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09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omholden/Downloads/"/>
    </mc:Choice>
  </mc:AlternateContent>
  <xr:revisionPtr revIDLastSave="0" documentId="13_ncr:1_{FEEAE8B7-1E9E-D54A-9BED-ECECEBCC35FF}" xr6:coauthVersionLast="47" xr6:coauthVersionMax="47" xr10:uidLastSave="{00000000-0000-0000-0000-000000000000}"/>
  <bookViews>
    <workbookView xWindow="29400" yWindow="0" windowWidth="38400" windowHeight="21600" tabRatio="713" activeTab="5" xr2:uid="{00000000-000D-0000-FFFF-FFFF00000000}"/>
  </bookViews>
  <sheets>
    <sheet name="Version notes" sheetId="68" r:id="rId1"/>
    <sheet name="Parameters" sheetId="27" r:id="rId2"/>
    <sheet name="Graphs" sheetId="60" r:id="rId3"/>
    <sheet name="Base" sheetId="48" r:id="rId4"/>
    <sheet name="opttax" sheetId="85" r:id="rId5"/>
    <sheet name="Sheet1" sheetId="86" r:id="rId6"/>
    <sheet name="GAMSbase" sheetId="71" state="hidden" r:id="rId7"/>
    <sheet name="BaseComp" sheetId="72" state="hidden" r:id="rId8"/>
    <sheet name="GAMSopt" sheetId="79" state="hidden" r:id="rId9"/>
    <sheet name="OptComp" sheetId="74" state="hidden" r:id="rId10"/>
    <sheet name="GAMSlim2" sheetId="83" state="hidden" r:id="rId11"/>
    <sheet name="Lim2Comp" sheetId="75" state="hidden" r:id="rId12"/>
    <sheet name="GAMSstern" sheetId="82" state="hidden" r:id="rId13"/>
    <sheet name="SternComp" sheetId="76" state="hidden" r:id="rId14"/>
    <sheet name="GAMSsternCa" sheetId="81" state="hidden" r:id="rId15"/>
    <sheet name="SternCalComp" sheetId="77" state="hidden" r:id="rId16"/>
    <sheet name="GAMSCopen" sheetId="80" state="hidden" r:id="rId17"/>
    <sheet name="CopenComp" sheetId="78" state="hidden" r:id="rId18"/>
  </sheets>
  <definedNames>
    <definedName name="Base">Base!$A$1:$BI$138</definedName>
    <definedName name="Copen">#REF!</definedName>
    <definedName name="LimTwo">#REF!</definedName>
    <definedName name="LSGRGeng_RelaxBounds" localSheetId="3" hidden="1">2</definedName>
    <definedName name="Optimal">#REF!</definedName>
    <definedName name="solver_adj" localSheetId="3" hidden="1">Base!$B$131:$AD$131</definedName>
    <definedName name="solver_adj_ob" localSheetId="3" hidden="1">1</definedName>
    <definedName name="solver_adj_ob1" localSheetId="3" hidden="1">1</definedName>
    <definedName name="solver_adj_ob2" localSheetId="3" hidden="1">1</definedName>
    <definedName name="solver_adj1" localSheetId="3" hidden="1">Base!$C$132:$Z$132</definedName>
    <definedName name="solver_adj2" localSheetId="3" hidden="1">Base!$B$131:$J$131</definedName>
    <definedName name="solver_bigm" localSheetId="3" hidden="1">1000000</definedName>
    <definedName name="solver_bnd" localSheetId="3" hidden="1">1</definedName>
    <definedName name="solver_cha" localSheetId="3" hidden="1">0</definedName>
    <definedName name="solver_chc1" localSheetId="3" hidden="1">0</definedName>
    <definedName name="solver_chc2" localSheetId="3" hidden="1">0</definedName>
    <definedName name="solver_chc3" localSheetId="3" hidden="1">0</definedName>
    <definedName name="solver_chc4" localSheetId="3" hidden="1">0</definedName>
    <definedName name="solver_chn" localSheetId="3" hidden="1">4</definedName>
    <definedName name="solver_chp1" localSheetId="3" hidden="1">0</definedName>
    <definedName name="solver_chp2" localSheetId="3" hidden="1">0</definedName>
    <definedName name="solver_chp3" localSheetId="3" hidden="1">0</definedName>
    <definedName name="solver_chp4" localSheetId="3" hidden="1">0</definedName>
    <definedName name="solver_cht" localSheetId="3" hidden="1">0</definedName>
    <definedName name="solver_cir1" localSheetId="3" hidden="1">1</definedName>
    <definedName name="solver_cir2" localSheetId="3" hidden="1">1</definedName>
    <definedName name="solver_cir3" localSheetId="3" hidden="1">1</definedName>
    <definedName name="solver_cir4" localSheetId="3" hidden="1">1</definedName>
    <definedName name="solver_con" localSheetId="3" hidden="1">" "</definedName>
    <definedName name="solver_con1" localSheetId="3" hidden="1">" "</definedName>
    <definedName name="solver_con2" localSheetId="3" hidden="1">" "</definedName>
    <definedName name="solver_con3" localSheetId="3" hidden="1">" "</definedName>
    <definedName name="solver_con4" localSheetId="3" hidden="1">" "</definedName>
    <definedName name="solver_corr" hidden="1">1</definedName>
    <definedName name="solver_ctp1" hidden="1">0</definedName>
    <definedName name="solver_ctp2" hidden="1">0</definedName>
    <definedName name="solver_cvg" localSheetId="3" hidden="1">0.0000000001</definedName>
    <definedName name="solver_cvg" localSheetId="1" hidden="1">0.0001</definedName>
    <definedName name="solver_dia" localSheetId="3" hidden="1">1</definedName>
    <definedName name="solver_dia" localSheetId="1" hidden="1">5</definedName>
    <definedName name="solver_disp" hidden="1">0</definedName>
    <definedName name="solver_drv" localSheetId="3" hidden="1">1</definedName>
    <definedName name="solver_drv" localSheetId="1" hidden="1">1</definedName>
    <definedName name="solver_eng" localSheetId="3" hidden="1">1</definedName>
    <definedName name="solver_eng" localSheetId="4" hidden="1">1</definedName>
    <definedName name="solver_est" localSheetId="3" hidden="1">1</definedName>
    <definedName name="solver_est" localSheetId="1" hidden="1">1</definedName>
    <definedName name="solver_eval" hidden="1">0</definedName>
    <definedName name="solver_glb" localSheetId="3" hidden="1">-1E+30</definedName>
    <definedName name="solver_gub" localSheetId="3" hidden="1">1E+30</definedName>
    <definedName name="solver_iao" localSheetId="3" hidden="1">0</definedName>
    <definedName name="solver_inc" localSheetId="3" hidden="1">0</definedName>
    <definedName name="solver_int" localSheetId="3" hidden="1">2</definedName>
    <definedName name="solver_int" localSheetId="1" hidden="1">0</definedName>
    <definedName name="solver_int" localSheetId="0" hidden="1">2</definedName>
    <definedName name="solver_irs" localSheetId="3" hidden="1">0</definedName>
    <definedName name="solver_ism" localSheetId="3" hidden="1">0</definedName>
    <definedName name="solver_itr" localSheetId="3" hidden="1">1000</definedName>
    <definedName name="solver_itr" localSheetId="1" hidden="1">100</definedName>
    <definedName name="solver_kiv" localSheetId="3" hidden="1">2E+30</definedName>
    <definedName name="solver_lcens" hidden="1">-1E+30</definedName>
    <definedName name="solver_lcut" hidden="1">-1E+30</definedName>
    <definedName name="solver_lhs_ob1" localSheetId="3" hidden="1">0</definedName>
    <definedName name="solver_lhs_ob2" localSheetId="3" hidden="1">0</definedName>
    <definedName name="solver_lhs_ob3" localSheetId="3" hidden="1">0</definedName>
    <definedName name="solver_lhs_ob4" localSheetId="3" hidden="1">0</definedName>
    <definedName name="solver_lhs1" localSheetId="3" hidden="1">Base!$B$131:$BH$131</definedName>
    <definedName name="solver_lhs2" localSheetId="3" hidden="1">Base!$B$131:$BH$131</definedName>
    <definedName name="solver_lhs3" localSheetId="3" hidden="1">Base!$C$132:$Z$132</definedName>
    <definedName name="solver_lhs4" localSheetId="3" hidden="1">Base!$C$132:$Z$132</definedName>
    <definedName name="solver_lin" localSheetId="3" hidden="1">2</definedName>
    <definedName name="solver_lin" localSheetId="1" hidden="1">2</definedName>
    <definedName name="solver_log" localSheetId="3" hidden="1">1</definedName>
    <definedName name="solver_lva" localSheetId="3" hidden="1">0</definedName>
    <definedName name="solver_mda" localSheetId="3" hidden="1">4</definedName>
    <definedName name="solver_mda" localSheetId="1" hidden="1">4</definedName>
    <definedName name="solver_mip" localSheetId="3" hidden="1">2147483647</definedName>
    <definedName name="solver_mni" localSheetId="3" hidden="1">30</definedName>
    <definedName name="solver_mod" localSheetId="3" hidden="1">3</definedName>
    <definedName name="solver_mod" localSheetId="1" hidden="1">3</definedName>
    <definedName name="solver_mod" localSheetId="0" hidden="1">3</definedName>
    <definedName name="solver_mrt" localSheetId="3" hidden="1">0.075</definedName>
    <definedName name="solver_msl" localSheetId="3" hidden="1">2</definedName>
    <definedName name="solver_neg" localSheetId="3" hidden="1">2</definedName>
    <definedName name="solver_neg" localSheetId="4" hidden="1">1</definedName>
    <definedName name="solver_neg" localSheetId="1" hidden="1">2</definedName>
    <definedName name="solver_nod" localSheetId="3" hidden="1">2147483647</definedName>
    <definedName name="solver_nopt" localSheetId="3" hidden="1">1</definedName>
    <definedName name="solver_nsim" hidden="1">1</definedName>
    <definedName name="solver_nsopt" localSheetId="3" hidden="1">-1</definedName>
    <definedName name="solver_nssim" hidden="1">-1</definedName>
    <definedName name="solver_ntr" localSheetId="3" hidden="1">0</definedName>
    <definedName name="solver_ntr" localSheetId="1" hidden="1">0</definedName>
    <definedName name="solver_ntr" localSheetId="0" hidden="1">0</definedName>
    <definedName name="solver_ntri" hidden="1">1000</definedName>
    <definedName name="solver_num" localSheetId="3" hidden="1">4</definedName>
    <definedName name="solver_num" localSheetId="4" hidden="1">0</definedName>
    <definedName name="solver_num" localSheetId="1" hidden="1">0</definedName>
    <definedName name="solver_nwt" localSheetId="3" hidden="1">1</definedName>
    <definedName name="solver_nwt" localSheetId="1" hidden="1">1</definedName>
    <definedName name="solver_obc" localSheetId="3" hidden="1">0</definedName>
    <definedName name="solver_obp" localSheetId="3" hidden="1">0</definedName>
    <definedName name="solver_opt" localSheetId="3" hidden="1">Base!$B$129</definedName>
    <definedName name="solver_opt" localSheetId="4" hidden="1">opttax!$AD$136</definedName>
    <definedName name="solver_opt_ob" localSheetId="3" hidden="1">1</definedName>
    <definedName name="solver_pre" localSheetId="3" hidden="1">0.000000001</definedName>
    <definedName name="solver_pre" localSheetId="1" hidden="1">0.000001</definedName>
    <definedName name="solver_psi" localSheetId="3" hidden="1">0</definedName>
    <definedName name="solver_rbv" localSheetId="3" hidden="1">1</definedName>
    <definedName name="solver_rdp" localSheetId="3" hidden="1">0</definedName>
    <definedName name="solver_reco1" localSheetId="3" hidden="1">0</definedName>
    <definedName name="solver_reco2" localSheetId="3" hidden="1">0</definedName>
    <definedName name="solver_reco3" localSheetId="3" hidden="1">0</definedName>
    <definedName name="solver_reco4" localSheetId="3" hidden="1">0</definedName>
    <definedName name="solver_rel1" localSheetId="3" hidden="1">3</definedName>
    <definedName name="solver_rel2" localSheetId="3" hidden="1">1</definedName>
    <definedName name="solver_rel3" localSheetId="3" hidden="1">1</definedName>
    <definedName name="solver_rel4" localSheetId="3" hidden="1">3</definedName>
    <definedName name="solver_rep" localSheetId="3" hidden="1">0</definedName>
    <definedName name="solver_rgen" hidden="1">1</definedName>
    <definedName name="solver_rhs1" localSheetId="3" hidden="1">0.05</definedName>
    <definedName name="solver_rhs2" localSheetId="3" hidden="1">0.5</definedName>
    <definedName name="solver_rhs3" localSheetId="3" hidden="1">400</definedName>
    <definedName name="solver_rhs4" localSheetId="3" hidden="1">1</definedName>
    <definedName name="solver_rlx" localSheetId="3" hidden="1">0</definedName>
    <definedName name="solver_rsd" localSheetId="3" hidden="1">0</definedName>
    <definedName name="solver_rsmp" hidden="1">2</definedName>
    <definedName name="solver_rtr" localSheetId="3" hidden="1">0</definedName>
    <definedName name="solver_rxc1" localSheetId="3" hidden="1">1</definedName>
    <definedName name="solver_rxc2" localSheetId="3" hidden="1">1</definedName>
    <definedName name="solver_rxc3" localSheetId="3" hidden="1">0</definedName>
    <definedName name="solver_rxc4" localSheetId="3" hidden="1">0</definedName>
    <definedName name="solver_rxv" localSheetId="3" hidden="1">1</definedName>
    <definedName name="solver_rxv1" localSheetId="3" hidden="1">0</definedName>
    <definedName name="solver_rxv2" localSheetId="3" hidden="1">0</definedName>
    <definedName name="solver_scl" localSheetId="3" hidden="1">2</definedName>
    <definedName name="solver_scl" localSheetId="1" hidden="1">2</definedName>
    <definedName name="solver_seed" hidden="1">0</definedName>
    <definedName name="solver_sel" localSheetId="3" hidden="1">1</definedName>
    <definedName name="solver_sho" localSheetId="3" hidden="1">2</definedName>
    <definedName name="solver_sho" localSheetId="1" hidden="1">2</definedName>
    <definedName name="solver_slv" localSheetId="3" hidden="1">0</definedName>
    <definedName name="solver_slv" localSheetId="1" hidden="1">0</definedName>
    <definedName name="solver_slvu" localSheetId="3" hidden="1">0</definedName>
    <definedName name="solver_slvu" localSheetId="1" hidden="1">0</definedName>
    <definedName name="solver_spid" localSheetId="3" hidden="1">" "</definedName>
    <definedName name="solver_srvr" localSheetId="3" hidden="1">" "</definedName>
    <definedName name="solver_ssz" localSheetId="3" hidden="1">100</definedName>
    <definedName name="solver_strm" hidden="1">0</definedName>
    <definedName name="solver_tim" localSheetId="3" hidden="1">100</definedName>
    <definedName name="solver_tim" localSheetId="1" hidden="1">100</definedName>
    <definedName name="solver_tms" localSheetId="3" hidden="1">0</definedName>
    <definedName name="solver_tol" localSheetId="3" hidden="1">0.05</definedName>
    <definedName name="solver_tol" localSheetId="1" hidden="1">0.05</definedName>
    <definedName name="solver_tree_a" localSheetId="3" hidden="1">1</definedName>
    <definedName name="solver_tree_b" localSheetId="3" hidden="1">1</definedName>
    <definedName name="solver_tree_ce" localSheetId="3" hidden="1">1</definedName>
    <definedName name="solver_tree_dn" localSheetId="3" hidden="1">1</definedName>
    <definedName name="solver_tree_rt" localSheetId="3" hidden="1">1000000000000</definedName>
    <definedName name="solver_typ" localSheetId="3" hidden="1">1</definedName>
    <definedName name="solver_typ" localSheetId="4" hidden="1">1</definedName>
    <definedName name="solver_typ" localSheetId="1" hidden="1">2</definedName>
    <definedName name="solver_ucens" hidden="1">1E+30</definedName>
    <definedName name="solver_ucut" hidden="1">1E+30</definedName>
    <definedName name="solver_umod" localSheetId="3" hidden="1">1</definedName>
    <definedName name="solver_urs" localSheetId="3" hidden="1">0</definedName>
    <definedName name="solver_urs" localSheetId="1" hidden="1">0</definedName>
    <definedName name="solver_userid" localSheetId="3" hidden="1">2123</definedName>
    <definedName name="solver_val" localSheetId="3" hidden="1">0</definedName>
    <definedName name="solver_val" localSheetId="4" hidden="1">0</definedName>
    <definedName name="solver_var" localSheetId="3" hidden="1">" "</definedName>
    <definedName name="solver_var1" localSheetId="3" hidden="1">" "</definedName>
    <definedName name="solver_var2" localSheetId="3" hidden="1">" "</definedName>
    <definedName name="solver_ver" localSheetId="3" hidden="1">15</definedName>
    <definedName name="solver_ver" localSheetId="4" hidden="1">3</definedName>
    <definedName name="solver_ver" localSheetId="1" hidden="1">9</definedName>
    <definedName name="solver_ver" localSheetId="0" hidden="1">14</definedName>
    <definedName name="solver_vir" localSheetId="3" hidden="1">1</definedName>
    <definedName name="solver_vir1" localSheetId="3" hidden="1">1</definedName>
    <definedName name="solver_vir2" localSheetId="3" hidden="1">1</definedName>
    <definedName name="solver_vol" localSheetId="3" hidden="1">0</definedName>
    <definedName name="solver_vst" localSheetId="3" hidden="1">0</definedName>
    <definedName name="solver_vst1" localSheetId="3" hidden="1">0</definedName>
    <definedName name="solver_vst2" localSheetId="3" hidden="1">0</definedName>
    <definedName name="solveri_ISpPars_J11" localSheetId="1" hidden="1">"RiskSolver.UI.Charts.InputDlgPars:-1000001;1;1;25;12;50;71;0;90;80;0;0;0;0;"</definedName>
    <definedName name="solveri_ISpPars_J12" localSheetId="1" hidden="1">"RiskSolver.UI.Charts.InputDlgPars:-1000001;1;1;45;12;30;71;0;90;80;0;0;0;0;"</definedName>
    <definedName name="solveri_ISpPars_J14" localSheetId="1" hidden="1">"RiskSolver.UI.Charts.InputDlgPars:-1000001;1;1;25;12;50;71;0;90;80;0;0;0;0;"</definedName>
    <definedName name="solveri_ISpPars_J17" localSheetId="1" hidden="1">"RiskSolver.UI.Charts.InputDlgPars:-1000001;1;1;25;12;50;71;0;90;80;0;0;0;0;"</definedName>
    <definedName name="solveri_ISpPars_J18" localSheetId="1" hidden="1">"RiskSolver.UI.Charts.InputDlgPars:-1000001;1;1;25;12;50;71;0;90;80;0;0;0;0;"</definedName>
    <definedName name="solveri_ISpPars_J21" localSheetId="1" hidden="1">"RiskSolver.UI.Charts.InputDlgPars:-1000001;1;1;25;12;50;71;0;90;80;0;0;0;0;"</definedName>
    <definedName name="solveri_ISpPars_J23" localSheetId="1" hidden="1">"RiskSolver.UI.Charts.InputDlgPars:-1000001;1;1;25;12;50;71;0;90;80;0;0;0;0;"</definedName>
    <definedName name="Stern">#REF!</definedName>
    <definedName name="SternCali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8" i="48" l="1"/>
  <c r="B117" i="85"/>
  <c r="B104" i="85"/>
  <c r="B107" i="85"/>
  <c r="B110" i="85"/>
  <c r="B123" i="85"/>
  <c r="B126" i="85"/>
  <c r="B127" i="85"/>
  <c r="B128" i="85"/>
  <c r="B84" i="85"/>
  <c r="B83" i="85"/>
  <c r="B82" i="85"/>
  <c r="B80" i="85"/>
  <c r="B79" i="85"/>
  <c r="B77" i="85"/>
  <c r="B76" i="85"/>
  <c r="B75" i="85"/>
  <c r="B74" i="85"/>
  <c r="B73" i="85" s="1"/>
  <c r="B61" i="85"/>
  <c r="B57" i="85"/>
  <c r="B53" i="85"/>
  <c r="B45" i="85"/>
  <c r="B44" i="85" s="1"/>
  <c r="B43" i="85"/>
  <c r="B41" i="85"/>
  <c r="B39" i="85"/>
  <c r="B38" i="85"/>
  <c r="B36" i="85"/>
  <c r="B33" i="85"/>
  <c r="B34" i="85" s="1"/>
  <c r="B30" i="85"/>
  <c r="B29" i="85"/>
  <c r="B28" i="85"/>
  <c r="B27" i="85"/>
  <c r="B25" i="85"/>
  <c r="B19" i="85"/>
  <c r="B16" i="85"/>
  <c r="B12" i="85"/>
  <c r="B11" i="85"/>
  <c r="B8" i="85"/>
  <c r="B7" i="85"/>
  <c r="B9" i="85" s="1"/>
  <c r="B6" i="85"/>
  <c r="B5" i="85"/>
  <c r="CW134" i="85"/>
  <c r="CV134" i="85"/>
  <c r="CU134" i="85"/>
  <c r="CT134" i="85"/>
  <c r="CS134" i="85"/>
  <c r="CR134" i="85"/>
  <c r="CQ134" i="85"/>
  <c r="CP134" i="85"/>
  <c r="CO134" i="85"/>
  <c r="CN134" i="85"/>
  <c r="CM134" i="85"/>
  <c r="CL134" i="85"/>
  <c r="CK134" i="85"/>
  <c r="CJ134" i="85"/>
  <c r="CI134" i="85"/>
  <c r="CH134" i="85"/>
  <c r="CG134" i="85"/>
  <c r="CF134" i="85"/>
  <c r="CE134" i="85"/>
  <c r="CD134" i="85"/>
  <c r="CC134" i="85"/>
  <c r="CB134" i="85"/>
  <c r="CA134" i="85"/>
  <c r="BZ134" i="85"/>
  <c r="BY134" i="85"/>
  <c r="BX134" i="85"/>
  <c r="BW134" i="85"/>
  <c r="BV134" i="85"/>
  <c r="BU134" i="85"/>
  <c r="BT134" i="85"/>
  <c r="BS134" i="85"/>
  <c r="BR134" i="85"/>
  <c r="BQ134" i="85"/>
  <c r="BP134" i="85"/>
  <c r="BO134" i="85"/>
  <c r="BN134" i="85"/>
  <c r="BM134" i="85"/>
  <c r="BL134" i="85"/>
  <c r="BK134" i="85"/>
  <c r="BJ134" i="85"/>
  <c r="BI134" i="85"/>
  <c r="BH134" i="85"/>
  <c r="BG134" i="85"/>
  <c r="BF134" i="85"/>
  <c r="BE134" i="85"/>
  <c r="BD134" i="85"/>
  <c r="BC134" i="85"/>
  <c r="BB134" i="85"/>
  <c r="BA134" i="85"/>
  <c r="AZ134" i="85"/>
  <c r="AY134" i="85"/>
  <c r="AX134" i="85"/>
  <c r="AW134" i="85"/>
  <c r="AV134" i="85"/>
  <c r="AU134" i="85"/>
  <c r="AT134" i="85"/>
  <c r="AS134" i="85"/>
  <c r="AR134" i="85"/>
  <c r="AQ134" i="85"/>
  <c r="AP134" i="85"/>
  <c r="AO134" i="85"/>
  <c r="AN134" i="85"/>
  <c r="AM134" i="85"/>
  <c r="AL134" i="85"/>
  <c r="AK134" i="85"/>
  <c r="AJ134" i="85"/>
  <c r="AI134" i="85"/>
  <c r="AH134" i="85"/>
  <c r="AG134" i="85"/>
  <c r="AF134" i="85"/>
  <c r="AE134" i="85"/>
  <c r="AD134" i="85"/>
  <c r="AC134" i="85"/>
  <c r="AB134" i="85"/>
  <c r="AA134" i="85"/>
  <c r="Z134" i="85"/>
  <c r="Y134" i="85"/>
  <c r="X134" i="85"/>
  <c r="W134" i="85"/>
  <c r="V134" i="85"/>
  <c r="U134" i="85"/>
  <c r="T134" i="85"/>
  <c r="S134" i="85"/>
  <c r="R134" i="85"/>
  <c r="Q134" i="85"/>
  <c r="P134" i="85"/>
  <c r="O134" i="85"/>
  <c r="N134" i="85"/>
  <c r="M134" i="85"/>
  <c r="L134" i="85"/>
  <c r="K134" i="85"/>
  <c r="J134" i="85"/>
  <c r="I134" i="85"/>
  <c r="H134" i="85"/>
  <c r="G134" i="85"/>
  <c r="F134" i="85"/>
  <c r="E134" i="85"/>
  <c r="D134" i="85"/>
  <c r="C134" i="85"/>
  <c r="B134" i="85"/>
  <c r="B32" i="85" l="1"/>
  <c r="B10" i="85"/>
  <c r="B17" i="85"/>
  <c r="B15" i="85" s="1"/>
  <c r="I162" i="85"/>
  <c r="I161" i="85"/>
  <c r="I160" i="85"/>
  <c r="B97" i="85"/>
  <c r="B92" i="85"/>
  <c r="C76" i="85"/>
  <c r="W73" i="85"/>
  <c r="AM73" i="85"/>
  <c r="AE73" i="85"/>
  <c r="AA73" i="85"/>
  <c r="C70" i="85"/>
  <c r="B70" i="85" s="1"/>
  <c r="C67" i="85"/>
  <c r="B67" i="85" s="1"/>
  <c r="E49" i="85"/>
  <c r="A47" i="85"/>
  <c r="C44" i="85"/>
  <c r="C43" i="85"/>
  <c r="A30" i="85"/>
  <c r="A29" i="85"/>
  <c r="A28" i="85"/>
  <c r="C2" i="85"/>
  <c r="D2" i="85" s="1"/>
  <c r="E2" i="85" s="1"/>
  <c r="AO1" i="85"/>
  <c r="AP1" i="85" s="1"/>
  <c r="AQ1" i="85" s="1"/>
  <c r="E49" i="48"/>
  <c r="AAY118" i="27"/>
  <c r="AAX118" i="27"/>
  <c r="AAW118" i="27"/>
  <c r="AAV118" i="27"/>
  <c r="AAU118" i="27"/>
  <c r="AAT118" i="27"/>
  <c r="AAS118" i="27"/>
  <c r="AAR118" i="27"/>
  <c r="AAQ118" i="27"/>
  <c r="AAP118" i="27"/>
  <c r="AAO118" i="27"/>
  <c r="AAN118" i="27"/>
  <c r="AAM118" i="27"/>
  <c r="AAL118" i="27"/>
  <c r="AAK118" i="27"/>
  <c r="AAJ118" i="27"/>
  <c r="AAI118" i="27"/>
  <c r="AAH118" i="27"/>
  <c r="AAG118" i="27"/>
  <c r="AAF118" i="27"/>
  <c r="AAE118" i="27"/>
  <c r="AAD118" i="27"/>
  <c r="AAC118" i="27"/>
  <c r="AAB118" i="27"/>
  <c r="AAA118" i="27"/>
  <c r="ZZ118" i="27"/>
  <c r="ZY118" i="27"/>
  <c r="ZX118" i="27"/>
  <c r="ZW118" i="27"/>
  <c r="ZV118" i="27"/>
  <c r="ZU118" i="27"/>
  <c r="ZT118" i="27"/>
  <c r="ZS118" i="27"/>
  <c r="ZR118" i="27"/>
  <c r="ZQ118" i="27"/>
  <c r="ZP118" i="27"/>
  <c r="ZO118" i="27"/>
  <c r="ZN118" i="27"/>
  <c r="ZM118" i="27"/>
  <c r="ZL118" i="27"/>
  <c r="ZK118" i="27"/>
  <c r="ZJ118" i="27"/>
  <c r="ZI118" i="27"/>
  <c r="ZH118" i="27"/>
  <c r="ZG118" i="27"/>
  <c r="ZF118" i="27"/>
  <c r="ZE118" i="27"/>
  <c r="ZD118" i="27"/>
  <c r="ZC118" i="27"/>
  <c r="ZB118" i="27"/>
  <c r="ZA118" i="27"/>
  <c r="YZ118" i="27"/>
  <c r="YY118" i="27"/>
  <c r="YX118" i="27"/>
  <c r="YW118" i="27"/>
  <c r="YV118" i="27"/>
  <c r="YU118" i="27"/>
  <c r="YT118" i="27"/>
  <c r="YS118" i="27"/>
  <c r="YR118" i="27"/>
  <c r="YQ118" i="27"/>
  <c r="YP118" i="27"/>
  <c r="YO118" i="27"/>
  <c r="YN118" i="27"/>
  <c r="YM118" i="27"/>
  <c r="YL118" i="27"/>
  <c r="YK118" i="27"/>
  <c r="YJ118" i="27"/>
  <c r="YI118" i="27"/>
  <c r="YH118" i="27"/>
  <c r="YG118" i="27"/>
  <c r="YF118" i="27"/>
  <c r="YE118" i="27"/>
  <c r="YD118" i="27"/>
  <c r="YC118" i="27"/>
  <c r="YB118" i="27"/>
  <c r="YA118" i="27"/>
  <c r="XZ118" i="27"/>
  <c r="XY118" i="27"/>
  <c r="XX118" i="27"/>
  <c r="XW118" i="27"/>
  <c r="XV118" i="27"/>
  <c r="XU118" i="27"/>
  <c r="XT118" i="27"/>
  <c r="XS118" i="27"/>
  <c r="XR118" i="27"/>
  <c r="XQ118" i="27"/>
  <c r="XP118" i="27"/>
  <c r="XO118" i="27"/>
  <c r="XN118" i="27"/>
  <c r="XM118" i="27"/>
  <c r="XL118" i="27"/>
  <c r="XK118" i="27"/>
  <c r="XJ118" i="27"/>
  <c r="XI118" i="27"/>
  <c r="XH118" i="27"/>
  <c r="XG118" i="27"/>
  <c r="XF118" i="27"/>
  <c r="XE118" i="27"/>
  <c r="XD118" i="27"/>
  <c r="XC118" i="27"/>
  <c r="XB118" i="27"/>
  <c r="XA118" i="27"/>
  <c r="WZ118" i="27"/>
  <c r="WY118" i="27"/>
  <c r="WX118" i="27"/>
  <c r="WW118" i="27"/>
  <c r="WV118" i="27"/>
  <c r="WU118" i="27"/>
  <c r="WT118" i="27"/>
  <c r="WS118" i="27"/>
  <c r="WR118" i="27"/>
  <c r="WQ118" i="27"/>
  <c r="WP118" i="27"/>
  <c r="WO118" i="27"/>
  <c r="WN118" i="27"/>
  <c r="WM118" i="27"/>
  <c r="WL118" i="27"/>
  <c r="WK118" i="27"/>
  <c r="WJ118" i="27"/>
  <c r="DV116" i="27"/>
  <c r="DW116" i="27" s="1"/>
  <c r="DX116" i="27" s="1"/>
  <c r="DY116" i="27" s="1"/>
  <c r="DZ116" i="27" s="1"/>
  <c r="EA116" i="27" s="1"/>
  <c r="EB116" i="27" s="1"/>
  <c r="EC116" i="27" s="1"/>
  <c r="ED116" i="27" s="1"/>
  <c r="EE116" i="27" s="1"/>
  <c r="EF116" i="27" s="1"/>
  <c r="EG116" i="27" s="1"/>
  <c r="EH116" i="27" s="1"/>
  <c r="EI116" i="27" s="1"/>
  <c r="EJ116" i="27" s="1"/>
  <c r="EK116" i="27" s="1"/>
  <c r="EL116" i="27" s="1"/>
  <c r="EM116" i="27" s="1"/>
  <c r="EN116" i="27" s="1"/>
  <c r="EO116" i="27" s="1"/>
  <c r="EP116" i="27" s="1"/>
  <c r="EQ116" i="27" s="1"/>
  <c r="ER116" i="27" s="1"/>
  <c r="ES116" i="27" s="1"/>
  <c r="ET116" i="27" s="1"/>
  <c r="EU116" i="27" s="1"/>
  <c r="EV116" i="27" s="1"/>
  <c r="EW116" i="27" s="1"/>
  <c r="EX116" i="27" s="1"/>
  <c r="EY116" i="27" s="1"/>
  <c r="EZ116" i="27" s="1"/>
  <c r="FA116" i="27" s="1"/>
  <c r="FB116" i="27" s="1"/>
  <c r="FC116" i="27" s="1"/>
  <c r="FD116" i="27" s="1"/>
  <c r="FE116" i="27" s="1"/>
  <c r="FF116" i="27" s="1"/>
  <c r="FG116" i="27" s="1"/>
  <c r="FH116" i="27" s="1"/>
  <c r="FI116" i="27" s="1"/>
  <c r="FJ116" i="27" s="1"/>
  <c r="FK116" i="27" s="1"/>
  <c r="FL116" i="27" s="1"/>
  <c r="FM116" i="27" s="1"/>
  <c r="FN116" i="27" s="1"/>
  <c r="FO116" i="27" s="1"/>
  <c r="FP116" i="27" s="1"/>
  <c r="FQ116" i="27" s="1"/>
  <c r="FR116" i="27" s="1"/>
  <c r="FS116" i="27" s="1"/>
  <c r="FT116" i="27" s="1"/>
  <c r="FU116" i="27" s="1"/>
  <c r="FV116" i="27" s="1"/>
  <c r="FW116" i="27" s="1"/>
  <c r="FX116" i="27" s="1"/>
  <c r="FY116" i="27" s="1"/>
  <c r="FZ116" i="27" s="1"/>
  <c r="GA116" i="27" s="1"/>
  <c r="GB116" i="27" s="1"/>
  <c r="GC116" i="27" s="1"/>
  <c r="GD116" i="27" s="1"/>
  <c r="GE116" i="27" s="1"/>
  <c r="GF116" i="27" s="1"/>
  <c r="GG116" i="27" s="1"/>
  <c r="GH116" i="27" s="1"/>
  <c r="GI116" i="27" s="1"/>
  <c r="GJ116" i="27" s="1"/>
  <c r="GK116" i="27" s="1"/>
  <c r="GL116" i="27" s="1"/>
  <c r="GM116" i="27" s="1"/>
  <c r="GN116" i="27" s="1"/>
  <c r="GO116" i="27" s="1"/>
  <c r="GP116" i="27" s="1"/>
  <c r="GQ116" i="27" s="1"/>
  <c r="GR116" i="27" s="1"/>
  <c r="GS116" i="27" s="1"/>
  <c r="GT116" i="27" s="1"/>
  <c r="GU116" i="27" s="1"/>
  <c r="GV116" i="27" s="1"/>
  <c r="GW116" i="27" s="1"/>
  <c r="GX116" i="27" s="1"/>
  <c r="GY116" i="27" s="1"/>
  <c r="GZ116" i="27" s="1"/>
  <c r="HA116" i="27" s="1"/>
  <c r="HB116" i="27" s="1"/>
  <c r="HC116" i="27" s="1"/>
  <c r="HD116" i="27" s="1"/>
  <c r="HE116" i="27" s="1"/>
  <c r="HF116" i="27" s="1"/>
  <c r="HG116" i="27" s="1"/>
  <c r="HH116" i="27" s="1"/>
  <c r="HI116" i="27" s="1"/>
  <c r="HJ116" i="27" s="1"/>
  <c r="HK116" i="27" s="1"/>
  <c r="HL116" i="27" s="1"/>
  <c r="HM116" i="27" s="1"/>
  <c r="HN116" i="27" s="1"/>
  <c r="HO116" i="27" s="1"/>
  <c r="HP116" i="27" s="1"/>
  <c r="HQ116" i="27" s="1"/>
  <c r="HR116" i="27" s="1"/>
  <c r="HS116" i="27" s="1"/>
  <c r="HT116" i="27" s="1"/>
  <c r="HU116" i="27" s="1"/>
  <c r="HV116" i="27" s="1"/>
  <c r="HW116" i="27" s="1"/>
  <c r="HX116" i="27" s="1"/>
  <c r="HY116" i="27" s="1"/>
  <c r="HZ116" i="27" s="1"/>
  <c r="IA116" i="27" s="1"/>
  <c r="IB116" i="27" s="1"/>
  <c r="IC116" i="27" s="1"/>
  <c r="ID116" i="27" s="1"/>
  <c r="IE116" i="27" s="1"/>
  <c r="IF116" i="27" s="1"/>
  <c r="IG116" i="27" s="1"/>
  <c r="IH116" i="27" s="1"/>
  <c r="II116" i="27" s="1"/>
  <c r="IJ116" i="27" s="1"/>
  <c r="IK116" i="27" s="1"/>
  <c r="IL116" i="27" s="1"/>
  <c r="IM116" i="27" s="1"/>
  <c r="IN116" i="27" s="1"/>
  <c r="IO116" i="27" s="1"/>
  <c r="IP116" i="27" s="1"/>
  <c r="IQ116" i="27" s="1"/>
  <c r="IR116" i="27" s="1"/>
  <c r="IS116" i="27" s="1"/>
  <c r="IT116" i="27" s="1"/>
  <c r="IU116" i="27" s="1"/>
  <c r="IV116" i="27" s="1"/>
  <c r="IW116" i="27" s="1"/>
  <c r="IX116" i="27" s="1"/>
  <c r="IY116" i="27" s="1"/>
  <c r="IZ116" i="27" s="1"/>
  <c r="JA116" i="27" s="1"/>
  <c r="JB116" i="27" s="1"/>
  <c r="JC116" i="27" s="1"/>
  <c r="JD116" i="27" s="1"/>
  <c r="JE116" i="27" s="1"/>
  <c r="JF116" i="27" s="1"/>
  <c r="JG116" i="27" s="1"/>
  <c r="JH116" i="27" s="1"/>
  <c r="JI116" i="27" s="1"/>
  <c r="JJ116" i="27" s="1"/>
  <c r="JK116" i="27" s="1"/>
  <c r="JL116" i="27" s="1"/>
  <c r="JM116" i="27" s="1"/>
  <c r="JN116" i="27" s="1"/>
  <c r="JO116" i="27" s="1"/>
  <c r="JP116" i="27" s="1"/>
  <c r="JQ116" i="27" s="1"/>
  <c r="JR116" i="27" s="1"/>
  <c r="JS116" i="27" s="1"/>
  <c r="JT116" i="27" s="1"/>
  <c r="JU116" i="27" s="1"/>
  <c r="JV116" i="27" s="1"/>
  <c r="JW116" i="27" s="1"/>
  <c r="JX116" i="27" s="1"/>
  <c r="JY116" i="27" s="1"/>
  <c r="JZ116" i="27" s="1"/>
  <c r="KA116" i="27" s="1"/>
  <c r="KB116" i="27" s="1"/>
  <c r="KC116" i="27" s="1"/>
  <c r="KD116" i="27" s="1"/>
  <c r="KE116" i="27" s="1"/>
  <c r="KF116" i="27" s="1"/>
  <c r="KG116" i="27" s="1"/>
  <c r="KH116" i="27" s="1"/>
  <c r="KI116" i="27" s="1"/>
  <c r="KJ116" i="27" s="1"/>
  <c r="KK116" i="27" s="1"/>
  <c r="KL116" i="27" s="1"/>
  <c r="KM116" i="27" s="1"/>
  <c r="KN116" i="27" s="1"/>
  <c r="KO116" i="27" s="1"/>
  <c r="KP116" i="27" s="1"/>
  <c r="KQ116" i="27" s="1"/>
  <c r="KR116" i="27" s="1"/>
  <c r="KS116" i="27" s="1"/>
  <c r="KT116" i="27" s="1"/>
  <c r="KU116" i="27" s="1"/>
  <c r="KV116" i="27" s="1"/>
  <c r="KW116" i="27" s="1"/>
  <c r="KX116" i="27" s="1"/>
  <c r="KY116" i="27" s="1"/>
  <c r="KZ116" i="27" s="1"/>
  <c r="LA116" i="27" s="1"/>
  <c r="LB116" i="27" s="1"/>
  <c r="LC116" i="27" s="1"/>
  <c r="LD116" i="27" s="1"/>
  <c r="LE116" i="27" s="1"/>
  <c r="LF116" i="27" s="1"/>
  <c r="LG116" i="27" s="1"/>
  <c r="LH116" i="27" s="1"/>
  <c r="LI116" i="27" s="1"/>
  <c r="LJ116" i="27" s="1"/>
  <c r="LK116" i="27" s="1"/>
  <c r="LL116" i="27" s="1"/>
  <c r="LM116" i="27" s="1"/>
  <c r="LN116" i="27" s="1"/>
  <c r="LO116" i="27" s="1"/>
  <c r="LP116" i="27" s="1"/>
  <c r="LQ116" i="27" s="1"/>
  <c r="LR116" i="27" s="1"/>
  <c r="LS116" i="27" s="1"/>
  <c r="LT116" i="27" s="1"/>
  <c r="LU116" i="27" s="1"/>
  <c r="LV116" i="27" s="1"/>
  <c r="LW116" i="27" s="1"/>
  <c r="LX116" i="27" s="1"/>
  <c r="LY116" i="27" s="1"/>
  <c r="LZ116" i="27" s="1"/>
  <c r="MA116" i="27" s="1"/>
  <c r="MB116" i="27" s="1"/>
  <c r="MC116" i="27" s="1"/>
  <c r="MD116" i="27" s="1"/>
  <c r="ME116" i="27" s="1"/>
  <c r="MF116" i="27" s="1"/>
  <c r="MG116" i="27" s="1"/>
  <c r="MH116" i="27" s="1"/>
  <c r="MI116" i="27" s="1"/>
  <c r="MJ116" i="27" s="1"/>
  <c r="MK116" i="27" s="1"/>
  <c r="ML116" i="27" s="1"/>
  <c r="MM116" i="27" s="1"/>
  <c r="MN116" i="27" s="1"/>
  <c r="MO116" i="27" s="1"/>
  <c r="MP116" i="27" s="1"/>
  <c r="MQ116" i="27" s="1"/>
  <c r="MR116" i="27" s="1"/>
  <c r="MS116" i="27" s="1"/>
  <c r="MT116" i="27" s="1"/>
  <c r="MU116" i="27" s="1"/>
  <c r="MV116" i="27" s="1"/>
  <c r="MW116" i="27" s="1"/>
  <c r="MX116" i="27" s="1"/>
  <c r="MY116" i="27" s="1"/>
  <c r="MZ116" i="27" s="1"/>
  <c r="NA116" i="27" s="1"/>
  <c r="NB116" i="27" s="1"/>
  <c r="NC116" i="27" s="1"/>
  <c r="ND116" i="27" s="1"/>
  <c r="NE116" i="27" s="1"/>
  <c r="NF116" i="27" s="1"/>
  <c r="NG116" i="27" s="1"/>
  <c r="NH116" i="27" s="1"/>
  <c r="NI116" i="27" s="1"/>
  <c r="NJ116" i="27" s="1"/>
  <c r="NK116" i="27" s="1"/>
  <c r="NL116" i="27" s="1"/>
  <c r="NM116" i="27" s="1"/>
  <c r="NN116" i="27" s="1"/>
  <c r="NO116" i="27" s="1"/>
  <c r="NP116" i="27" s="1"/>
  <c r="NQ116" i="27" s="1"/>
  <c r="NR116" i="27" s="1"/>
  <c r="NS116" i="27" s="1"/>
  <c r="NT116" i="27" s="1"/>
  <c r="NU116" i="27" s="1"/>
  <c r="NV116" i="27" s="1"/>
  <c r="NW116" i="27" s="1"/>
  <c r="NX116" i="27" s="1"/>
  <c r="NY116" i="27" s="1"/>
  <c r="NZ116" i="27" s="1"/>
  <c r="OA116" i="27" s="1"/>
  <c r="OB116" i="27" s="1"/>
  <c r="OC116" i="27" s="1"/>
  <c r="OD116" i="27" s="1"/>
  <c r="OE116" i="27" s="1"/>
  <c r="OF116" i="27" s="1"/>
  <c r="OG116" i="27" s="1"/>
  <c r="OH116" i="27" s="1"/>
  <c r="OI116" i="27" s="1"/>
  <c r="OJ116" i="27" s="1"/>
  <c r="OK116" i="27" s="1"/>
  <c r="OL116" i="27" s="1"/>
  <c r="OM116" i="27" s="1"/>
  <c r="ON116" i="27" s="1"/>
  <c r="OO116" i="27" s="1"/>
  <c r="OP116" i="27" s="1"/>
  <c r="OQ116" i="27" s="1"/>
  <c r="OR116" i="27" s="1"/>
  <c r="OS116" i="27" s="1"/>
  <c r="OT116" i="27" s="1"/>
  <c r="OU116" i="27" s="1"/>
  <c r="OV116" i="27" s="1"/>
  <c r="OW116" i="27" s="1"/>
  <c r="OX116" i="27" s="1"/>
  <c r="OY116" i="27" s="1"/>
  <c r="OZ116" i="27" s="1"/>
  <c r="PA116" i="27" s="1"/>
  <c r="PB116" i="27" s="1"/>
  <c r="PC116" i="27" s="1"/>
  <c r="PD116" i="27" s="1"/>
  <c r="PE116" i="27" s="1"/>
  <c r="PF116" i="27" s="1"/>
  <c r="PG116" i="27" s="1"/>
  <c r="PH116" i="27" s="1"/>
  <c r="PI116" i="27" s="1"/>
  <c r="PJ116" i="27" s="1"/>
  <c r="PK116" i="27" s="1"/>
  <c r="PL116" i="27" s="1"/>
  <c r="PM116" i="27" s="1"/>
  <c r="PN116" i="27" s="1"/>
  <c r="PO116" i="27" s="1"/>
  <c r="PP116" i="27" s="1"/>
  <c r="PQ116" i="27" s="1"/>
  <c r="PR116" i="27" s="1"/>
  <c r="PS116" i="27" s="1"/>
  <c r="PT116" i="27" s="1"/>
  <c r="PU116" i="27" s="1"/>
  <c r="PV116" i="27" s="1"/>
  <c r="PW116" i="27" s="1"/>
  <c r="PX116" i="27" s="1"/>
  <c r="PY116" i="27" s="1"/>
  <c r="PZ116" i="27" s="1"/>
  <c r="QA116" i="27" s="1"/>
  <c r="QB116" i="27" s="1"/>
  <c r="QC116" i="27" s="1"/>
  <c r="QD116" i="27" s="1"/>
  <c r="QE116" i="27" s="1"/>
  <c r="QF116" i="27" s="1"/>
  <c r="QG116" i="27" s="1"/>
  <c r="QH116" i="27" s="1"/>
  <c r="QI116" i="27" s="1"/>
  <c r="QJ116" i="27" s="1"/>
  <c r="QK116" i="27" s="1"/>
  <c r="QL116" i="27" s="1"/>
  <c r="QM116" i="27" s="1"/>
  <c r="QN116" i="27" s="1"/>
  <c r="QO116" i="27" s="1"/>
  <c r="QP116" i="27" s="1"/>
  <c r="QQ116" i="27" s="1"/>
  <c r="QR116" i="27" s="1"/>
  <c r="QS116" i="27" s="1"/>
  <c r="QT116" i="27" s="1"/>
  <c r="QU116" i="27" s="1"/>
  <c r="QV116" i="27" s="1"/>
  <c r="QW116" i="27" s="1"/>
  <c r="QX116" i="27" s="1"/>
  <c r="QY116" i="27" s="1"/>
  <c r="QZ116" i="27" s="1"/>
  <c r="RA116" i="27" s="1"/>
  <c r="RB116" i="27" s="1"/>
  <c r="RC116" i="27" s="1"/>
  <c r="RD116" i="27" s="1"/>
  <c r="RE116" i="27" s="1"/>
  <c r="RF116" i="27" s="1"/>
  <c r="RG116" i="27" s="1"/>
  <c r="RH116" i="27" s="1"/>
  <c r="RI116" i="27" s="1"/>
  <c r="RJ116" i="27" s="1"/>
  <c r="RK116" i="27" s="1"/>
  <c r="RL116" i="27" s="1"/>
  <c r="RM116" i="27" s="1"/>
  <c r="RN116" i="27" s="1"/>
  <c r="RO116" i="27" s="1"/>
  <c r="RP116" i="27" s="1"/>
  <c r="RQ116" i="27" s="1"/>
  <c r="RR116" i="27" s="1"/>
  <c r="RS116" i="27" s="1"/>
  <c r="RT116" i="27" s="1"/>
  <c r="RU116" i="27" s="1"/>
  <c r="RV116" i="27" s="1"/>
  <c r="RW116" i="27" s="1"/>
  <c r="RX116" i="27" s="1"/>
  <c r="RY116" i="27" s="1"/>
  <c r="RZ116" i="27" s="1"/>
  <c r="SA116" i="27" s="1"/>
  <c r="SB116" i="27" s="1"/>
  <c r="SC116" i="27" s="1"/>
  <c r="SD116" i="27" s="1"/>
  <c r="SE116" i="27" s="1"/>
  <c r="SF116" i="27" s="1"/>
  <c r="SG116" i="27" s="1"/>
  <c r="SH116" i="27" s="1"/>
  <c r="SI116" i="27" s="1"/>
  <c r="SJ116" i="27" s="1"/>
  <c r="SK116" i="27" s="1"/>
  <c r="SL116" i="27" s="1"/>
  <c r="SM116" i="27" s="1"/>
  <c r="SN116" i="27" s="1"/>
  <c r="SO116" i="27" s="1"/>
  <c r="SP116" i="27" s="1"/>
  <c r="SQ116" i="27" s="1"/>
  <c r="SR116" i="27" s="1"/>
  <c r="SS116" i="27" s="1"/>
  <c r="ST116" i="27" s="1"/>
  <c r="SU116" i="27" s="1"/>
  <c r="SV116" i="27" s="1"/>
  <c r="SW116" i="27" s="1"/>
  <c r="SX116" i="27" s="1"/>
  <c r="SY116" i="27" s="1"/>
  <c r="SZ116" i="27" s="1"/>
  <c r="TA116" i="27" s="1"/>
  <c r="TB116" i="27" s="1"/>
  <c r="TC116" i="27" s="1"/>
  <c r="TD116" i="27" s="1"/>
  <c r="TE116" i="27" s="1"/>
  <c r="TF116" i="27" s="1"/>
  <c r="TG116" i="27" s="1"/>
  <c r="TH116" i="27" s="1"/>
  <c r="TI116" i="27" s="1"/>
  <c r="TJ116" i="27" s="1"/>
  <c r="TK116" i="27" s="1"/>
  <c r="TL116" i="27" s="1"/>
  <c r="TM116" i="27" s="1"/>
  <c r="TN116" i="27" s="1"/>
  <c r="TO116" i="27" s="1"/>
  <c r="TP116" i="27" s="1"/>
  <c r="TQ116" i="27" s="1"/>
  <c r="TR116" i="27" s="1"/>
  <c r="TS116" i="27" s="1"/>
  <c r="TT116" i="27" s="1"/>
  <c r="TU116" i="27" s="1"/>
  <c r="TV116" i="27" s="1"/>
  <c r="TW116" i="27" s="1"/>
  <c r="TX116" i="27" s="1"/>
  <c r="TY116" i="27" s="1"/>
  <c r="TZ116" i="27" s="1"/>
  <c r="UA116" i="27" s="1"/>
  <c r="UB116" i="27" s="1"/>
  <c r="UC116" i="27" s="1"/>
  <c r="UD116" i="27" s="1"/>
  <c r="UE116" i="27" s="1"/>
  <c r="UF116" i="27" s="1"/>
  <c r="UG116" i="27" s="1"/>
  <c r="UH116" i="27" s="1"/>
  <c r="UI116" i="27" s="1"/>
  <c r="UJ116" i="27" s="1"/>
  <c r="UK116" i="27" s="1"/>
  <c r="UL116" i="27" s="1"/>
  <c r="UM116" i="27" s="1"/>
  <c r="UN116" i="27" s="1"/>
  <c r="UO116" i="27" s="1"/>
  <c r="UP116" i="27" s="1"/>
  <c r="UQ116" i="27" s="1"/>
  <c r="UR116" i="27" s="1"/>
  <c r="US116" i="27" s="1"/>
  <c r="UT116" i="27" s="1"/>
  <c r="UU116" i="27" s="1"/>
  <c r="UV116" i="27" s="1"/>
  <c r="UW116" i="27" s="1"/>
  <c r="UX116" i="27" s="1"/>
  <c r="UY116" i="27" s="1"/>
  <c r="UZ116" i="27" s="1"/>
  <c r="VA116" i="27" s="1"/>
  <c r="VB116" i="27" s="1"/>
  <c r="VC116" i="27" s="1"/>
  <c r="VD116" i="27" s="1"/>
  <c r="VE116" i="27" s="1"/>
  <c r="VF116" i="27" s="1"/>
  <c r="VG116" i="27" s="1"/>
  <c r="VH116" i="27" s="1"/>
  <c r="VI116" i="27" s="1"/>
  <c r="VJ116" i="27" s="1"/>
  <c r="VK116" i="27" s="1"/>
  <c r="VL116" i="27" s="1"/>
  <c r="VM116" i="27" s="1"/>
  <c r="VN116" i="27" s="1"/>
  <c r="VO116" i="27" s="1"/>
  <c r="VP116" i="27" s="1"/>
  <c r="VQ116" i="27" s="1"/>
  <c r="VR116" i="27" s="1"/>
  <c r="VS116" i="27" s="1"/>
  <c r="VT116" i="27" s="1"/>
  <c r="VU116" i="27" s="1"/>
  <c r="VV116" i="27" s="1"/>
  <c r="VW116" i="27" s="1"/>
  <c r="VX116" i="27" s="1"/>
  <c r="VY116" i="27" s="1"/>
  <c r="VZ116" i="27" s="1"/>
  <c r="WA116" i="27" s="1"/>
  <c r="WB116" i="27" s="1"/>
  <c r="WC116" i="27" s="1"/>
  <c r="WD116" i="27" s="1"/>
  <c r="WE116" i="27" s="1"/>
  <c r="WF116" i="27" s="1"/>
  <c r="WG116" i="27" s="1"/>
  <c r="WH116" i="27" s="1"/>
  <c r="WI116" i="27" s="1"/>
  <c r="WJ116" i="27" s="1"/>
  <c r="WK116" i="27" s="1"/>
  <c r="WL116" i="27" s="1"/>
  <c r="WM116" i="27" s="1"/>
  <c r="WN116" i="27" s="1"/>
  <c r="WO116" i="27" s="1"/>
  <c r="WP116" i="27" s="1"/>
  <c r="WQ116" i="27" s="1"/>
  <c r="WR116" i="27" s="1"/>
  <c r="WS116" i="27" s="1"/>
  <c r="WT116" i="27" s="1"/>
  <c r="WU116" i="27" s="1"/>
  <c r="WV116" i="27" s="1"/>
  <c r="WW116" i="27" s="1"/>
  <c r="WX116" i="27" s="1"/>
  <c r="WY116" i="27" s="1"/>
  <c r="WZ116" i="27" s="1"/>
  <c r="XA116" i="27" s="1"/>
  <c r="XB116" i="27" s="1"/>
  <c r="XC116" i="27" s="1"/>
  <c r="XD116" i="27" s="1"/>
  <c r="XE116" i="27" s="1"/>
  <c r="XF116" i="27" s="1"/>
  <c r="XG116" i="27" s="1"/>
  <c r="XH116" i="27" s="1"/>
  <c r="XI116" i="27" s="1"/>
  <c r="XJ116" i="27" s="1"/>
  <c r="XK116" i="27" s="1"/>
  <c r="XL116" i="27" s="1"/>
  <c r="XM116" i="27" s="1"/>
  <c r="XN116" i="27" s="1"/>
  <c r="XO116" i="27" s="1"/>
  <c r="XP116" i="27" s="1"/>
  <c r="XQ116" i="27" s="1"/>
  <c r="XR116" i="27" s="1"/>
  <c r="XS116" i="27" s="1"/>
  <c r="XT116" i="27" s="1"/>
  <c r="XU116" i="27" s="1"/>
  <c r="XV116" i="27" s="1"/>
  <c r="XW116" i="27" s="1"/>
  <c r="XX116" i="27" s="1"/>
  <c r="XY116" i="27" s="1"/>
  <c r="XZ116" i="27" s="1"/>
  <c r="YA116" i="27" s="1"/>
  <c r="YB116" i="27" s="1"/>
  <c r="YC116" i="27" s="1"/>
  <c r="YD116" i="27" s="1"/>
  <c r="YE116" i="27" s="1"/>
  <c r="YF116" i="27" s="1"/>
  <c r="YG116" i="27" s="1"/>
  <c r="YH116" i="27" s="1"/>
  <c r="YI116" i="27" s="1"/>
  <c r="YJ116" i="27" s="1"/>
  <c r="YK116" i="27" s="1"/>
  <c r="YL116" i="27" s="1"/>
  <c r="YM116" i="27" s="1"/>
  <c r="YN116" i="27" s="1"/>
  <c r="YO116" i="27" s="1"/>
  <c r="YP116" i="27" s="1"/>
  <c r="YQ116" i="27" s="1"/>
  <c r="YR116" i="27" s="1"/>
  <c r="YS116" i="27" s="1"/>
  <c r="YT116" i="27" s="1"/>
  <c r="YU116" i="27" s="1"/>
  <c r="YV116" i="27" s="1"/>
  <c r="YW116" i="27" s="1"/>
  <c r="YX116" i="27" s="1"/>
  <c r="YY116" i="27" s="1"/>
  <c r="YZ116" i="27" s="1"/>
  <c r="ZA116" i="27" s="1"/>
  <c r="ZB116" i="27" s="1"/>
  <c r="ZC116" i="27" s="1"/>
  <c r="ZD116" i="27" s="1"/>
  <c r="ZE116" i="27" s="1"/>
  <c r="ZF116" i="27" s="1"/>
  <c r="ZG116" i="27" s="1"/>
  <c r="ZH116" i="27" s="1"/>
  <c r="ZI116" i="27" s="1"/>
  <c r="ZJ116" i="27" s="1"/>
  <c r="ZK116" i="27" s="1"/>
  <c r="ZL116" i="27" s="1"/>
  <c r="ZM116" i="27" s="1"/>
  <c r="ZN116" i="27" s="1"/>
  <c r="ZO116" i="27" s="1"/>
  <c r="ZP116" i="27" s="1"/>
  <c r="ZQ116" i="27" s="1"/>
  <c r="ZR116" i="27" s="1"/>
  <c r="ZS116" i="27" s="1"/>
  <c r="ZT116" i="27" s="1"/>
  <c r="ZU116" i="27" s="1"/>
  <c r="ZV116" i="27" s="1"/>
  <c r="ZW116" i="27" s="1"/>
  <c r="ZX116" i="27" s="1"/>
  <c r="ZY116" i="27" s="1"/>
  <c r="ZZ116" i="27" s="1"/>
  <c r="AAA116" i="27" s="1"/>
  <c r="AAB116" i="27" s="1"/>
  <c r="AAC116" i="27" s="1"/>
  <c r="AAD116" i="27" s="1"/>
  <c r="AAE116" i="27" s="1"/>
  <c r="AAF116" i="27" s="1"/>
  <c r="AAG116" i="27" s="1"/>
  <c r="AAH116" i="27" s="1"/>
  <c r="AAI116" i="27" s="1"/>
  <c r="AAJ116" i="27" s="1"/>
  <c r="AAK116" i="27" s="1"/>
  <c r="AAL116" i="27" s="1"/>
  <c r="AAM116" i="27" s="1"/>
  <c r="AAN116" i="27" s="1"/>
  <c r="AAO116" i="27" s="1"/>
  <c r="AAP116" i="27" s="1"/>
  <c r="AAQ116" i="27" s="1"/>
  <c r="AAR116" i="27" s="1"/>
  <c r="AAS116" i="27" s="1"/>
  <c r="AAT116" i="27" s="1"/>
  <c r="AAU116" i="27" s="1"/>
  <c r="AAV116" i="27" s="1"/>
  <c r="AAW116" i="27" s="1"/>
  <c r="AAX116" i="27" s="1"/>
  <c r="AAY116" i="27" s="1"/>
  <c r="D43" i="85" l="1"/>
  <c r="D44" i="85"/>
  <c r="K73" i="85"/>
  <c r="B133" i="85"/>
  <c r="G73" i="85"/>
  <c r="O73" i="85"/>
  <c r="C97" i="85"/>
  <c r="F2" i="85"/>
  <c r="G2" i="85" s="1"/>
  <c r="H2" i="85" s="1"/>
  <c r="I2" i="85" s="1"/>
  <c r="C34" i="85"/>
  <c r="AR1" i="85"/>
  <c r="AS1" i="85" s="1"/>
  <c r="AT1" i="85" s="1"/>
  <c r="AU1" i="85" s="1"/>
  <c r="AQ73" i="85"/>
  <c r="C41" i="85"/>
  <c r="C53" i="85"/>
  <c r="AS73" i="85"/>
  <c r="AO73" i="85"/>
  <c r="AK73" i="85"/>
  <c r="AG73" i="85"/>
  <c r="AC73" i="85"/>
  <c r="Y73" i="85"/>
  <c r="U73" i="85"/>
  <c r="Q73" i="85"/>
  <c r="M73" i="85"/>
  <c r="I73" i="85"/>
  <c r="E73" i="85"/>
  <c r="AN73" i="85"/>
  <c r="AJ73" i="85"/>
  <c r="AF73" i="85"/>
  <c r="AB73" i="85"/>
  <c r="X73" i="85"/>
  <c r="T73" i="85"/>
  <c r="P73" i="85"/>
  <c r="L73" i="85"/>
  <c r="H73" i="85"/>
  <c r="D73" i="85"/>
  <c r="AP73" i="85"/>
  <c r="AL73" i="85"/>
  <c r="AH73" i="85"/>
  <c r="AD73" i="85"/>
  <c r="Z73" i="85"/>
  <c r="V73" i="85"/>
  <c r="R73" i="85"/>
  <c r="N73" i="85"/>
  <c r="J73" i="85"/>
  <c r="F73" i="85"/>
  <c r="C73" i="85"/>
  <c r="S73" i="85"/>
  <c r="AI73" i="85"/>
  <c r="CW134" i="48"/>
  <c r="CV134" i="48"/>
  <c r="CU134" i="48"/>
  <c r="CT134" i="48"/>
  <c r="CS134" i="48"/>
  <c r="CR134" i="48"/>
  <c r="CQ134" i="48"/>
  <c r="CP134" i="48"/>
  <c r="CO134" i="48"/>
  <c r="CN134" i="48"/>
  <c r="CM134" i="48"/>
  <c r="CL134" i="48"/>
  <c r="CK134" i="48"/>
  <c r="CJ134" i="48"/>
  <c r="CI134" i="48"/>
  <c r="CH134" i="48"/>
  <c r="CG134" i="48"/>
  <c r="CF134" i="48"/>
  <c r="CE134" i="48"/>
  <c r="CD134" i="48"/>
  <c r="CC134" i="48"/>
  <c r="CB134" i="48"/>
  <c r="CA134" i="48"/>
  <c r="BZ134" i="48"/>
  <c r="BY134" i="48"/>
  <c r="BX134" i="48"/>
  <c r="BW134" i="48"/>
  <c r="BV134" i="48"/>
  <c r="BU134" i="48"/>
  <c r="BT134" i="48"/>
  <c r="BS134" i="48"/>
  <c r="BR134" i="48"/>
  <c r="BQ134" i="48"/>
  <c r="BP134" i="48"/>
  <c r="BO134" i="48"/>
  <c r="BN134" i="48"/>
  <c r="BM134" i="48"/>
  <c r="BL134" i="48"/>
  <c r="BK134" i="48"/>
  <c r="BJ134" i="48"/>
  <c r="B92" i="48"/>
  <c r="D72" i="27"/>
  <c r="B62" i="85" s="1"/>
  <c r="B72" i="27"/>
  <c r="B73" i="27"/>
  <c r="B63" i="85" s="1"/>
  <c r="D73" i="27" l="1"/>
  <c r="E44" i="85"/>
  <c r="E43" i="85"/>
  <c r="C133" i="85"/>
  <c r="D97" i="85"/>
  <c r="AT73" i="85"/>
  <c r="B137" i="85"/>
  <c r="AR73" i="85"/>
  <c r="C148" i="85"/>
  <c r="D53" i="85"/>
  <c r="C54" i="85"/>
  <c r="D41" i="85"/>
  <c r="B119" i="85"/>
  <c r="C18" i="85"/>
  <c r="C15" i="85"/>
  <c r="AV1" i="85"/>
  <c r="AU73" i="85"/>
  <c r="D34" i="85"/>
  <c r="C32" i="85"/>
  <c r="J2" i="85"/>
  <c r="B62" i="48"/>
  <c r="B76" i="48"/>
  <c r="B135" i="85" l="1"/>
  <c r="F43" i="85"/>
  <c r="F44" i="85"/>
  <c r="D133" i="85"/>
  <c r="E97" i="85"/>
  <c r="C137" i="85"/>
  <c r="C136" i="85"/>
  <c r="B99" i="85"/>
  <c r="B89" i="85"/>
  <c r="C119" i="85"/>
  <c r="D15" i="85"/>
  <c r="AW1" i="85"/>
  <c r="AV73" i="85"/>
  <c r="C149" i="85"/>
  <c r="D18" i="85"/>
  <c r="D148" i="85"/>
  <c r="E53" i="85"/>
  <c r="D54" i="85"/>
  <c r="K2" i="85"/>
  <c r="D32" i="85"/>
  <c r="D35" i="85"/>
  <c r="E34" i="85"/>
  <c r="B108" i="85"/>
  <c r="E41" i="85"/>
  <c r="B11" i="48"/>
  <c r="C135" i="85" l="1"/>
  <c r="G44" i="85"/>
  <c r="G43" i="85"/>
  <c r="E133" i="85"/>
  <c r="F97" i="85"/>
  <c r="D137" i="85"/>
  <c r="D136" i="85"/>
  <c r="E95" i="85"/>
  <c r="F95" i="85" s="1"/>
  <c r="B105" i="85"/>
  <c r="E18" i="85"/>
  <c r="F41" i="85"/>
  <c r="E148" i="85"/>
  <c r="E54" i="85"/>
  <c r="F53" i="85"/>
  <c r="AX1" i="85"/>
  <c r="AW73" i="85"/>
  <c r="D119" i="85"/>
  <c r="E15" i="85"/>
  <c r="E35" i="85"/>
  <c r="E32" i="85"/>
  <c r="F34" i="85"/>
  <c r="L2" i="85"/>
  <c r="D149" i="85"/>
  <c r="D135" i="85" l="1"/>
  <c r="C108" i="85"/>
  <c r="H43" i="85"/>
  <c r="H44" i="85"/>
  <c r="F133" i="85"/>
  <c r="G97" i="85"/>
  <c r="E137" i="85"/>
  <c r="E136" i="85"/>
  <c r="E119" i="85"/>
  <c r="F15" i="85"/>
  <c r="F32" i="85"/>
  <c r="G34" i="85"/>
  <c r="F35" i="85"/>
  <c r="F148" i="85"/>
  <c r="F54" i="85"/>
  <c r="G53" i="85"/>
  <c r="F18" i="85"/>
  <c r="M2" i="85"/>
  <c r="AY1" i="85"/>
  <c r="AX73" i="85"/>
  <c r="G41" i="85"/>
  <c r="E149" i="85"/>
  <c r="C76" i="48"/>
  <c r="E135" i="85" l="1"/>
  <c r="D108" i="85"/>
  <c r="I44" i="85"/>
  <c r="I43" i="85"/>
  <c r="G133" i="85"/>
  <c r="H97" i="85"/>
  <c r="F136" i="85"/>
  <c r="F137" i="85"/>
  <c r="G148" i="85"/>
  <c r="H53" i="85"/>
  <c r="G54" i="85"/>
  <c r="G18" i="85"/>
  <c r="G149" i="85" s="1"/>
  <c r="AZ1" i="85"/>
  <c r="AY73" i="85"/>
  <c r="N2" i="85"/>
  <c r="F149" i="85"/>
  <c r="H41" i="85"/>
  <c r="F119" i="85"/>
  <c r="G15" i="85"/>
  <c r="H34" i="85"/>
  <c r="G35" i="85"/>
  <c r="G32" i="85"/>
  <c r="F135" i="85" l="1"/>
  <c r="E108" i="85"/>
  <c r="J43" i="85"/>
  <c r="J44" i="85"/>
  <c r="H133" i="85"/>
  <c r="I97" i="85"/>
  <c r="G136" i="85"/>
  <c r="G137" i="85"/>
  <c r="H32" i="85"/>
  <c r="H35" i="85"/>
  <c r="I34" i="85"/>
  <c r="BA1" i="85"/>
  <c r="AZ73" i="85"/>
  <c r="H148" i="85"/>
  <c r="I53" i="85"/>
  <c r="H54" i="85"/>
  <c r="G119" i="85"/>
  <c r="H15" i="85"/>
  <c r="O2" i="85"/>
  <c r="I41" i="85"/>
  <c r="H18" i="85"/>
  <c r="D105" i="27"/>
  <c r="B105" i="27"/>
  <c r="G135" i="85" l="1"/>
  <c r="F108" i="85"/>
  <c r="K44" i="85"/>
  <c r="K43" i="85"/>
  <c r="I133" i="85"/>
  <c r="J97" i="85"/>
  <c r="H136" i="85"/>
  <c r="H137" i="85"/>
  <c r="P2" i="85"/>
  <c r="I18" i="85"/>
  <c r="J41" i="85"/>
  <c r="H119" i="85"/>
  <c r="I15" i="85"/>
  <c r="H149" i="85"/>
  <c r="BB1" i="85"/>
  <c r="BA73" i="85"/>
  <c r="I35" i="85"/>
  <c r="I32" i="85"/>
  <c r="J34" i="85"/>
  <c r="I148" i="85"/>
  <c r="I54" i="85"/>
  <c r="J53" i="85"/>
  <c r="H109" i="27"/>
  <c r="G109" i="27"/>
  <c r="H135" i="85" l="1"/>
  <c r="G108" i="85"/>
  <c r="L43" i="85"/>
  <c r="L44" i="85"/>
  <c r="J133" i="85"/>
  <c r="K97" i="85"/>
  <c r="I136" i="85"/>
  <c r="I137" i="85"/>
  <c r="J148" i="85"/>
  <c r="J54" i="85"/>
  <c r="K53" i="85"/>
  <c r="I119" i="85"/>
  <c r="J15" i="85"/>
  <c r="J18" i="85"/>
  <c r="Q2" i="85"/>
  <c r="J32" i="85"/>
  <c r="K34" i="85"/>
  <c r="J35" i="85"/>
  <c r="BC1" i="85"/>
  <c r="BB73" i="85"/>
  <c r="K41" i="85"/>
  <c r="I149" i="85"/>
  <c r="D69" i="27"/>
  <c r="B60" i="48" l="1"/>
  <c r="B60" i="85"/>
  <c r="I135" i="85"/>
  <c r="H108" i="85"/>
  <c r="M44" i="85"/>
  <c r="M43" i="85"/>
  <c r="K133" i="85"/>
  <c r="L97" i="85"/>
  <c r="J137" i="85"/>
  <c r="J136" i="85"/>
  <c r="L34" i="85"/>
  <c r="K32" i="85"/>
  <c r="K35" i="85"/>
  <c r="R2" i="85"/>
  <c r="J119" i="85"/>
  <c r="K15" i="85"/>
  <c r="K148" i="85"/>
  <c r="K54" i="85"/>
  <c r="L53" i="85"/>
  <c r="BD1" i="85"/>
  <c r="BC73" i="85"/>
  <c r="K18" i="85"/>
  <c r="K149" i="85" s="1"/>
  <c r="L41" i="85"/>
  <c r="J149" i="85"/>
  <c r="B61" i="48"/>
  <c r="B43" i="27"/>
  <c r="F102" i="27"/>
  <c r="D55" i="27"/>
  <c r="B13" i="85" l="1"/>
  <c r="B22" i="85"/>
  <c r="B21" i="85" s="1"/>
  <c r="J135" i="85"/>
  <c r="I108" i="85"/>
  <c r="N44" i="85"/>
  <c r="N43" i="85"/>
  <c r="L133" i="85"/>
  <c r="M97" i="85"/>
  <c r="K137" i="85"/>
  <c r="K136" i="85"/>
  <c r="B87" i="85"/>
  <c r="K119" i="85"/>
  <c r="L15" i="85"/>
  <c r="M41" i="85"/>
  <c r="L18" i="85"/>
  <c r="BE1" i="85"/>
  <c r="BD73" i="85"/>
  <c r="L148" i="85"/>
  <c r="M53" i="85"/>
  <c r="L54" i="85"/>
  <c r="S2" i="85"/>
  <c r="L35" i="85"/>
  <c r="M34" i="85"/>
  <c r="L32" i="85"/>
  <c r="B87" i="48"/>
  <c r="C116" i="27"/>
  <c r="B166" i="85" l="1"/>
  <c r="B120" i="85"/>
  <c r="B121" i="85" s="1"/>
  <c r="B113" i="85"/>
  <c r="B109" i="85"/>
  <c r="B106" i="85"/>
  <c r="K135" i="85"/>
  <c r="J108" i="85"/>
  <c r="O43" i="85"/>
  <c r="O44" i="85"/>
  <c r="M133" i="85"/>
  <c r="N97" i="85"/>
  <c r="L137" i="85"/>
  <c r="L136" i="85"/>
  <c r="B88" i="85"/>
  <c r="BF1" i="85"/>
  <c r="BE73" i="85"/>
  <c r="M35" i="85"/>
  <c r="M32" i="85"/>
  <c r="N34" i="85"/>
  <c r="N41" i="85"/>
  <c r="L119" i="85"/>
  <c r="M15" i="85"/>
  <c r="M18" i="85"/>
  <c r="M149" i="85" s="1"/>
  <c r="T2" i="85"/>
  <c r="M148" i="85"/>
  <c r="M54" i="85"/>
  <c r="N53" i="85"/>
  <c r="L149" i="85"/>
  <c r="B53" i="48"/>
  <c r="B169" i="85" l="1"/>
  <c r="C94" i="85"/>
  <c r="B114" i="85"/>
  <c r="B112" i="85"/>
  <c r="C92" i="85" s="1"/>
  <c r="B111" i="85"/>
  <c r="L135" i="85"/>
  <c r="K108" i="85"/>
  <c r="P44" i="85"/>
  <c r="P43" i="85"/>
  <c r="N133" i="85"/>
  <c r="O97" i="85"/>
  <c r="M137" i="85"/>
  <c r="M136" i="85"/>
  <c r="C53" i="48"/>
  <c r="D53" i="48" s="1"/>
  <c r="O41" i="85"/>
  <c r="BG1" i="85"/>
  <c r="BF73" i="85"/>
  <c r="N148" i="85"/>
  <c r="N54" i="85"/>
  <c r="O53" i="85"/>
  <c r="U2" i="85"/>
  <c r="V2" i="85" s="1"/>
  <c r="W2" i="85" s="1"/>
  <c r="X2" i="85" s="1"/>
  <c r="Y2" i="85" s="1"/>
  <c r="Z2" i="85" s="1"/>
  <c r="AA2" i="85" s="1"/>
  <c r="AB2" i="85" s="1"/>
  <c r="AC2" i="85" s="1"/>
  <c r="AD2" i="85" s="1"/>
  <c r="AE2" i="85" s="1"/>
  <c r="AF2" i="85" s="1"/>
  <c r="AG2" i="85" s="1"/>
  <c r="AH2" i="85" s="1"/>
  <c r="AI2" i="85" s="1"/>
  <c r="AJ2" i="85" s="1"/>
  <c r="AK2" i="85" s="1"/>
  <c r="AL2" i="85" s="1"/>
  <c r="AM2" i="85" s="1"/>
  <c r="AN2" i="85" s="1"/>
  <c r="AO2" i="85" s="1"/>
  <c r="AP2" i="85" s="1"/>
  <c r="AQ2" i="85" s="1"/>
  <c r="AR2" i="85" s="1"/>
  <c r="AS2" i="85" s="1"/>
  <c r="AT2" i="85" s="1"/>
  <c r="AU2" i="85" s="1"/>
  <c r="AV2" i="85" s="1"/>
  <c r="AW2" i="85" s="1"/>
  <c r="AX2" i="85" s="1"/>
  <c r="AY2" i="85" s="1"/>
  <c r="AZ2" i="85" s="1"/>
  <c r="BA2" i="85" s="1"/>
  <c r="BB2" i="85" s="1"/>
  <c r="BC2" i="85" s="1"/>
  <c r="BD2" i="85" s="1"/>
  <c r="BE2" i="85" s="1"/>
  <c r="BF2" i="85" s="1"/>
  <c r="BG2" i="85" s="1"/>
  <c r="BH2" i="85" s="1"/>
  <c r="BI2" i="85" s="1"/>
  <c r="BJ2" i="85" s="1"/>
  <c r="BK2" i="85" s="1"/>
  <c r="BL2" i="85" s="1"/>
  <c r="BM2" i="85" s="1"/>
  <c r="BN2" i="85" s="1"/>
  <c r="BO2" i="85" s="1"/>
  <c r="BP2" i="85" s="1"/>
  <c r="BQ2" i="85" s="1"/>
  <c r="BR2" i="85" s="1"/>
  <c r="BS2" i="85" s="1"/>
  <c r="BT2" i="85" s="1"/>
  <c r="BU2" i="85" s="1"/>
  <c r="BV2" i="85" s="1"/>
  <c r="BW2" i="85" s="1"/>
  <c r="BX2" i="85" s="1"/>
  <c r="BY2" i="85" s="1"/>
  <c r="BZ2" i="85" s="1"/>
  <c r="CA2" i="85" s="1"/>
  <c r="CB2" i="85" s="1"/>
  <c r="CC2" i="85" s="1"/>
  <c r="CD2" i="85" s="1"/>
  <c r="CE2" i="85" s="1"/>
  <c r="CF2" i="85" s="1"/>
  <c r="CG2" i="85" s="1"/>
  <c r="CH2" i="85" s="1"/>
  <c r="CI2" i="85" s="1"/>
  <c r="CJ2" i="85" s="1"/>
  <c r="CK2" i="85" s="1"/>
  <c r="CL2" i="85" s="1"/>
  <c r="CM2" i="85" s="1"/>
  <c r="CN2" i="85" s="1"/>
  <c r="CO2" i="85" s="1"/>
  <c r="CP2" i="85" s="1"/>
  <c r="CQ2" i="85" s="1"/>
  <c r="CR2" i="85" s="1"/>
  <c r="CS2" i="85" s="1"/>
  <c r="CT2" i="85" s="1"/>
  <c r="CU2" i="85" s="1"/>
  <c r="CV2" i="85" s="1"/>
  <c r="CW2" i="85" s="1"/>
  <c r="N18" i="85"/>
  <c r="M119" i="85"/>
  <c r="N15" i="85"/>
  <c r="N32" i="85"/>
  <c r="O34" i="85"/>
  <c r="N35" i="85"/>
  <c r="B116" i="85" l="1"/>
  <c r="C117" i="85" s="1"/>
  <c r="C124" i="85" s="1"/>
  <c r="B124" i="85" s="1"/>
  <c r="M135" i="85"/>
  <c r="L108" i="85"/>
  <c r="Q43" i="85"/>
  <c r="Q44" i="85"/>
  <c r="O133" i="85"/>
  <c r="P97" i="85"/>
  <c r="N136" i="85"/>
  <c r="N137" i="85"/>
  <c r="P34" i="85"/>
  <c r="O32" i="85"/>
  <c r="O35" i="85"/>
  <c r="N119" i="85"/>
  <c r="O15" i="85"/>
  <c r="BH1" i="85"/>
  <c r="BG73" i="85"/>
  <c r="O18" i="85"/>
  <c r="P41" i="85"/>
  <c r="O148" i="85"/>
  <c r="O54" i="85"/>
  <c r="P53" i="85"/>
  <c r="N149" i="85"/>
  <c r="E53" i="48"/>
  <c r="B23" i="74"/>
  <c r="BJ22" i="72"/>
  <c r="BI22" i="72"/>
  <c r="BH22" i="72"/>
  <c r="BG22" i="72"/>
  <c r="BF22" i="72"/>
  <c r="BE22" i="72"/>
  <c r="BD22" i="72"/>
  <c r="BC22" i="72"/>
  <c r="BB22" i="72"/>
  <c r="BA22" i="72"/>
  <c r="AZ22" i="72"/>
  <c r="AY22" i="72"/>
  <c r="AX22" i="72"/>
  <c r="AW22" i="72"/>
  <c r="AV22" i="72"/>
  <c r="AU22" i="72"/>
  <c r="AT22" i="72"/>
  <c r="AS22" i="72"/>
  <c r="AR22" i="72"/>
  <c r="AQ22" i="72"/>
  <c r="AP22" i="72"/>
  <c r="AO22" i="72"/>
  <c r="AN22" i="72"/>
  <c r="AM22" i="72"/>
  <c r="AL22" i="72"/>
  <c r="AK22" i="72"/>
  <c r="AJ22" i="72"/>
  <c r="AI22" i="72"/>
  <c r="AH22" i="72"/>
  <c r="AG22" i="72"/>
  <c r="AF22" i="72"/>
  <c r="AE22" i="72"/>
  <c r="AD22" i="72"/>
  <c r="AC22" i="72"/>
  <c r="AB22" i="72"/>
  <c r="AA22" i="72"/>
  <c r="Z22" i="72"/>
  <c r="Y22" i="72"/>
  <c r="X22" i="72"/>
  <c r="W22" i="72"/>
  <c r="V22" i="72"/>
  <c r="U22" i="72"/>
  <c r="T22" i="72"/>
  <c r="S22" i="72"/>
  <c r="R22" i="72"/>
  <c r="Q22" i="72"/>
  <c r="P22" i="72"/>
  <c r="O22" i="72"/>
  <c r="N22" i="72"/>
  <c r="M22" i="72"/>
  <c r="L22" i="72"/>
  <c r="K22" i="72"/>
  <c r="J22" i="72"/>
  <c r="I22" i="72"/>
  <c r="H22" i="72"/>
  <c r="G22" i="72"/>
  <c r="F22" i="72"/>
  <c r="E22" i="72"/>
  <c r="D22" i="72"/>
  <c r="D118" i="27"/>
  <c r="C23" i="85" s="1"/>
  <c r="B118" i="27"/>
  <c r="B23" i="85" s="1"/>
  <c r="B117" i="27"/>
  <c r="C117" i="27" s="1"/>
  <c r="C23" i="78"/>
  <c r="BJ43" i="78"/>
  <c r="B43" i="78"/>
  <c r="BJ42" i="78"/>
  <c r="BI42" i="78"/>
  <c r="BH42" i="78"/>
  <c r="BG42" i="78"/>
  <c r="BF42" i="78"/>
  <c r="BE42" i="78"/>
  <c r="BD42" i="78"/>
  <c r="BC42" i="78"/>
  <c r="BB42" i="78"/>
  <c r="BA42" i="78"/>
  <c r="AZ42" i="78"/>
  <c r="AY42" i="78"/>
  <c r="AX42" i="78"/>
  <c r="AW42" i="78"/>
  <c r="AV42" i="78"/>
  <c r="AU42" i="78"/>
  <c r="AT42" i="78"/>
  <c r="AS42" i="78"/>
  <c r="AR42" i="78"/>
  <c r="AQ42" i="78"/>
  <c r="AP42" i="78"/>
  <c r="AO42" i="78"/>
  <c r="AN42" i="78"/>
  <c r="AM42" i="78"/>
  <c r="AL42" i="78"/>
  <c r="AK42" i="78"/>
  <c r="AJ42" i="78"/>
  <c r="AI42" i="78"/>
  <c r="AH42" i="78"/>
  <c r="AG42" i="78"/>
  <c r="AF42" i="78"/>
  <c r="AE42" i="78"/>
  <c r="AD42" i="78"/>
  <c r="AC42" i="78"/>
  <c r="AB42" i="78"/>
  <c r="AA42" i="78"/>
  <c r="Z42" i="78"/>
  <c r="Y42" i="78"/>
  <c r="X42" i="78"/>
  <c r="W42" i="78"/>
  <c r="V42" i="78"/>
  <c r="U42" i="78"/>
  <c r="T42" i="78"/>
  <c r="S42" i="78"/>
  <c r="R42" i="78"/>
  <c r="Q42" i="78"/>
  <c r="P42" i="78"/>
  <c r="O42" i="78"/>
  <c r="N42" i="78"/>
  <c r="M42" i="78"/>
  <c r="L42" i="78"/>
  <c r="K42" i="78"/>
  <c r="J42" i="78"/>
  <c r="I42" i="78"/>
  <c r="H42" i="78"/>
  <c r="G42" i="78"/>
  <c r="F42" i="78"/>
  <c r="E42" i="78"/>
  <c r="D42" i="78"/>
  <c r="B42" i="78"/>
  <c r="BJ43" i="77"/>
  <c r="B43" i="77"/>
  <c r="BJ42" i="77"/>
  <c r="BI42" i="77"/>
  <c r="BH42" i="77"/>
  <c r="BG42" i="77"/>
  <c r="BF42" i="77"/>
  <c r="BE42" i="77"/>
  <c r="BD42" i="77"/>
  <c r="BC42" i="77"/>
  <c r="BB42" i="77"/>
  <c r="BA42" i="77"/>
  <c r="AZ42" i="77"/>
  <c r="AY42" i="77"/>
  <c r="AX42" i="77"/>
  <c r="AW42" i="77"/>
  <c r="AV42" i="77"/>
  <c r="AU42" i="77"/>
  <c r="AT42" i="77"/>
  <c r="AS42" i="77"/>
  <c r="AR42" i="77"/>
  <c r="AQ42" i="77"/>
  <c r="AP42" i="77"/>
  <c r="AO42" i="77"/>
  <c r="AN42" i="77"/>
  <c r="AM42" i="77"/>
  <c r="AL42" i="77"/>
  <c r="AK42" i="77"/>
  <c r="AJ42" i="77"/>
  <c r="AI42" i="77"/>
  <c r="AH42" i="77"/>
  <c r="AG42" i="77"/>
  <c r="AF42" i="77"/>
  <c r="AE42" i="77"/>
  <c r="AD42" i="77"/>
  <c r="AC42" i="77"/>
  <c r="AB42" i="77"/>
  <c r="AA42" i="77"/>
  <c r="Z42" i="77"/>
  <c r="Y42" i="77"/>
  <c r="X42" i="77"/>
  <c r="W42" i="77"/>
  <c r="V42" i="77"/>
  <c r="U42" i="77"/>
  <c r="T42" i="77"/>
  <c r="S42" i="77"/>
  <c r="R42" i="77"/>
  <c r="Q42" i="77"/>
  <c r="P42" i="77"/>
  <c r="O42" i="77"/>
  <c r="N42" i="77"/>
  <c r="M42" i="77"/>
  <c r="L42" i="77"/>
  <c r="K42" i="77"/>
  <c r="J42" i="77"/>
  <c r="I42" i="77"/>
  <c r="H42" i="77"/>
  <c r="G42" i="77"/>
  <c r="F42" i="77"/>
  <c r="E42" i="77"/>
  <c r="D42" i="77"/>
  <c r="B42" i="77"/>
  <c r="BJ43" i="76"/>
  <c r="B43" i="76"/>
  <c r="BJ42" i="76"/>
  <c r="BI42" i="76"/>
  <c r="BH42" i="76"/>
  <c r="BG42" i="76"/>
  <c r="BF42" i="76"/>
  <c r="BE42" i="76"/>
  <c r="BD42" i="76"/>
  <c r="BC42" i="76"/>
  <c r="BB42" i="76"/>
  <c r="BA42" i="76"/>
  <c r="AZ42" i="76"/>
  <c r="AY42" i="76"/>
  <c r="AX42" i="76"/>
  <c r="AW42" i="76"/>
  <c r="AV42" i="76"/>
  <c r="AU42" i="76"/>
  <c r="AT42" i="76"/>
  <c r="AS42" i="76"/>
  <c r="AR42" i="76"/>
  <c r="AQ42" i="76"/>
  <c r="AP42" i="76"/>
  <c r="AO42" i="76"/>
  <c r="AN42" i="76"/>
  <c r="AM42" i="76"/>
  <c r="AL42" i="76"/>
  <c r="AK42" i="76"/>
  <c r="AJ42" i="76"/>
  <c r="AI42" i="76"/>
  <c r="AH42" i="76"/>
  <c r="AG42" i="76"/>
  <c r="AF42" i="76"/>
  <c r="AE42" i="76"/>
  <c r="AD42" i="76"/>
  <c r="AC42" i="76"/>
  <c r="AB42" i="76"/>
  <c r="AA42" i="76"/>
  <c r="Z42" i="76"/>
  <c r="Y42" i="76"/>
  <c r="X42" i="76"/>
  <c r="W42" i="76"/>
  <c r="V42" i="76"/>
  <c r="U42" i="76"/>
  <c r="T42" i="76"/>
  <c r="S42" i="76"/>
  <c r="R42" i="76"/>
  <c r="Q42" i="76"/>
  <c r="P42" i="76"/>
  <c r="O42" i="76"/>
  <c r="N42" i="76"/>
  <c r="M42" i="76"/>
  <c r="L42" i="76"/>
  <c r="K42" i="76"/>
  <c r="J42" i="76"/>
  <c r="I42" i="76"/>
  <c r="H42" i="76"/>
  <c r="G42" i="76"/>
  <c r="F42" i="76"/>
  <c r="E42" i="76"/>
  <c r="D42" i="76"/>
  <c r="B42" i="76"/>
  <c r="BJ43" i="74"/>
  <c r="B43" i="74"/>
  <c r="BJ42" i="74"/>
  <c r="BI42" i="74"/>
  <c r="BH42" i="74"/>
  <c r="BG42" i="74"/>
  <c r="BF42" i="74"/>
  <c r="BE42" i="74"/>
  <c r="BD42" i="74"/>
  <c r="BC42" i="74"/>
  <c r="BB42" i="74"/>
  <c r="BA42" i="74"/>
  <c r="AZ42" i="74"/>
  <c r="AY42" i="74"/>
  <c r="AX42" i="74"/>
  <c r="AW42" i="74"/>
  <c r="AV42" i="74"/>
  <c r="AU42" i="74"/>
  <c r="AT42" i="74"/>
  <c r="AS42" i="74"/>
  <c r="AR42" i="74"/>
  <c r="AQ42" i="74"/>
  <c r="AP42" i="74"/>
  <c r="AO42" i="74"/>
  <c r="AN42" i="74"/>
  <c r="AM42" i="74"/>
  <c r="AL42" i="74"/>
  <c r="AK42" i="74"/>
  <c r="AJ42" i="74"/>
  <c r="AI42" i="74"/>
  <c r="AH42" i="74"/>
  <c r="AG42" i="74"/>
  <c r="AF42" i="74"/>
  <c r="AE42" i="74"/>
  <c r="AD42" i="74"/>
  <c r="AC42" i="74"/>
  <c r="AB42" i="74"/>
  <c r="AA42" i="74"/>
  <c r="Z42" i="74"/>
  <c r="Y42" i="74"/>
  <c r="X42" i="74"/>
  <c r="W42" i="74"/>
  <c r="V42" i="74"/>
  <c r="U42" i="74"/>
  <c r="T42" i="74"/>
  <c r="S42" i="74"/>
  <c r="R42" i="74"/>
  <c r="Q42" i="74"/>
  <c r="P42" i="74"/>
  <c r="O42" i="74"/>
  <c r="N42" i="74"/>
  <c r="M42" i="74"/>
  <c r="L42" i="74"/>
  <c r="K42" i="74"/>
  <c r="J42" i="74"/>
  <c r="I42" i="74"/>
  <c r="H42" i="74"/>
  <c r="G42" i="74"/>
  <c r="F42" i="74"/>
  <c r="E42" i="74"/>
  <c r="D42" i="74"/>
  <c r="B42" i="74"/>
  <c r="D38" i="72"/>
  <c r="B43" i="72"/>
  <c r="A43" i="72"/>
  <c r="BJ42" i="72"/>
  <c r="BI42" i="72"/>
  <c r="BH42" i="72"/>
  <c r="BG42" i="72"/>
  <c r="BF42" i="72"/>
  <c r="BE42" i="72"/>
  <c r="BD42" i="72"/>
  <c r="BC42" i="72"/>
  <c r="BB42" i="72"/>
  <c r="BA42" i="72"/>
  <c r="AZ42" i="72"/>
  <c r="AY42" i="72"/>
  <c r="AX42" i="72"/>
  <c r="AW42" i="72"/>
  <c r="AV42" i="72"/>
  <c r="AU42" i="72"/>
  <c r="AT42" i="72"/>
  <c r="AS42" i="72"/>
  <c r="AR42" i="72"/>
  <c r="AQ42" i="72"/>
  <c r="AP42" i="72"/>
  <c r="AO42" i="72"/>
  <c r="AN42" i="72"/>
  <c r="AM42" i="72"/>
  <c r="AL42" i="72"/>
  <c r="AK42" i="72"/>
  <c r="AJ42" i="72"/>
  <c r="AI42" i="72"/>
  <c r="AH42" i="72"/>
  <c r="AG42" i="72"/>
  <c r="AF42" i="72"/>
  <c r="AE42" i="72"/>
  <c r="AD42" i="72"/>
  <c r="AC42" i="72"/>
  <c r="AB42" i="72"/>
  <c r="AA42" i="72"/>
  <c r="Z42" i="72"/>
  <c r="Y42" i="72"/>
  <c r="X42" i="72"/>
  <c r="W42" i="72"/>
  <c r="V42" i="72"/>
  <c r="U42" i="72"/>
  <c r="T42" i="72"/>
  <c r="S42" i="72"/>
  <c r="R42" i="72"/>
  <c r="Q42" i="72"/>
  <c r="P42" i="72"/>
  <c r="O42" i="72"/>
  <c r="N42" i="72"/>
  <c r="M42" i="72"/>
  <c r="L42" i="72"/>
  <c r="K42" i="72"/>
  <c r="J42" i="72"/>
  <c r="I42" i="72"/>
  <c r="H42" i="72"/>
  <c r="G42" i="72"/>
  <c r="F42" i="72"/>
  <c r="E42" i="72"/>
  <c r="B42" i="72"/>
  <c r="A42" i="72"/>
  <c r="B42" i="75"/>
  <c r="D42" i="75"/>
  <c r="E42" i="75"/>
  <c r="F42" i="75"/>
  <c r="G42" i="75"/>
  <c r="H42" i="75"/>
  <c r="I42" i="75"/>
  <c r="J42" i="75"/>
  <c r="K42" i="75"/>
  <c r="L42" i="75"/>
  <c r="M42" i="75"/>
  <c r="N42" i="75"/>
  <c r="O42" i="75"/>
  <c r="P42" i="75"/>
  <c r="Q42" i="75"/>
  <c r="R42" i="75"/>
  <c r="S42" i="75"/>
  <c r="T42" i="75"/>
  <c r="U42" i="75"/>
  <c r="V42" i="75"/>
  <c r="W42" i="75"/>
  <c r="X42" i="75"/>
  <c r="Y42" i="75"/>
  <c r="Z42" i="75"/>
  <c r="AA42" i="75"/>
  <c r="AB42" i="75"/>
  <c r="AC42" i="75"/>
  <c r="AD42" i="75"/>
  <c r="AE42" i="75"/>
  <c r="AF42" i="75"/>
  <c r="AG42" i="75"/>
  <c r="AH42" i="75"/>
  <c r="AI42" i="75"/>
  <c r="AJ42" i="75"/>
  <c r="AK42" i="75"/>
  <c r="AL42" i="75"/>
  <c r="AM42" i="75"/>
  <c r="AN42" i="75"/>
  <c r="AO42" i="75"/>
  <c r="AP42" i="75"/>
  <c r="AQ42" i="75"/>
  <c r="AR42" i="75"/>
  <c r="AS42" i="75"/>
  <c r="AT42" i="75"/>
  <c r="AU42" i="75"/>
  <c r="AV42" i="75"/>
  <c r="AW42" i="75"/>
  <c r="AX42" i="75"/>
  <c r="AY42" i="75"/>
  <c r="AZ42" i="75"/>
  <c r="BA42" i="75"/>
  <c r="BB42" i="75"/>
  <c r="BC42" i="75"/>
  <c r="BD42" i="75"/>
  <c r="BE42" i="75"/>
  <c r="BF42" i="75"/>
  <c r="BG42" i="75"/>
  <c r="BH42" i="75"/>
  <c r="BI42" i="75"/>
  <c r="BJ42" i="75"/>
  <c r="B43" i="75"/>
  <c r="BJ43" i="75"/>
  <c r="D43" i="76"/>
  <c r="N135" i="85" l="1"/>
  <c r="M108" i="85"/>
  <c r="R44" i="85"/>
  <c r="R43" i="85"/>
  <c r="P133" i="85"/>
  <c r="Q97" i="85"/>
  <c r="O136" i="85"/>
  <c r="O137" i="85"/>
  <c r="Q41" i="85"/>
  <c r="P18" i="85"/>
  <c r="P149" i="85" s="1"/>
  <c r="BI1" i="85"/>
  <c r="BH73" i="85"/>
  <c r="O119" i="85"/>
  <c r="P15" i="85"/>
  <c r="O149" i="85"/>
  <c r="P148" i="85"/>
  <c r="Q53" i="85"/>
  <c r="P54" i="85"/>
  <c r="P32" i="85"/>
  <c r="P35" i="85"/>
  <c r="Q34" i="85"/>
  <c r="F53" i="48"/>
  <c r="B23" i="48"/>
  <c r="C23" i="48"/>
  <c r="D43" i="77"/>
  <c r="C43" i="77"/>
  <c r="C43" i="75"/>
  <c r="C43" i="76"/>
  <c r="D117" i="27"/>
  <c r="B125" i="85" l="1"/>
  <c r="O135" i="85"/>
  <c r="N108" i="85"/>
  <c r="S43" i="85"/>
  <c r="S44" i="85"/>
  <c r="Q133" i="85"/>
  <c r="R97" i="85"/>
  <c r="P137" i="85"/>
  <c r="P136" i="85"/>
  <c r="D119" i="27"/>
  <c r="C21" i="85"/>
  <c r="C23" i="74"/>
  <c r="D23" i="74"/>
  <c r="Q35" i="85"/>
  <c r="R34" i="85"/>
  <c r="Q32" i="85"/>
  <c r="Q148" i="85"/>
  <c r="Q54" i="85"/>
  <c r="R53" i="85"/>
  <c r="BJ1" i="85"/>
  <c r="BI73" i="85"/>
  <c r="R41" i="85"/>
  <c r="P119" i="85"/>
  <c r="Q15" i="85"/>
  <c r="Q18" i="85"/>
  <c r="Q149" i="85" s="1"/>
  <c r="G53" i="48"/>
  <c r="C23" i="76"/>
  <c r="C23" i="75"/>
  <c r="C23" i="72"/>
  <c r="D43" i="75"/>
  <c r="D23" i="76"/>
  <c r="D23" i="72"/>
  <c r="E43" i="77"/>
  <c r="E117" i="27"/>
  <c r="C54" i="48"/>
  <c r="F118" i="27"/>
  <c r="E23" i="85" s="1"/>
  <c r="E118" i="27"/>
  <c r="D23" i="85" s="1"/>
  <c r="D49" i="85" l="1"/>
  <c r="D48" i="85"/>
  <c r="P135" i="85"/>
  <c r="O108" i="85"/>
  <c r="T44" i="85"/>
  <c r="T43" i="85"/>
  <c r="R133" i="85"/>
  <c r="S97" i="85"/>
  <c r="Q136" i="85"/>
  <c r="Q137" i="85"/>
  <c r="E119" i="27"/>
  <c r="D21" i="85"/>
  <c r="C20" i="85"/>
  <c r="C104" i="85"/>
  <c r="R32" i="85"/>
  <c r="R35" i="85"/>
  <c r="S34" i="85"/>
  <c r="Q119" i="85"/>
  <c r="R15" i="85"/>
  <c r="BK1" i="85"/>
  <c r="BJ73" i="85"/>
  <c r="R18" i="85"/>
  <c r="R149" i="85" s="1"/>
  <c r="S41" i="85"/>
  <c r="R148" i="85"/>
  <c r="S53" i="85"/>
  <c r="R54" i="85"/>
  <c r="H53" i="48"/>
  <c r="D23" i="75"/>
  <c r="D23" i="48"/>
  <c r="E23" i="48"/>
  <c r="B27" i="48"/>
  <c r="B84" i="48"/>
  <c r="B83" i="48"/>
  <c r="B82" i="48"/>
  <c r="B79" i="48"/>
  <c r="B75" i="48"/>
  <c r="B74" i="48"/>
  <c r="C70" i="48"/>
  <c r="B57" i="48"/>
  <c r="B29" i="48"/>
  <c r="B28" i="48"/>
  <c r="Q135" i="85" l="1"/>
  <c r="P108" i="85"/>
  <c r="U43" i="85"/>
  <c r="U44" i="85"/>
  <c r="S133" i="85"/>
  <c r="T97" i="85"/>
  <c r="R137" i="85"/>
  <c r="R136" i="85"/>
  <c r="C166" i="85"/>
  <c r="C109" i="85"/>
  <c r="C120" i="85"/>
  <c r="C103" i="85"/>
  <c r="C113" i="85"/>
  <c r="B93" i="85"/>
  <c r="C93" i="85"/>
  <c r="D20" i="85"/>
  <c r="B70" i="48"/>
  <c r="R119" i="85"/>
  <c r="S15" i="85"/>
  <c r="T41" i="85"/>
  <c r="BL1" i="85"/>
  <c r="BK73" i="85"/>
  <c r="S148" i="85"/>
  <c r="T53" i="85"/>
  <c r="S54" i="85"/>
  <c r="S18" i="85"/>
  <c r="S149" i="85" s="1"/>
  <c r="T34" i="85"/>
  <c r="S32" i="85"/>
  <c r="S35" i="85"/>
  <c r="AH73" i="48"/>
  <c r="AD73" i="48"/>
  <c r="Z73" i="48"/>
  <c r="V73" i="48"/>
  <c r="R73" i="48"/>
  <c r="N73" i="48"/>
  <c r="J73" i="48"/>
  <c r="F73" i="48"/>
  <c r="B73" i="48"/>
  <c r="AG73" i="48"/>
  <c r="AC73" i="48"/>
  <c r="Y73" i="48"/>
  <c r="U73" i="48"/>
  <c r="Q73" i="48"/>
  <c r="M73" i="48"/>
  <c r="I73" i="48"/>
  <c r="E73" i="48"/>
  <c r="AJ73" i="48"/>
  <c r="AF73" i="48"/>
  <c r="AB73" i="48"/>
  <c r="X73" i="48"/>
  <c r="T73" i="48"/>
  <c r="P73" i="48"/>
  <c r="L73" i="48"/>
  <c r="H73" i="48"/>
  <c r="D73" i="48"/>
  <c r="AI73" i="48"/>
  <c r="AE73" i="48"/>
  <c r="AA73" i="48"/>
  <c r="W73" i="48"/>
  <c r="S73" i="48"/>
  <c r="O73" i="48"/>
  <c r="K73" i="48"/>
  <c r="G73" i="48"/>
  <c r="C73" i="48"/>
  <c r="I53" i="48"/>
  <c r="F23" i="72"/>
  <c r="E23" i="74"/>
  <c r="E23" i="76"/>
  <c r="E23" i="72"/>
  <c r="F23" i="74"/>
  <c r="F23" i="78"/>
  <c r="B22" i="48"/>
  <c r="R135" i="85" l="1"/>
  <c r="Q108" i="85"/>
  <c r="V44" i="85"/>
  <c r="V43" i="85"/>
  <c r="T133" i="85"/>
  <c r="U97" i="85"/>
  <c r="S137" i="85"/>
  <c r="S136" i="85"/>
  <c r="C121" i="85"/>
  <c r="C112" i="85"/>
  <c r="C111" i="85"/>
  <c r="C114" i="85"/>
  <c r="D94" i="85"/>
  <c r="B21" i="48"/>
  <c r="U41" i="85"/>
  <c r="T32" i="85"/>
  <c r="T35" i="85"/>
  <c r="U34" i="85"/>
  <c r="S119" i="85"/>
  <c r="T15" i="85"/>
  <c r="T18" i="85"/>
  <c r="T149" i="85" s="1"/>
  <c r="T148" i="85"/>
  <c r="U53" i="85"/>
  <c r="T54" i="85"/>
  <c r="BM1" i="85"/>
  <c r="BL73" i="85"/>
  <c r="J53" i="48"/>
  <c r="E23" i="75"/>
  <c r="C22" i="72"/>
  <c r="A1" i="77"/>
  <c r="B43" i="48"/>
  <c r="A3" i="75"/>
  <c r="A4" i="75"/>
  <c r="A5" i="75"/>
  <c r="A6" i="75"/>
  <c r="A7" i="75"/>
  <c r="A8" i="75"/>
  <c r="A9" i="75"/>
  <c r="A11" i="75"/>
  <c r="A12" i="75"/>
  <c r="A13" i="75"/>
  <c r="A14" i="75"/>
  <c r="A15" i="75"/>
  <c r="A16" i="75"/>
  <c r="A17" i="75"/>
  <c r="A19" i="75"/>
  <c r="A21" i="75"/>
  <c r="A22" i="75"/>
  <c r="A23" i="75"/>
  <c r="A24" i="75"/>
  <c r="A25" i="75"/>
  <c r="A27" i="75"/>
  <c r="A31" i="75"/>
  <c r="A32" i="75"/>
  <c r="A33" i="75"/>
  <c r="A34" i="75"/>
  <c r="A35" i="75"/>
  <c r="A38" i="75"/>
  <c r="A39" i="75"/>
  <c r="A40" i="75"/>
  <c r="A41" i="75"/>
  <c r="A42" i="75"/>
  <c r="A43" i="75"/>
  <c r="A44" i="75"/>
  <c r="A46" i="75"/>
  <c r="A48" i="75"/>
  <c r="A49" i="75"/>
  <c r="A51" i="75"/>
  <c r="A52" i="75"/>
  <c r="A54" i="75"/>
  <c r="A55" i="75"/>
  <c r="A56" i="75"/>
  <c r="A57" i="75"/>
  <c r="A59" i="75"/>
  <c r="A60" i="75"/>
  <c r="A62" i="75"/>
  <c r="A63" i="75"/>
  <c r="A64" i="75"/>
  <c r="A65" i="75"/>
  <c r="A66" i="75"/>
  <c r="A67" i="75"/>
  <c r="A68" i="75"/>
  <c r="A70" i="75"/>
  <c r="A71" i="75"/>
  <c r="A72" i="75"/>
  <c r="A73" i="75"/>
  <c r="A74" i="75"/>
  <c r="A75" i="75"/>
  <c r="A76" i="75"/>
  <c r="A78" i="75"/>
  <c r="A79" i="75"/>
  <c r="A80" i="75"/>
  <c r="A81" i="75"/>
  <c r="A82" i="75"/>
  <c r="A83" i="75"/>
  <c r="A84" i="75"/>
  <c r="A86" i="75"/>
  <c r="A87" i="75"/>
  <c r="A88" i="75"/>
  <c r="A89" i="75"/>
  <c r="A91" i="75"/>
  <c r="A92" i="75"/>
  <c r="A94" i="75"/>
  <c r="A95" i="75"/>
  <c r="A96" i="75"/>
  <c r="A97" i="75"/>
  <c r="A98" i="75"/>
  <c r="A99" i="75"/>
  <c r="A100" i="75"/>
  <c r="A102" i="75"/>
  <c r="A103" i="75"/>
  <c r="A104" i="75"/>
  <c r="A105" i="75"/>
  <c r="A107" i="75"/>
  <c r="A108" i="75"/>
  <c r="A110" i="75"/>
  <c r="A111" i="75"/>
  <c r="A112" i="75"/>
  <c r="A113" i="75"/>
  <c r="A114" i="75"/>
  <c r="A115" i="75"/>
  <c r="A116" i="75"/>
  <c r="A118" i="75"/>
  <c r="A119" i="75"/>
  <c r="A120" i="75"/>
  <c r="A121" i="75"/>
  <c r="A122" i="75"/>
  <c r="A123" i="75"/>
  <c r="A124" i="75"/>
  <c r="A125" i="75"/>
  <c r="A126" i="75"/>
  <c r="A127" i="75"/>
  <c r="A129" i="75"/>
  <c r="A130" i="75"/>
  <c r="A131" i="75"/>
  <c r="A132" i="75"/>
  <c r="A134" i="75"/>
  <c r="A135" i="75"/>
  <c r="A138" i="75"/>
  <c r="A2" i="76"/>
  <c r="A3" i="76"/>
  <c r="A4" i="76"/>
  <c r="A5" i="76"/>
  <c r="A6" i="76"/>
  <c r="A9" i="76"/>
  <c r="A10" i="76"/>
  <c r="A11" i="76"/>
  <c r="A13" i="76"/>
  <c r="A14" i="76"/>
  <c r="A17" i="76"/>
  <c r="A18" i="76"/>
  <c r="A19" i="76"/>
  <c r="A20" i="76"/>
  <c r="A21" i="76"/>
  <c r="A22" i="76"/>
  <c r="A23" i="76"/>
  <c r="A25" i="76"/>
  <c r="A26" i="76"/>
  <c r="A27" i="76"/>
  <c r="A31" i="76"/>
  <c r="A32" i="76"/>
  <c r="A33" i="76"/>
  <c r="A36" i="76"/>
  <c r="A37" i="76"/>
  <c r="A38" i="76"/>
  <c r="A39" i="76"/>
  <c r="A40" i="76"/>
  <c r="A41" i="76"/>
  <c r="A42" i="76"/>
  <c r="A43" i="76"/>
  <c r="A44" i="76"/>
  <c r="A45" i="76"/>
  <c r="A46" i="76"/>
  <c r="A48" i="76"/>
  <c r="A49" i="76"/>
  <c r="A50" i="76"/>
  <c r="A53" i="76"/>
  <c r="A54" i="76"/>
  <c r="A55" i="76"/>
  <c r="A57" i="76"/>
  <c r="A58" i="76"/>
  <c r="A61" i="76"/>
  <c r="A62" i="76"/>
  <c r="A63" i="76"/>
  <c r="A64" i="76"/>
  <c r="A65" i="76"/>
  <c r="A66" i="76"/>
  <c r="A69" i="76"/>
  <c r="A70" i="76"/>
  <c r="A71" i="76"/>
  <c r="A72" i="76"/>
  <c r="A73" i="76"/>
  <c r="A74" i="76"/>
  <c r="A77" i="76"/>
  <c r="A78" i="76"/>
  <c r="A79" i="76"/>
  <c r="A80" i="76"/>
  <c r="A81" i="76"/>
  <c r="A82" i="76"/>
  <c r="A84" i="76"/>
  <c r="A85" i="76"/>
  <c r="A86" i="76"/>
  <c r="A87" i="76"/>
  <c r="A88" i="76"/>
  <c r="A89" i="76"/>
  <c r="A90" i="76"/>
  <c r="A93" i="76"/>
  <c r="A94" i="76"/>
  <c r="A95" i="76"/>
  <c r="A96" i="76"/>
  <c r="A97" i="76"/>
  <c r="A98" i="76"/>
  <c r="A101" i="76"/>
  <c r="A102" i="76"/>
  <c r="A103" i="76"/>
  <c r="A105" i="76"/>
  <c r="A109" i="76"/>
  <c r="A110" i="76"/>
  <c r="A111" i="76"/>
  <c r="A112" i="76"/>
  <c r="A113" i="76"/>
  <c r="A114" i="76"/>
  <c r="A117" i="76"/>
  <c r="A118" i="76"/>
  <c r="A119" i="76"/>
  <c r="A120" i="76"/>
  <c r="A121" i="76"/>
  <c r="A122" i="76"/>
  <c r="A123" i="76"/>
  <c r="A124" i="76"/>
  <c r="A125" i="76"/>
  <c r="A126" i="76"/>
  <c r="A127" i="76"/>
  <c r="A130" i="76"/>
  <c r="A133" i="76"/>
  <c r="A134" i="76"/>
  <c r="A135" i="76"/>
  <c r="A136" i="76"/>
  <c r="A138" i="76"/>
  <c r="A2" i="77"/>
  <c r="A3" i="77"/>
  <c r="A4" i="77"/>
  <c r="A6" i="77"/>
  <c r="A7" i="77"/>
  <c r="A8" i="77"/>
  <c r="A9" i="77"/>
  <c r="A10" i="77"/>
  <c r="A11" i="77"/>
  <c r="A14" i="77"/>
  <c r="A15" i="77"/>
  <c r="A16" i="77"/>
  <c r="A17" i="77"/>
  <c r="A19" i="77"/>
  <c r="A20" i="77"/>
  <c r="A22" i="77"/>
  <c r="A23" i="77"/>
  <c r="A24" i="77"/>
  <c r="A25" i="77"/>
  <c r="A26" i="77"/>
  <c r="A27" i="77"/>
  <c r="A31" i="77"/>
  <c r="A32" i="77"/>
  <c r="A34" i="77"/>
  <c r="A35" i="77"/>
  <c r="A36" i="77"/>
  <c r="A37" i="77"/>
  <c r="A38" i="77"/>
  <c r="A39" i="77"/>
  <c r="A40" i="77"/>
  <c r="A42" i="77"/>
  <c r="A43" i="77"/>
  <c r="A44" i="77"/>
  <c r="A45" i="77"/>
  <c r="A46" i="77"/>
  <c r="A48" i="77"/>
  <c r="A51" i="77"/>
  <c r="A52" i="77"/>
  <c r="A53" i="77"/>
  <c r="A54" i="77"/>
  <c r="A55" i="77"/>
  <c r="A56" i="77"/>
  <c r="A59" i="77"/>
  <c r="A60" i="77"/>
  <c r="A61" i="77"/>
  <c r="A62" i="77"/>
  <c r="A63" i="77"/>
  <c r="A64" i="77"/>
  <c r="A68" i="77"/>
  <c r="A69" i="77"/>
  <c r="A70" i="77"/>
  <c r="A71" i="77"/>
  <c r="A72" i="77"/>
  <c r="A75" i="77"/>
  <c r="A76" i="77"/>
  <c r="A77" i="77"/>
  <c r="A78" i="77"/>
  <c r="A79" i="77"/>
  <c r="A80" i="77"/>
  <c r="A83" i="77"/>
  <c r="A84" i="77"/>
  <c r="A85" i="77"/>
  <c r="A86" i="77"/>
  <c r="A87" i="77"/>
  <c r="A88" i="77"/>
  <c r="A91" i="77"/>
  <c r="A92" i="77"/>
  <c r="A93" i="77"/>
  <c r="A94" i="77"/>
  <c r="A95" i="77"/>
  <c r="A96" i="77"/>
  <c r="A100" i="77"/>
  <c r="A101" i="77"/>
  <c r="A102" i="77"/>
  <c r="A103" i="77"/>
  <c r="A104" i="77"/>
  <c r="A107" i="77"/>
  <c r="A108" i="77"/>
  <c r="A109" i="77"/>
  <c r="A110" i="77"/>
  <c r="A111" i="77"/>
  <c r="A112" i="77"/>
  <c r="A115" i="77"/>
  <c r="A116" i="77"/>
  <c r="A117" i="77"/>
  <c r="A118" i="77"/>
  <c r="A119" i="77"/>
  <c r="A120" i="77"/>
  <c r="A121" i="77"/>
  <c r="A122" i="77"/>
  <c r="A123" i="77"/>
  <c r="A124" i="77"/>
  <c r="A125" i="77"/>
  <c r="A126" i="77"/>
  <c r="A127" i="77"/>
  <c r="A131" i="77"/>
  <c r="A132" i="77"/>
  <c r="A133" i="77"/>
  <c r="A134" i="77"/>
  <c r="A135" i="77"/>
  <c r="A136" i="77"/>
  <c r="A3" i="78"/>
  <c r="A4" i="78"/>
  <c r="A5" i="78"/>
  <c r="A6" i="78"/>
  <c r="A9" i="78"/>
  <c r="A10" i="78"/>
  <c r="A11" i="78"/>
  <c r="A12" i="78"/>
  <c r="A13" i="78"/>
  <c r="A14" i="78"/>
  <c r="A16" i="78"/>
  <c r="A17" i="78"/>
  <c r="A18" i="78"/>
  <c r="A19" i="78"/>
  <c r="A20" i="78"/>
  <c r="A21" i="78"/>
  <c r="A22" i="78"/>
  <c r="A24" i="78"/>
  <c r="A25" i="78"/>
  <c r="A26" i="78"/>
  <c r="A27" i="78"/>
  <c r="A31" i="78"/>
  <c r="A32" i="78"/>
  <c r="A33" i="78"/>
  <c r="A34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3" i="78"/>
  <c r="A54" i="78"/>
  <c r="A55" i="78"/>
  <c r="A56" i="78"/>
  <c r="A57" i="78"/>
  <c r="A58" i="78"/>
  <c r="A61" i="78"/>
  <c r="A62" i="78"/>
  <c r="A63" i="78"/>
  <c r="A65" i="78"/>
  <c r="A66" i="78"/>
  <c r="A69" i="78"/>
  <c r="A70" i="78"/>
  <c r="A71" i="78"/>
  <c r="A72" i="78"/>
  <c r="A73" i="78"/>
  <c r="A74" i="78"/>
  <c r="A77" i="78"/>
  <c r="A78" i="78"/>
  <c r="A79" i="78"/>
  <c r="A80" i="78"/>
  <c r="A81" i="78"/>
  <c r="A82" i="78"/>
  <c r="A85" i="78"/>
  <c r="A86" i="78"/>
  <c r="A87" i="78"/>
  <c r="A89" i="78"/>
  <c r="A90" i="78"/>
  <c r="A93" i="78"/>
  <c r="A94" i="78"/>
  <c r="A95" i="78"/>
  <c r="A96" i="78"/>
  <c r="A97" i="78"/>
  <c r="A98" i="78"/>
  <c r="A101" i="78"/>
  <c r="A102" i="78"/>
  <c r="A103" i="78"/>
  <c r="A104" i="78"/>
  <c r="A105" i="78"/>
  <c r="A109" i="78"/>
  <c r="A110" i="78"/>
  <c r="A111" i="78"/>
  <c r="A113" i="78"/>
  <c r="A114" i="78"/>
  <c r="A117" i="78"/>
  <c r="A118" i="78"/>
  <c r="A119" i="78"/>
  <c r="A120" i="78"/>
  <c r="A121" i="78"/>
  <c r="A122" i="78"/>
  <c r="A123" i="78"/>
  <c r="A124" i="78"/>
  <c r="A125" i="78"/>
  <c r="A126" i="78"/>
  <c r="A127" i="78"/>
  <c r="A129" i="78"/>
  <c r="A130" i="78"/>
  <c r="A132" i="78"/>
  <c r="A133" i="78"/>
  <c r="A134" i="78"/>
  <c r="A135" i="78"/>
  <c r="A136" i="78"/>
  <c r="A137" i="78"/>
  <c r="A138" i="78"/>
  <c r="A1" i="75"/>
  <c r="A119" i="74"/>
  <c r="A120" i="74"/>
  <c r="A121" i="74"/>
  <c r="A122" i="74"/>
  <c r="A123" i="74"/>
  <c r="A124" i="74"/>
  <c r="A125" i="74"/>
  <c r="A126" i="74"/>
  <c r="A127" i="74"/>
  <c r="A129" i="74"/>
  <c r="A130" i="74"/>
  <c r="A131" i="74"/>
  <c r="A134" i="74"/>
  <c r="A135" i="74"/>
  <c r="A138" i="74"/>
  <c r="A132" i="74"/>
  <c r="A3" i="74"/>
  <c r="A4" i="74"/>
  <c r="A5" i="74"/>
  <c r="A6" i="74"/>
  <c r="A7" i="74"/>
  <c r="A8" i="74"/>
  <c r="A9" i="74"/>
  <c r="A11" i="74"/>
  <c r="A12" i="74"/>
  <c r="A13" i="74"/>
  <c r="A14" i="74"/>
  <c r="A15" i="74"/>
  <c r="A16" i="74"/>
  <c r="A17" i="74"/>
  <c r="A19" i="74"/>
  <c r="A20" i="74"/>
  <c r="A21" i="74"/>
  <c r="A23" i="74"/>
  <c r="A24" i="74"/>
  <c r="A25" i="74"/>
  <c r="A27" i="74"/>
  <c r="A31" i="74"/>
  <c r="A32" i="74"/>
  <c r="A33" i="74"/>
  <c r="A34" i="74"/>
  <c r="A35" i="74"/>
  <c r="A36" i="74"/>
  <c r="A38" i="74"/>
  <c r="A39" i="74"/>
  <c r="A40" i="74"/>
  <c r="A41" i="74"/>
  <c r="A42" i="74"/>
  <c r="A43" i="74"/>
  <c r="A46" i="74"/>
  <c r="A48" i="74"/>
  <c r="A49" i="74"/>
  <c r="A50" i="74"/>
  <c r="A51" i="74"/>
  <c r="A52" i="74"/>
  <c r="A53" i="74"/>
  <c r="A55" i="74"/>
  <c r="A56" i="74"/>
  <c r="A57" i="74"/>
  <c r="A58" i="74"/>
  <c r="A59" i="74"/>
  <c r="A60" i="74"/>
  <c r="A63" i="74"/>
  <c r="A64" i="74"/>
  <c r="A65" i="74"/>
  <c r="A66" i="74"/>
  <c r="A67" i="74"/>
  <c r="A68" i="74"/>
  <c r="A69" i="74"/>
  <c r="A71" i="74"/>
  <c r="A72" i="74"/>
  <c r="A73" i="74"/>
  <c r="A74" i="74"/>
  <c r="A75" i="74"/>
  <c r="A76" i="74"/>
  <c r="A77" i="74"/>
  <c r="A79" i="74"/>
  <c r="A80" i="74"/>
  <c r="A81" i="74"/>
  <c r="A82" i="74"/>
  <c r="A83" i="74"/>
  <c r="A84" i="74"/>
  <c r="A85" i="74"/>
  <c r="A87" i="74"/>
  <c r="A88" i="74"/>
  <c r="A89" i="74"/>
  <c r="A90" i="74"/>
  <c r="A91" i="74"/>
  <c r="A92" i="74"/>
  <c r="A93" i="74"/>
  <c r="A95" i="74"/>
  <c r="A96" i="74"/>
  <c r="A97" i="74"/>
  <c r="A98" i="74"/>
  <c r="A99" i="74"/>
  <c r="A100" i="74"/>
  <c r="A101" i="74"/>
  <c r="A103" i="74"/>
  <c r="A104" i="74"/>
  <c r="A105" i="74"/>
  <c r="A107" i="74"/>
  <c r="A108" i="74"/>
  <c r="A109" i="74"/>
  <c r="A111" i="74"/>
  <c r="A112" i="74"/>
  <c r="A113" i="74"/>
  <c r="A114" i="74"/>
  <c r="A115" i="74"/>
  <c r="A116" i="74"/>
  <c r="A117" i="74"/>
  <c r="A118" i="74"/>
  <c r="A1" i="74"/>
  <c r="BJ138" i="78"/>
  <c r="C132" i="78"/>
  <c r="BJ131" i="78"/>
  <c r="BI131" i="78"/>
  <c r="BH131" i="78"/>
  <c r="BG131" i="78"/>
  <c r="BF131" i="78"/>
  <c r="BE131" i="78"/>
  <c r="BD131" i="78"/>
  <c r="BC131" i="78"/>
  <c r="BB131" i="78"/>
  <c r="BA131" i="78"/>
  <c r="AZ131" i="78"/>
  <c r="AY131" i="78"/>
  <c r="AX131" i="78"/>
  <c r="AW131" i="78"/>
  <c r="AV131" i="78"/>
  <c r="AU131" i="78"/>
  <c r="AT131" i="78"/>
  <c r="AS131" i="78"/>
  <c r="AR131" i="78"/>
  <c r="AQ131" i="78"/>
  <c r="AP131" i="78"/>
  <c r="AO131" i="78"/>
  <c r="AN131" i="78"/>
  <c r="AM131" i="78"/>
  <c r="AL131" i="78"/>
  <c r="AK131" i="78"/>
  <c r="AJ131" i="78"/>
  <c r="AI131" i="78"/>
  <c r="AH131" i="78"/>
  <c r="AG131" i="78"/>
  <c r="AF131" i="78"/>
  <c r="AE131" i="78"/>
  <c r="AD131" i="78"/>
  <c r="AC131" i="78"/>
  <c r="AB131" i="78"/>
  <c r="AA131" i="78"/>
  <c r="Z131" i="78"/>
  <c r="Y131" i="78"/>
  <c r="X131" i="78"/>
  <c r="W131" i="78"/>
  <c r="V131" i="78"/>
  <c r="U131" i="78"/>
  <c r="T131" i="78"/>
  <c r="S131" i="78"/>
  <c r="R131" i="78"/>
  <c r="Q131" i="78"/>
  <c r="P131" i="78"/>
  <c r="O131" i="78"/>
  <c r="N131" i="78"/>
  <c r="M131" i="78"/>
  <c r="L131" i="78"/>
  <c r="K131" i="78"/>
  <c r="J131" i="78"/>
  <c r="I131" i="78"/>
  <c r="H131" i="78"/>
  <c r="G131" i="78"/>
  <c r="F131" i="78"/>
  <c r="E131" i="78"/>
  <c r="D131" i="78"/>
  <c r="C131" i="78"/>
  <c r="BJ130" i="78"/>
  <c r="BI130" i="78"/>
  <c r="BH130" i="78"/>
  <c r="BG130" i="78"/>
  <c r="BF130" i="78"/>
  <c r="BE130" i="78"/>
  <c r="BD130" i="78"/>
  <c r="BC130" i="78"/>
  <c r="BB130" i="78"/>
  <c r="BA130" i="78"/>
  <c r="AZ130" i="78"/>
  <c r="AY130" i="78"/>
  <c r="AX130" i="78"/>
  <c r="AW130" i="78"/>
  <c r="AV130" i="78"/>
  <c r="AU130" i="78"/>
  <c r="AT130" i="78"/>
  <c r="AS130" i="78"/>
  <c r="AR130" i="78"/>
  <c r="AQ130" i="78"/>
  <c r="AP130" i="78"/>
  <c r="AO130" i="78"/>
  <c r="AN130" i="78"/>
  <c r="AM130" i="78"/>
  <c r="AL130" i="78"/>
  <c r="AK130" i="78"/>
  <c r="AJ130" i="78"/>
  <c r="AI130" i="78"/>
  <c r="AH130" i="78"/>
  <c r="AG130" i="78"/>
  <c r="AF130" i="78"/>
  <c r="AE130" i="78"/>
  <c r="AD130" i="78"/>
  <c r="AC130" i="78"/>
  <c r="AB130" i="78"/>
  <c r="AA130" i="78"/>
  <c r="Z130" i="78"/>
  <c r="Y130" i="78"/>
  <c r="X130" i="78"/>
  <c r="W130" i="78"/>
  <c r="V130" i="78"/>
  <c r="U130" i="78"/>
  <c r="T130" i="78"/>
  <c r="S130" i="78"/>
  <c r="R130" i="78"/>
  <c r="Q130" i="78"/>
  <c r="P130" i="78"/>
  <c r="O130" i="78"/>
  <c r="N130" i="78"/>
  <c r="M130" i="78"/>
  <c r="L130" i="78"/>
  <c r="K130" i="78"/>
  <c r="J130" i="78"/>
  <c r="I130" i="78"/>
  <c r="H130" i="78"/>
  <c r="G130" i="78"/>
  <c r="F130" i="78"/>
  <c r="E130" i="78"/>
  <c r="D130" i="78"/>
  <c r="C130" i="78"/>
  <c r="BJ129" i="78"/>
  <c r="BI129" i="78"/>
  <c r="BH129" i="78"/>
  <c r="BG129" i="78"/>
  <c r="BF129" i="78"/>
  <c r="BE129" i="78"/>
  <c r="BD129" i="78"/>
  <c r="BC129" i="78"/>
  <c r="BB129" i="78"/>
  <c r="BA129" i="78"/>
  <c r="AZ129" i="78"/>
  <c r="AY129" i="78"/>
  <c r="AX129" i="78"/>
  <c r="AW129" i="78"/>
  <c r="AV129" i="78"/>
  <c r="AU129" i="78"/>
  <c r="AT129" i="78"/>
  <c r="AS129" i="78"/>
  <c r="AR129" i="78"/>
  <c r="AQ129" i="78"/>
  <c r="AP129" i="78"/>
  <c r="AO129" i="78"/>
  <c r="AN129" i="78"/>
  <c r="AM129" i="78"/>
  <c r="AL129" i="78"/>
  <c r="AK129" i="78"/>
  <c r="AJ129" i="78"/>
  <c r="AI129" i="78"/>
  <c r="AH129" i="78"/>
  <c r="AG129" i="78"/>
  <c r="AF129" i="78"/>
  <c r="AE129" i="78"/>
  <c r="AD129" i="78"/>
  <c r="AC129" i="78"/>
  <c r="AB129" i="78"/>
  <c r="AA129" i="78"/>
  <c r="Z129" i="78"/>
  <c r="Y129" i="78"/>
  <c r="X129" i="78"/>
  <c r="W129" i="78"/>
  <c r="U129" i="78"/>
  <c r="T129" i="78"/>
  <c r="S129" i="78"/>
  <c r="R129" i="78"/>
  <c r="Q129" i="78"/>
  <c r="P129" i="78"/>
  <c r="O129" i="78"/>
  <c r="N129" i="78"/>
  <c r="M129" i="78"/>
  <c r="L129" i="78"/>
  <c r="K129" i="78"/>
  <c r="J129" i="78"/>
  <c r="I129" i="78"/>
  <c r="H129" i="78"/>
  <c r="G129" i="78"/>
  <c r="F129" i="78"/>
  <c r="BJ122" i="78"/>
  <c r="BI122" i="78"/>
  <c r="BH122" i="78"/>
  <c r="BG122" i="78"/>
  <c r="BF122" i="78"/>
  <c r="BE122" i="78"/>
  <c r="BD122" i="78"/>
  <c r="BC122" i="78"/>
  <c r="BB122" i="78"/>
  <c r="BA122" i="78"/>
  <c r="AZ122" i="78"/>
  <c r="AY122" i="78"/>
  <c r="AX122" i="78"/>
  <c r="AW122" i="78"/>
  <c r="AV122" i="78"/>
  <c r="AU122" i="78"/>
  <c r="AT122" i="78"/>
  <c r="AS122" i="78"/>
  <c r="AR122" i="78"/>
  <c r="AQ122" i="78"/>
  <c r="AP122" i="78"/>
  <c r="AO122" i="78"/>
  <c r="AN122" i="78"/>
  <c r="AM122" i="78"/>
  <c r="AL122" i="78"/>
  <c r="AK122" i="78"/>
  <c r="AJ122" i="78"/>
  <c r="AI122" i="78"/>
  <c r="AH122" i="78"/>
  <c r="AG122" i="78"/>
  <c r="AF122" i="78"/>
  <c r="AE122" i="78"/>
  <c r="AD122" i="78"/>
  <c r="AC122" i="78"/>
  <c r="AB122" i="78"/>
  <c r="AA122" i="78"/>
  <c r="Z122" i="78"/>
  <c r="Y122" i="78"/>
  <c r="X122" i="78"/>
  <c r="W122" i="78"/>
  <c r="V122" i="78"/>
  <c r="U122" i="78"/>
  <c r="T122" i="78"/>
  <c r="S122" i="78"/>
  <c r="R122" i="78"/>
  <c r="Q122" i="78"/>
  <c r="P122" i="78"/>
  <c r="O122" i="78"/>
  <c r="N122" i="78"/>
  <c r="M122" i="78"/>
  <c r="L122" i="78"/>
  <c r="K122" i="78"/>
  <c r="J122" i="78"/>
  <c r="I122" i="78"/>
  <c r="H122" i="78"/>
  <c r="G122" i="78"/>
  <c r="F122" i="78"/>
  <c r="E122" i="78"/>
  <c r="D122" i="78"/>
  <c r="C122" i="78"/>
  <c r="BJ118" i="78"/>
  <c r="BI118" i="78"/>
  <c r="BH118" i="78"/>
  <c r="BG118" i="78"/>
  <c r="BF118" i="78"/>
  <c r="BE118" i="78"/>
  <c r="BD118" i="78"/>
  <c r="BC118" i="78"/>
  <c r="BB118" i="78"/>
  <c r="BA118" i="78"/>
  <c r="AZ118" i="78"/>
  <c r="AY118" i="78"/>
  <c r="AX118" i="78"/>
  <c r="AW118" i="78"/>
  <c r="AV118" i="78"/>
  <c r="AU118" i="78"/>
  <c r="AT118" i="78"/>
  <c r="AS118" i="78"/>
  <c r="AR118" i="78"/>
  <c r="AQ118" i="78"/>
  <c r="AP118" i="78"/>
  <c r="AO118" i="78"/>
  <c r="AN118" i="78"/>
  <c r="AM118" i="78"/>
  <c r="AL118" i="78"/>
  <c r="AK118" i="78"/>
  <c r="AJ118" i="78"/>
  <c r="AI118" i="78"/>
  <c r="AH118" i="78"/>
  <c r="AG118" i="78"/>
  <c r="AF118" i="78"/>
  <c r="AE118" i="78"/>
  <c r="AD118" i="78"/>
  <c r="AC118" i="78"/>
  <c r="AB118" i="78"/>
  <c r="AA118" i="78"/>
  <c r="Z118" i="78"/>
  <c r="Y118" i="78"/>
  <c r="X118" i="78"/>
  <c r="W118" i="78"/>
  <c r="V118" i="78"/>
  <c r="U118" i="78"/>
  <c r="T118" i="78"/>
  <c r="S118" i="78"/>
  <c r="R118" i="78"/>
  <c r="Q118" i="78"/>
  <c r="P118" i="78"/>
  <c r="O118" i="78"/>
  <c r="N118" i="78"/>
  <c r="M118" i="78"/>
  <c r="L118" i="78"/>
  <c r="K118" i="78"/>
  <c r="J118" i="78"/>
  <c r="I118" i="78"/>
  <c r="H118" i="78"/>
  <c r="G118" i="78"/>
  <c r="F118" i="78"/>
  <c r="E118" i="78"/>
  <c r="D118" i="78"/>
  <c r="C118" i="78"/>
  <c r="BJ115" i="78"/>
  <c r="BI115" i="78"/>
  <c r="BH115" i="78"/>
  <c r="BG115" i="78"/>
  <c r="BF115" i="78"/>
  <c r="BE115" i="78"/>
  <c r="BD115" i="78"/>
  <c r="BC115" i="78"/>
  <c r="BB115" i="78"/>
  <c r="BA115" i="78"/>
  <c r="AZ115" i="78"/>
  <c r="AY115" i="78"/>
  <c r="AX115" i="78"/>
  <c r="AW115" i="78"/>
  <c r="AV115" i="78"/>
  <c r="AU115" i="78"/>
  <c r="AT115" i="78"/>
  <c r="AS115" i="78"/>
  <c r="AR115" i="78"/>
  <c r="AQ115" i="78"/>
  <c r="AP115" i="78"/>
  <c r="AO115" i="78"/>
  <c r="AN115" i="78"/>
  <c r="AM115" i="78"/>
  <c r="AL115" i="78"/>
  <c r="AK115" i="78"/>
  <c r="AJ115" i="78"/>
  <c r="AI115" i="78"/>
  <c r="AH115" i="78"/>
  <c r="AG115" i="78"/>
  <c r="AF115" i="78"/>
  <c r="AE115" i="78"/>
  <c r="AD115" i="78"/>
  <c r="AC115" i="78"/>
  <c r="AB115" i="78"/>
  <c r="AA115" i="78"/>
  <c r="Z115" i="78"/>
  <c r="Y115" i="78"/>
  <c r="X115" i="78"/>
  <c r="W115" i="78"/>
  <c r="V115" i="78"/>
  <c r="U115" i="78"/>
  <c r="T115" i="78"/>
  <c r="S115" i="78"/>
  <c r="R115" i="78"/>
  <c r="Q115" i="78"/>
  <c r="P115" i="78"/>
  <c r="O115" i="78"/>
  <c r="N115" i="78"/>
  <c r="M115" i="78"/>
  <c r="L115" i="78"/>
  <c r="K115" i="78"/>
  <c r="J115" i="78"/>
  <c r="I115" i="78"/>
  <c r="H115" i="78"/>
  <c r="G115" i="78"/>
  <c r="F115" i="78"/>
  <c r="E115" i="78"/>
  <c r="D115" i="78"/>
  <c r="C115" i="78"/>
  <c r="BJ111" i="78"/>
  <c r="BI111" i="78"/>
  <c r="BH111" i="78"/>
  <c r="BG111" i="78"/>
  <c r="BF111" i="78"/>
  <c r="BE111" i="78"/>
  <c r="BD111" i="78"/>
  <c r="BC111" i="78"/>
  <c r="BB111" i="78"/>
  <c r="BA111" i="78"/>
  <c r="AZ111" i="78"/>
  <c r="AY111" i="78"/>
  <c r="AX111" i="78"/>
  <c r="AW111" i="78"/>
  <c r="AV111" i="78"/>
  <c r="AU111" i="78"/>
  <c r="AT111" i="78"/>
  <c r="AS111" i="78"/>
  <c r="AR111" i="78"/>
  <c r="AQ111" i="78"/>
  <c r="AP111" i="78"/>
  <c r="AO111" i="78"/>
  <c r="AN111" i="78"/>
  <c r="AM111" i="78"/>
  <c r="AL111" i="78"/>
  <c r="AK111" i="78"/>
  <c r="AJ111" i="78"/>
  <c r="AI111" i="78"/>
  <c r="AH111" i="78"/>
  <c r="AG111" i="78"/>
  <c r="AF111" i="78"/>
  <c r="AE111" i="78"/>
  <c r="AD111" i="78"/>
  <c r="AC111" i="78"/>
  <c r="AB111" i="78"/>
  <c r="AA111" i="78"/>
  <c r="Z111" i="78"/>
  <c r="Y111" i="78"/>
  <c r="X111" i="78"/>
  <c r="W111" i="78"/>
  <c r="V111" i="78"/>
  <c r="U111" i="78"/>
  <c r="T111" i="78"/>
  <c r="S111" i="78"/>
  <c r="R111" i="78"/>
  <c r="Q111" i="78"/>
  <c r="P111" i="78"/>
  <c r="O111" i="78"/>
  <c r="N111" i="78"/>
  <c r="M111" i="78"/>
  <c r="L111" i="78"/>
  <c r="K111" i="78"/>
  <c r="J111" i="78"/>
  <c r="I111" i="78"/>
  <c r="H111" i="78"/>
  <c r="G111" i="78"/>
  <c r="F111" i="78"/>
  <c r="E111" i="78"/>
  <c r="D111" i="78"/>
  <c r="C111" i="78"/>
  <c r="BJ103" i="78"/>
  <c r="BI103" i="78"/>
  <c r="BH103" i="78"/>
  <c r="BG103" i="78"/>
  <c r="BF103" i="78"/>
  <c r="BE103" i="78"/>
  <c r="BD103" i="78"/>
  <c r="BC103" i="78"/>
  <c r="BB103" i="78"/>
  <c r="BA103" i="78"/>
  <c r="AZ103" i="78"/>
  <c r="AY103" i="78"/>
  <c r="AX103" i="78"/>
  <c r="AW103" i="78"/>
  <c r="AV103" i="78"/>
  <c r="AU103" i="78"/>
  <c r="AT103" i="78"/>
  <c r="AS103" i="78"/>
  <c r="AR103" i="78"/>
  <c r="AQ103" i="78"/>
  <c r="AP103" i="78"/>
  <c r="AO103" i="78"/>
  <c r="AN103" i="78"/>
  <c r="AM103" i="78"/>
  <c r="AL103" i="78"/>
  <c r="AK103" i="78"/>
  <c r="AJ103" i="78"/>
  <c r="AI103" i="78"/>
  <c r="AH103" i="78"/>
  <c r="AG103" i="78"/>
  <c r="AF103" i="78"/>
  <c r="AE103" i="78"/>
  <c r="AD103" i="78"/>
  <c r="AC103" i="78"/>
  <c r="AB103" i="78"/>
  <c r="AA103" i="78"/>
  <c r="Z103" i="78"/>
  <c r="Y103" i="78"/>
  <c r="X103" i="78"/>
  <c r="W103" i="78"/>
  <c r="V103" i="78"/>
  <c r="U103" i="78"/>
  <c r="T103" i="78"/>
  <c r="S103" i="78"/>
  <c r="R103" i="78"/>
  <c r="Q103" i="78"/>
  <c r="P103" i="78"/>
  <c r="O103" i="78"/>
  <c r="N103" i="78"/>
  <c r="M103" i="78"/>
  <c r="L103" i="78"/>
  <c r="K103" i="78"/>
  <c r="J103" i="78"/>
  <c r="I103" i="78"/>
  <c r="H103" i="78"/>
  <c r="G103" i="78"/>
  <c r="F103" i="78"/>
  <c r="E103" i="78"/>
  <c r="D103" i="78"/>
  <c r="C103" i="78"/>
  <c r="BJ102" i="78"/>
  <c r="BI102" i="78"/>
  <c r="BH102" i="78"/>
  <c r="BG102" i="78"/>
  <c r="BF102" i="78"/>
  <c r="BE102" i="78"/>
  <c r="BD102" i="78"/>
  <c r="BC102" i="78"/>
  <c r="BB102" i="78"/>
  <c r="BA102" i="78"/>
  <c r="AZ102" i="78"/>
  <c r="AY102" i="78"/>
  <c r="AX102" i="78"/>
  <c r="AW102" i="78"/>
  <c r="AV102" i="78"/>
  <c r="AU102" i="78"/>
  <c r="AT102" i="78"/>
  <c r="AS102" i="78"/>
  <c r="AR102" i="78"/>
  <c r="AQ102" i="78"/>
  <c r="AP102" i="78"/>
  <c r="AO102" i="78"/>
  <c r="AN102" i="78"/>
  <c r="AM102" i="78"/>
  <c r="AL102" i="78"/>
  <c r="AK102" i="78"/>
  <c r="AJ102" i="78"/>
  <c r="AI102" i="78"/>
  <c r="AH102" i="78"/>
  <c r="AG102" i="78"/>
  <c r="AF102" i="78"/>
  <c r="AE102" i="78"/>
  <c r="AD102" i="78"/>
  <c r="AC102" i="78"/>
  <c r="AB102" i="78"/>
  <c r="AA102" i="78"/>
  <c r="Z102" i="78"/>
  <c r="Y102" i="78"/>
  <c r="X102" i="78"/>
  <c r="W102" i="78"/>
  <c r="V102" i="78"/>
  <c r="U102" i="78"/>
  <c r="T102" i="78"/>
  <c r="S102" i="78"/>
  <c r="R102" i="78"/>
  <c r="Q102" i="78"/>
  <c r="P102" i="78"/>
  <c r="O102" i="78"/>
  <c r="N102" i="78"/>
  <c r="M102" i="78"/>
  <c r="L102" i="78"/>
  <c r="K102" i="78"/>
  <c r="J102" i="78"/>
  <c r="I102" i="78"/>
  <c r="H102" i="78"/>
  <c r="G102" i="78"/>
  <c r="F102" i="78"/>
  <c r="E102" i="78"/>
  <c r="D102" i="78"/>
  <c r="C102" i="78"/>
  <c r="BJ98" i="78"/>
  <c r="BI98" i="78"/>
  <c r="BH98" i="78"/>
  <c r="BG98" i="78"/>
  <c r="BF98" i="78"/>
  <c r="BE98" i="78"/>
  <c r="BD98" i="78"/>
  <c r="BC98" i="78"/>
  <c r="BB98" i="78"/>
  <c r="BA98" i="78"/>
  <c r="AZ98" i="78"/>
  <c r="AY98" i="78"/>
  <c r="AX98" i="78"/>
  <c r="AW98" i="78"/>
  <c r="AV98" i="78"/>
  <c r="AU98" i="78"/>
  <c r="AT98" i="78"/>
  <c r="AS98" i="78"/>
  <c r="AR98" i="78"/>
  <c r="AQ98" i="78"/>
  <c r="AP98" i="78"/>
  <c r="AO98" i="78"/>
  <c r="AN98" i="78"/>
  <c r="AM98" i="78"/>
  <c r="AL98" i="78"/>
  <c r="AK98" i="78"/>
  <c r="AJ98" i="78"/>
  <c r="AI98" i="78"/>
  <c r="AH98" i="78"/>
  <c r="AG98" i="78"/>
  <c r="AF98" i="78"/>
  <c r="AE98" i="78"/>
  <c r="AD98" i="78"/>
  <c r="AC98" i="78"/>
  <c r="AB98" i="78"/>
  <c r="AA98" i="78"/>
  <c r="Z98" i="78"/>
  <c r="Y98" i="78"/>
  <c r="X98" i="78"/>
  <c r="W98" i="78"/>
  <c r="V98" i="78"/>
  <c r="U98" i="78"/>
  <c r="T98" i="78"/>
  <c r="S98" i="78"/>
  <c r="R98" i="78"/>
  <c r="Q98" i="78"/>
  <c r="P98" i="78"/>
  <c r="O98" i="78"/>
  <c r="N98" i="78"/>
  <c r="M98" i="78"/>
  <c r="L98" i="78"/>
  <c r="K98" i="78"/>
  <c r="J98" i="78"/>
  <c r="I98" i="78"/>
  <c r="H98" i="78"/>
  <c r="G98" i="78"/>
  <c r="F98" i="78"/>
  <c r="E98" i="78"/>
  <c r="D98" i="78"/>
  <c r="C98" i="78"/>
  <c r="C97" i="78"/>
  <c r="BJ96" i="78"/>
  <c r="BI96" i="78"/>
  <c r="BH96" i="78"/>
  <c r="BG96" i="78"/>
  <c r="BF96" i="78"/>
  <c r="BE96" i="78"/>
  <c r="BD96" i="78"/>
  <c r="BC96" i="78"/>
  <c r="BB96" i="78"/>
  <c r="BA96" i="78"/>
  <c r="AZ96" i="78"/>
  <c r="AY96" i="78"/>
  <c r="AX96" i="78"/>
  <c r="AW96" i="78"/>
  <c r="AV96" i="78"/>
  <c r="AU96" i="78"/>
  <c r="AT96" i="78"/>
  <c r="AS96" i="78"/>
  <c r="AR96" i="78"/>
  <c r="AQ96" i="78"/>
  <c r="AP96" i="78"/>
  <c r="AO96" i="78"/>
  <c r="AN96" i="78"/>
  <c r="AM96" i="78"/>
  <c r="AL96" i="78"/>
  <c r="AK96" i="78"/>
  <c r="AJ96" i="78"/>
  <c r="AI96" i="78"/>
  <c r="AH96" i="78"/>
  <c r="AG96" i="78"/>
  <c r="AF96" i="78"/>
  <c r="AE96" i="78"/>
  <c r="AD96" i="78"/>
  <c r="AC96" i="78"/>
  <c r="AB96" i="78"/>
  <c r="AA96" i="78"/>
  <c r="Z96" i="78"/>
  <c r="Y96" i="78"/>
  <c r="X96" i="78"/>
  <c r="W96" i="78"/>
  <c r="V96" i="78"/>
  <c r="U96" i="78"/>
  <c r="T96" i="78"/>
  <c r="S96" i="78"/>
  <c r="R96" i="78"/>
  <c r="Q96" i="78"/>
  <c r="P96" i="78"/>
  <c r="O96" i="78"/>
  <c r="N96" i="78"/>
  <c r="M96" i="78"/>
  <c r="L96" i="78"/>
  <c r="K96" i="78"/>
  <c r="J96" i="78"/>
  <c r="I96" i="78"/>
  <c r="H96" i="78"/>
  <c r="G96" i="78"/>
  <c r="F96" i="78"/>
  <c r="E96" i="78"/>
  <c r="D96" i="78"/>
  <c r="C96" i="78"/>
  <c r="BJ95" i="78"/>
  <c r="BI95" i="78"/>
  <c r="BH95" i="78"/>
  <c r="BG95" i="78"/>
  <c r="BF95" i="78"/>
  <c r="BE95" i="78"/>
  <c r="BD95" i="78"/>
  <c r="BC95" i="78"/>
  <c r="BB95" i="78"/>
  <c r="BA95" i="78"/>
  <c r="AZ95" i="78"/>
  <c r="AY95" i="78"/>
  <c r="AX95" i="78"/>
  <c r="AW95" i="78"/>
  <c r="AV95" i="78"/>
  <c r="AU95" i="78"/>
  <c r="AT95" i="78"/>
  <c r="AS95" i="78"/>
  <c r="AR95" i="78"/>
  <c r="AQ95" i="78"/>
  <c r="AP95" i="78"/>
  <c r="AO95" i="78"/>
  <c r="AN95" i="78"/>
  <c r="AM95" i="78"/>
  <c r="AL95" i="78"/>
  <c r="AK95" i="78"/>
  <c r="AJ95" i="78"/>
  <c r="AI95" i="78"/>
  <c r="AH95" i="78"/>
  <c r="AG95" i="78"/>
  <c r="AF95" i="78"/>
  <c r="AE95" i="78"/>
  <c r="AD95" i="78"/>
  <c r="AC95" i="78"/>
  <c r="AB95" i="78"/>
  <c r="AA95" i="78"/>
  <c r="Z95" i="78"/>
  <c r="Y95" i="78"/>
  <c r="X95" i="78"/>
  <c r="W95" i="78"/>
  <c r="V95" i="78"/>
  <c r="U95" i="78"/>
  <c r="T95" i="78"/>
  <c r="S95" i="78"/>
  <c r="R95" i="78"/>
  <c r="Q95" i="78"/>
  <c r="P95" i="78"/>
  <c r="O95" i="78"/>
  <c r="N95" i="78"/>
  <c r="M95" i="78"/>
  <c r="L95" i="78"/>
  <c r="K95" i="78"/>
  <c r="J95" i="78"/>
  <c r="I95" i="78"/>
  <c r="H95" i="78"/>
  <c r="G95" i="78"/>
  <c r="F95" i="78"/>
  <c r="E95" i="78"/>
  <c r="D95" i="78"/>
  <c r="C95" i="78"/>
  <c r="BJ94" i="78"/>
  <c r="BI94" i="78"/>
  <c r="BH94" i="78"/>
  <c r="BG94" i="78"/>
  <c r="BF94" i="78"/>
  <c r="BE94" i="78"/>
  <c r="BD94" i="78"/>
  <c r="BC94" i="78"/>
  <c r="BB94" i="78"/>
  <c r="BA94" i="78"/>
  <c r="AZ94" i="78"/>
  <c r="AY94" i="78"/>
  <c r="AX94" i="78"/>
  <c r="AW94" i="78"/>
  <c r="AV94" i="78"/>
  <c r="AU94" i="78"/>
  <c r="AT94" i="78"/>
  <c r="AS94" i="78"/>
  <c r="AR94" i="78"/>
  <c r="AQ94" i="78"/>
  <c r="AP94" i="78"/>
  <c r="AO94" i="78"/>
  <c r="AN94" i="78"/>
  <c r="AM94" i="78"/>
  <c r="AL94" i="78"/>
  <c r="AK94" i="78"/>
  <c r="AJ94" i="78"/>
  <c r="AI94" i="78"/>
  <c r="AH94" i="78"/>
  <c r="AG94" i="78"/>
  <c r="AF94" i="78"/>
  <c r="AE94" i="78"/>
  <c r="AD94" i="78"/>
  <c r="AC94" i="78"/>
  <c r="AB94" i="78"/>
  <c r="AA94" i="78"/>
  <c r="Z94" i="78"/>
  <c r="Y94" i="78"/>
  <c r="X94" i="78"/>
  <c r="W94" i="78"/>
  <c r="V94" i="78"/>
  <c r="U94" i="78"/>
  <c r="T94" i="78"/>
  <c r="S94" i="78"/>
  <c r="R94" i="78"/>
  <c r="Q94" i="78"/>
  <c r="P94" i="78"/>
  <c r="O94" i="78"/>
  <c r="N94" i="78"/>
  <c r="M94" i="78"/>
  <c r="L94" i="78"/>
  <c r="K94" i="78"/>
  <c r="J94" i="78"/>
  <c r="I94" i="78"/>
  <c r="H94" i="78"/>
  <c r="G94" i="78"/>
  <c r="F94" i="78"/>
  <c r="E94" i="78"/>
  <c r="D94" i="78"/>
  <c r="BJ91" i="78"/>
  <c r="BI91" i="78"/>
  <c r="BH91" i="78"/>
  <c r="BG91" i="78"/>
  <c r="BF91" i="78"/>
  <c r="BE91" i="78"/>
  <c r="BD91" i="78"/>
  <c r="BC91" i="78"/>
  <c r="BB91" i="78"/>
  <c r="BA91" i="78"/>
  <c r="AZ91" i="78"/>
  <c r="AY91" i="78"/>
  <c r="AX91" i="78"/>
  <c r="AW91" i="78"/>
  <c r="AV91" i="78"/>
  <c r="AU91" i="78"/>
  <c r="AT91" i="78"/>
  <c r="AS91" i="78"/>
  <c r="AR91" i="78"/>
  <c r="AQ91" i="78"/>
  <c r="AP91" i="78"/>
  <c r="AO91" i="78"/>
  <c r="AN91" i="78"/>
  <c r="AM91" i="78"/>
  <c r="AL91" i="78"/>
  <c r="AK91" i="78"/>
  <c r="AJ91" i="78"/>
  <c r="AI91" i="78"/>
  <c r="AH91" i="78"/>
  <c r="AG91" i="78"/>
  <c r="AF91" i="78"/>
  <c r="AE91" i="78"/>
  <c r="AD91" i="78"/>
  <c r="AC91" i="78"/>
  <c r="AB91" i="78"/>
  <c r="AA91" i="78"/>
  <c r="Z91" i="78"/>
  <c r="Y91" i="78"/>
  <c r="X91" i="78"/>
  <c r="W91" i="78"/>
  <c r="V91" i="78"/>
  <c r="U91" i="78"/>
  <c r="T91" i="78"/>
  <c r="S91" i="78"/>
  <c r="R91" i="78"/>
  <c r="Q91" i="78"/>
  <c r="P91" i="78"/>
  <c r="O91" i="78"/>
  <c r="N91" i="78"/>
  <c r="M91" i="78"/>
  <c r="L91" i="78"/>
  <c r="K91" i="78"/>
  <c r="J91" i="78"/>
  <c r="I91" i="78"/>
  <c r="H91" i="78"/>
  <c r="G91" i="78"/>
  <c r="F91" i="78"/>
  <c r="E91" i="78"/>
  <c r="D91" i="78"/>
  <c r="C91" i="78"/>
  <c r="BJ86" i="78"/>
  <c r="BI86" i="78"/>
  <c r="BH86" i="78"/>
  <c r="BG86" i="78"/>
  <c r="BF86" i="78"/>
  <c r="BE86" i="78"/>
  <c r="BD86" i="78"/>
  <c r="BC86" i="78"/>
  <c r="BB86" i="78"/>
  <c r="BA86" i="78"/>
  <c r="AZ86" i="78"/>
  <c r="AY86" i="78"/>
  <c r="AX86" i="78"/>
  <c r="AW86" i="78"/>
  <c r="AV86" i="78"/>
  <c r="AU86" i="78"/>
  <c r="AT86" i="78"/>
  <c r="AS86" i="78"/>
  <c r="AR86" i="78"/>
  <c r="AQ86" i="78"/>
  <c r="AP86" i="78"/>
  <c r="AO86" i="78"/>
  <c r="AN86" i="78"/>
  <c r="AM86" i="78"/>
  <c r="AL86" i="78"/>
  <c r="AK86" i="78"/>
  <c r="AJ86" i="78"/>
  <c r="AI86" i="78"/>
  <c r="AH86" i="78"/>
  <c r="AG86" i="78"/>
  <c r="AF86" i="78"/>
  <c r="AE86" i="78"/>
  <c r="AD86" i="78"/>
  <c r="AC86" i="78"/>
  <c r="AB86" i="78"/>
  <c r="AA86" i="78"/>
  <c r="Z86" i="78"/>
  <c r="Y86" i="78"/>
  <c r="X86" i="78"/>
  <c r="W86" i="78"/>
  <c r="V86" i="78"/>
  <c r="U86" i="78"/>
  <c r="T86" i="78"/>
  <c r="S86" i="78"/>
  <c r="R86" i="78"/>
  <c r="Q86" i="78"/>
  <c r="P86" i="78"/>
  <c r="O86" i="78"/>
  <c r="N86" i="78"/>
  <c r="M86" i="78"/>
  <c r="L86" i="78"/>
  <c r="K86" i="78"/>
  <c r="J86" i="78"/>
  <c r="I86" i="78"/>
  <c r="H86" i="78"/>
  <c r="G86" i="78"/>
  <c r="F86" i="78"/>
  <c r="E86" i="78"/>
  <c r="D86" i="78"/>
  <c r="C86" i="78"/>
  <c r="BJ85" i="78"/>
  <c r="BI85" i="78"/>
  <c r="BH85" i="78"/>
  <c r="BG85" i="78"/>
  <c r="BF85" i="78"/>
  <c r="BE85" i="78"/>
  <c r="BD85" i="78"/>
  <c r="BC85" i="78"/>
  <c r="BB85" i="78"/>
  <c r="BA85" i="78"/>
  <c r="AZ85" i="78"/>
  <c r="AY85" i="78"/>
  <c r="AX85" i="78"/>
  <c r="AW85" i="78"/>
  <c r="AV85" i="78"/>
  <c r="AU85" i="78"/>
  <c r="AT85" i="78"/>
  <c r="AS85" i="78"/>
  <c r="AR85" i="78"/>
  <c r="AQ85" i="78"/>
  <c r="AP85" i="78"/>
  <c r="AO85" i="78"/>
  <c r="AN85" i="78"/>
  <c r="AM85" i="78"/>
  <c r="AL85" i="78"/>
  <c r="AK85" i="78"/>
  <c r="AJ85" i="78"/>
  <c r="AI85" i="78"/>
  <c r="AH85" i="78"/>
  <c r="AG85" i="78"/>
  <c r="AF85" i="78"/>
  <c r="AE85" i="78"/>
  <c r="AD85" i="78"/>
  <c r="AC85" i="78"/>
  <c r="AB85" i="78"/>
  <c r="AA85" i="78"/>
  <c r="Z85" i="78"/>
  <c r="Y85" i="78"/>
  <c r="X85" i="78"/>
  <c r="W85" i="78"/>
  <c r="V85" i="78"/>
  <c r="U85" i="78"/>
  <c r="T85" i="78"/>
  <c r="S85" i="78"/>
  <c r="R85" i="78"/>
  <c r="Q85" i="78"/>
  <c r="P85" i="78"/>
  <c r="O85" i="78"/>
  <c r="N85" i="78"/>
  <c r="M85" i="78"/>
  <c r="L85" i="78"/>
  <c r="K85" i="78"/>
  <c r="J85" i="78"/>
  <c r="I85" i="78"/>
  <c r="H85" i="78"/>
  <c r="G85" i="78"/>
  <c r="F85" i="78"/>
  <c r="E85" i="78"/>
  <c r="D85" i="78"/>
  <c r="C85" i="78"/>
  <c r="BJ84" i="78"/>
  <c r="BI84" i="78"/>
  <c r="BH84" i="78"/>
  <c r="BG84" i="78"/>
  <c r="BF84" i="78"/>
  <c r="BE84" i="78"/>
  <c r="BD84" i="78"/>
  <c r="BC84" i="78"/>
  <c r="BB84" i="78"/>
  <c r="BA84" i="78"/>
  <c r="AZ84" i="78"/>
  <c r="AY84" i="78"/>
  <c r="AX84" i="78"/>
  <c r="AW84" i="78"/>
  <c r="AV84" i="78"/>
  <c r="AU84" i="78"/>
  <c r="AT84" i="78"/>
  <c r="AS84" i="78"/>
  <c r="AR84" i="78"/>
  <c r="AQ84" i="78"/>
  <c r="AP84" i="78"/>
  <c r="AO84" i="78"/>
  <c r="AN84" i="78"/>
  <c r="AM84" i="78"/>
  <c r="AL84" i="78"/>
  <c r="AK84" i="78"/>
  <c r="AJ84" i="78"/>
  <c r="AI84" i="78"/>
  <c r="AH84" i="78"/>
  <c r="AG84" i="78"/>
  <c r="AF84" i="78"/>
  <c r="AE84" i="78"/>
  <c r="AD84" i="78"/>
  <c r="AC84" i="78"/>
  <c r="AB84" i="78"/>
  <c r="AA84" i="78"/>
  <c r="Z84" i="78"/>
  <c r="Y84" i="78"/>
  <c r="X84" i="78"/>
  <c r="W84" i="78"/>
  <c r="V84" i="78"/>
  <c r="U84" i="78"/>
  <c r="T84" i="78"/>
  <c r="S84" i="78"/>
  <c r="R84" i="78"/>
  <c r="Q84" i="78"/>
  <c r="P84" i="78"/>
  <c r="O84" i="78"/>
  <c r="N84" i="78"/>
  <c r="M84" i="78"/>
  <c r="L84" i="78"/>
  <c r="K84" i="78"/>
  <c r="J84" i="78"/>
  <c r="I84" i="78"/>
  <c r="H84" i="78"/>
  <c r="G84" i="78"/>
  <c r="F84" i="78"/>
  <c r="E84" i="78"/>
  <c r="D84" i="78"/>
  <c r="BJ83" i="78"/>
  <c r="BI83" i="78"/>
  <c r="BH83" i="78"/>
  <c r="BG83" i="78"/>
  <c r="BF83" i="78"/>
  <c r="BE83" i="78"/>
  <c r="BD83" i="78"/>
  <c r="BC83" i="78"/>
  <c r="BB83" i="78"/>
  <c r="BA83" i="78"/>
  <c r="AZ83" i="78"/>
  <c r="AY83" i="78"/>
  <c r="AX83" i="78"/>
  <c r="AW83" i="78"/>
  <c r="AV83" i="78"/>
  <c r="AU83" i="78"/>
  <c r="AT83" i="78"/>
  <c r="AS83" i="78"/>
  <c r="AR83" i="78"/>
  <c r="AQ83" i="78"/>
  <c r="AP83" i="78"/>
  <c r="AO83" i="78"/>
  <c r="AN83" i="78"/>
  <c r="AM83" i="78"/>
  <c r="AL83" i="78"/>
  <c r="AK83" i="78"/>
  <c r="AJ83" i="78"/>
  <c r="AI83" i="78"/>
  <c r="AH83" i="78"/>
  <c r="AG83" i="78"/>
  <c r="AF83" i="78"/>
  <c r="AE83" i="78"/>
  <c r="AD83" i="78"/>
  <c r="AC83" i="78"/>
  <c r="AB83" i="78"/>
  <c r="AA83" i="78"/>
  <c r="Z83" i="78"/>
  <c r="Y83" i="78"/>
  <c r="X83" i="78"/>
  <c r="W83" i="78"/>
  <c r="V83" i="78"/>
  <c r="U83" i="78"/>
  <c r="T83" i="78"/>
  <c r="S83" i="78"/>
  <c r="R83" i="78"/>
  <c r="Q83" i="78"/>
  <c r="P83" i="78"/>
  <c r="O83" i="78"/>
  <c r="N83" i="78"/>
  <c r="M83" i="78"/>
  <c r="L83" i="78"/>
  <c r="K83" i="78"/>
  <c r="J83" i="78"/>
  <c r="I83" i="78"/>
  <c r="H83" i="78"/>
  <c r="G83" i="78"/>
  <c r="F83" i="78"/>
  <c r="E83" i="78"/>
  <c r="D83" i="78"/>
  <c r="BJ82" i="78"/>
  <c r="BI82" i="78"/>
  <c r="BH82" i="78"/>
  <c r="BG82" i="78"/>
  <c r="BF82" i="78"/>
  <c r="BE82" i="78"/>
  <c r="BD82" i="78"/>
  <c r="BC82" i="78"/>
  <c r="BB82" i="78"/>
  <c r="BA82" i="78"/>
  <c r="AZ82" i="78"/>
  <c r="AY82" i="78"/>
  <c r="AX82" i="78"/>
  <c r="AW82" i="78"/>
  <c r="AV82" i="78"/>
  <c r="AU82" i="78"/>
  <c r="AT82" i="78"/>
  <c r="AS82" i="78"/>
  <c r="AR82" i="78"/>
  <c r="AQ82" i="78"/>
  <c r="AP82" i="78"/>
  <c r="AO82" i="78"/>
  <c r="AN82" i="78"/>
  <c r="AM82" i="78"/>
  <c r="AL82" i="78"/>
  <c r="AK82" i="78"/>
  <c r="AJ82" i="78"/>
  <c r="AI82" i="78"/>
  <c r="AH82" i="78"/>
  <c r="AG82" i="78"/>
  <c r="AF82" i="78"/>
  <c r="AE82" i="78"/>
  <c r="AD82" i="78"/>
  <c r="AC82" i="78"/>
  <c r="AB82" i="78"/>
  <c r="AA82" i="78"/>
  <c r="Z82" i="78"/>
  <c r="Y82" i="78"/>
  <c r="X82" i="78"/>
  <c r="W82" i="78"/>
  <c r="V82" i="78"/>
  <c r="U82" i="78"/>
  <c r="T82" i="78"/>
  <c r="S82" i="78"/>
  <c r="R82" i="78"/>
  <c r="Q82" i="78"/>
  <c r="P82" i="78"/>
  <c r="O82" i="78"/>
  <c r="N82" i="78"/>
  <c r="M82" i="78"/>
  <c r="L82" i="78"/>
  <c r="K82" i="78"/>
  <c r="J82" i="78"/>
  <c r="I82" i="78"/>
  <c r="H82" i="78"/>
  <c r="G82" i="78"/>
  <c r="F82" i="78"/>
  <c r="E82" i="78"/>
  <c r="D82" i="78"/>
  <c r="BJ81" i="78"/>
  <c r="BI81" i="78"/>
  <c r="BH81" i="78"/>
  <c r="BG81" i="78"/>
  <c r="BF81" i="78"/>
  <c r="BE81" i="78"/>
  <c r="BD81" i="78"/>
  <c r="BC81" i="78"/>
  <c r="BB81" i="78"/>
  <c r="BA81" i="78"/>
  <c r="AZ81" i="78"/>
  <c r="AY81" i="78"/>
  <c r="AX81" i="78"/>
  <c r="AW81" i="78"/>
  <c r="AV81" i="78"/>
  <c r="AU81" i="78"/>
  <c r="AT81" i="78"/>
  <c r="AS81" i="78"/>
  <c r="AR81" i="78"/>
  <c r="AQ81" i="78"/>
  <c r="AP81" i="78"/>
  <c r="AO81" i="78"/>
  <c r="AN81" i="78"/>
  <c r="AM81" i="78"/>
  <c r="AL81" i="78"/>
  <c r="AK81" i="78"/>
  <c r="AJ81" i="78"/>
  <c r="AI81" i="78"/>
  <c r="AH81" i="78"/>
  <c r="AG81" i="78"/>
  <c r="AF81" i="78"/>
  <c r="AE81" i="78"/>
  <c r="AD81" i="78"/>
  <c r="AC81" i="78"/>
  <c r="AB81" i="78"/>
  <c r="AA81" i="78"/>
  <c r="Z81" i="78"/>
  <c r="Y81" i="78"/>
  <c r="X81" i="78"/>
  <c r="W81" i="78"/>
  <c r="V81" i="78"/>
  <c r="U81" i="78"/>
  <c r="T81" i="78"/>
  <c r="S81" i="78"/>
  <c r="R81" i="78"/>
  <c r="Q81" i="78"/>
  <c r="P81" i="78"/>
  <c r="O81" i="78"/>
  <c r="N81" i="78"/>
  <c r="M81" i="78"/>
  <c r="L81" i="78"/>
  <c r="K81" i="78"/>
  <c r="J81" i="78"/>
  <c r="I81" i="78"/>
  <c r="H81" i="78"/>
  <c r="G81" i="78"/>
  <c r="F81" i="78"/>
  <c r="E81" i="78"/>
  <c r="D81" i="78"/>
  <c r="C81" i="78"/>
  <c r="BJ80" i="78"/>
  <c r="BI80" i="78"/>
  <c r="BH80" i="78"/>
  <c r="BG80" i="78"/>
  <c r="BF80" i="78"/>
  <c r="BE80" i="78"/>
  <c r="BD80" i="78"/>
  <c r="BC80" i="78"/>
  <c r="BB80" i="78"/>
  <c r="BA80" i="78"/>
  <c r="AZ80" i="78"/>
  <c r="AY80" i="78"/>
  <c r="AX80" i="78"/>
  <c r="AW80" i="78"/>
  <c r="AV80" i="78"/>
  <c r="AU80" i="78"/>
  <c r="AT80" i="78"/>
  <c r="AS80" i="78"/>
  <c r="AR80" i="78"/>
  <c r="AQ80" i="78"/>
  <c r="AP80" i="78"/>
  <c r="AO80" i="78"/>
  <c r="AN80" i="78"/>
  <c r="AM80" i="78"/>
  <c r="AL80" i="78"/>
  <c r="AK80" i="78"/>
  <c r="AJ80" i="78"/>
  <c r="AI80" i="78"/>
  <c r="AH80" i="78"/>
  <c r="AG80" i="78"/>
  <c r="AF80" i="78"/>
  <c r="AE80" i="78"/>
  <c r="AD80" i="78"/>
  <c r="AC80" i="78"/>
  <c r="AB80" i="78"/>
  <c r="AA80" i="78"/>
  <c r="Z80" i="78"/>
  <c r="Y80" i="78"/>
  <c r="X80" i="78"/>
  <c r="W80" i="78"/>
  <c r="V80" i="78"/>
  <c r="U80" i="78"/>
  <c r="T80" i="78"/>
  <c r="S80" i="78"/>
  <c r="R80" i="78"/>
  <c r="Q80" i="78"/>
  <c r="P80" i="78"/>
  <c r="O80" i="78"/>
  <c r="N80" i="78"/>
  <c r="M80" i="78"/>
  <c r="L80" i="78"/>
  <c r="K80" i="78"/>
  <c r="J80" i="78"/>
  <c r="I80" i="78"/>
  <c r="H80" i="78"/>
  <c r="G80" i="78"/>
  <c r="F80" i="78"/>
  <c r="E80" i="78"/>
  <c r="D80" i="78"/>
  <c r="BJ79" i="78"/>
  <c r="BI79" i="78"/>
  <c r="BH79" i="78"/>
  <c r="BG79" i="78"/>
  <c r="BF79" i="78"/>
  <c r="BE79" i="78"/>
  <c r="BD79" i="78"/>
  <c r="BC79" i="78"/>
  <c r="BB79" i="78"/>
  <c r="BA79" i="78"/>
  <c r="AZ79" i="78"/>
  <c r="AY79" i="78"/>
  <c r="AX79" i="78"/>
  <c r="AW79" i="78"/>
  <c r="AV79" i="78"/>
  <c r="AU79" i="78"/>
  <c r="AT79" i="78"/>
  <c r="AS79" i="78"/>
  <c r="AR79" i="78"/>
  <c r="AQ79" i="78"/>
  <c r="AP79" i="78"/>
  <c r="AO79" i="78"/>
  <c r="AN79" i="78"/>
  <c r="AM79" i="78"/>
  <c r="AL79" i="78"/>
  <c r="AK79" i="78"/>
  <c r="AJ79" i="78"/>
  <c r="AI79" i="78"/>
  <c r="AH79" i="78"/>
  <c r="AG79" i="78"/>
  <c r="AF79" i="78"/>
  <c r="AE79" i="78"/>
  <c r="AD79" i="78"/>
  <c r="AC79" i="78"/>
  <c r="AB79" i="78"/>
  <c r="AA79" i="78"/>
  <c r="Z79" i="78"/>
  <c r="Y79" i="78"/>
  <c r="X79" i="78"/>
  <c r="W79" i="78"/>
  <c r="V79" i="78"/>
  <c r="U79" i="78"/>
  <c r="T79" i="78"/>
  <c r="S79" i="78"/>
  <c r="R79" i="78"/>
  <c r="Q79" i="78"/>
  <c r="P79" i="78"/>
  <c r="O79" i="78"/>
  <c r="N79" i="78"/>
  <c r="M79" i="78"/>
  <c r="L79" i="78"/>
  <c r="K79" i="78"/>
  <c r="J79" i="78"/>
  <c r="I79" i="78"/>
  <c r="H79" i="78"/>
  <c r="G79" i="78"/>
  <c r="F79" i="78"/>
  <c r="E79" i="78"/>
  <c r="D79" i="78"/>
  <c r="BJ78" i="78"/>
  <c r="BI78" i="78"/>
  <c r="BH78" i="78"/>
  <c r="BG78" i="78"/>
  <c r="BF78" i="78"/>
  <c r="BE78" i="78"/>
  <c r="BD78" i="78"/>
  <c r="BC78" i="78"/>
  <c r="BB78" i="78"/>
  <c r="BA78" i="78"/>
  <c r="AZ78" i="78"/>
  <c r="AY78" i="78"/>
  <c r="AX78" i="78"/>
  <c r="AW78" i="78"/>
  <c r="AV78" i="78"/>
  <c r="AU78" i="78"/>
  <c r="AT78" i="78"/>
  <c r="AS78" i="78"/>
  <c r="AR78" i="78"/>
  <c r="AQ78" i="78"/>
  <c r="AP78" i="78"/>
  <c r="AO78" i="78"/>
  <c r="AN78" i="78"/>
  <c r="AM78" i="78"/>
  <c r="AL78" i="78"/>
  <c r="AK78" i="78"/>
  <c r="AJ78" i="78"/>
  <c r="AI78" i="78"/>
  <c r="AH78" i="78"/>
  <c r="AG78" i="78"/>
  <c r="AF78" i="78"/>
  <c r="AE78" i="78"/>
  <c r="AD78" i="78"/>
  <c r="AC78" i="78"/>
  <c r="AB78" i="78"/>
  <c r="AA78" i="78"/>
  <c r="Z78" i="78"/>
  <c r="Y78" i="78"/>
  <c r="X78" i="78"/>
  <c r="W78" i="78"/>
  <c r="V78" i="78"/>
  <c r="U78" i="78"/>
  <c r="T78" i="78"/>
  <c r="S78" i="78"/>
  <c r="R78" i="78"/>
  <c r="Q78" i="78"/>
  <c r="P78" i="78"/>
  <c r="O78" i="78"/>
  <c r="N78" i="78"/>
  <c r="M78" i="78"/>
  <c r="L78" i="78"/>
  <c r="K78" i="78"/>
  <c r="J78" i="78"/>
  <c r="I78" i="78"/>
  <c r="H78" i="78"/>
  <c r="G78" i="78"/>
  <c r="F78" i="78"/>
  <c r="E78" i="78"/>
  <c r="D78" i="78"/>
  <c r="C78" i="78"/>
  <c r="BJ77" i="78"/>
  <c r="BI77" i="78"/>
  <c r="BH77" i="78"/>
  <c r="BG77" i="78"/>
  <c r="BF77" i="78"/>
  <c r="BE77" i="78"/>
  <c r="BD77" i="78"/>
  <c r="BC77" i="78"/>
  <c r="BB77" i="78"/>
  <c r="BA77" i="78"/>
  <c r="AZ77" i="78"/>
  <c r="AY77" i="78"/>
  <c r="AX77" i="78"/>
  <c r="AW77" i="78"/>
  <c r="AV77" i="78"/>
  <c r="AU77" i="78"/>
  <c r="AT77" i="78"/>
  <c r="AS77" i="78"/>
  <c r="AR77" i="78"/>
  <c r="AQ77" i="78"/>
  <c r="AP77" i="78"/>
  <c r="AO77" i="78"/>
  <c r="AN77" i="78"/>
  <c r="AM77" i="78"/>
  <c r="AL77" i="78"/>
  <c r="AK77" i="78"/>
  <c r="AJ77" i="78"/>
  <c r="AI77" i="78"/>
  <c r="AH77" i="78"/>
  <c r="AG77" i="78"/>
  <c r="AF77" i="78"/>
  <c r="AE77" i="78"/>
  <c r="AD77" i="78"/>
  <c r="AC77" i="78"/>
  <c r="AB77" i="78"/>
  <c r="AA77" i="78"/>
  <c r="Z77" i="78"/>
  <c r="Y77" i="78"/>
  <c r="X77" i="78"/>
  <c r="W77" i="78"/>
  <c r="V77" i="78"/>
  <c r="U77" i="78"/>
  <c r="T77" i="78"/>
  <c r="S77" i="78"/>
  <c r="R77" i="78"/>
  <c r="Q77" i="78"/>
  <c r="P77" i="78"/>
  <c r="O77" i="78"/>
  <c r="N77" i="78"/>
  <c r="M77" i="78"/>
  <c r="L77" i="78"/>
  <c r="K77" i="78"/>
  <c r="J77" i="78"/>
  <c r="I77" i="78"/>
  <c r="H77" i="78"/>
  <c r="G77" i="78"/>
  <c r="F77" i="78"/>
  <c r="E77" i="78"/>
  <c r="D77" i="78"/>
  <c r="BJ76" i="78"/>
  <c r="BI76" i="78"/>
  <c r="BH76" i="78"/>
  <c r="BG76" i="78"/>
  <c r="BF76" i="78"/>
  <c r="BE76" i="78"/>
  <c r="BD76" i="78"/>
  <c r="BC76" i="78"/>
  <c r="BB76" i="78"/>
  <c r="BA76" i="78"/>
  <c r="AZ76" i="78"/>
  <c r="AY76" i="78"/>
  <c r="AX76" i="78"/>
  <c r="AW76" i="78"/>
  <c r="AV76" i="78"/>
  <c r="AU76" i="78"/>
  <c r="AT76" i="78"/>
  <c r="AS76" i="78"/>
  <c r="AR76" i="78"/>
  <c r="AQ76" i="78"/>
  <c r="AP76" i="78"/>
  <c r="AO76" i="78"/>
  <c r="AN76" i="78"/>
  <c r="AM76" i="78"/>
  <c r="AL76" i="78"/>
  <c r="AK76" i="78"/>
  <c r="AJ76" i="78"/>
  <c r="AI76" i="78"/>
  <c r="AH76" i="78"/>
  <c r="AG76" i="78"/>
  <c r="AF76" i="78"/>
  <c r="AE76" i="78"/>
  <c r="AD76" i="78"/>
  <c r="AC76" i="78"/>
  <c r="AB76" i="78"/>
  <c r="AA76" i="78"/>
  <c r="Z76" i="78"/>
  <c r="Y76" i="78"/>
  <c r="X76" i="78"/>
  <c r="W76" i="78"/>
  <c r="V76" i="78"/>
  <c r="U76" i="78"/>
  <c r="T76" i="78"/>
  <c r="S76" i="78"/>
  <c r="R76" i="78"/>
  <c r="Q76" i="78"/>
  <c r="P76" i="78"/>
  <c r="O76" i="78"/>
  <c r="N76" i="78"/>
  <c r="M76" i="78"/>
  <c r="L76" i="78"/>
  <c r="K76" i="78"/>
  <c r="J76" i="78"/>
  <c r="I76" i="78"/>
  <c r="H76" i="78"/>
  <c r="G76" i="78"/>
  <c r="F76" i="78"/>
  <c r="E76" i="78"/>
  <c r="D76" i="78"/>
  <c r="BJ75" i="78"/>
  <c r="BI75" i="78"/>
  <c r="BH75" i="78"/>
  <c r="BG75" i="78"/>
  <c r="BF75" i="78"/>
  <c r="BE75" i="78"/>
  <c r="BD75" i="78"/>
  <c r="BC75" i="78"/>
  <c r="BB75" i="78"/>
  <c r="BA75" i="78"/>
  <c r="AZ75" i="78"/>
  <c r="AY75" i="78"/>
  <c r="AX75" i="78"/>
  <c r="AW75" i="78"/>
  <c r="AV75" i="78"/>
  <c r="AU75" i="78"/>
  <c r="AT75" i="78"/>
  <c r="AS75" i="78"/>
  <c r="AR75" i="78"/>
  <c r="AQ75" i="78"/>
  <c r="AP75" i="78"/>
  <c r="AO75" i="78"/>
  <c r="AN75" i="78"/>
  <c r="AM75" i="78"/>
  <c r="AL75" i="78"/>
  <c r="AK75" i="78"/>
  <c r="AJ75" i="78"/>
  <c r="AI75" i="78"/>
  <c r="AH75" i="78"/>
  <c r="AG75" i="78"/>
  <c r="AF75" i="78"/>
  <c r="AE75" i="78"/>
  <c r="AD75" i="78"/>
  <c r="AC75" i="78"/>
  <c r="AB75" i="78"/>
  <c r="AA75" i="78"/>
  <c r="Z75" i="78"/>
  <c r="Y75" i="78"/>
  <c r="X75" i="78"/>
  <c r="W75" i="78"/>
  <c r="V75" i="78"/>
  <c r="U75" i="78"/>
  <c r="T75" i="78"/>
  <c r="S75" i="78"/>
  <c r="R75" i="78"/>
  <c r="Q75" i="78"/>
  <c r="P75" i="78"/>
  <c r="O75" i="78"/>
  <c r="N75" i="78"/>
  <c r="M75" i="78"/>
  <c r="L75" i="78"/>
  <c r="K75" i="78"/>
  <c r="J75" i="78"/>
  <c r="I75" i="78"/>
  <c r="H75" i="78"/>
  <c r="G75" i="78"/>
  <c r="F75" i="78"/>
  <c r="E75" i="78"/>
  <c r="D75" i="78"/>
  <c r="BJ74" i="78"/>
  <c r="BI74" i="78"/>
  <c r="BH74" i="78"/>
  <c r="BG74" i="78"/>
  <c r="BF74" i="78"/>
  <c r="BE74" i="78"/>
  <c r="BD74" i="78"/>
  <c r="BC74" i="78"/>
  <c r="BB74" i="78"/>
  <c r="BA74" i="78"/>
  <c r="AZ74" i="78"/>
  <c r="AY74" i="78"/>
  <c r="AX74" i="78"/>
  <c r="AW74" i="78"/>
  <c r="AV74" i="78"/>
  <c r="AU74" i="78"/>
  <c r="AT74" i="78"/>
  <c r="AS74" i="78"/>
  <c r="AR74" i="78"/>
  <c r="AQ74" i="78"/>
  <c r="AP74" i="78"/>
  <c r="AO74" i="78"/>
  <c r="AN74" i="78"/>
  <c r="AM74" i="78"/>
  <c r="AL74" i="78"/>
  <c r="AK74" i="78"/>
  <c r="AJ74" i="78"/>
  <c r="AI74" i="78"/>
  <c r="AH74" i="78"/>
  <c r="AG74" i="78"/>
  <c r="AF74" i="78"/>
  <c r="AE74" i="78"/>
  <c r="AD74" i="78"/>
  <c r="AC74" i="78"/>
  <c r="AB74" i="78"/>
  <c r="AA74" i="78"/>
  <c r="Z74" i="78"/>
  <c r="Y74" i="78"/>
  <c r="X74" i="78"/>
  <c r="W74" i="78"/>
  <c r="V74" i="78"/>
  <c r="U74" i="78"/>
  <c r="T74" i="78"/>
  <c r="S74" i="78"/>
  <c r="R74" i="78"/>
  <c r="Q74" i="78"/>
  <c r="P74" i="78"/>
  <c r="O74" i="78"/>
  <c r="N74" i="78"/>
  <c r="M74" i="78"/>
  <c r="L74" i="78"/>
  <c r="K74" i="78"/>
  <c r="J74" i="78"/>
  <c r="I74" i="78"/>
  <c r="H74" i="78"/>
  <c r="G74" i="78"/>
  <c r="F74" i="78"/>
  <c r="E74" i="78"/>
  <c r="D74" i="78"/>
  <c r="BJ72" i="78"/>
  <c r="BI72" i="78"/>
  <c r="BH72" i="78"/>
  <c r="BG72" i="78"/>
  <c r="BF72" i="78"/>
  <c r="BE72" i="78"/>
  <c r="BD72" i="78"/>
  <c r="BC72" i="78"/>
  <c r="BB72" i="78"/>
  <c r="BA72" i="78"/>
  <c r="AZ72" i="78"/>
  <c r="AY72" i="78"/>
  <c r="AX72" i="78"/>
  <c r="AW72" i="78"/>
  <c r="AV72" i="78"/>
  <c r="AU72" i="78"/>
  <c r="AT72" i="78"/>
  <c r="AS72" i="78"/>
  <c r="AR72" i="78"/>
  <c r="AQ72" i="78"/>
  <c r="AP72" i="78"/>
  <c r="AO72" i="78"/>
  <c r="AN72" i="78"/>
  <c r="AM72" i="78"/>
  <c r="AL72" i="78"/>
  <c r="AK72" i="78"/>
  <c r="AJ72" i="78"/>
  <c r="AI72" i="78"/>
  <c r="AH72" i="78"/>
  <c r="AG72" i="78"/>
  <c r="AF72" i="78"/>
  <c r="AE72" i="78"/>
  <c r="AD72" i="78"/>
  <c r="AC72" i="78"/>
  <c r="AB72" i="78"/>
  <c r="AA72" i="78"/>
  <c r="Z72" i="78"/>
  <c r="Y72" i="78"/>
  <c r="X72" i="78"/>
  <c r="W72" i="78"/>
  <c r="V72" i="78"/>
  <c r="U72" i="78"/>
  <c r="T72" i="78"/>
  <c r="S72" i="78"/>
  <c r="R72" i="78"/>
  <c r="Q72" i="78"/>
  <c r="P72" i="78"/>
  <c r="O72" i="78"/>
  <c r="N72" i="78"/>
  <c r="M72" i="78"/>
  <c r="L72" i="78"/>
  <c r="K72" i="78"/>
  <c r="J72" i="78"/>
  <c r="I72" i="78"/>
  <c r="H72" i="78"/>
  <c r="G72" i="78"/>
  <c r="F72" i="78"/>
  <c r="E72" i="78"/>
  <c r="D72" i="78"/>
  <c r="C72" i="78"/>
  <c r="BJ71" i="78"/>
  <c r="BI71" i="78"/>
  <c r="BH71" i="78"/>
  <c r="BG71" i="78"/>
  <c r="BF71" i="78"/>
  <c r="BE71" i="78"/>
  <c r="BD71" i="78"/>
  <c r="BC71" i="78"/>
  <c r="BB71" i="78"/>
  <c r="BA71" i="78"/>
  <c r="AZ71" i="78"/>
  <c r="AY71" i="78"/>
  <c r="AX71" i="78"/>
  <c r="AW71" i="78"/>
  <c r="AV71" i="78"/>
  <c r="AU71" i="78"/>
  <c r="AT71" i="78"/>
  <c r="AS71" i="78"/>
  <c r="AR71" i="78"/>
  <c r="AQ71" i="78"/>
  <c r="AP71" i="78"/>
  <c r="AO71" i="78"/>
  <c r="AN71" i="78"/>
  <c r="AM71" i="78"/>
  <c r="AL71" i="78"/>
  <c r="AK71" i="78"/>
  <c r="AJ71" i="78"/>
  <c r="AI71" i="78"/>
  <c r="AH71" i="78"/>
  <c r="AG71" i="78"/>
  <c r="AF71" i="78"/>
  <c r="AE71" i="78"/>
  <c r="AD71" i="78"/>
  <c r="AC71" i="78"/>
  <c r="AB71" i="78"/>
  <c r="AA71" i="78"/>
  <c r="Z71" i="78"/>
  <c r="Y71" i="78"/>
  <c r="X71" i="78"/>
  <c r="W71" i="78"/>
  <c r="V71" i="78"/>
  <c r="U71" i="78"/>
  <c r="T71" i="78"/>
  <c r="S71" i="78"/>
  <c r="R71" i="78"/>
  <c r="Q71" i="78"/>
  <c r="P71" i="78"/>
  <c r="O71" i="78"/>
  <c r="N71" i="78"/>
  <c r="M71" i="78"/>
  <c r="L71" i="78"/>
  <c r="K71" i="78"/>
  <c r="J71" i="78"/>
  <c r="I71" i="78"/>
  <c r="H71" i="78"/>
  <c r="G71" i="78"/>
  <c r="F71" i="78"/>
  <c r="E71" i="78"/>
  <c r="D71" i="78"/>
  <c r="BJ70" i="78"/>
  <c r="BI70" i="78"/>
  <c r="BH70" i="78"/>
  <c r="BG70" i="78"/>
  <c r="BF70" i="78"/>
  <c r="BE70" i="78"/>
  <c r="BD70" i="78"/>
  <c r="BC70" i="78"/>
  <c r="BB70" i="78"/>
  <c r="BA70" i="78"/>
  <c r="AZ70" i="78"/>
  <c r="AY70" i="78"/>
  <c r="AX70" i="78"/>
  <c r="AW70" i="78"/>
  <c r="AV70" i="78"/>
  <c r="AU70" i="78"/>
  <c r="AT70" i="78"/>
  <c r="AS70" i="78"/>
  <c r="AR70" i="78"/>
  <c r="AQ70" i="78"/>
  <c r="AP70" i="78"/>
  <c r="AO70" i="78"/>
  <c r="AN70" i="78"/>
  <c r="AM70" i="78"/>
  <c r="AL70" i="78"/>
  <c r="AK70" i="78"/>
  <c r="AJ70" i="78"/>
  <c r="AI70" i="78"/>
  <c r="AH70" i="78"/>
  <c r="AG70" i="78"/>
  <c r="AF70" i="78"/>
  <c r="AE70" i="78"/>
  <c r="AD70" i="78"/>
  <c r="AC70" i="78"/>
  <c r="AB70" i="78"/>
  <c r="AA70" i="78"/>
  <c r="Z70" i="78"/>
  <c r="Y70" i="78"/>
  <c r="X70" i="78"/>
  <c r="W70" i="78"/>
  <c r="V70" i="78"/>
  <c r="U70" i="78"/>
  <c r="T70" i="78"/>
  <c r="S70" i="78"/>
  <c r="R70" i="78"/>
  <c r="Q70" i="78"/>
  <c r="P70" i="78"/>
  <c r="O70" i="78"/>
  <c r="N70" i="78"/>
  <c r="M70" i="78"/>
  <c r="L70" i="78"/>
  <c r="K70" i="78"/>
  <c r="J70" i="78"/>
  <c r="I70" i="78"/>
  <c r="H70" i="78"/>
  <c r="G70" i="78"/>
  <c r="F70" i="78"/>
  <c r="E70" i="78"/>
  <c r="D70" i="78"/>
  <c r="BJ69" i="78"/>
  <c r="BI69" i="78"/>
  <c r="BH69" i="78"/>
  <c r="BG69" i="78"/>
  <c r="BF69" i="78"/>
  <c r="BE69" i="78"/>
  <c r="BD69" i="78"/>
  <c r="BC69" i="78"/>
  <c r="BB69" i="78"/>
  <c r="BA69" i="78"/>
  <c r="AZ69" i="78"/>
  <c r="AY69" i="78"/>
  <c r="AX69" i="78"/>
  <c r="AW69" i="78"/>
  <c r="AV69" i="78"/>
  <c r="AU69" i="78"/>
  <c r="AT69" i="78"/>
  <c r="AS69" i="78"/>
  <c r="AR69" i="78"/>
  <c r="AQ69" i="78"/>
  <c r="AP69" i="78"/>
  <c r="AO69" i="78"/>
  <c r="AN69" i="78"/>
  <c r="AM69" i="78"/>
  <c r="AL69" i="78"/>
  <c r="AK69" i="78"/>
  <c r="AJ69" i="78"/>
  <c r="AI69" i="78"/>
  <c r="AH69" i="78"/>
  <c r="AG69" i="78"/>
  <c r="AF69" i="78"/>
  <c r="AE69" i="78"/>
  <c r="AD69" i="78"/>
  <c r="AC69" i="78"/>
  <c r="AB69" i="78"/>
  <c r="AA69" i="78"/>
  <c r="Z69" i="78"/>
  <c r="Y69" i="78"/>
  <c r="X69" i="78"/>
  <c r="W69" i="78"/>
  <c r="V69" i="78"/>
  <c r="U69" i="78"/>
  <c r="T69" i="78"/>
  <c r="S69" i="78"/>
  <c r="R69" i="78"/>
  <c r="Q69" i="78"/>
  <c r="P69" i="78"/>
  <c r="O69" i="78"/>
  <c r="N69" i="78"/>
  <c r="M69" i="78"/>
  <c r="L69" i="78"/>
  <c r="K69" i="78"/>
  <c r="J69" i="78"/>
  <c r="I69" i="78"/>
  <c r="H69" i="78"/>
  <c r="G69" i="78"/>
  <c r="F69" i="78"/>
  <c r="E69" i="78"/>
  <c r="D69" i="78"/>
  <c r="BJ68" i="78"/>
  <c r="BI68" i="78"/>
  <c r="BH68" i="78"/>
  <c r="BG68" i="78"/>
  <c r="BF68" i="78"/>
  <c r="BE68" i="78"/>
  <c r="BD68" i="78"/>
  <c r="BC68" i="78"/>
  <c r="BB68" i="78"/>
  <c r="BA68" i="78"/>
  <c r="AZ68" i="78"/>
  <c r="AY68" i="78"/>
  <c r="AX68" i="78"/>
  <c r="AW68" i="78"/>
  <c r="AV68" i="78"/>
  <c r="AU68" i="78"/>
  <c r="AT68" i="78"/>
  <c r="AS68" i="78"/>
  <c r="AR68" i="78"/>
  <c r="AQ68" i="78"/>
  <c r="AP68" i="78"/>
  <c r="AO68" i="78"/>
  <c r="AN68" i="78"/>
  <c r="AM68" i="78"/>
  <c r="AL68" i="78"/>
  <c r="AK68" i="78"/>
  <c r="AJ68" i="78"/>
  <c r="AI68" i="78"/>
  <c r="AH68" i="78"/>
  <c r="AG68" i="78"/>
  <c r="AF68" i="78"/>
  <c r="AE68" i="78"/>
  <c r="AD68" i="78"/>
  <c r="AC68" i="78"/>
  <c r="AB68" i="78"/>
  <c r="AA68" i="78"/>
  <c r="Z68" i="78"/>
  <c r="Y68" i="78"/>
  <c r="X68" i="78"/>
  <c r="W68" i="78"/>
  <c r="V68" i="78"/>
  <c r="U68" i="78"/>
  <c r="T68" i="78"/>
  <c r="S68" i="78"/>
  <c r="R68" i="78"/>
  <c r="Q68" i="78"/>
  <c r="P68" i="78"/>
  <c r="O68" i="78"/>
  <c r="N68" i="78"/>
  <c r="M68" i="78"/>
  <c r="L68" i="78"/>
  <c r="K68" i="78"/>
  <c r="J68" i="78"/>
  <c r="I68" i="78"/>
  <c r="H68" i="78"/>
  <c r="G68" i="78"/>
  <c r="F68" i="78"/>
  <c r="E68" i="78"/>
  <c r="D68" i="78"/>
  <c r="BJ67" i="78"/>
  <c r="BI67" i="78"/>
  <c r="BH67" i="78"/>
  <c r="BG67" i="78"/>
  <c r="BF67" i="78"/>
  <c r="BE67" i="78"/>
  <c r="BD67" i="78"/>
  <c r="BC67" i="78"/>
  <c r="BB67" i="78"/>
  <c r="BA67" i="78"/>
  <c r="AZ67" i="78"/>
  <c r="AY67" i="78"/>
  <c r="AX67" i="78"/>
  <c r="AW67" i="78"/>
  <c r="AV67" i="78"/>
  <c r="AU67" i="78"/>
  <c r="AT67" i="78"/>
  <c r="AS67" i="78"/>
  <c r="AR67" i="78"/>
  <c r="AQ67" i="78"/>
  <c r="AP67" i="78"/>
  <c r="AO67" i="78"/>
  <c r="AN67" i="78"/>
  <c r="AM67" i="78"/>
  <c r="AL67" i="78"/>
  <c r="AK67" i="78"/>
  <c r="AJ67" i="78"/>
  <c r="AI67" i="78"/>
  <c r="AH67" i="78"/>
  <c r="AG67" i="78"/>
  <c r="AF67" i="78"/>
  <c r="AE67" i="78"/>
  <c r="AD67" i="78"/>
  <c r="AC67" i="78"/>
  <c r="AB67" i="78"/>
  <c r="AA67" i="78"/>
  <c r="Z67" i="78"/>
  <c r="Y67" i="78"/>
  <c r="X67" i="78"/>
  <c r="W67" i="78"/>
  <c r="V67" i="78"/>
  <c r="U67" i="78"/>
  <c r="T67" i="78"/>
  <c r="S67" i="78"/>
  <c r="R67" i="78"/>
  <c r="Q67" i="78"/>
  <c r="P67" i="78"/>
  <c r="O67" i="78"/>
  <c r="N67" i="78"/>
  <c r="M67" i="78"/>
  <c r="L67" i="78"/>
  <c r="K67" i="78"/>
  <c r="J67" i="78"/>
  <c r="I67" i="78"/>
  <c r="H67" i="78"/>
  <c r="G67" i="78"/>
  <c r="F67" i="78"/>
  <c r="E67" i="78"/>
  <c r="D67" i="78"/>
  <c r="BJ66" i="78"/>
  <c r="BI66" i="78"/>
  <c r="BH66" i="78"/>
  <c r="BG66" i="78"/>
  <c r="BF66" i="78"/>
  <c r="BE66" i="78"/>
  <c r="BD66" i="78"/>
  <c r="BC66" i="78"/>
  <c r="BB66" i="78"/>
  <c r="BA66" i="78"/>
  <c r="AZ66" i="78"/>
  <c r="AY66" i="78"/>
  <c r="AX66" i="78"/>
  <c r="AW66" i="78"/>
  <c r="AV66" i="78"/>
  <c r="AU66" i="78"/>
  <c r="AT66" i="78"/>
  <c r="AS66" i="78"/>
  <c r="AR66" i="78"/>
  <c r="AQ66" i="78"/>
  <c r="AP66" i="78"/>
  <c r="AO66" i="78"/>
  <c r="AN66" i="78"/>
  <c r="AM66" i="78"/>
  <c r="AL66" i="78"/>
  <c r="AK66" i="78"/>
  <c r="AJ66" i="78"/>
  <c r="AI66" i="78"/>
  <c r="AH66" i="78"/>
  <c r="AG66" i="78"/>
  <c r="AF66" i="78"/>
  <c r="AE66" i="78"/>
  <c r="AD66" i="78"/>
  <c r="AC66" i="78"/>
  <c r="AB66" i="78"/>
  <c r="AA66" i="78"/>
  <c r="Z66" i="78"/>
  <c r="Y66" i="78"/>
  <c r="X66" i="78"/>
  <c r="W66" i="78"/>
  <c r="V66" i="78"/>
  <c r="U66" i="78"/>
  <c r="T66" i="78"/>
  <c r="S66" i="78"/>
  <c r="R66" i="78"/>
  <c r="Q66" i="78"/>
  <c r="P66" i="78"/>
  <c r="O66" i="78"/>
  <c r="N66" i="78"/>
  <c r="M66" i="78"/>
  <c r="L66" i="78"/>
  <c r="K66" i="78"/>
  <c r="J66" i="78"/>
  <c r="I66" i="78"/>
  <c r="H66" i="78"/>
  <c r="G66" i="78"/>
  <c r="F66" i="78"/>
  <c r="E66" i="78"/>
  <c r="D66" i="78"/>
  <c r="BJ65" i="78"/>
  <c r="BI65" i="78"/>
  <c r="BH65" i="78"/>
  <c r="BG65" i="78"/>
  <c r="BF65" i="78"/>
  <c r="BE65" i="78"/>
  <c r="BD65" i="78"/>
  <c r="BC65" i="78"/>
  <c r="BB65" i="78"/>
  <c r="BA65" i="78"/>
  <c r="AZ65" i="78"/>
  <c r="AY65" i="78"/>
  <c r="AX65" i="78"/>
  <c r="AW65" i="78"/>
  <c r="AV65" i="78"/>
  <c r="AU65" i="78"/>
  <c r="AT65" i="78"/>
  <c r="AS65" i="78"/>
  <c r="AR65" i="78"/>
  <c r="AQ65" i="78"/>
  <c r="AP65" i="78"/>
  <c r="AO65" i="78"/>
  <c r="AN65" i="78"/>
  <c r="AM65" i="78"/>
  <c r="AL65" i="78"/>
  <c r="AK65" i="78"/>
  <c r="AJ65" i="78"/>
  <c r="AI65" i="78"/>
  <c r="AH65" i="78"/>
  <c r="AG65" i="78"/>
  <c r="AF65" i="78"/>
  <c r="AE65" i="78"/>
  <c r="AD65" i="78"/>
  <c r="AC65" i="78"/>
  <c r="AB65" i="78"/>
  <c r="AA65" i="78"/>
  <c r="Z65" i="78"/>
  <c r="Y65" i="78"/>
  <c r="X65" i="78"/>
  <c r="W65" i="78"/>
  <c r="V65" i="78"/>
  <c r="U65" i="78"/>
  <c r="T65" i="78"/>
  <c r="S65" i="78"/>
  <c r="R65" i="78"/>
  <c r="Q65" i="78"/>
  <c r="P65" i="78"/>
  <c r="O65" i="78"/>
  <c r="N65" i="78"/>
  <c r="M65" i="78"/>
  <c r="L65" i="78"/>
  <c r="K65" i="78"/>
  <c r="J65" i="78"/>
  <c r="I65" i="78"/>
  <c r="H65" i="78"/>
  <c r="G65" i="78"/>
  <c r="F65" i="78"/>
  <c r="E65" i="78"/>
  <c r="D65" i="78"/>
  <c r="BJ64" i="78"/>
  <c r="BI64" i="78"/>
  <c r="BH64" i="78"/>
  <c r="BG64" i="78"/>
  <c r="BF64" i="78"/>
  <c r="BE64" i="78"/>
  <c r="BD64" i="78"/>
  <c r="BC64" i="78"/>
  <c r="BB64" i="78"/>
  <c r="BA64" i="78"/>
  <c r="AZ64" i="78"/>
  <c r="AY64" i="78"/>
  <c r="AX64" i="78"/>
  <c r="AW64" i="78"/>
  <c r="AV64" i="78"/>
  <c r="AU64" i="78"/>
  <c r="AT64" i="78"/>
  <c r="AS64" i="78"/>
  <c r="AR64" i="78"/>
  <c r="AQ64" i="78"/>
  <c r="AP64" i="78"/>
  <c r="AO64" i="78"/>
  <c r="AN64" i="78"/>
  <c r="AM64" i="78"/>
  <c r="AL64" i="78"/>
  <c r="AK64" i="78"/>
  <c r="AJ64" i="78"/>
  <c r="AI64" i="78"/>
  <c r="AH64" i="78"/>
  <c r="AG64" i="78"/>
  <c r="AF64" i="78"/>
  <c r="AE64" i="78"/>
  <c r="AD64" i="78"/>
  <c r="AC64" i="78"/>
  <c r="AB64" i="78"/>
  <c r="AA64" i="78"/>
  <c r="Z64" i="78"/>
  <c r="Y64" i="78"/>
  <c r="X64" i="78"/>
  <c r="W64" i="78"/>
  <c r="V64" i="78"/>
  <c r="U64" i="78"/>
  <c r="T64" i="78"/>
  <c r="S64" i="78"/>
  <c r="R64" i="78"/>
  <c r="Q64" i="78"/>
  <c r="P64" i="78"/>
  <c r="O64" i="78"/>
  <c r="N64" i="78"/>
  <c r="M64" i="78"/>
  <c r="L64" i="78"/>
  <c r="K64" i="78"/>
  <c r="J64" i="78"/>
  <c r="I64" i="78"/>
  <c r="H64" i="78"/>
  <c r="G64" i="78"/>
  <c r="F64" i="78"/>
  <c r="E64" i="78"/>
  <c r="D64" i="78"/>
  <c r="C64" i="78"/>
  <c r="BJ63" i="78"/>
  <c r="BI63" i="78"/>
  <c r="BH63" i="78"/>
  <c r="BG63" i="78"/>
  <c r="BF63" i="78"/>
  <c r="BE63" i="78"/>
  <c r="BD63" i="78"/>
  <c r="BC63" i="78"/>
  <c r="BB63" i="78"/>
  <c r="BA63" i="78"/>
  <c r="AZ63" i="78"/>
  <c r="AY63" i="78"/>
  <c r="AX63" i="78"/>
  <c r="AW63" i="78"/>
  <c r="AV63" i="78"/>
  <c r="AU63" i="78"/>
  <c r="AT63" i="78"/>
  <c r="AS63" i="78"/>
  <c r="AR63" i="78"/>
  <c r="AQ63" i="78"/>
  <c r="AP63" i="78"/>
  <c r="AO63" i="78"/>
  <c r="AN63" i="78"/>
  <c r="AM63" i="78"/>
  <c r="AL63" i="78"/>
  <c r="AK63" i="78"/>
  <c r="AJ63" i="78"/>
  <c r="AI63" i="78"/>
  <c r="AH63" i="78"/>
  <c r="AG63" i="78"/>
  <c r="AF63" i="78"/>
  <c r="AE63" i="78"/>
  <c r="AD63" i="78"/>
  <c r="AC63" i="78"/>
  <c r="AB63" i="78"/>
  <c r="AA63" i="78"/>
  <c r="Z63" i="78"/>
  <c r="Y63" i="78"/>
  <c r="X63" i="78"/>
  <c r="W63" i="78"/>
  <c r="V63" i="78"/>
  <c r="U63" i="78"/>
  <c r="T63" i="78"/>
  <c r="S63" i="78"/>
  <c r="R63" i="78"/>
  <c r="Q63" i="78"/>
  <c r="P63" i="78"/>
  <c r="O63" i="78"/>
  <c r="N63" i="78"/>
  <c r="M63" i="78"/>
  <c r="L63" i="78"/>
  <c r="K63" i="78"/>
  <c r="J63" i="78"/>
  <c r="I63" i="78"/>
  <c r="H63" i="78"/>
  <c r="G63" i="78"/>
  <c r="F63" i="78"/>
  <c r="E63" i="78"/>
  <c r="D63" i="78"/>
  <c r="BJ62" i="78"/>
  <c r="BI62" i="78"/>
  <c r="BH62" i="78"/>
  <c r="BG62" i="78"/>
  <c r="BF62" i="78"/>
  <c r="BE62" i="78"/>
  <c r="BD62" i="78"/>
  <c r="BC62" i="78"/>
  <c r="BB62" i="78"/>
  <c r="BA62" i="78"/>
  <c r="AZ62" i="78"/>
  <c r="AY62" i="78"/>
  <c r="AX62" i="78"/>
  <c r="AW62" i="78"/>
  <c r="AV62" i="78"/>
  <c r="AU62" i="78"/>
  <c r="AT62" i="78"/>
  <c r="AS62" i="78"/>
  <c r="AR62" i="78"/>
  <c r="AQ62" i="78"/>
  <c r="AP62" i="78"/>
  <c r="AO62" i="78"/>
  <c r="AN62" i="78"/>
  <c r="AM62" i="78"/>
  <c r="AL62" i="78"/>
  <c r="AK62" i="78"/>
  <c r="AJ62" i="78"/>
  <c r="AI62" i="78"/>
  <c r="AH62" i="78"/>
  <c r="AG62" i="78"/>
  <c r="AF62" i="78"/>
  <c r="AE62" i="78"/>
  <c r="AD62" i="78"/>
  <c r="AC62" i="78"/>
  <c r="AB62" i="78"/>
  <c r="AA62" i="78"/>
  <c r="Z62" i="78"/>
  <c r="Y62" i="78"/>
  <c r="X62" i="78"/>
  <c r="W62" i="78"/>
  <c r="V62" i="78"/>
  <c r="U62" i="78"/>
  <c r="T62" i="78"/>
  <c r="S62" i="78"/>
  <c r="R62" i="78"/>
  <c r="Q62" i="78"/>
  <c r="P62" i="78"/>
  <c r="O62" i="78"/>
  <c r="N62" i="78"/>
  <c r="M62" i="78"/>
  <c r="L62" i="78"/>
  <c r="K62" i="78"/>
  <c r="J62" i="78"/>
  <c r="I62" i="78"/>
  <c r="H62" i="78"/>
  <c r="G62" i="78"/>
  <c r="F62" i="78"/>
  <c r="E62" i="78"/>
  <c r="D62" i="78"/>
  <c r="BJ61" i="78"/>
  <c r="BI61" i="78"/>
  <c r="BH61" i="78"/>
  <c r="BG61" i="78"/>
  <c r="BF61" i="78"/>
  <c r="BE61" i="78"/>
  <c r="BD61" i="78"/>
  <c r="BC61" i="78"/>
  <c r="BB61" i="78"/>
  <c r="BA61" i="78"/>
  <c r="AZ61" i="78"/>
  <c r="AY61" i="78"/>
  <c r="AX61" i="78"/>
  <c r="AW61" i="78"/>
  <c r="AV61" i="78"/>
  <c r="AU61" i="78"/>
  <c r="AT61" i="78"/>
  <c r="AS61" i="78"/>
  <c r="AR61" i="78"/>
  <c r="AQ61" i="78"/>
  <c r="AP61" i="78"/>
  <c r="AO61" i="78"/>
  <c r="AN61" i="78"/>
  <c r="AM61" i="78"/>
  <c r="AL61" i="78"/>
  <c r="AK61" i="78"/>
  <c r="AJ61" i="78"/>
  <c r="AI61" i="78"/>
  <c r="AH61" i="78"/>
  <c r="AG61" i="78"/>
  <c r="AF61" i="78"/>
  <c r="AE61" i="78"/>
  <c r="AD61" i="78"/>
  <c r="AC61" i="78"/>
  <c r="AB61" i="78"/>
  <c r="AA61" i="78"/>
  <c r="Z61" i="78"/>
  <c r="Y61" i="78"/>
  <c r="X61" i="78"/>
  <c r="W61" i="78"/>
  <c r="V61" i="78"/>
  <c r="U61" i="78"/>
  <c r="T61" i="78"/>
  <c r="S61" i="78"/>
  <c r="R61" i="78"/>
  <c r="Q61" i="78"/>
  <c r="P61" i="78"/>
  <c r="O61" i="78"/>
  <c r="N61" i="78"/>
  <c r="M61" i="78"/>
  <c r="L61" i="78"/>
  <c r="K61" i="78"/>
  <c r="J61" i="78"/>
  <c r="I61" i="78"/>
  <c r="H61" i="78"/>
  <c r="G61" i="78"/>
  <c r="F61" i="78"/>
  <c r="E61" i="78"/>
  <c r="D61" i="78"/>
  <c r="BJ60" i="78"/>
  <c r="BI60" i="78"/>
  <c r="BH60" i="78"/>
  <c r="BG60" i="78"/>
  <c r="BF60" i="78"/>
  <c r="BE60" i="78"/>
  <c r="BD60" i="78"/>
  <c r="BC60" i="78"/>
  <c r="BB60" i="78"/>
  <c r="BA60" i="78"/>
  <c r="AZ60" i="78"/>
  <c r="AY60" i="78"/>
  <c r="AX60" i="78"/>
  <c r="AW60" i="78"/>
  <c r="AV60" i="78"/>
  <c r="AU60" i="78"/>
  <c r="AT60" i="78"/>
  <c r="AS60" i="78"/>
  <c r="AR60" i="78"/>
  <c r="AQ60" i="78"/>
  <c r="AP60" i="78"/>
  <c r="AO60" i="78"/>
  <c r="AN60" i="78"/>
  <c r="AM60" i="78"/>
  <c r="AL60" i="78"/>
  <c r="AK60" i="78"/>
  <c r="AJ60" i="78"/>
  <c r="AI60" i="78"/>
  <c r="AH60" i="78"/>
  <c r="AG60" i="78"/>
  <c r="AF60" i="78"/>
  <c r="AE60" i="78"/>
  <c r="AD60" i="78"/>
  <c r="AC60" i="78"/>
  <c r="AB60" i="78"/>
  <c r="AA60" i="78"/>
  <c r="Z60" i="78"/>
  <c r="Y60" i="78"/>
  <c r="X60" i="78"/>
  <c r="W60" i="78"/>
  <c r="V60" i="78"/>
  <c r="U60" i="78"/>
  <c r="T60" i="78"/>
  <c r="S60" i="78"/>
  <c r="R60" i="78"/>
  <c r="Q60" i="78"/>
  <c r="P60" i="78"/>
  <c r="O60" i="78"/>
  <c r="N60" i="78"/>
  <c r="M60" i="78"/>
  <c r="L60" i="78"/>
  <c r="K60" i="78"/>
  <c r="J60" i="78"/>
  <c r="I60" i="78"/>
  <c r="H60" i="78"/>
  <c r="G60" i="78"/>
  <c r="F60" i="78"/>
  <c r="E60" i="78"/>
  <c r="D60" i="78"/>
  <c r="BJ59" i="78"/>
  <c r="BI59" i="78"/>
  <c r="BH59" i="78"/>
  <c r="BG59" i="78"/>
  <c r="BF59" i="78"/>
  <c r="BE59" i="78"/>
  <c r="BD59" i="78"/>
  <c r="BC59" i="78"/>
  <c r="BB59" i="78"/>
  <c r="BA59" i="78"/>
  <c r="AZ59" i="78"/>
  <c r="AY59" i="78"/>
  <c r="AX59" i="78"/>
  <c r="AW59" i="78"/>
  <c r="AV59" i="78"/>
  <c r="AU59" i="78"/>
  <c r="AT59" i="78"/>
  <c r="AS59" i="78"/>
  <c r="AR59" i="78"/>
  <c r="AQ59" i="78"/>
  <c r="AP59" i="78"/>
  <c r="AO59" i="78"/>
  <c r="AN59" i="78"/>
  <c r="AM59" i="78"/>
  <c r="AL59" i="78"/>
  <c r="AK59" i="78"/>
  <c r="AJ59" i="78"/>
  <c r="AI59" i="78"/>
  <c r="AH59" i="78"/>
  <c r="AG59" i="78"/>
  <c r="AF59" i="78"/>
  <c r="AE59" i="78"/>
  <c r="AD59" i="78"/>
  <c r="AC59" i="78"/>
  <c r="AB59" i="78"/>
  <c r="AA59" i="78"/>
  <c r="Z59" i="78"/>
  <c r="Y59" i="78"/>
  <c r="X59" i="78"/>
  <c r="W59" i="78"/>
  <c r="V59" i="78"/>
  <c r="U59" i="78"/>
  <c r="T59" i="78"/>
  <c r="S59" i="78"/>
  <c r="R59" i="78"/>
  <c r="Q59" i="78"/>
  <c r="P59" i="78"/>
  <c r="O59" i="78"/>
  <c r="N59" i="78"/>
  <c r="M59" i="78"/>
  <c r="L59" i="78"/>
  <c r="K59" i="78"/>
  <c r="J59" i="78"/>
  <c r="I59" i="78"/>
  <c r="H59" i="78"/>
  <c r="G59" i="78"/>
  <c r="F59" i="78"/>
  <c r="E59" i="78"/>
  <c r="D59" i="78"/>
  <c r="C59" i="78"/>
  <c r="BJ58" i="78"/>
  <c r="BI58" i="78"/>
  <c r="BH58" i="78"/>
  <c r="BG58" i="78"/>
  <c r="BF58" i="78"/>
  <c r="BE58" i="78"/>
  <c r="BD58" i="78"/>
  <c r="BC58" i="78"/>
  <c r="BB58" i="78"/>
  <c r="BA58" i="78"/>
  <c r="AZ58" i="78"/>
  <c r="AY58" i="78"/>
  <c r="AX58" i="78"/>
  <c r="AW58" i="78"/>
  <c r="AV58" i="78"/>
  <c r="AU58" i="78"/>
  <c r="AT58" i="78"/>
  <c r="AS58" i="78"/>
  <c r="AR58" i="78"/>
  <c r="AQ58" i="78"/>
  <c r="AP58" i="78"/>
  <c r="AO58" i="78"/>
  <c r="AN58" i="78"/>
  <c r="AM58" i="78"/>
  <c r="AL58" i="78"/>
  <c r="AK58" i="78"/>
  <c r="AJ58" i="78"/>
  <c r="AI58" i="78"/>
  <c r="AH58" i="78"/>
  <c r="AG58" i="78"/>
  <c r="AF58" i="78"/>
  <c r="AE58" i="78"/>
  <c r="AD58" i="78"/>
  <c r="AC58" i="78"/>
  <c r="AB58" i="78"/>
  <c r="AA58" i="78"/>
  <c r="Z58" i="78"/>
  <c r="Y58" i="78"/>
  <c r="X58" i="78"/>
  <c r="W58" i="78"/>
  <c r="V58" i="78"/>
  <c r="U58" i="78"/>
  <c r="T58" i="78"/>
  <c r="S58" i="78"/>
  <c r="R58" i="78"/>
  <c r="Q58" i="78"/>
  <c r="P58" i="78"/>
  <c r="O58" i="78"/>
  <c r="N58" i="78"/>
  <c r="M58" i="78"/>
  <c r="L58" i="78"/>
  <c r="K58" i="78"/>
  <c r="J58" i="78"/>
  <c r="I58" i="78"/>
  <c r="H58" i="78"/>
  <c r="G58" i="78"/>
  <c r="F58" i="78"/>
  <c r="E58" i="78"/>
  <c r="D58" i="78"/>
  <c r="C58" i="78"/>
  <c r="BJ57" i="78"/>
  <c r="BI57" i="78"/>
  <c r="BH57" i="78"/>
  <c r="BG57" i="78"/>
  <c r="BF57" i="78"/>
  <c r="BE57" i="78"/>
  <c r="BD57" i="78"/>
  <c r="BC57" i="78"/>
  <c r="BB57" i="78"/>
  <c r="BA57" i="78"/>
  <c r="AZ57" i="78"/>
  <c r="AY57" i="78"/>
  <c r="AX57" i="78"/>
  <c r="AW57" i="78"/>
  <c r="AV57" i="78"/>
  <c r="AU57" i="78"/>
  <c r="AT57" i="78"/>
  <c r="AS57" i="78"/>
  <c r="AR57" i="78"/>
  <c r="AQ57" i="78"/>
  <c r="AP57" i="78"/>
  <c r="AO57" i="78"/>
  <c r="AN57" i="78"/>
  <c r="AM57" i="78"/>
  <c r="AL57" i="78"/>
  <c r="AK57" i="78"/>
  <c r="AJ57" i="78"/>
  <c r="AI57" i="78"/>
  <c r="AH57" i="78"/>
  <c r="AG57" i="78"/>
  <c r="AF57" i="78"/>
  <c r="AE57" i="78"/>
  <c r="AD57" i="78"/>
  <c r="AC57" i="78"/>
  <c r="AB57" i="78"/>
  <c r="AA57" i="78"/>
  <c r="Z57" i="78"/>
  <c r="Y57" i="78"/>
  <c r="X57" i="78"/>
  <c r="W57" i="78"/>
  <c r="V57" i="78"/>
  <c r="U57" i="78"/>
  <c r="T57" i="78"/>
  <c r="S57" i="78"/>
  <c r="R57" i="78"/>
  <c r="Q57" i="78"/>
  <c r="P57" i="78"/>
  <c r="O57" i="78"/>
  <c r="N57" i="78"/>
  <c r="M57" i="78"/>
  <c r="L57" i="78"/>
  <c r="K57" i="78"/>
  <c r="J57" i="78"/>
  <c r="I57" i="78"/>
  <c r="H57" i="78"/>
  <c r="G57" i="78"/>
  <c r="F57" i="78"/>
  <c r="E57" i="78"/>
  <c r="D57" i="78"/>
  <c r="BJ56" i="78"/>
  <c r="BI56" i="78"/>
  <c r="BH56" i="78"/>
  <c r="BG56" i="78"/>
  <c r="BF56" i="78"/>
  <c r="BE56" i="78"/>
  <c r="BD56" i="78"/>
  <c r="BC56" i="78"/>
  <c r="BB56" i="78"/>
  <c r="BA56" i="78"/>
  <c r="AZ56" i="78"/>
  <c r="AY56" i="78"/>
  <c r="AX56" i="78"/>
  <c r="AW56" i="78"/>
  <c r="AV56" i="78"/>
  <c r="AU56" i="78"/>
  <c r="AT56" i="78"/>
  <c r="AS56" i="78"/>
  <c r="AR56" i="78"/>
  <c r="AQ56" i="78"/>
  <c r="AP56" i="78"/>
  <c r="AO56" i="78"/>
  <c r="AN56" i="78"/>
  <c r="AM56" i="78"/>
  <c r="AL56" i="78"/>
  <c r="AK56" i="78"/>
  <c r="AJ56" i="78"/>
  <c r="AI56" i="78"/>
  <c r="AH56" i="78"/>
  <c r="AG56" i="78"/>
  <c r="AF56" i="78"/>
  <c r="AE56" i="78"/>
  <c r="AD56" i="78"/>
  <c r="AC56" i="78"/>
  <c r="AB56" i="78"/>
  <c r="AA56" i="78"/>
  <c r="Z56" i="78"/>
  <c r="Y56" i="78"/>
  <c r="X56" i="78"/>
  <c r="W56" i="78"/>
  <c r="V56" i="78"/>
  <c r="U56" i="78"/>
  <c r="T56" i="78"/>
  <c r="S56" i="78"/>
  <c r="R56" i="78"/>
  <c r="Q56" i="78"/>
  <c r="P56" i="78"/>
  <c r="O56" i="78"/>
  <c r="N56" i="78"/>
  <c r="M56" i="78"/>
  <c r="L56" i="78"/>
  <c r="K56" i="78"/>
  <c r="J56" i="78"/>
  <c r="I56" i="78"/>
  <c r="H56" i="78"/>
  <c r="G56" i="78"/>
  <c r="F56" i="78"/>
  <c r="E56" i="78"/>
  <c r="D56" i="78"/>
  <c r="C56" i="78"/>
  <c r="BJ55" i="78"/>
  <c r="BI55" i="78"/>
  <c r="BH55" i="78"/>
  <c r="BG55" i="78"/>
  <c r="BF55" i="78"/>
  <c r="BE55" i="78"/>
  <c r="BD55" i="78"/>
  <c r="BC55" i="78"/>
  <c r="BB55" i="78"/>
  <c r="BA55" i="78"/>
  <c r="AZ55" i="78"/>
  <c r="AY55" i="78"/>
  <c r="AX55" i="78"/>
  <c r="AW55" i="78"/>
  <c r="AV55" i="78"/>
  <c r="AU55" i="78"/>
  <c r="AT55" i="78"/>
  <c r="AS55" i="78"/>
  <c r="AR55" i="78"/>
  <c r="AQ55" i="78"/>
  <c r="AP55" i="78"/>
  <c r="AO55" i="78"/>
  <c r="AN55" i="78"/>
  <c r="AM55" i="78"/>
  <c r="AL55" i="78"/>
  <c r="AK55" i="78"/>
  <c r="AJ55" i="78"/>
  <c r="AI55" i="78"/>
  <c r="AH55" i="78"/>
  <c r="AG55" i="78"/>
  <c r="AF55" i="78"/>
  <c r="AE55" i="78"/>
  <c r="AD55" i="78"/>
  <c r="AC55" i="78"/>
  <c r="AB55" i="78"/>
  <c r="AA55" i="78"/>
  <c r="Z55" i="78"/>
  <c r="Y55" i="78"/>
  <c r="X55" i="78"/>
  <c r="W55" i="78"/>
  <c r="V55" i="78"/>
  <c r="U55" i="78"/>
  <c r="T55" i="78"/>
  <c r="S55" i="78"/>
  <c r="R55" i="78"/>
  <c r="Q55" i="78"/>
  <c r="P55" i="78"/>
  <c r="O55" i="78"/>
  <c r="N55" i="78"/>
  <c r="M55" i="78"/>
  <c r="L55" i="78"/>
  <c r="K55" i="78"/>
  <c r="J55" i="78"/>
  <c r="I55" i="78"/>
  <c r="H55" i="78"/>
  <c r="G55" i="78"/>
  <c r="F55" i="78"/>
  <c r="E55" i="78"/>
  <c r="D55" i="78"/>
  <c r="C55" i="78"/>
  <c r="C54" i="78"/>
  <c r="BJ52" i="78"/>
  <c r="BI52" i="78"/>
  <c r="BH52" i="78"/>
  <c r="BG52" i="78"/>
  <c r="BF52" i="78"/>
  <c r="BE52" i="78"/>
  <c r="BD52" i="78"/>
  <c r="BC52" i="78"/>
  <c r="BB52" i="78"/>
  <c r="BA52" i="78"/>
  <c r="AZ52" i="78"/>
  <c r="AY52" i="78"/>
  <c r="AX52" i="78"/>
  <c r="AW52" i="78"/>
  <c r="AV52" i="78"/>
  <c r="AU52" i="78"/>
  <c r="AT52" i="78"/>
  <c r="AS52" i="78"/>
  <c r="AR52" i="78"/>
  <c r="AQ52" i="78"/>
  <c r="AP52" i="78"/>
  <c r="AO52" i="78"/>
  <c r="AN52" i="78"/>
  <c r="AM52" i="78"/>
  <c r="AL52" i="78"/>
  <c r="AK52" i="78"/>
  <c r="AJ52" i="78"/>
  <c r="AI52" i="78"/>
  <c r="AH52" i="78"/>
  <c r="AG52" i="78"/>
  <c r="AF52" i="78"/>
  <c r="AE52" i="78"/>
  <c r="AD52" i="78"/>
  <c r="AC52" i="78"/>
  <c r="AB52" i="78"/>
  <c r="AA52" i="78"/>
  <c r="Z52" i="78"/>
  <c r="Y52" i="78"/>
  <c r="X52" i="78"/>
  <c r="W52" i="78"/>
  <c r="V52" i="78"/>
  <c r="U52" i="78"/>
  <c r="T52" i="78"/>
  <c r="S52" i="78"/>
  <c r="R52" i="78"/>
  <c r="Q52" i="78"/>
  <c r="P52" i="78"/>
  <c r="O52" i="78"/>
  <c r="N52" i="78"/>
  <c r="M52" i="78"/>
  <c r="L52" i="78"/>
  <c r="K52" i="78"/>
  <c r="J52" i="78"/>
  <c r="I52" i="78"/>
  <c r="H52" i="78"/>
  <c r="G52" i="78"/>
  <c r="F52" i="78"/>
  <c r="E52" i="78"/>
  <c r="D52" i="78"/>
  <c r="C52" i="78"/>
  <c r="BJ51" i="78"/>
  <c r="BI51" i="78"/>
  <c r="BH51" i="78"/>
  <c r="BG51" i="78"/>
  <c r="BF51" i="78"/>
  <c r="BE51" i="78"/>
  <c r="BD51" i="78"/>
  <c r="BC51" i="78"/>
  <c r="BB51" i="78"/>
  <c r="BA51" i="78"/>
  <c r="AZ51" i="78"/>
  <c r="AY51" i="78"/>
  <c r="AX51" i="78"/>
  <c r="AW51" i="78"/>
  <c r="AV51" i="78"/>
  <c r="AU51" i="78"/>
  <c r="AT51" i="78"/>
  <c r="AS51" i="78"/>
  <c r="AR51" i="78"/>
  <c r="AQ51" i="78"/>
  <c r="AP51" i="78"/>
  <c r="AO51" i="78"/>
  <c r="AN51" i="78"/>
  <c r="AM51" i="78"/>
  <c r="AL51" i="78"/>
  <c r="AK51" i="78"/>
  <c r="AJ51" i="78"/>
  <c r="AI51" i="78"/>
  <c r="AH51" i="78"/>
  <c r="AG51" i="78"/>
  <c r="AF51" i="78"/>
  <c r="AE51" i="78"/>
  <c r="AD51" i="78"/>
  <c r="AC51" i="78"/>
  <c r="AB51" i="78"/>
  <c r="AA51" i="78"/>
  <c r="Z51" i="78"/>
  <c r="Y51" i="78"/>
  <c r="X51" i="78"/>
  <c r="W51" i="78"/>
  <c r="V51" i="78"/>
  <c r="U51" i="78"/>
  <c r="T51" i="78"/>
  <c r="S51" i="78"/>
  <c r="R51" i="78"/>
  <c r="Q51" i="78"/>
  <c r="P51" i="78"/>
  <c r="O51" i="78"/>
  <c r="N51" i="78"/>
  <c r="M51" i="78"/>
  <c r="L51" i="78"/>
  <c r="K51" i="78"/>
  <c r="J51" i="78"/>
  <c r="I51" i="78"/>
  <c r="H51" i="78"/>
  <c r="G51" i="78"/>
  <c r="F51" i="78"/>
  <c r="E51" i="78"/>
  <c r="D51" i="78"/>
  <c r="C51" i="78"/>
  <c r="BJ50" i="78"/>
  <c r="BI50" i="78"/>
  <c r="BH50" i="78"/>
  <c r="BG50" i="78"/>
  <c r="BF50" i="78"/>
  <c r="BE50" i="78"/>
  <c r="BD50" i="78"/>
  <c r="BC50" i="78"/>
  <c r="BB50" i="78"/>
  <c r="BA50" i="78"/>
  <c r="AZ50" i="78"/>
  <c r="AY50" i="78"/>
  <c r="AX50" i="78"/>
  <c r="AW50" i="78"/>
  <c r="AV50" i="78"/>
  <c r="AU50" i="78"/>
  <c r="AT50" i="78"/>
  <c r="AS50" i="78"/>
  <c r="AR50" i="78"/>
  <c r="AQ50" i="78"/>
  <c r="AP50" i="78"/>
  <c r="AO50" i="78"/>
  <c r="AN50" i="78"/>
  <c r="AM50" i="78"/>
  <c r="AL50" i="78"/>
  <c r="AK50" i="78"/>
  <c r="AJ50" i="78"/>
  <c r="AI50" i="78"/>
  <c r="AH50" i="78"/>
  <c r="AG50" i="78"/>
  <c r="AF50" i="78"/>
  <c r="AE50" i="78"/>
  <c r="AD50" i="78"/>
  <c r="AC50" i="78"/>
  <c r="AB50" i="78"/>
  <c r="AA50" i="78"/>
  <c r="Z50" i="78"/>
  <c r="Y50" i="78"/>
  <c r="X50" i="78"/>
  <c r="W50" i="78"/>
  <c r="V50" i="78"/>
  <c r="U50" i="78"/>
  <c r="T50" i="78"/>
  <c r="S50" i="78"/>
  <c r="R50" i="78"/>
  <c r="Q50" i="78"/>
  <c r="P50" i="78"/>
  <c r="O50" i="78"/>
  <c r="N50" i="78"/>
  <c r="M50" i="78"/>
  <c r="L50" i="78"/>
  <c r="K50" i="78"/>
  <c r="J50" i="78"/>
  <c r="I50" i="78"/>
  <c r="H50" i="78"/>
  <c r="G50" i="78"/>
  <c r="F50" i="78"/>
  <c r="E50" i="78"/>
  <c r="D50" i="78"/>
  <c r="BJ49" i="78"/>
  <c r="BI49" i="78"/>
  <c r="BH49" i="78"/>
  <c r="BG49" i="78"/>
  <c r="BF49" i="78"/>
  <c r="BE49" i="78"/>
  <c r="BD49" i="78"/>
  <c r="BC49" i="78"/>
  <c r="BB49" i="78"/>
  <c r="BA49" i="78"/>
  <c r="AZ49" i="78"/>
  <c r="AY49" i="78"/>
  <c r="AX49" i="78"/>
  <c r="AW49" i="78"/>
  <c r="AV49" i="78"/>
  <c r="AU49" i="78"/>
  <c r="AT49" i="78"/>
  <c r="AS49" i="78"/>
  <c r="AR49" i="78"/>
  <c r="AQ49" i="78"/>
  <c r="AP49" i="78"/>
  <c r="AO49" i="78"/>
  <c r="AN49" i="78"/>
  <c r="AM49" i="78"/>
  <c r="AL49" i="78"/>
  <c r="AK49" i="78"/>
  <c r="AJ49" i="78"/>
  <c r="AI49" i="78"/>
  <c r="AH49" i="78"/>
  <c r="AG49" i="78"/>
  <c r="AF49" i="78"/>
  <c r="AE49" i="78"/>
  <c r="AD49" i="78"/>
  <c r="AC49" i="78"/>
  <c r="AB49" i="78"/>
  <c r="AA49" i="78"/>
  <c r="Z49" i="78"/>
  <c r="Y49" i="78"/>
  <c r="X49" i="78"/>
  <c r="W49" i="78"/>
  <c r="V49" i="78"/>
  <c r="U49" i="78"/>
  <c r="T49" i="78"/>
  <c r="S49" i="78"/>
  <c r="R49" i="78"/>
  <c r="Q49" i="78"/>
  <c r="P49" i="78"/>
  <c r="O49" i="78"/>
  <c r="N49" i="78"/>
  <c r="M49" i="78"/>
  <c r="L49" i="78"/>
  <c r="K49" i="78"/>
  <c r="J49" i="78"/>
  <c r="I49" i="78"/>
  <c r="H49" i="78"/>
  <c r="G49" i="78"/>
  <c r="F49" i="78"/>
  <c r="E49" i="78"/>
  <c r="D49" i="78"/>
  <c r="BJ48" i="78"/>
  <c r="BI48" i="78"/>
  <c r="BH48" i="78"/>
  <c r="BG48" i="78"/>
  <c r="BF48" i="78"/>
  <c r="BE48" i="78"/>
  <c r="BD48" i="78"/>
  <c r="BC48" i="78"/>
  <c r="BB48" i="78"/>
  <c r="BA48" i="78"/>
  <c r="AZ48" i="78"/>
  <c r="AY48" i="78"/>
  <c r="AX48" i="78"/>
  <c r="AW48" i="78"/>
  <c r="AV48" i="78"/>
  <c r="AU48" i="78"/>
  <c r="AT48" i="78"/>
  <c r="AS48" i="78"/>
  <c r="AR48" i="78"/>
  <c r="AQ48" i="78"/>
  <c r="AP48" i="78"/>
  <c r="AO48" i="78"/>
  <c r="AN48" i="78"/>
  <c r="AM48" i="78"/>
  <c r="AL48" i="78"/>
  <c r="AK48" i="78"/>
  <c r="AJ48" i="78"/>
  <c r="AI48" i="78"/>
  <c r="AH48" i="78"/>
  <c r="AG48" i="78"/>
  <c r="AF48" i="78"/>
  <c r="AE48" i="78"/>
  <c r="AD48" i="78"/>
  <c r="AC48" i="78"/>
  <c r="AB48" i="78"/>
  <c r="AA48" i="78"/>
  <c r="Z48" i="78"/>
  <c r="Y48" i="78"/>
  <c r="X48" i="78"/>
  <c r="W48" i="78"/>
  <c r="V48" i="78"/>
  <c r="U48" i="78"/>
  <c r="T48" i="78"/>
  <c r="S48" i="78"/>
  <c r="R48" i="78"/>
  <c r="Q48" i="78"/>
  <c r="P48" i="78"/>
  <c r="O48" i="78"/>
  <c r="N48" i="78"/>
  <c r="M48" i="78"/>
  <c r="L48" i="78"/>
  <c r="K48" i="78"/>
  <c r="J48" i="78"/>
  <c r="I48" i="78"/>
  <c r="H48" i="78"/>
  <c r="G48" i="78"/>
  <c r="F48" i="78"/>
  <c r="E48" i="78"/>
  <c r="D48" i="78"/>
  <c r="C48" i="78"/>
  <c r="BJ46" i="78"/>
  <c r="BI46" i="78"/>
  <c r="BH46" i="78"/>
  <c r="BG46" i="78"/>
  <c r="BF46" i="78"/>
  <c r="BE46" i="78"/>
  <c r="BD46" i="78"/>
  <c r="BC46" i="78"/>
  <c r="BB46" i="78"/>
  <c r="BA46" i="78"/>
  <c r="AZ46" i="78"/>
  <c r="AY46" i="78"/>
  <c r="AX46" i="78"/>
  <c r="AW46" i="78"/>
  <c r="AV46" i="78"/>
  <c r="AU46" i="78"/>
  <c r="AT46" i="78"/>
  <c r="AS46" i="78"/>
  <c r="AR46" i="78"/>
  <c r="AQ46" i="78"/>
  <c r="AP46" i="78"/>
  <c r="AO46" i="78"/>
  <c r="AN46" i="78"/>
  <c r="AM46" i="78"/>
  <c r="AL46" i="78"/>
  <c r="AK46" i="78"/>
  <c r="AJ46" i="78"/>
  <c r="AI46" i="78"/>
  <c r="AH46" i="78"/>
  <c r="AG46" i="78"/>
  <c r="AF46" i="78"/>
  <c r="AE46" i="78"/>
  <c r="AD46" i="78"/>
  <c r="AC46" i="78"/>
  <c r="AB46" i="78"/>
  <c r="AA46" i="78"/>
  <c r="Z46" i="78"/>
  <c r="Y46" i="78"/>
  <c r="X46" i="78"/>
  <c r="W46" i="78"/>
  <c r="V46" i="78"/>
  <c r="U46" i="78"/>
  <c r="T46" i="78"/>
  <c r="S46" i="78"/>
  <c r="R46" i="78"/>
  <c r="Q46" i="78"/>
  <c r="P46" i="78"/>
  <c r="O46" i="78"/>
  <c r="N46" i="78"/>
  <c r="M46" i="78"/>
  <c r="L46" i="78"/>
  <c r="K46" i="78"/>
  <c r="J46" i="78"/>
  <c r="I46" i="78"/>
  <c r="H46" i="78"/>
  <c r="G46" i="78"/>
  <c r="F46" i="78"/>
  <c r="E46" i="78"/>
  <c r="D46" i="78"/>
  <c r="C46" i="78"/>
  <c r="BJ45" i="78"/>
  <c r="BI45" i="78"/>
  <c r="BH45" i="78"/>
  <c r="BG45" i="78"/>
  <c r="BF45" i="78"/>
  <c r="BE45" i="78"/>
  <c r="BD45" i="78"/>
  <c r="BC45" i="78"/>
  <c r="BB45" i="78"/>
  <c r="BA45" i="78"/>
  <c r="AZ45" i="78"/>
  <c r="AY45" i="78"/>
  <c r="AX45" i="78"/>
  <c r="AW45" i="78"/>
  <c r="AV45" i="78"/>
  <c r="AU45" i="78"/>
  <c r="AT45" i="78"/>
  <c r="AS45" i="78"/>
  <c r="AR45" i="78"/>
  <c r="AQ45" i="78"/>
  <c r="AP45" i="78"/>
  <c r="AO45" i="78"/>
  <c r="AN45" i="78"/>
  <c r="AM45" i="78"/>
  <c r="AL45" i="78"/>
  <c r="AK45" i="78"/>
  <c r="AJ45" i="78"/>
  <c r="AI45" i="78"/>
  <c r="AH45" i="78"/>
  <c r="AG45" i="78"/>
  <c r="AF45" i="78"/>
  <c r="AE45" i="78"/>
  <c r="AD45" i="78"/>
  <c r="AC45" i="78"/>
  <c r="AB45" i="78"/>
  <c r="AA45" i="78"/>
  <c r="Z45" i="78"/>
  <c r="Y45" i="78"/>
  <c r="X45" i="78"/>
  <c r="W45" i="78"/>
  <c r="V45" i="78"/>
  <c r="U45" i="78"/>
  <c r="T45" i="78"/>
  <c r="S45" i="78"/>
  <c r="R45" i="78"/>
  <c r="Q45" i="78"/>
  <c r="P45" i="78"/>
  <c r="O45" i="78"/>
  <c r="N45" i="78"/>
  <c r="M45" i="78"/>
  <c r="L45" i="78"/>
  <c r="K45" i="78"/>
  <c r="J45" i="78"/>
  <c r="I45" i="78"/>
  <c r="H45" i="78"/>
  <c r="G45" i="78"/>
  <c r="F45" i="78"/>
  <c r="E45" i="78"/>
  <c r="D45" i="78"/>
  <c r="BJ40" i="78"/>
  <c r="BI40" i="78"/>
  <c r="BH40" i="78"/>
  <c r="BG40" i="78"/>
  <c r="BF40" i="78"/>
  <c r="BE40" i="78"/>
  <c r="BD40" i="78"/>
  <c r="BC40" i="78"/>
  <c r="BB40" i="78"/>
  <c r="BA40" i="78"/>
  <c r="AZ40" i="78"/>
  <c r="AY40" i="78"/>
  <c r="AX40" i="78"/>
  <c r="AW40" i="78"/>
  <c r="AV40" i="78"/>
  <c r="AU40" i="78"/>
  <c r="AT40" i="78"/>
  <c r="AS40" i="78"/>
  <c r="AR40" i="78"/>
  <c r="AQ40" i="78"/>
  <c r="AP40" i="78"/>
  <c r="AO40" i="78"/>
  <c r="AN40" i="78"/>
  <c r="AM40" i="78"/>
  <c r="AL40" i="78"/>
  <c r="AK40" i="78"/>
  <c r="AJ40" i="78"/>
  <c r="AI40" i="78"/>
  <c r="AH40" i="78"/>
  <c r="AG40" i="78"/>
  <c r="AF40" i="78"/>
  <c r="AE40" i="78"/>
  <c r="AD40" i="78"/>
  <c r="AC40" i="78"/>
  <c r="AB40" i="78"/>
  <c r="AA40" i="78"/>
  <c r="Z40" i="78"/>
  <c r="Y40" i="78"/>
  <c r="X40" i="78"/>
  <c r="W40" i="78"/>
  <c r="V40" i="78"/>
  <c r="U40" i="78"/>
  <c r="T40" i="78"/>
  <c r="S40" i="78"/>
  <c r="R40" i="78"/>
  <c r="Q40" i="78"/>
  <c r="P40" i="78"/>
  <c r="O40" i="78"/>
  <c r="N40" i="78"/>
  <c r="M40" i="78"/>
  <c r="L40" i="78"/>
  <c r="K40" i="78"/>
  <c r="J40" i="78"/>
  <c r="I40" i="78"/>
  <c r="H40" i="78"/>
  <c r="G40" i="78"/>
  <c r="F40" i="78"/>
  <c r="E40" i="78"/>
  <c r="D40" i="78"/>
  <c r="C40" i="78"/>
  <c r="BJ39" i="78"/>
  <c r="BI39" i="78"/>
  <c r="BH39" i="78"/>
  <c r="BG39" i="78"/>
  <c r="BF39" i="78"/>
  <c r="BE39" i="78"/>
  <c r="BD39" i="78"/>
  <c r="BC39" i="78"/>
  <c r="BB39" i="78"/>
  <c r="BA39" i="78"/>
  <c r="AZ39" i="78"/>
  <c r="AY39" i="78"/>
  <c r="AX39" i="78"/>
  <c r="AW39" i="78"/>
  <c r="AV39" i="78"/>
  <c r="AU39" i="78"/>
  <c r="AT39" i="78"/>
  <c r="AS39" i="78"/>
  <c r="AR39" i="78"/>
  <c r="AQ39" i="78"/>
  <c r="AP39" i="78"/>
  <c r="AO39" i="78"/>
  <c r="AN39" i="78"/>
  <c r="AM39" i="78"/>
  <c r="AL39" i="78"/>
  <c r="AK39" i="78"/>
  <c r="AJ39" i="78"/>
  <c r="AI39" i="78"/>
  <c r="AH39" i="78"/>
  <c r="AG39" i="78"/>
  <c r="AF39" i="78"/>
  <c r="AE39" i="78"/>
  <c r="AD39" i="78"/>
  <c r="AC39" i="78"/>
  <c r="AB39" i="78"/>
  <c r="AA39" i="78"/>
  <c r="Z39" i="78"/>
  <c r="Y39" i="78"/>
  <c r="X39" i="78"/>
  <c r="W39" i="78"/>
  <c r="V39" i="78"/>
  <c r="U39" i="78"/>
  <c r="T39" i="78"/>
  <c r="S39" i="78"/>
  <c r="R39" i="78"/>
  <c r="Q39" i="78"/>
  <c r="P39" i="78"/>
  <c r="O39" i="78"/>
  <c r="N39" i="78"/>
  <c r="M39" i="78"/>
  <c r="L39" i="78"/>
  <c r="K39" i="78"/>
  <c r="J39" i="78"/>
  <c r="I39" i="78"/>
  <c r="H39" i="78"/>
  <c r="G39" i="78"/>
  <c r="F39" i="78"/>
  <c r="E39" i="78"/>
  <c r="D39" i="78"/>
  <c r="BJ38" i="78"/>
  <c r="BI38" i="78"/>
  <c r="BH38" i="78"/>
  <c r="BG38" i="78"/>
  <c r="BF38" i="78"/>
  <c r="BE38" i="78"/>
  <c r="BD38" i="78"/>
  <c r="BC38" i="78"/>
  <c r="BB38" i="78"/>
  <c r="BA38" i="78"/>
  <c r="AZ38" i="78"/>
  <c r="AY38" i="78"/>
  <c r="AX38" i="78"/>
  <c r="AW38" i="78"/>
  <c r="AV38" i="78"/>
  <c r="AU38" i="78"/>
  <c r="AT38" i="78"/>
  <c r="AS38" i="78"/>
  <c r="AR38" i="78"/>
  <c r="AQ38" i="78"/>
  <c r="AP38" i="78"/>
  <c r="AO38" i="78"/>
  <c r="AN38" i="78"/>
  <c r="AM38" i="78"/>
  <c r="AL38" i="78"/>
  <c r="AK38" i="78"/>
  <c r="AJ38" i="78"/>
  <c r="AI38" i="78"/>
  <c r="AH38" i="78"/>
  <c r="AG38" i="78"/>
  <c r="AF38" i="78"/>
  <c r="AE38" i="78"/>
  <c r="AD38" i="78"/>
  <c r="AC38" i="78"/>
  <c r="AB38" i="78"/>
  <c r="AA38" i="78"/>
  <c r="Z38" i="78"/>
  <c r="Y38" i="78"/>
  <c r="X38" i="78"/>
  <c r="W38" i="78"/>
  <c r="V38" i="78"/>
  <c r="U38" i="78"/>
  <c r="T38" i="78"/>
  <c r="S38" i="78"/>
  <c r="R38" i="78"/>
  <c r="Q38" i="78"/>
  <c r="P38" i="78"/>
  <c r="O38" i="78"/>
  <c r="N38" i="78"/>
  <c r="M38" i="78"/>
  <c r="L38" i="78"/>
  <c r="K38" i="78"/>
  <c r="J38" i="78"/>
  <c r="I38" i="78"/>
  <c r="H38" i="78"/>
  <c r="G38" i="78"/>
  <c r="F38" i="78"/>
  <c r="E38" i="78"/>
  <c r="D38" i="78"/>
  <c r="BJ37" i="78"/>
  <c r="BI37" i="78"/>
  <c r="BH37" i="78"/>
  <c r="BG37" i="78"/>
  <c r="BF37" i="78"/>
  <c r="BE37" i="78"/>
  <c r="BD37" i="78"/>
  <c r="BC37" i="78"/>
  <c r="BB37" i="78"/>
  <c r="BA37" i="78"/>
  <c r="AZ37" i="78"/>
  <c r="AY37" i="78"/>
  <c r="AX37" i="78"/>
  <c r="AW37" i="78"/>
  <c r="AV37" i="78"/>
  <c r="AU37" i="78"/>
  <c r="AT37" i="78"/>
  <c r="AS37" i="78"/>
  <c r="AR37" i="78"/>
  <c r="AQ37" i="78"/>
  <c r="AP37" i="78"/>
  <c r="AO37" i="78"/>
  <c r="AN37" i="78"/>
  <c r="AM37" i="78"/>
  <c r="AL37" i="78"/>
  <c r="AK37" i="78"/>
  <c r="AJ37" i="78"/>
  <c r="AI37" i="78"/>
  <c r="AH37" i="78"/>
  <c r="AG37" i="78"/>
  <c r="AF37" i="78"/>
  <c r="AE37" i="78"/>
  <c r="AD37" i="78"/>
  <c r="AC37" i="78"/>
  <c r="AB37" i="78"/>
  <c r="AA37" i="78"/>
  <c r="Z37" i="78"/>
  <c r="Y37" i="78"/>
  <c r="X37" i="78"/>
  <c r="W37" i="78"/>
  <c r="V37" i="78"/>
  <c r="U37" i="78"/>
  <c r="T37" i="78"/>
  <c r="S37" i="78"/>
  <c r="R37" i="78"/>
  <c r="Q37" i="78"/>
  <c r="P37" i="78"/>
  <c r="O37" i="78"/>
  <c r="N37" i="78"/>
  <c r="M37" i="78"/>
  <c r="L37" i="78"/>
  <c r="K37" i="78"/>
  <c r="J37" i="78"/>
  <c r="I37" i="78"/>
  <c r="H37" i="78"/>
  <c r="G37" i="78"/>
  <c r="F37" i="78"/>
  <c r="E37" i="78"/>
  <c r="D37" i="78"/>
  <c r="BJ36" i="78"/>
  <c r="BI36" i="78"/>
  <c r="BH36" i="78"/>
  <c r="BG36" i="78"/>
  <c r="BF36" i="78"/>
  <c r="BE36" i="78"/>
  <c r="BD36" i="78"/>
  <c r="BC36" i="78"/>
  <c r="BB36" i="78"/>
  <c r="BA36" i="78"/>
  <c r="AZ36" i="78"/>
  <c r="AY36" i="78"/>
  <c r="AX36" i="78"/>
  <c r="AW36" i="78"/>
  <c r="AV36" i="78"/>
  <c r="AU36" i="78"/>
  <c r="AT36" i="78"/>
  <c r="AS36" i="78"/>
  <c r="AR36" i="78"/>
  <c r="AQ36" i="78"/>
  <c r="AP36" i="78"/>
  <c r="AO36" i="78"/>
  <c r="AN36" i="78"/>
  <c r="AM36" i="78"/>
  <c r="AL36" i="78"/>
  <c r="AK36" i="78"/>
  <c r="AJ36" i="78"/>
  <c r="AI36" i="78"/>
  <c r="AH36" i="78"/>
  <c r="AG36" i="78"/>
  <c r="AF36" i="78"/>
  <c r="AE36" i="78"/>
  <c r="AD36" i="78"/>
  <c r="AC36" i="78"/>
  <c r="AB36" i="78"/>
  <c r="AA36" i="78"/>
  <c r="Z36" i="78"/>
  <c r="Y36" i="78"/>
  <c r="X36" i="78"/>
  <c r="W36" i="78"/>
  <c r="V36" i="78"/>
  <c r="U36" i="78"/>
  <c r="T36" i="78"/>
  <c r="S36" i="78"/>
  <c r="R36" i="78"/>
  <c r="Q36" i="78"/>
  <c r="P36" i="78"/>
  <c r="O36" i="78"/>
  <c r="N36" i="78"/>
  <c r="M36" i="78"/>
  <c r="L36" i="78"/>
  <c r="K36" i="78"/>
  <c r="J36" i="78"/>
  <c r="I36" i="78"/>
  <c r="H36" i="78"/>
  <c r="G36" i="78"/>
  <c r="F36" i="78"/>
  <c r="E36" i="78"/>
  <c r="D36" i="78"/>
  <c r="BJ35" i="78"/>
  <c r="BI35" i="78"/>
  <c r="BH35" i="78"/>
  <c r="BG35" i="78"/>
  <c r="BF35" i="78"/>
  <c r="BE35" i="78"/>
  <c r="BD35" i="78"/>
  <c r="BC35" i="78"/>
  <c r="BB35" i="78"/>
  <c r="BA35" i="78"/>
  <c r="AZ35" i="78"/>
  <c r="AY35" i="78"/>
  <c r="AX35" i="78"/>
  <c r="AW35" i="78"/>
  <c r="AV35" i="78"/>
  <c r="AU35" i="78"/>
  <c r="AT35" i="78"/>
  <c r="AS35" i="78"/>
  <c r="AR35" i="78"/>
  <c r="AQ35" i="78"/>
  <c r="AP35" i="78"/>
  <c r="AO35" i="78"/>
  <c r="AN35" i="78"/>
  <c r="AM35" i="78"/>
  <c r="AL35" i="78"/>
  <c r="AK35" i="78"/>
  <c r="AJ35" i="78"/>
  <c r="AI35" i="78"/>
  <c r="AH35" i="78"/>
  <c r="AG35" i="78"/>
  <c r="AF35" i="78"/>
  <c r="AE35" i="78"/>
  <c r="D35" i="78"/>
  <c r="BJ33" i="78"/>
  <c r="BI33" i="78"/>
  <c r="BH33" i="78"/>
  <c r="BG33" i="78"/>
  <c r="BF33" i="78"/>
  <c r="BE33" i="78"/>
  <c r="BD33" i="78"/>
  <c r="BC33" i="78"/>
  <c r="BB33" i="78"/>
  <c r="BA33" i="78"/>
  <c r="AZ33" i="78"/>
  <c r="AY33" i="78"/>
  <c r="AX33" i="78"/>
  <c r="AW33" i="78"/>
  <c r="AV33" i="78"/>
  <c r="AU33" i="78"/>
  <c r="AT33" i="78"/>
  <c r="AS33" i="78"/>
  <c r="AR33" i="78"/>
  <c r="AQ33" i="78"/>
  <c r="AP33" i="78"/>
  <c r="AO33" i="78"/>
  <c r="AN33" i="78"/>
  <c r="AM33" i="78"/>
  <c r="AL33" i="78"/>
  <c r="AK33" i="78"/>
  <c r="AJ33" i="78"/>
  <c r="AI33" i="78"/>
  <c r="AH33" i="78"/>
  <c r="AG33" i="78"/>
  <c r="AF33" i="78"/>
  <c r="AE33" i="78"/>
  <c r="AD33" i="78"/>
  <c r="AC33" i="78"/>
  <c r="AB33" i="78"/>
  <c r="AA33" i="78"/>
  <c r="Z33" i="78"/>
  <c r="Y33" i="78"/>
  <c r="X33" i="78"/>
  <c r="W33" i="78"/>
  <c r="V33" i="78"/>
  <c r="U33" i="78"/>
  <c r="T33" i="78"/>
  <c r="S33" i="78"/>
  <c r="R33" i="78"/>
  <c r="Q33" i="78"/>
  <c r="P33" i="78"/>
  <c r="O33" i="78"/>
  <c r="N33" i="78"/>
  <c r="M33" i="78"/>
  <c r="L33" i="78"/>
  <c r="K33" i="78"/>
  <c r="J33" i="78"/>
  <c r="I33" i="78"/>
  <c r="H33" i="78"/>
  <c r="G33" i="78"/>
  <c r="F33" i="78"/>
  <c r="E33" i="78"/>
  <c r="D33" i="78"/>
  <c r="BJ31" i="78"/>
  <c r="BI31" i="78"/>
  <c r="BH31" i="78"/>
  <c r="BG31" i="78"/>
  <c r="BF31" i="78"/>
  <c r="BE31" i="78"/>
  <c r="BD31" i="78"/>
  <c r="BC31" i="78"/>
  <c r="BB31" i="78"/>
  <c r="BA31" i="78"/>
  <c r="AZ31" i="78"/>
  <c r="AY31" i="78"/>
  <c r="AX31" i="78"/>
  <c r="AW31" i="78"/>
  <c r="AV31" i="78"/>
  <c r="AU31" i="78"/>
  <c r="AT31" i="78"/>
  <c r="AS31" i="78"/>
  <c r="AR31" i="78"/>
  <c r="AQ31" i="78"/>
  <c r="AP31" i="78"/>
  <c r="AO31" i="78"/>
  <c r="AN31" i="78"/>
  <c r="AM31" i="78"/>
  <c r="AL31" i="78"/>
  <c r="AK31" i="78"/>
  <c r="AJ31" i="78"/>
  <c r="AI31" i="78"/>
  <c r="AH31" i="78"/>
  <c r="AG31" i="78"/>
  <c r="AF31" i="78"/>
  <c r="AE31" i="78"/>
  <c r="AD31" i="78"/>
  <c r="AC31" i="78"/>
  <c r="AB31" i="78"/>
  <c r="AA31" i="78"/>
  <c r="Z31" i="78"/>
  <c r="Y31" i="78"/>
  <c r="X31" i="78"/>
  <c r="W31" i="78"/>
  <c r="V31" i="78"/>
  <c r="U31" i="78"/>
  <c r="T31" i="78"/>
  <c r="S31" i="78"/>
  <c r="R31" i="78"/>
  <c r="Q31" i="78"/>
  <c r="P31" i="78"/>
  <c r="O31" i="78"/>
  <c r="N31" i="78"/>
  <c r="M31" i="78"/>
  <c r="L31" i="78"/>
  <c r="K31" i="78"/>
  <c r="J31" i="78"/>
  <c r="I31" i="78"/>
  <c r="H31" i="78"/>
  <c r="G31" i="78"/>
  <c r="F31" i="78"/>
  <c r="E31" i="78"/>
  <c r="D31" i="78"/>
  <c r="C31" i="78"/>
  <c r="BJ30" i="78"/>
  <c r="BI30" i="78"/>
  <c r="BH30" i="78"/>
  <c r="BG30" i="78"/>
  <c r="BF30" i="78"/>
  <c r="BE30" i="78"/>
  <c r="BD30" i="78"/>
  <c r="BC30" i="78"/>
  <c r="BB30" i="78"/>
  <c r="BA30" i="78"/>
  <c r="AZ30" i="78"/>
  <c r="AY30" i="78"/>
  <c r="AX30" i="78"/>
  <c r="AW30" i="78"/>
  <c r="AV30" i="78"/>
  <c r="AU30" i="78"/>
  <c r="AT30" i="78"/>
  <c r="AS30" i="78"/>
  <c r="AR30" i="78"/>
  <c r="AQ30" i="78"/>
  <c r="AP30" i="78"/>
  <c r="AO30" i="78"/>
  <c r="AN30" i="78"/>
  <c r="AM30" i="78"/>
  <c r="AL30" i="78"/>
  <c r="AK30" i="78"/>
  <c r="AJ30" i="78"/>
  <c r="AI30" i="78"/>
  <c r="AH30" i="78"/>
  <c r="AG30" i="78"/>
  <c r="AF30" i="78"/>
  <c r="AE30" i="78"/>
  <c r="AD30" i="78"/>
  <c r="AC30" i="78"/>
  <c r="AB30" i="78"/>
  <c r="AA30" i="78"/>
  <c r="Z30" i="78"/>
  <c r="Y30" i="78"/>
  <c r="X30" i="78"/>
  <c r="W30" i="78"/>
  <c r="V30" i="78"/>
  <c r="U30" i="78"/>
  <c r="T30" i="78"/>
  <c r="S30" i="78"/>
  <c r="R30" i="78"/>
  <c r="Q30" i="78"/>
  <c r="P30" i="78"/>
  <c r="O30" i="78"/>
  <c r="N30" i="78"/>
  <c r="M30" i="78"/>
  <c r="L30" i="78"/>
  <c r="K30" i="78"/>
  <c r="J30" i="78"/>
  <c r="I30" i="78"/>
  <c r="H30" i="78"/>
  <c r="G30" i="78"/>
  <c r="F30" i="78"/>
  <c r="E30" i="78"/>
  <c r="D30" i="78"/>
  <c r="BJ29" i="78"/>
  <c r="BI29" i="78"/>
  <c r="BH29" i="78"/>
  <c r="BG29" i="78"/>
  <c r="BF29" i="78"/>
  <c r="BE29" i="78"/>
  <c r="BD29" i="78"/>
  <c r="BC29" i="78"/>
  <c r="BB29" i="78"/>
  <c r="BA29" i="78"/>
  <c r="AZ29" i="78"/>
  <c r="AY29" i="78"/>
  <c r="AX29" i="78"/>
  <c r="AW29" i="78"/>
  <c r="AV29" i="78"/>
  <c r="AU29" i="78"/>
  <c r="AT29" i="78"/>
  <c r="AS29" i="78"/>
  <c r="AR29" i="78"/>
  <c r="AQ29" i="78"/>
  <c r="AP29" i="78"/>
  <c r="AO29" i="78"/>
  <c r="AN29" i="78"/>
  <c r="AM29" i="78"/>
  <c r="AL29" i="78"/>
  <c r="AK29" i="78"/>
  <c r="AJ29" i="78"/>
  <c r="AI29" i="78"/>
  <c r="AH29" i="78"/>
  <c r="AG29" i="78"/>
  <c r="AF29" i="78"/>
  <c r="AE29" i="78"/>
  <c r="AD29" i="78"/>
  <c r="AC29" i="78"/>
  <c r="AB29" i="78"/>
  <c r="AA29" i="78"/>
  <c r="Z29" i="78"/>
  <c r="Y29" i="78"/>
  <c r="X29" i="78"/>
  <c r="W29" i="78"/>
  <c r="V29" i="78"/>
  <c r="U29" i="78"/>
  <c r="T29" i="78"/>
  <c r="S29" i="78"/>
  <c r="R29" i="78"/>
  <c r="Q29" i="78"/>
  <c r="P29" i="78"/>
  <c r="O29" i="78"/>
  <c r="N29" i="78"/>
  <c r="M29" i="78"/>
  <c r="L29" i="78"/>
  <c r="K29" i="78"/>
  <c r="J29" i="78"/>
  <c r="I29" i="78"/>
  <c r="H29" i="78"/>
  <c r="G29" i="78"/>
  <c r="F29" i="78"/>
  <c r="E29" i="78"/>
  <c r="D29" i="78"/>
  <c r="BJ28" i="78"/>
  <c r="BI28" i="78"/>
  <c r="BH28" i="78"/>
  <c r="BG28" i="78"/>
  <c r="BF28" i="78"/>
  <c r="BE28" i="78"/>
  <c r="BD28" i="78"/>
  <c r="BC28" i="78"/>
  <c r="BB28" i="78"/>
  <c r="BA28" i="78"/>
  <c r="AZ28" i="78"/>
  <c r="AY28" i="78"/>
  <c r="AX28" i="78"/>
  <c r="AW28" i="78"/>
  <c r="AV28" i="78"/>
  <c r="AU28" i="78"/>
  <c r="AT28" i="78"/>
  <c r="AS28" i="78"/>
  <c r="AR28" i="78"/>
  <c r="AQ28" i="78"/>
  <c r="AP28" i="78"/>
  <c r="AO28" i="78"/>
  <c r="AN28" i="78"/>
  <c r="AM28" i="78"/>
  <c r="AL28" i="78"/>
  <c r="AK28" i="78"/>
  <c r="AJ28" i="78"/>
  <c r="AI28" i="78"/>
  <c r="AH28" i="78"/>
  <c r="AG28" i="78"/>
  <c r="AF28" i="78"/>
  <c r="AE28" i="78"/>
  <c r="AD28" i="78"/>
  <c r="AC28" i="78"/>
  <c r="AB28" i="78"/>
  <c r="AA28" i="78"/>
  <c r="Z28" i="78"/>
  <c r="Y28" i="78"/>
  <c r="X28" i="78"/>
  <c r="W28" i="78"/>
  <c r="V28" i="78"/>
  <c r="U28" i="78"/>
  <c r="T28" i="78"/>
  <c r="S28" i="78"/>
  <c r="R28" i="78"/>
  <c r="Q28" i="78"/>
  <c r="P28" i="78"/>
  <c r="O28" i="78"/>
  <c r="N28" i="78"/>
  <c r="M28" i="78"/>
  <c r="L28" i="78"/>
  <c r="K28" i="78"/>
  <c r="J28" i="78"/>
  <c r="I28" i="78"/>
  <c r="H28" i="78"/>
  <c r="G28" i="78"/>
  <c r="F28" i="78"/>
  <c r="E28" i="78"/>
  <c r="D28" i="78"/>
  <c r="BJ27" i="78"/>
  <c r="BI27" i="78"/>
  <c r="BH27" i="78"/>
  <c r="BG27" i="78"/>
  <c r="BF27" i="78"/>
  <c r="BE27" i="78"/>
  <c r="BD27" i="78"/>
  <c r="BC27" i="78"/>
  <c r="BB27" i="78"/>
  <c r="BA27" i="78"/>
  <c r="AZ27" i="78"/>
  <c r="AY27" i="78"/>
  <c r="AX27" i="78"/>
  <c r="AW27" i="78"/>
  <c r="AV27" i="78"/>
  <c r="AU27" i="78"/>
  <c r="AT27" i="78"/>
  <c r="AS27" i="78"/>
  <c r="AR27" i="78"/>
  <c r="AQ27" i="78"/>
  <c r="AP27" i="78"/>
  <c r="AO27" i="78"/>
  <c r="AN27" i="78"/>
  <c r="AM27" i="78"/>
  <c r="AL27" i="78"/>
  <c r="AK27" i="78"/>
  <c r="AJ27" i="78"/>
  <c r="AI27" i="78"/>
  <c r="AH27" i="78"/>
  <c r="AG27" i="78"/>
  <c r="AF27" i="78"/>
  <c r="AE27" i="78"/>
  <c r="AD27" i="78"/>
  <c r="AC27" i="78"/>
  <c r="AB27" i="78"/>
  <c r="AA27" i="78"/>
  <c r="Z27" i="78"/>
  <c r="Y27" i="78"/>
  <c r="X27" i="78"/>
  <c r="W27" i="78"/>
  <c r="V27" i="78"/>
  <c r="U27" i="78"/>
  <c r="T27" i="78"/>
  <c r="S27" i="78"/>
  <c r="R27" i="78"/>
  <c r="Q27" i="78"/>
  <c r="P27" i="78"/>
  <c r="O27" i="78"/>
  <c r="N27" i="78"/>
  <c r="M27" i="78"/>
  <c r="L27" i="78"/>
  <c r="K27" i="78"/>
  <c r="J27" i="78"/>
  <c r="I27" i="78"/>
  <c r="H27" i="78"/>
  <c r="G27" i="78"/>
  <c r="F27" i="78"/>
  <c r="E27" i="78"/>
  <c r="D27" i="78"/>
  <c r="BJ26" i="78"/>
  <c r="BI26" i="78"/>
  <c r="BH26" i="78"/>
  <c r="BG26" i="78"/>
  <c r="BF26" i="78"/>
  <c r="BE26" i="78"/>
  <c r="BD26" i="78"/>
  <c r="BC26" i="78"/>
  <c r="BB26" i="78"/>
  <c r="BA26" i="78"/>
  <c r="AZ26" i="78"/>
  <c r="AY26" i="78"/>
  <c r="AX26" i="78"/>
  <c r="AW26" i="78"/>
  <c r="AV26" i="78"/>
  <c r="AU26" i="78"/>
  <c r="AT26" i="78"/>
  <c r="AS26" i="78"/>
  <c r="AR26" i="78"/>
  <c r="AQ26" i="78"/>
  <c r="AP26" i="78"/>
  <c r="AO26" i="78"/>
  <c r="AN26" i="78"/>
  <c r="AM26" i="78"/>
  <c r="AL26" i="78"/>
  <c r="AK26" i="78"/>
  <c r="AJ26" i="78"/>
  <c r="AI26" i="78"/>
  <c r="AH26" i="78"/>
  <c r="AG26" i="78"/>
  <c r="AF26" i="78"/>
  <c r="AE26" i="78"/>
  <c r="AD26" i="78"/>
  <c r="AC26" i="78"/>
  <c r="AB26" i="78"/>
  <c r="AA26" i="78"/>
  <c r="Z26" i="78"/>
  <c r="Y26" i="78"/>
  <c r="X26" i="78"/>
  <c r="W26" i="78"/>
  <c r="V26" i="78"/>
  <c r="U26" i="78"/>
  <c r="T26" i="78"/>
  <c r="S26" i="78"/>
  <c r="R26" i="78"/>
  <c r="Q26" i="78"/>
  <c r="P26" i="78"/>
  <c r="O26" i="78"/>
  <c r="N26" i="78"/>
  <c r="M26" i="78"/>
  <c r="L26" i="78"/>
  <c r="K26" i="78"/>
  <c r="J26" i="78"/>
  <c r="I26" i="78"/>
  <c r="H26" i="78"/>
  <c r="G26" i="78"/>
  <c r="F26" i="78"/>
  <c r="E26" i="78"/>
  <c r="D26" i="78"/>
  <c r="BJ25" i="78"/>
  <c r="BI25" i="78"/>
  <c r="BH25" i="78"/>
  <c r="BG25" i="78"/>
  <c r="BF25" i="78"/>
  <c r="BE25" i="78"/>
  <c r="BD25" i="78"/>
  <c r="BC25" i="78"/>
  <c r="BB25" i="78"/>
  <c r="BA25" i="78"/>
  <c r="AZ25" i="78"/>
  <c r="AY25" i="78"/>
  <c r="AX25" i="78"/>
  <c r="AW25" i="78"/>
  <c r="AV25" i="78"/>
  <c r="AU25" i="78"/>
  <c r="AT25" i="78"/>
  <c r="AS25" i="78"/>
  <c r="AR25" i="78"/>
  <c r="AQ25" i="78"/>
  <c r="AP25" i="78"/>
  <c r="AO25" i="78"/>
  <c r="AN25" i="78"/>
  <c r="AM25" i="78"/>
  <c r="AL25" i="78"/>
  <c r="AK25" i="78"/>
  <c r="AJ25" i="78"/>
  <c r="AI25" i="78"/>
  <c r="AH25" i="78"/>
  <c r="AG25" i="78"/>
  <c r="AF25" i="78"/>
  <c r="AE25" i="78"/>
  <c r="AD25" i="78"/>
  <c r="AC25" i="78"/>
  <c r="AB25" i="78"/>
  <c r="AA25" i="78"/>
  <c r="Z25" i="78"/>
  <c r="Y25" i="78"/>
  <c r="X25" i="78"/>
  <c r="W25" i="78"/>
  <c r="V25" i="78"/>
  <c r="U25" i="78"/>
  <c r="T25" i="78"/>
  <c r="S25" i="78"/>
  <c r="R25" i="78"/>
  <c r="Q25" i="78"/>
  <c r="P25" i="78"/>
  <c r="O25" i="78"/>
  <c r="N25" i="78"/>
  <c r="M25" i="78"/>
  <c r="L25" i="78"/>
  <c r="K25" i="78"/>
  <c r="J25" i="78"/>
  <c r="I25" i="78"/>
  <c r="H25" i="78"/>
  <c r="G25" i="78"/>
  <c r="F25" i="78"/>
  <c r="E25" i="78"/>
  <c r="D25" i="78"/>
  <c r="BJ24" i="78"/>
  <c r="BI24" i="78"/>
  <c r="BH24" i="78"/>
  <c r="BG24" i="78"/>
  <c r="BF24" i="78"/>
  <c r="BE24" i="78"/>
  <c r="BD24" i="78"/>
  <c r="BC24" i="78"/>
  <c r="BB24" i="78"/>
  <c r="BA24" i="78"/>
  <c r="AZ24" i="78"/>
  <c r="AY24" i="78"/>
  <c r="AX24" i="78"/>
  <c r="AW24" i="78"/>
  <c r="AV24" i="78"/>
  <c r="AU24" i="78"/>
  <c r="AT24" i="78"/>
  <c r="AS24" i="78"/>
  <c r="AR24" i="78"/>
  <c r="AQ24" i="78"/>
  <c r="AP24" i="78"/>
  <c r="AO24" i="78"/>
  <c r="AN24" i="78"/>
  <c r="AM24" i="78"/>
  <c r="AL24" i="78"/>
  <c r="AK24" i="78"/>
  <c r="AJ24" i="78"/>
  <c r="AI24" i="78"/>
  <c r="AH24" i="78"/>
  <c r="AG24" i="78"/>
  <c r="AF24" i="78"/>
  <c r="AE24" i="78"/>
  <c r="AD24" i="78"/>
  <c r="AC24" i="78"/>
  <c r="AB24" i="78"/>
  <c r="AA24" i="78"/>
  <c r="Z24" i="78"/>
  <c r="Y24" i="78"/>
  <c r="X24" i="78"/>
  <c r="W24" i="78"/>
  <c r="V24" i="78"/>
  <c r="U24" i="78"/>
  <c r="T24" i="78"/>
  <c r="S24" i="78"/>
  <c r="R24" i="78"/>
  <c r="Q24" i="78"/>
  <c r="P24" i="78"/>
  <c r="O24" i="78"/>
  <c r="N24" i="78"/>
  <c r="M24" i="78"/>
  <c r="L24" i="78"/>
  <c r="K24" i="78"/>
  <c r="J24" i="78"/>
  <c r="I24" i="78"/>
  <c r="H24" i="78"/>
  <c r="G24" i="78"/>
  <c r="F24" i="78"/>
  <c r="E24" i="78"/>
  <c r="D24" i="78"/>
  <c r="C24" i="78"/>
  <c r="BJ22" i="78"/>
  <c r="BI22" i="78"/>
  <c r="BH22" i="78"/>
  <c r="BG22" i="78"/>
  <c r="BF22" i="78"/>
  <c r="BE22" i="78"/>
  <c r="BD22" i="78"/>
  <c r="BC22" i="78"/>
  <c r="BB22" i="78"/>
  <c r="BA22" i="78"/>
  <c r="AZ22" i="78"/>
  <c r="AY22" i="78"/>
  <c r="AX22" i="78"/>
  <c r="AW22" i="78"/>
  <c r="AV22" i="78"/>
  <c r="AU22" i="78"/>
  <c r="AT22" i="78"/>
  <c r="AS22" i="78"/>
  <c r="AR22" i="78"/>
  <c r="AQ22" i="78"/>
  <c r="AP22" i="78"/>
  <c r="AO22" i="78"/>
  <c r="AN22" i="78"/>
  <c r="AM22" i="78"/>
  <c r="AL22" i="78"/>
  <c r="AK22" i="78"/>
  <c r="AJ22" i="78"/>
  <c r="AI22" i="78"/>
  <c r="AH22" i="78"/>
  <c r="AG22" i="78"/>
  <c r="AF22" i="78"/>
  <c r="AE22" i="78"/>
  <c r="AD22" i="78"/>
  <c r="AC22" i="78"/>
  <c r="AB22" i="78"/>
  <c r="AA22" i="78"/>
  <c r="Z22" i="78"/>
  <c r="Y22" i="78"/>
  <c r="X22" i="78"/>
  <c r="W22" i="78"/>
  <c r="V22" i="78"/>
  <c r="U22" i="78"/>
  <c r="T22" i="78"/>
  <c r="S22" i="78"/>
  <c r="R22" i="78"/>
  <c r="Q22" i="78"/>
  <c r="P22" i="78"/>
  <c r="O22" i="78"/>
  <c r="N22" i="78"/>
  <c r="M22" i="78"/>
  <c r="L22" i="78"/>
  <c r="K22" i="78"/>
  <c r="J22" i="78"/>
  <c r="I22" i="78"/>
  <c r="H22" i="78"/>
  <c r="G22" i="78"/>
  <c r="F22" i="78"/>
  <c r="E22" i="78"/>
  <c r="D22" i="78"/>
  <c r="BJ20" i="78"/>
  <c r="BI20" i="78"/>
  <c r="BH20" i="78"/>
  <c r="BG20" i="78"/>
  <c r="BF20" i="78"/>
  <c r="BE20" i="78"/>
  <c r="BD20" i="78"/>
  <c r="BC20" i="78"/>
  <c r="BB20" i="78"/>
  <c r="BA20" i="78"/>
  <c r="AZ20" i="78"/>
  <c r="AY20" i="78"/>
  <c r="AX20" i="78"/>
  <c r="AW20" i="78"/>
  <c r="AV20" i="78"/>
  <c r="AU20" i="78"/>
  <c r="AT20" i="78"/>
  <c r="AS20" i="78"/>
  <c r="AR20" i="78"/>
  <c r="AQ20" i="78"/>
  <c r="AP20" i="78"/>
  <c r="AO20" i="78"/>
  <c r="AN20" i="78"/>
  <c r="AM20" i="78"/>
  <c r="AL20" i="78"/>
  <c r="AK20" i="78"/>
  <c r="AJ20" i="78"/>
  <c r="AI20" i="78"/>
  <c r="AH20" i="78"/>
  <c r="AG20" i="78"/>
  <c r="AF20" i="78"/>
  <c r="AE20" i="78"/>
  <c r="AD20" i="78"/>
  <c r="AC20" i="78"/>
  <c r="AB20" i="78"/>
  <c r="AA20" i="78"/>
  <c r="Z20" i="78"/>
  <c r="Y20" i="78"/>
  <c r="X20" i="78"/>
  <c r="W20" i="78"/>
  <c r="V20" i="78"/>
  <c r="U20" i="78"/>
  <c r="T20" i="78"/>
  <c r="S20" i="78"/>
  <c r="R20" i="78"/>
  <c r="Q20" i="78"/>
  <c r="P20" i="78"/>
  <c r="O20" i="78"/>
  <c r="N20" i="78"/>
  <c r="M20" i="78"/>
  <c r="L20" i="78"/>
  <c r="K20" i="78"/>
  <c r="J20" i="78"/>
  <c r="I20" i="78"/>
  <c r="H20" i="78"/>
  <c r="G20" i="78"/>
  <c r="F20" i="78"/>
  <c r="E20" i="78"/>
  <c r="D20" i="78"/>
  <c r="C20" i="78"/>
  <c r="BJ19" i="78"/>
  <c r="BI19" i="78"/>
  <c r="BH19" i="78"/>
  <c r="BG19" i="78"/>
  <c r="BF19" i="78"/>
  <c r="BE19" i="78"/>
  <c r="BD19" i="78"/>
  <c r="BC19" i="78"/>
  <c r="BB19" i="78"/>
  <c r="BA19" i="78"/>
  <c r="AZ19" i="78"/>
  <c r="AY19" i="78"/>
  <c r="AX19" i="78"/>
  <c r="AW19" i="78"/>
  <c r="AV19" i="78"/>
  <c r="AU19" i="78"/>
  <c r="AT19" i="78"/>
  <c r="AS19" i="78"/>
  <c r="AR19" i="78"/>
  <c r="AQ19" i="78"/>
  <c r="AP19" i="78"/>
  <c r="AO19" i="78"/>
  <c r="AN19" i="78"/>
  <c r="AM19" i="78"/>
  <c r="AL19" i="78"/>
  <c r="AK19" i="78"/>
  <c r="AJ19" i="78"/>
  <c r="AI19" i="78"/>
  <c r="AH19" i="78"/>
  <c r="AG19" i="78"/>
  <c r="AF19" i="78"/>
  <c r="AE19" i="78"/>
  <c r="AD19" i="78"/>
  <c r="AC19" i="78"/>
  <c r="AB19" i="78"/>
  <c r="AA19" i="78"/>
  <c r="Z19" i="78"/>
  <c r="Y19" i="78"/>
  <c r="X19" i="78"/>
  <c r="W19" i="78"/>
  <c r="V19" i="78"/>
  <c r="U19" i="78"/>
  <c r="T19" i="78"/>
  <c r="S19" i="78"/>
  <c r="R19" i="78"/>
  <c r="Q19" i="78"/>
  <c r="P19" i="78"/>
  <c r="O19" i="78"/>
  <c r="N19" i="78"/>
  <c r="M19" i="78"/>
  <c r="L19" i="78"/>
  <c r="K19" i="78"/>
  <c r="J19" i="78"/>
  <c r="I19" i="78"/>
  <c r="H19" i="78"/>
  <c r="G19" i="78"/>
  <c r="F19" i="78"/>
  <c r="E19" i="78"/>
  <c r="D19" i="78"/>
  <c r="BJ17" i="78"/>
  <c r="BI17" i="78"/>
  <c r="BH17" i="78"/>
  <c r="BG17" i="78"/>
  <c r="BF17" i="78"/>
  <c r="BE17" i="78"/>
  <c r="BD17" i="78"/>
  <c r="BC17" i="78"/>
  <c r="BB17" i="78"/>
  <c r="BA17" i="78"/>
  <c r="AZ17" i="78"/>
  <c r="AY17" i="78"/>
  <c r="AX17" i="78"/>
  <c r="AW17" i="78"/>
  <c r="AV17" i="78"/>
  <c r="AU17" i="78"/>
  <c r="AT17" i="78"/>
  <c r="AS17" i="78"/>
  <c r="AR17" i="78"/>
  <c r="AQ17" i="78"/>
  <c r="AP17" i="78"/>
  <c r="AO17" i="78"/>
  <c r="AN17" i="78"/>
  <c r="AM17" i="78"/>
  <c r="AL17" i="78"/>
  <c r="AK17" i="78"/>
  <c r="AJ17" i="78"/>
  <c r="AI17" i="78"/>
  <c r="AH17" i="78"/>
  <c r="AG17" i="78"/>
  <c r="AF17" i="78"/>
  <c r="AE17" i="78"/>
  <c r="AD17" i="78"/>
  <c r="AC17" i="78"/>
  <c r="AB17" i="78"/>
  <c r="AA17" i="78"/>
  <c r="Z17" i="78"/>
  <c r="Y17" i="78"/>
  <c r="X17" i="78"/>
  <c r="W17" i="78"/>
  <c r="V17" i="78"/>
  <c r="U17" i="78"/>
  <c r="T17" i="78"/>
  <c r="S17" i="78"/>
  <c r="R17" i="78"/>
  <c r="Q17" i="78"/>
  <c r="P17" i="78"/>
  <c r="O17" i="78"/>
  <c r="N17" i="78"/>
  <c r="M17" i="78"/>
  <c r="L17" i="78"/>
  <c r="K17" i="78"/>
  <c r="J17" i="78"/>
  <c r="I17" i="78"/>
  <c r="H17" i="78"/>
  <c r="G17" i="78"/>
  <c r="F17" i="78"/>
  <c r="E17" i="78"/>
  <c r="D17" i="78"/>
  <c r="BJ16" i="78"/>
  <c r="BI16" i="78"/>
  <c r="BH16" i="78"/>
  <c r="BG16" i="78"/>
  <c r="BF16" i="78"/>
  <c r="BE16" i="78"/>
  <c r="BD16" i="78"/>
  <c r="BC16" i="78"/>
  <c r="BB16" i="78"/>
  <c r="BA16" i="78"/>
  <c r="AZ16" i="78"/>
  <c r="AY16" i="78"/>
  <c r="AX16" i="78"/>
  <c r="AW16" i="78"/>
  <c r="AV16" i="78"/>
  <c r="AU16" i="78"/>
  <c r="AT16" i="78"/>
  <c r="AS16" i="78"/>
  <c r="AR16" i="78"/>
  <c r="AQ16" i="78"/>
  <c r="AP16" i="78"/>
  <c r="AO16" i="78"/>
  <c r="AN16" i="78"/>
  <c r="AM16" i="78"/>
  <c r="AL16" i="78"/>
  <c r="AK16" i="78"/>
  <c r="AJ16" i="78"/>
  <c r="AI16" i="78"/>
  <c r="AH16" i="78"/>
  <c r="AG16" i="78"/>
  <c r="AF16" i="78"/>
  <c r="AE16" i="78"/>
  <c r="AD16" i="78"/>
  <c r="AC16" i="78"/>
  <c r="AB16" i="78"/>
  <c r="AA16" i="78"/>
  <c r="Z16" i="78"/>
  <c r="Y16" i="78"/>
  <c r="X16" i="78"/>
  <c r="W16" i="78"/>
  <c r="V16" i="78"/>
  <c r="U16" i="78"/>
  <c r="T16" i="78"/>
  <c r="S16" i="78"/>
  <c r="R16" i="78"/>
  <c r="Q16" i="78"/>
  <c r="P16" i="78"/>
  <c r="O16" i="78"/>
  <c r="N16" i="78"/>
  <c r="M16" i="78"/>
  <c r="L16" i="78"/>
  <c r="K16" i="78"/>
  <c r="J16" i="78"/>
  <c r="I16" i="78"/>
  <c r="H16" i="78"/>
  <c r="G16" i="78"/>
  <c r="F16" i="78"/>
  <c r="E16" i="78"/>
  <c r="D16" i="78"/>
  <c r="BJ14" i="78"/>
  <c r="BI14" i="78"/>
  <c r="BH14" i="78"/>
  <c r="BG14" i="78"/>
  <c r="BF14" i="78"/>
  <c r="BE14" i="78"/>
  <c r="BD14" i="78"/>
  <c r="BC14" i="78"/>
  <c r="BB14" i="78"/>
  <c r="BA14" i="78"/>
  <c r="AZ14" i="78"/>
  <c r="AY14" i="78"/>
  <c r="AX14" i="78"/>
  <c r="AW14" i="78"/>
  <c r="AV14" i="78"/>
  <c r="AU14" i="78"/>
  <c r="AT14" i="78"/>
  <c r="AS14" i="78"/>
  <c r="AR14" i="78"/>
  <c r="AQ14" i="78"/>
  <c r="AP14" i="78"/>
  <c r="AO14" i="78"/>
  <c r="AN14" i="78"/>
  <c r="AM14" i="78"/>
  <c r="AL14" i="78"/>
  <c r="AK14" i="78"/>
  <c r="AJ14" i="78"/>
  <c r="AI14" i="78"/>
  <c r="AH14" i="78"/>
  <c r="AG14" i="78"/>
  <c r="AF14" i="78"/>
  <c r="AE14" i="78"/>
  <c r="AD14" i="78"/>
  <c r="AC14" i="78"/>
  <c r="AB14" i="78"/>
  <c r="AA14" i="78"/>
  <c r="Z14" i="78"/>
  <c r="Y14" i="78"/>
  <c r="X14" i="78"/>
  <c r="W14" i="78"/>
  <c r="V14" i="78"/>
  <c r="U14" i="78"/>
  <c r="T14" i="78"/>
  <c r="S14" i="78"/>
  <c r="R14" i="78"/>
  <c r="Q14" i="78"/>
  <c r="P14" i="78"/>
  <c r="O14" i="78"/>
  <c r="N14" i="78"/>
  <c r="M14" i="78"/>
  <c r="L14" i="78"/>
  <c r="K14" i="78"/>
  <c r="J14" i="78"/>
  <c r="I14" i="78"/>
  <c r="H14" i="78"/>
  <c r="G14" i="78"/>
  <c r="F14" i="78"/>
  <c r="E14" i="78"/>
  <c r="D14" i="78"/>
  <c r="C14" i="78"/>
  <c r="BJ13" i="78"/>
  <c r="BI13" i="78"/>
  <c r="BH13" i="78"/>
  <c r="BG13" i="78"/>
  <c r="BF13" i="78"/>
  <c r="BE13" i="78"/>
  <c r="BD13" i="78"/>
  <c r="BC13" i="78"/>
  <c r="BB13" i="78"/>
  <c r="BA13" i="78"/>
  <c r="AZ13" i="78"/>
  <c r="AY13" i="78"/>
  <c r="AX13" i="78"/>
  <c r="AW13" i="78"/>
  <c r="AV13" i="78"/>
  <c r="AU13" i="78"/>
  <c r="AT13" i="78"/>
  <c r="AS13" i="78"/>
  <c r="AR13" i="78"/>
  <c r="AQ13" i="78"/>
  <c r="AP13" i="78"/>
  <c r="AO13" i="78"/>
  <c r="AN13" i="78"/>
  <c r="AM13" i="78"/>
  <c r="AL13" i="78"/>
  <c r="AK13" i="78"/>
  <c r="AJ13" i="78"/>
  <c r="AI13" i="78"/>
  <c r="AH13" i="78"/>
  <c r="AG13" i="78"/>
  <c r="AF13" i="78"/>
  <c r="AE13" i="78"/>
  <c r="AD13" i="78"/>
  <c r="AC13" i="78"/>
  <c r="AB13" i="78"/>
  <c r="AA13" i="78"/>
  <c r="Z13" i="78"/>
  <c r="Y13" i="78"/>
  <c r="X13" i="78"/>
  <c r="W13" i="78"/>
  <c r="V13" i="78"/>
  <c r="U13" i="78"/>
  <c r="T13" i="78"/>
  <c r="S13" i="78"/>
  <c r="R13" i="78"/>
  <c r="Q13" i="78"/>
  <c r="P13" i="78"/>
  <c r="O13" i="78"/>
  <c r="N13" i="78"/>
  <c r="M13" i="78"/>
  <c r="L13" i="78"/>
  <c r="K13" i="78"/>
  <c r="J13" i="78"/>
  <c r="I13" i="78"/>
  <c r="H13" i="78"/>
  <c r="G13" i="78"/>
  <c r="F13" i="78"/>
  <c r="E13" i="78"/>
  <c r="D13" i="78"/>
  <c r="BJ12" i="78"/>
  <c r="BI12" i="78"/>
  <c r="BH12" i="78"/>
  <c r="BG12" i="78"/>
  <c r="BF12" i="78"/>
  <c r="BE12" i="78"/>
  <c r="BD12" i="78"/>
  <c r="BC12" i="78"/>
  <c r="BB12" i="78"/>
  <c r="BA12" i="78"/>
  <c r="AZ12" i="78"/>
  <c r="AY12" i="78"/>
  <c r="AX12" i="78"/>
  <c r="AW12" i="78"/>
  <c r="AV12" i="78"/>
  <c r="AU12" i="78"/>
  <c r="AT12" i="78"/>
  <c r="AS12" i="78"/>
  <c r="AR12" i="78"/>
  <c r="AQ12" i="78"/>
  <c r="AP12" i="78"/>
  <c r="AO12" i="78"/>
  <c r="AN12" i="78"/>
  <c r="AM12" i="78"/>
  <c r="AL12" i="78"/>
  <c r="AK12" i="78"/>
  <c r="AJ12" i="78"/>
  <c r="AI12" i="78"/>
  <c r="AH12" i="78"/>
  <c r="AG12" i="78"/>
  <c r="AF12" i="78"/>
  <c r="AE12" i="78"/>
  <c r="AD12" i="78"/>
  <c r="AC12" i="78"/>
  <c r="AB12" i="78"/>
  <c r="AA12" i="78"/>
  <c r="Z12" i="78"/>
  <c r="Y12" i="78"/>
  <c r="X12" i="78"/>
  <c r="W12" i="78"/>
  <c r="V12" i="78"/>
  <c r="U12" i="78"/>
  <c r="T12" i="78"/>
  <c r="S12" i="78"/>
  <c r="R12" i="78"/>
  <c r="Q12" i="78"/>
  <c r="P12" i="78"/>
  <c r="O12" i="78"/>
  <c r="N12" i="78"/>
  <c r="M12" i="78"/>
  <c r="L12" i="78"/>
  <c r="K12" i="78"/>
  <c r="J12" i="78"/>
  <c r="I12" i="78"/>
  <c r="H12" i="78"/>
  <c r="G12" i="78"/>
  <c r="F12" i="78"/>
  <c r="E12" i="78"/>
  <c r="D12" i="78"/>
  <c r="BJ11" i="78"/>
  <c r="BI11" i="78"/>
  <c r="BH11" i="78"/>
  <c r="BG11" i="78"/>
  <c r="BF11" i="78"/>
  <c r="BE11" i="78"/>
  <c r="BD11" i="78"/>
  <c r="BC11" i="78"/>
  <c r="BB11" i="78"/>
  <c r="BA11" i="78"/>
  <c r="AZ11" i="78"/>
  <c r="AY11" i="78"/>
  <c r="AX11" i="78"/>
  <c r="AW11" i="78"/>
  <c r="AV11" i="78"/>
  <c r="AU11" i="78"/>
  <c r="AT11" i="78"/>
  <c r="AS11" i="78"/>
  <c r="AR11" i="78"/>
  <c r="AQ11" i="78"/>
  <c r="AP11" i="78"/>
  <c r="AO11" i="78"/>
  <c r="AN11" i="78"/>
  <c r="AM11" i="78"/>
  <c r="AL11" i="78"/>
  <c r="AK11" i="78"/>
  <c r="AJ11" i="78"/>
  <c r="AI11" i="78"/>
  <c r="AH11" i="78"/>
  <c r="AG11" i="78"/>
  <c r="AF11" i="78"/>
  <c r="AE11" i="78"/>
  <c r="AD11" i="78"/>
  <c r="AC11" i="78"/>
  <c r="AB11" i="78"/>
  <c r="AA11" i="78"/>
  <c r="Z11" i="78"/>
  <c r="Y11" i="78"/>
  <c r="X11" i="78"/>
  <c r="W11" i="78"/>
  <c r="V11" i="78"/>
  <c r="U11" i="78"/>
  <c r="T11" i="78"/>
  <c r="S11" i="78"/>
  <c r="R11" i="78"/>
  <c r="Q11" i="78"/>
  <c r="P11" i="78"/>
  <c r="O11" i="78"/>
  <c r="N11" i="78"/>
  <c r="M11" i="78"/>
  <c r="L11" i="78"/>
  <c r="K11" i="78"/>
  <c r="J11" i="78"/>
  <c r="I11" i="78"/>
  <c r="H11" i="78"/>
  <c r="G11" i="78"/>
  <c r="F11" i="78"/>
  <c r="E11" i="78"/>
  <c r="D11" i="78"/>
  <c r="BJ10" i="78"/>
  <c r="BI10" i="78"/>
  <c r="BH10" i="78"/>
  <c r="BG10" i="78"/>
  <c r="BF10" i="78"/>
  <c r="BE10" i="78"/>
  <c r="BD10" i="78"/>
  <c r="BC10" i="78"/>
  <c r="BB10" i="78"/>
  <c r="BA10" i="78"/>
  <c r="AZ10" i="78"/>
  <c r="AY10" i="78"/>
  <c r="AX10" i="78"/>
  <c r="AW10" i="78"/>
  <c r="AV10" i="78"/>
  <c r="AU10" i="78"/>
  <c r="AT10" i="78"/>
  <c r="AS10" i="78"/>
  <c r="AR10" i="78"/>
  <c r="AQ10" i="78"/>
  <c r="AP10" i="78"/>
  <c r="AO10" i="78"/>
  <c r="AN10" i="78"/>
  <c r="AM10" i="78"/>
  <c r="AL10" i="78"/>
  <c r="AK10" i="78"/>
  <c r="AJ10" i="78"/>
  <c r="AI10" i="78"/>
  <c r="AH10" i="78"/>
  <c r="AG10" i="78"/>
  <c r="AF10" i="78"/>
  <c r="AE10" i="78"/>
  <c r="AD10" i="78"/>
  <c r="AC10" i="78"/>
  <c r="AB10" i="78"/>
  <c r="AA10" i="78"/>
  <c r="Z10" i="78"/>
  <c r="Y10" i="78"/>
  <c r="X10" i="78"/>
  <c r="W10" i="78"/>
  <c r="V10" i="78"/>
  <c r="U10" i="78"/>
  <c r="T10" i="78"/>
  <c r="S10" i="78"/>
  <c r="R10" i="78"/>
  <c r="Q10" i="78"/>
  <c r="P10" i="78"/>
  <c r="O10" i="78"/>
  <c r="N10" i="78"/>
  <c r="M10" i="78"/>
  <c r="L10" i="78"/>
  <c r="K10" i="78"/>
  <c r="J10" i="78"/>
  <c r="I10" i="78"/>
  <c r="H10" i="78"/>
  <c r="G10" i="78"/>
  <c r="F10" i="78"/>
  <c r="E10" i="78"/>
  <c r="D10" i="78"/>
  <c r="BJ9" i="78"/>
  <c r="BI9" i="78"/>
  <c r="BH9" i="78"/>
  <c r="BG9" i="78"/>
  <c r="BF9" i="78"/>
  <c r="BE9" i="78"/>
  <c r="BD9" i="78"/>
  <c r="BC9" i="78"/>
  <c r="BB9" i="78"/>
  <c r="BA9" i="78"/>
  <c r="AZ9" i="78"/>
  <c r="AY9" i="78"/>
  <c r="AX9" i="78"/>
  <c r="AW9" i="78"/>
  <c r="AV9" i="78"/>
  <c r="AU9" i="78"/>
  <c r="AT9" i="78"/>
  <c r="AS9" i="78"/>
  <c r="AR9" i="78"/>
  <c r="AQ9" i="78"/>
  <c r="AP9" i="78"/>
  <c r="AO9" i="78"/>
  <c r="AN9" i="78"/>
  <c r="AM9" i="78"/>
  <c r="AL9" i="78"/>
  <c r="AK9" i="78"/>
  <c r="AJ9" i="78"/>
  <c r="AI9" i="78"/>
  <c r="AH9" i="78"/>
  <c r="AG9" i="78"/>
  <c r="AF9" i="78"/>
  <c r="AE9" i="78"/>
  <c r="AD9" i="78"/>
  <c r="AC9" i="78"/>
  <c r="AB9" i="78"/>
  <c r="AA9" i="78"/>
  <c r="Z9" i="78"/>
  <c r="Y9" i="78"/>
  <c r="X9" i="78"/>
  <c r="W9" i="78"/>
  <c r="V9" i="78"/>
  <c r="U9" i="78"/>
  <c r="T9" i="78"/>
  <c r="S9" i="78"/>
  <c r="R9" i="78"/>
  <c r="Q9" i="78"/>
  <c r="P9" i="78"/>
  <c r="O9" i="78"/>
  <c r="N9" i="78"/>
  <c r="M9" i="78"/>
  <c r="L9" i="78"/>
  <c r="K9" i="78"/>
  <c r="J9" i="78"/>
  <c r="I9" i="78"/>
  <c r="H9" i="78"/>
  <c r="G9" i="78"/>
  <c r="F9" i="78"/>
  <c r="E9" i="78"/>
  <c r="D9" i="78"/>
  <c r="BJ8" i="78"/>
  <c r="BI8" i="78"/>
  <c r="BH8" i="78"/>
  <c r="BG8" i="78"/>
  <c r="BF8" i="78"/>
  <c r="BE8" i="78"/>
  <c r="BD8" i="78"/>
  <c r="BC8" i="78"/>
  <c r="BB8" i="78"/>
  <c r="BA8" i="78"/>
  <c r="AZ8" i="78"/>
  <c r="AY8" i="78"/>
  <c r="AX8" i="78"/>
  <c r="AW8" i="78"/>
  <c r="AV8" i="78"/>
  <c r="AU8" i="78"/>
  <c r="AT8" i="78"/>
  <c r="AS8" i="78"/>
  <c r="AR8" i="78"/>
  <c r="AQ8" i="78"/>
  <c r="AP8" i="78"/>
  <c r="AO8" i="78"/>
  <c r="AN8" i="78"/>
  <c r="AM8" i="78"/>
  <c r="AL8" i="78"/>
  <c r="AK8" i="78"/>
  <c r="AJ8" i="78"/>
  <c r="AI8" i="78"/>
  <c r="AH8" i="78"/>
  <c r="AG8" i="78"/>
  <c r="AF8" i="78"/>
  <c r="AE8" i="78"/>
  <c r="AD8" i="78"/>
  <c r="AC8" i="78"/>
  <c r="AB8" i="78"/>
  <c r="AA8" i="78"/>
  <c r="Z8" i="78"/>
  <c r="Y8" i="78"/>
  <c r="X8" i="78"/>
  <c r="W8" i="78"/>
  <c r="V8" i="78"/>
  <c r="U8" i="78"/>
  <c r="T8" i="78"/>
  <c r="S8" i="78"/>
  <c r="R8" i="78"/>
  <c r="Q8" i="78"/>
  <c r="P8" i="78"/>
  <c r="O8" i="78"/>
  <c r="N8" i="78"/>
  <c r="M8" i="78"/>
  <c r="L8" i="78"/>
  <c r="K8" i="78"/>
  <c r="J8" i="78"/>
  <c r="I8" i="78"/>
  <c r="H8" i="78"/>
  <c r="G8" i="78"/>
  <c r="F8" i="78"/>
  <c r="E8" i="78"/>
  <c r="D8" i="78"/>
  <c r="BJ7" i="78"/>
  <c r="BI7" i="78"/>
  <c r="BH7" i="78"/>
  <c r="BG7" i="78"/>
  <c r="BF7" i="78"/>
  <c r="BE7" i="78"/>
  <c r="BD7" i="78"/>
  <c r="BC7" i="78"/>
  <c r="BB7" i="78"/>
  <c r="BA7" i="78"/>
  <c r="AZ7" i="78"/>
  <c r="AY7" i="78"/>
  <c r="AX7" i="78"/>
  <c r="AW7" i="78"/>
  <c r="AV7" i="78"/>
  <c r="AU7" i="78"/>
  <c r="AT7" i="78"/>
  <c r="AS7" i="78"/>
  <c r="AR7" i="78"/>
  <c r="AQ7" i="78"/>
  <c r="AP7" i="78"/>
  <c r="AO7" i="78"/>
  <c r="AN7" i="78"/>
  <c r="AM7" i="78"/>
  <c r="AL7" i="78"/>
  <c r="AK7" i="78"/>
  <c r="AJ7" i="78"/>
  <c r="AI7" i="78"/>
  <c r="AH7" i="78"/>
  <c r="AG7" i="78"/>
  <c r="AF7" i="78"/>
  <c r="AE7" i="78"/>
  <c r="AD7" i="78"/>
  <c r="AC7" i="78"/>
  <c r="AB7" i="78"/>
  <c r="AA7" i="78"/>
  <c r="Z7" i="78"/>
  <c r="Y7" i="78"/>
  <c r="X7" i="78"/>
  <c r="W7" i="78"/>
  <c r="V7" i="78"/>
  <c r="U7" i="78"/>
  <c r="T7" i="78"/>
  <c r="S7" i="78"/>
  <c r="R7" i="78"/>
  <c r="Q7" i="78"/>
  <c r="P7" i="78"/>
  <c r="O7" i="78"/>
  <c r="N7" i="78"/>
  <c r="M7" i="78"/>
  <c r="L7" i="78"/>
  <c r="K7" i="78"/>
  <c r="J7" i="78"/>
  <c r="I7" i="78"/>
  <c r="H7" i="78"/>
  <c r="G7" i="78"/>
  <c r="F7" i="78"/>
  <c r="E7" i="78"/>
  <c r="D7" i="78"/>
  <c r="BJ6" i="78"/>
  <c r="BI6" i="78"/>
  <c r="BH6" i="78"/>
  <c r="BG6" i="78"/>
  <c r="BF6" i="78"/>
  <c r="BE6" i="78"/>
  <c r="BD6" i="78"/>
  <c r="BC6" i="78"/>
  <c r="BB6" i="78"/>
  <c r="BA6" i="78"/>
  <c r="AZ6" i="78"/>
  <c r="AY6" i="78"/>
  <c r="AX6" i="78"/>
  <c r="AW6" i="78"/>
  <c r="AV6" i="78"/>
  <c r="AU6" i="78"/>
  <c r="AT6" i="78"/>
  <c r="AS6" i="78"/>
  <c r="AR6" i="78"/>
  <c r="AQ6" i="78"/>
  <c r="AP6" i="78"/>
  <c r="AO6" i="78"/>
  <c r="AN6" i="78"/>
  <c r="AM6" i="78"/>
  <c r="AL6" i="78"/>
  <c r="AK6" i="78"/>
  <c r="AJ6" i="78"/>
  <c r="AI6" i="78"/>
  <c r="AH6" i="78"/>
  <c r="AG6" i="78"/>
  <c r="AF6" i="78"/>
  <c r="AE6" i="78"/>
  <c r="AD6" i="78"/>
  <c r="AC6" i="78"/>
  <c r="AB6" i="78"/>
  <c r="AA6" i="78"/>
  <c r="Z6" i="78"/>
  <c r="Y6" i="78"/>
  <c r="X6" i="78"/>
  <c r="W6" i="78"/>
  <c r="V6" i="78"/>
  <c r="U6" i="78"/>
  <c r="T6" i="78"/>
  <c r="S6" i="78"/>
  <c r="R6" i="78"/>
  <c r="Q6" i="78"/>
  <c r="P6" i="78"/>
  <c r="O6" i="78"/>
  <c r="N6" i="78"/>
  <c r="M6" i="78"/>
  <c r="L6" i="78"/>
  <c r="K6" i="78"/>
  <c r="J6" i="78"/>
  <c r="I6" i="78"/>
  <c r="H6" i="78"/>
  <c r="G6" i="78"/>
  <c r="F6" i="78"/>
  <c r="E6" i="78"/>
  <c r="D6" i="78"/>
  <c r="BJ5" i="78"/>
  <c r="BI5" i="78"/>
  <c r="BH5" i="78"/>
  <c r="BG5" i="78"/>
  <c r="BF5" i="78"/>
  <c r="BE5" i="78"/>
  <c r="BD5" i="78"/>
  <c r="BC5" i="78"/>
  <c r="BB5" i="78"/>
  <c r="BA5" i="78"/>
  <c r="AZ5" i="78"/>
  <c r="AY5" i="78"/>
  <c r="AX5" i="78"/>
  <c r="AW5" i="78"/>
  <c r="AV5" i="78"/>
  <c r="AU5" i="78"/>
  <c r="AT5" i="78"/>
  <c r="AS5" i="78"/>
  <c r="AR5" i="78"/>
  <c r="AQ5" i="78"/>
  <c r="AP5" i="78"/>
  <c r="AO5" i="78"/>
  <c r="AN5" i="78"/>
  <c r="AM5" i="78"/>
  <c r="AL5" i="78"/>
  <c r="AK5" i="78"/>
  <c r="AJ5" i="78"/>
  <c r="AI5" i="78"/>
  <c r="AH5" i="78"/>
  <c r="AG5" i="78"/>
  <c r="AF5" i="78"/>
  <c r="AE5" i="78"/>
  <c r="AD5" i="78"/>
  <c r="AC5" i="78"/>
  <c r="AB5" i="78"/>
  <c r="AA5" i="78"/>
  <c r="Z5" i="78"/>
  <c r="Y5" i="78"/>
  <c r="X5" i="78"/>
  <c r="W5" i="78"/>
  <c r="V5" i="78"/>
  <c r="U5" i="78"/>
  <c r="T5" i="78"/>
  <c r="S5" i="78"/>
  <c r="R5" i="78"/>
  <c r="Q5" i="78"/>
  <c r="P5" i="78"/>
  <c r="O5" i="78"/>
  <c r="N5" i="78"/>
  <c r="M5" i="78"/>
  <c r="L5" i="78"/>
  <c r="K5" i="78"/>
  <c r="J5" i="78"/>
  <c r="I5" i="78"/>
  <c r="H5" i="78"/>
  <c r="G5" i="78"/>
  <c r="F5" i="78"/>
  <c r="E5" i="78"/>
  <c r="D5" i="78"/>
  <c r="BJ4" i="78"/>
  <c r="BI4" i="78"/>
  <c r="BH4" i="78"/>
  <c r="BG4" i="78"/>
  <c r="BF4" i="78"/>
  <c r="BE4" i="78"/>
  <c r="BD4" i="78"/>
  <c r="BC4" i="78"/>
  <c r="BB4" i="78"/>
  <c r="BA4" i="78"/>
  <c r="AZ4" i="78"/>
  <c r="AY4" i="78"/>
  <c r="AX4" i="78"/>
  <c r="AW4" i="78"/>
  <c r="AV4" i="78"/>
  <c r="AU4" i="78"/>
  <c r="AT4" i="78"/>
  <c r="AS4" i="78"/>
  <c r="AR4" i="78"/>
  <c r="AQ4" i="78"/>
  <c r="AP4" i="78"/>
  <c r="AO4" i="78"/>
  <c r="AN4" i="78"/>
  <c r="AM4" i="78"/>
  <c r="AL4" i="78"/>
  <c r="AK4" i="78"/>
  <c r="AJ4" i="78"/>
  <c r="AI4" i="78"/>
  <c r="AH4" i="78"/>
  <c r="AG4" i="78"/>
  <c r="AF4" i="78"/>
  <c r="AE4" i="78"/>
  <c r="AD4" i="78"/>
  <c r="AC4" i="78"/>
  <c r="AB4" i="78"/>
  <c r="AA4" i="78"/>
  <c r="Z4" i="78"/>
  <c r="Y4" i="78"/>
  <c r="X4" i="78"/>
  <c r="W4" i="78"/>
  <c r="V4" i="78"/>
  <c r="U4" i="78"/>
  <c r="T4" i="78"/>
  <c r="S4" i="78"/>
  <c r="R4" i="78"/>
  <c r="Q4" i="78"/>
  <c r="P4" i="78"/>
  <c r="O4" i="78"/>
  <c r="N4" i="78"/>
  <c r="M4" i="78"/>
  <c r="L4" i="78"/>
  <c r="K4" i="78"/>
  <c r="J4" i="78"/>
  <c r="I4" i="78"/>
  <c r="H4" i="78"/>
  <c r="G4" i="78"/>
  <c r="F4" i="78"/>
  <c r="E4" i="78"/>
  <c r="D4" i="78"/>
  <c r="C4" i="78"/>
  <c r="BJ3" i="78"/>
  <c r="BI3" i="78"/>
  <c r="BH3" i="78"/>
  <c r="BG3" i="78"/>
  <c r="BF3" i="78"/>
  <c r="BE3" i="78"/>
  <c r="BD3" i="78"/>
  <c r="BC3" i="78"/>
  <c r="BB3" i="78"/>
  <c r="BA3" i="78"/>
  <c r="AZ3" i="78"/>
  <c r="AY3" i="78"/>
  <c r="AX3" i="78"/>
  <c r="AW3" i="78"/>
  <c r="AV3" i="78"/>
  <c r="AU3" i="78"/>
  <c r="AT3" i="78"/>
  <c r="AS3" i="78"/>
  <c r="AR3" i="78"/>
  <c r="AQ3" i="78"/>
  <c r="AP3" i="78"/>
  <c r="AO3" i="78"/>
  <c r="AN3" i="78"/>
  <c r="AM3" i="78"/>
  <c r="AL3" i="78"/>
  <c r="AK3" i="78"/>
  <c r="AJ3" i="78"/>
  <c r="AI3" i="78"/>
  <c r="AH3" i="78"/>
  <c r="AG3" i="78"/>
  <c r="AF3" i="78"/>
  <c r="AE3" i="78"/>
  <c r="AD3" i="78"/>
  <c r="AC3" i="78"/>
  <c r="AB3" i="78"/>
  <c r="AA3" i="78"/>
  <c r="Z3" i="78"/>
  <c r="Y3" i="78"/>
  <c r="X3" i="78"/>
  <c r="W3" i="78"/>
  <c r="V3" i="78"/>
  <c r="U3" i="78"/>
  <c r="T3" i="78"/>
  <c r="S3" i="78"/>
  <c r="R3" i="78"/>
  <c r="Q3" i="78"/>
  <c r="P3" i="78"/>
  <c r="O3" i="78"/>
  <c r="N3" i="78"/>
  <c r="M3" i="78"/>
  <c r="L3" i="78"/>
  <c r="K3" i="78"/>
  <c r="J3" i="78"/>
  <c r="I3" i="78"/>
  <c r="H3" i="78"/>
  <c r="G3" i="78"/>
  <c r="F3" i="78"/>
  <c r="E3" i="78"/>
  <c r="D3" i="78"/>
  <c r="C3" i="78"/>
  <c r="A131" i="78"/>
  <c r="A116" i="78"/>
  <c r="A115" i="78"/>
  <c r="A112" i="78"/>
  <c r="A108" i="78"/>
  <c r="A107" i="78"/>
  <c r="A100" i="78"/>
  <c r="A99" i="78"/>
  <c r="A92" i="78"/>
  <c r="A91" i="78"/>
  <c r="A88" i="78"/>
  <c r="A84" i="78"/>
  <c r="A83" i="78"/>
  <c r="A76" i="78"/>
  <c r="A75" i="78"/>
  <c r="A68" i="78"/>
  <c r="A67" i="78"/>
  <c r="A64" i="78"/>
  <c r="A60" i="78"/>
  <c r="A59" i="78"/>
  <c r="A52" i="78"/>
  <c r="A51" i="78"/>
  <c r="A35" i="78"/>
  <c r="A23" i="78"/>
  <c r="A15" i="78"/>
  <c r="A8" i="78"/>
  <c r="A7" i="78"/>
  <c r="A2" i="78"/>
  <c r="A1" i="78"/>
  <c r="BJ138" i="77"/>
  <c r="C137" i="77"/>
  <c r="BJ135" i="77"/>
  <c r="BI135" i="77"/>
  <c r="BH135" i="77"/>
  <c r="BG135" i="77"/>
  <c r="BF135" i="77"/>
  <c r="BE135" i="77"/>
  <c r="BD135" i="77"/>
  <c r="BC135" i="77"/>
  <c r="BB135" i="77"/>
  <c r="BA135" i="77"/>
  <c r="AZ135" i="77"/>
  <c r="AY135" i="77"/>
  <c r="AX135" i="77"/>
  <c r="AW135" i="77"/>
  <c r="AV135" i="77"/>
  <c r="AU135" i="77"/>
  <c r="AT135" i="77"/>
  <c r="AS135" i="77"/>
  <c r="AR135" i="77"/>
  <c r="AQ135" i="77"/>
  <c r="AP135" i="77"/>
  <c r="AO135" i="77"/>
  <c r="AN135" i="77"/>
  <c r="AM135" i="77"/>
  <c r="AL135" i="77"/>
  <c r="AK135" i="77"/>
  <c r="AJ135" i="77"/>
  <c r="AI135" i="77"/>
  <c r="AH135" i="77"/>
  <c r="AG135" i="77"/>
  <c r="AF135" i="77"/>
  <c r="AE135" i="77"/>
  <c r="AD135" i="77"/>
  <c r="AC135" i="77"/>
  <c r="AB135" i="77"/>
  <c r="AA135" i="77"/>
  <c r="Z135" i="77"/>
  <c r="Y135" i="77"/>
  <c r="X135" i="77"/>
  <c r="W135" i="77"/>
  <c r="V135" i="77"/>
  <c r="U135" i="77"/>
  <c r="T135" i="77"/>
  <c r="S135" i="77"/>
  <c r="R135" i="77"/>
  <c r="Q135" i="77"/>
  <c r="P135" i="77"/>
  <c r="O135" i="77"/>
  <c r="N135" i="77"/>
  <c r="M135" i="77"/>
  <c r="L135" i="77"/>
  <c r="K135" i="77"/>
  <c r="J135" i="77"/>
  <c r="I135" i="77"/>
  <c r="H135" i="77"/>
  <c r="G135" i="77"/>
  <c r="F135" i="77"/>
  <c r="E135" i="77"/>
  <c r="D135" i="77"/>
  <c r="C135" i="77"/>
  <c r="BJ132" i="77"/>
  <c r="BI132" i="77"/>
  <c r="BH132" i="77"/>
  <c r="BG132" i="77"/>
  <c r="BF132" i="77"/>
  <c r="BE132" i="77"/>
  <c r="BD132" i="77"/>
  <c r="BC132" i="77"/>
  <c r="BB132" i="77"/>
  <c r="BA132" i="77"/>
  <c r="AZ132" i="77"/>
  <c r="AY132" i="77"/>
  <c r="AX132" i="77"/>
  <c r="AW132" i="77"/>
  <c r="AV132" i="77"/>
  <c r="AU132" i="77"/>
  <c r="AT132" i="77"/>
  <c r="AS132" i="77"/>
  <c r="AR132" i="77"/>
  <c r="AQ132" i="77"/>
  <c r="AP132" i="77"/>
  <c r="AO132" i="77"/>
  <c r="AN132" i="77"/>
  <c r="AM132" i="77"/>
  <c r="AL132" i="77"/>
  <c r="AK132" i="77"/>
  <c r="AJ132" i="77"/>
  <c r="AI132" i="77"/>
  <c r="AH132" i="77"/>
  <c r="AG132" i="77"/>
  <c r="AF132" i="77"/>
  <c r="AE132" i="77"/>
  <c r="AD132" i="77"/>
  <c r="AC132" i="77"/>
  <c r="AB132" i="77"/>
  <c r="AA132" i="77"/>
  <c r="Z132" i="77"/>
  <c r="Y132" i="77"/>
  <c r="X132" i="77"/>
  <c r="W132" i="77"/>
  <c r="V132" i="77"/>
  <c r="U132" i="77"/>
  <c r="T132" i="77"/>
  <c r="S132" i="77"/>
  <c r="R132" i="77"/>
  <c r="Q132" i="77"/>
  <c r="P132" i="77"/>
  <c r="O132" i="77"/>
  <c r="N132" i="77"/>
  <c r="M132" i="77"/>
  <c r="L132" i="77"/>
  <c r="K132" i="77"/>
  <c r="J132" i="77"/>
  <c r="I132" i="77"/>
  <c r="H132" i="77"/>
  <c r="G132" i="77"/>
  <c r="F132" i="77"/>
  <c r="E132" i="77"/>
  <c r="D132" i="77"/>
  <c r="C132" i="77"/>
  <c r="BJ131" i="77"/>
  <c r="BI131" i="77"/>
  <c r="BH131" i="77"/>
  <c r="BG131" i="77"/>
  <c r="BF131" i="77"/>
  <c r="BE131" i="77"/>
  <c r="BD131" i="77"/>
  <c r="BC131" i="77"/>
  <c r="BB131" i="77"/>
  <c r="BA131" i="77"/>
  <c r="AZ131" i="77"/>
  <c r="AY131" i="77"/>
  <c r="AX131" i="77"/>
  <c r="AW131" i="77"/>
  <c r="AV131" i="77"/>
  <c r="AU131" i="77"/>
  <c r="AT131" i="77"/>
  <c r="AS131" i="77"/>
  <c r="AR131" i="77"/>
  <c r="AQ131" i="77"/>
  <c r="AP131" i="77"/>
  <c r="AO131" i="77"/>
  <c r="AN131" i="77"/>
  <c r="AM131" i="77"/>
  <c r="AL131" i="77"/>
  <c r="AK131" i="77"/>
  <c r="AJ131" i="77"/>
  <c r="AI131" i="77"/>
  <c r="AH131" i="77"/>
  <c r="AG131" i="77"/>
  <c r="AF131" i="77"/>
  <c r="AE131" i="77"/>
  <c r="AD131" i="77"/>
  <c r="AC131" i="77"/>
  <c r="AB131" i="77"/>
  <c r="AA131" i="77"/>
  <c r="Z131" i="77"/>
  <c r="Y131" i="77"/>
  <c r="X131" i="77"/>
  <c r="W131" i="77"/>
  <c r="V131" i="77"/>
  <c r="U131" i="77"/>
  <c r="T131" i="77"/>
  <c r="S131" i="77"/>
  <c r="R131" i="77"/>
  <c r="Q131" i="77"/>
  <c r="P131" i="77"/>
  <c r="O131" i="77"/>
  <c r="N131" i="77"/>
  <c r="M131" i="77"/>
  <c r="L131" i="77"/>
  <c r="K131" i="77"/>
  <c r="J131" i="77"/>
  <c r="I131" i="77"/>
  <c r="H131" i="77"/>
  <c r="G131" i="77"/>
  <c r="F131" i="77"/>
  <c r="E131" i="77"/>
  <c r="D131" i="77"/>
  <c r="C131" i="77"/>
  <c r="BJ130" i="77"/>
  <c r="BI130" i="77"/>
  <c r="BH130" i="77"/>
  <c r="BG130" i="77"/>
  <c r="BF130" i="77"/>
  <c r="BE130" i="77"/>
  <c r="BD130" i="77"/>
  <c r="BC130" i="77"/>
  <c r="BB130" i="77"/>
  <c r="BA130" i="77"/>
  <c r="AZ130" i="77"/>
  <c r="AY130" i="77"/>
  <c r="AX130" i="77"/>
  <c r="AW130" i="77"/>
  <c r="AV130" i="77"/>
  <c r="AU130" i="77"/>
  <c r="AT130" i="77"/>
  <c r="AS130" i="77"/>
  <c r="AR130" i="77"/>
  <c r="AQ130" i="77"/>
  <c r="AP130" i="77"/>
  <c r="AO130" i="77"/>
  <c r="AN130" i="77"/>
  <c r="AM130" i="77"/>
  <c r="AL130" i="77"/>
  <c r="AK130" i="77"/>
  <c r="AJ130" i="77"/>
  <c r="AI130" i="77"/>
  <c r="AH130" i="77"/>
  <c r="AG130" i="77"/>
  <c r="AF130" i="77"/>
  <c r="AE130" i="77"/>
  <c r="AD130" i="77"/>
  <c r="AC130" i="77"/>
  <c r="AB130" i="77"/>
  <c r="AA130" i="77"/>
  <c r="Z130" i="77"/>
  <c r="Y130" i="77"/>
  <c r="X130" i="77"/>
  <c r="W130" i="77"/>
  <c r="V130" i="77"/>
  <c r="U130" i="77"/>
  <c r="T130" i="77"/>
  <c r="S130" i="77"/>
  <c r="R130" i="77"/>
  <c r="Q130" i="77"/>
  <c r="P130" i="77"/>
  <c r="O130" i="77"/>
  <c r="N130" i="77"/>
  <c r="M130" i="77"/>
  <c r="L130" i="77"/>
  <c r="K130" i="77"/>
  <c r="J130" i="77"/>
  <c r="I130" i="77"/>
  <c r="H130" i="77"/>
  <c r="G130" i="77"/>
  <c r="F130" i="77"/>
  <c r="E130" i="77"/>
  <c r="D130" i="77"/>
  <c r="C130" i="77"/>
  <c r="BJ129" i="77"/>
  <c r="BI129" i="77"/>
  <c r="BH129" i="77"/>
  <c r="BG129" i="77"/>
  <c r="BF129" i="77"/>
  <c r="BE129" i="77"/>
  <c r="BD129" i="77"/>
  <c r="BC129" i="77"/>
  <c r="BB129" i="77"/>
  <c r="BA129" i="77"/>
  <c r="AZ129" i="77"/>
  <c r="AY129" i="77"/>
  <c r="AX129" i="77"/>
  <c r="AW129" i="77"/>
  <c r="AV129" i="77"/>
  <c r="AU129" i="77"/>
  <c r="AT129" i="77"/>
  <c r="AS129" i="77"/>
  <c r="AR129" i="77"/>
  <c r="AQ129" i="77"/>
  <c r="AP129" i="77"/>
  <c r="AO129" i="77"/>
  <c r="AN129" i="77"/>
  <c r="AM129" i="77"/>
  <c r="AL129" i="77"/>
  <c r="AK129" i="77"/>
  <c r="AJ129" i="77"/>
  <c r="AI129" i="77"/>
  <c r="AH129" i="77"/>
  <c r="AG129" i="77"/>
  <c r="AF129" i="77"/>
  <c r="AE129" i="77"/>
  <c r="AD129" i="77"/>
  <c r="AC129" i="77"/>
  <c r="AB129" i="77"/>
  <c r="AA129" i="77"/>
  <c r="Z129" i="77"/>
  <c r="Y129" i="77"/>
  <c r="X129" i="77"/>
  <c r="W129" i="77"/>
  <c r="U129" i="77"/>
  <c r="T129" i="77"/>
  <c r="S129" i="77"/>
  <c r="R129" i="77"/>
  <c r="Q129" i="77"/>
  <c r="P129" i="77"/>
  <c r="O129" i="77"/>
  <c r="N129" i="77"/>
  <c r="M129" i="77"/>
  <c r="L129" i="77"/>
  <c r="K129" i="77"/>
  <c r="J129" i="77"/>
  <c r="I129" i="77"/>
  <c r="H129" i="77"/>
  <c r="G129" i="77"/>
  <c r="F129" i="77"/>
  <c r="D129" i="77"/>
  <c r="BJ122" i="77"/>
  <c r="BI122" i="77"/>
  <c r="BH122" i="77"/>
  <c r="BG122" i="77"/>
  <c r="BF122" i="77"/>
  <c r="BE122" i="77"/>
  <c r="BD122" i="77"/>
  <c r="BC122" i="77"/>
  <c r="BB122" i="77"/>
  <c r="BA122" i="77"/>
  <c r="AZ122" i="77"/>
  <c r="AY122" i="77"/>
  <c r="AX122" i="77"/>
  <c r="AW122" i="77"/>
  <c r="AV122" i="77"/>
  <c r="AU122" i="77"/>
  <c r="AT122" i="77"/>
  <c r="AS122" i="77"/>
  <c r="AR122" i="77"/>
  <c r="AQ122" i="77"/>
  <c r="AP122" i="77"/>
  <c r="AO122" i="77"/>
  <c r="AN122" i="77"/>
  <c r="AM122" i="77"/>
  <c r="AL122" i="77"/>
  <c r="AK122" i="77"/>
  <c r="AJ122" i="77"/>
  <c r="AI122" i="77"/>
  <c r="AH122" i="77"/>
  <c r="AG122" i="77"/>
  <c r="AF122" i="77"/>
  <c r="AE122" i="77"/>
  <c r="AD122" i="77"/>
  <c r="AC122" i="77"/>
  <c r="AB122" i="77"/>
  <c r="AA122" i="77"/>
  <c r="Z122" i="77"/>
  <c r="Y122" i="77"/>
  <c r="X122" i="77"/>
  <c r="W122" i="77"/>
  <c r="V122" i="77"/>
  <c r="U122" i="77"/>
  <c r="T122" i="77"/>
  <c r="S122" i="77"/>
  <c r="R122" i="77"/>
  <c r="Q122" i="77"/>
  <c r="P122" i="77"/>
  <c r="O122" i="77"/>
  <c r="N122" i="77"/>
  <c r="M122" i="77"/>
  <c r="L122" i="77"/>
  <c r="K122" i="77"/>
  <c r="J122" i="77"/>
  <c r="I122" i="77"/>
  <c r="H122" i="77"/>
  <c r="G122" i="77"/>
  <c r="F122" i="77"/>
  <c r="E122" i="77"/>
  <c r="D122" i="77"/>
  <c r="C122" i="77"/>
  <c r="BJ118" i="77"/>
  <c r="BI118" i="77"/>
  <c r="BH118" i="77"/>
  <c r="BG118" i="77"/>
  <c r="BF118" i="77"/>
  <c r="BE118" i="77"/>
  <c r="BD118" i="77"/>
  <c r="BC118" i="77"/>
  <c r="BB118" i="77"/>
  <c r="BA118" i="77"/>
  <c r="AZ118" i="77"/>
  <c r="AY118" i="77"/>
  <c r="AX118" i="77"/>
  <c r="AW118" i="77"/>
  <c r="AV118" i="77"/>
  <c r="AU118" i="77"/>
  <c r="AT118" i="77"/>
  <c r="AS118" i="77"/>
  <c r="AR118" i="77"/>
  <c r="AQ118" i="77"/>
  <c r="AP118" i="77"/>
  <c r="AO118" i="77"/>
  <c r="AN118" i="77"/>
  <c r="AM118" i="77"/>
  <c r="AL118" i="77"/>
  <c r="AK118" i="77"/>
  <c r="AJ118" i="77"/>
  <c r="AI118" i="77"/>
  <c r="AH118" i="77"/>
  <c r="AG118" i="77"/>
  <c r="AF118" i="77"/>
  <c r="AE118" i="77"/>
  <c r="AD118" i="77"/>
  <c r="AC118" i="77"/>
  <c r="AB118" i="77"/>
  <c r="AA118" i="77"/>
  <c r="Z118" i="77"/>
  <c r="Y118" i="77"/>
  <c r="X118" i="77"/>
  <c r="W118" i="77"/>
  <c r="V118" i="77"/>
  <c r="U118" i="77"/>
  <c r="T118" i="77"/>
  <c r="S118" i="77"/>
  <c r="R118" i="77"/>
  <c r="Q118" i="77"/>
  <c r="P118" i="77"/>
  <c r="O118" i="77"/>
  <c r="N118" i="77"/>
  <c r="M118" i="77"/>
  <c r="L118" i="77"/>
  <c r="K118" i="77"/>
  <c r="J118" i="77"/>
  <c r="I118" i="77"/>
  <c r="H118" i="77"/>
  <c r="G118" i="77"/>
  <c r="F118" i="77"/>
  <c r="E118" i="77"/>
  <c r="D118" i="77"/>
  <c r="C118" i="77"/>
  <c r="BJ115" i="77"/>
  <c r="BI115" i="77"/>
  <c r="BH115" i="77"/>
  <c r="BG115" i="77"/>
  <c r="BF115" i="77"/>
  <c r="BE115" i="77"/>
  <c r="BD115" i="77"/>
  <c r="BC115" i="77"/>
  <c r="BB115" i="77"/>
  <c r="BA115" i="77"/>
  <c r="AZ115" i="77"/>
  <c r="AY115" i="77"/>
  <c r="AX115" i="77"/>
  <c r="AW115" i="77"/>
  <c r="AV115" i="77"/>
  <c r="AU115" i="77"/>
  <c r="AT115" i="77"/>
  <c r="AS115" i="77"/>
  <c r="AR115" i="77"/>
  <c r="AQ115" i="77"/>
  <c r="AP115" i="77"/>
  <c r="AO115" i="77"/>
  <c r="AN115" i="77"/>
  <c r="AM115" i="77"/>
  <c r="AL115" i="77"/>
  <c r="AK115" i="77"/>
  <c r="AJ115" i="77"/>
  <c r="AI115" i="77"/>
  <c r="AH115" i="77"/>
  <c r="AG115" i="77"/>
  <c r="AF115" i="77"/>
  <c r="AE115" i="77"/>
  <c r="AD115" i="77"/>
  <c r="AC115" i="77"/>
  <c r="AB115" i="77"/>
  <c r="AA115" i="77"/>
  <c r="Z115" i="77"/>
  <c r="Y115" i="77"/>
  <c r="X115" i="77"/>
  <c r="W115" i="77"/>
  <c r="V115" i="77"/>
  <c r="U115" i="77"/>
  <c r="T115" i="77"/>
  <c r="S115" i="77"/>
  <c r="R115" i="77"/>
  <c r="Q115" i="77"/>
  <c r="P115" i="77"/>
  <c r="O115" i="77"/>
  <c r="N115" i="77"/>
  <c r="M115" i="77"/>
  <c r="L115" i="77"/>
  <c r="K115" i="77"/>
  <c r="J115" i="77"/>
  <c r="I115" i="77"/>
  <c r="H115" i="77"/>
  <c r="G115" i="77"/>
  <c r="F115" i="77"/>
  <c r="E115" i="77"/>
  <c r="D115" i="77"/>
  <c r="C115" i="77"/>
  <c r="BJ111" i="77"/>
  <c r="BI111" i="77"/>
  <c r="BH111" i="77"/>
  <c r="BG111" i="77"/>
  <c r="BF111" i="77"/>
  <c r="BE111" i="77"/>
  <c r="BD111" i="77"/>
  <c r="BC111" i="77"/>
  <c r="BB111" i="77"/>
  <c r="BA111" i="77"/>
  <c r="AZ111" i="77"/>
  <c r="AY111" i="77"/>
  <c r="AX111" i="77"/>
  <c r="AW111" i="77"/>
  <c r="AV111" i="77"/>
  <c r="AU111" i="77"/>
  <c r="AT111" i="77"/>
  <c r="AS111" i="77"/>
  <c r="AR111" i="77"/>
  <c r="AQ111" i="77"/>
  <c r="AP111" i="77"/>
  <c r="AO111" i="77"/>
  <c r="AN111" i="77"/>
  <c r="AM111" i="77"/>
  <c r="AL111" i="77"/>
  <c r="AK111" i="77"/>
  <c r="AJ111" i="77"/>
  <c r="AI111" i="77"/>
  <c r="AH111" i="77"/>
  <c r="AG111" i="77"/>
  <c r="AF111" i="77"/>
  <c r="AE111" i="77"/>
  <c r="AD111" i="77"/>
  <c r="AC111" i="77"/>
  <c r="AB111" i="77"/>
  <c r="AA111" i="77"/>
  <c r="Z111" i="77"/>
  <c r="Y111" i="77"/>
  <c r="X111" i="77"/>
  <c r="W111" i="77"/>
  <c r="V111" i="77"/>
  <c r="U111" i="77"/>
  <c r="T111" i="77"/>
  <c r="S111" i="77"/>
  <c r="R111" i="77"/>
  <c r="Q111" i="77"/>
  <c r="P111" i="77"/>
  <c r="O111" i="77"/>
  <c r="N111" i="77"/>
  <c r="M111" i="77"/>
  <c r="L111" i="77"/>
  <c r="K111" i="77"/>
  <c r="J111" i="77"/>
  <c r="I111" i="77"/>
  <c r="H111" i="77"/>
  <c r="G111" i="77"/>
  <c r="F111" i="77"/>
  <c r="E111" i="77"/>
  <c r="D111" i="77"/>
  <c r="C111" i="77"/>
  <c r="BJ103" i="77"/>
  <c r="BI103" i="77"/>
  <c r="BH103" i="77"/>
  <c r="BG103" i="77"/>
  <c r="BF103" i="77"/>
  <c r="BE103" i="77"/>
  <c r="BD103" i="77"/>
  <c r="BC103" i="77"/>
  <c r="BB103" i="77"/>
  <c r="BA103" i="77"/>
  <c r="AZ103" i="77"/>
  <c r="AY103" i="77"/>
  <c r="AX103" i="77"/>
  <c r="AW103" i="77"/>
  <c r="AV103" i="77"/>
  <c r="AU103" i="77"/>
  <c r="AT103" i="77"/>
  <c r="AS103" i="77"/>
  <c r="AR103" i="77"/>
  <c r="AQ103" i="77"/>
  <c r="AP103" i="77"/>
  <c r="AO103" i="77"/>
  <c r="AN103" i="77"/>
  <c r="AM103" i="77"/>
  <c r="AL103" i="77"/>
  <c r="AK103" i="77"/>
  <c r="AJ103" i="77"/>
  <c r="AI103" i="77"/>
  <c r="AH103" i="77"/>
  <c r="AG103" i="77"/>
  <c r="AF103" i="77"/>
  <c r="AE103" i="77"/>
  <c r="AD103" i="77"/>
  <c r="AC103" i="77"/>
  <c r="AB103" i="77"/>
  <c r="AA103" i="77"/>
  <c r="Z103" i="77"/>
  <c r="Y103" i="77"/>
  <c r="X103" i="77"/>
  <c r="W103" i="77"/>
  <c r="V103" i="77"/>
  <c r="U103" i="77"/>
  <c r="T103" i="77"/>
  <c r="S103" i="77"/>
  <c r="R103" i="77"/>
  <c r="Q103" i="77"/>
  <c r="P103" i="77"/>
  <c r="O103" i="77"/>
  <c r="N103" i="77"/>
  <c r="M103" i="77"/>
  <c r="L103" i="77"/>
  <c r="K103" i="77"/>
  <c r="J103" i="77"/>
  <c r="I103" i="77"/>
  <c r="H103" i="77"/>
  <c r="G103" i="77"/>
  <c r="F103" i="77"/>
  <c r="E103" i="77"/>
  <c r="D103" i="77"/>
  <c r="C103" i="77"/>
  <c r="BJ102" i="77"/>
  <c r="BI102" i="77"/>
  <c r="BH102" i="77"/>
  <c r="BG102" i="77"/>
  <c r="BF102" i="77"/>
  <c r="BE102" i="77"/>
  <c r="BD102" i="77"/>
  <c r="BC102" i="77"/>
  <c r="BB102" i="77"/>
  <c r="BA102" i="77"/>
  <c r="AZ102" i="77"/>
  <c r="AY102" i="77"/>
  <c r="AX102" i="77"/>
  <c r="AW102" i="77"/>
  <c r="AV102" i="77"/>
  <c r="AU102" i="77"/>
  <c r="AT102" i="77"/>
  <c r="AS102" i="77"/>
  <c r="AR102" i="77"/>
  <c r="AQ102" i="77"/>
  <c r="AP102" i="77"/>
  <c r="AO102" i="77"/>
  <c r="AN102" i="77"/>
  <c r="AM102" i="77"/>
  <c r="AL102" i="77"/>
  <c r="AK102" i="77"/>
  <c r="AJ102" i="77"/>
  <c r="AI102" i="77"/>
  <c r="AH102" i="77"/>
  <c r="AG102" i="77"/>
  <c r="AF102" i="77"/>
  <c r="AE102" i="77"/>
  <c r="AD102" i="77"/>
  <c r="AC102" i="77"/>
  <c r="AB102" i="77"/>
  <c r="AA102" i="77"/>
  <c r="Z102" i="77"/>
  <c r="Y102" i="77"/>
  <c r="X102" i="77"/>
  <c r="W102" i="77"/>
  <c r="V102" i="77"/>
  <c r="U102" i="77"/>
  <c r="T102" i="77"/>
  <c r="S102" i="77"/>
  <c r="R102" i="77"/>
  <c r="Q102" i="77"/>
  <c r="P102" i="77"/>
  <c r="O102" i="77"/>
  <c r="N102" i="77"/>
  <c r="M102" i="77"/>
  <c r="L102" i="77"/>
  <c r="K102" i="77"/>
  <c r="J102" i="77"/>
  <c r="I102" i="77"/>
  <c r="H102" i="77"/>
  <c r="G102" i="77"/>
  <c r="F102" i="77"/>
  <c r="E102" i="77"/>
  <c r="D102" i="77"/>
  <c r="C102" i="77"/>
  <c r="C99" i="77"/>
  <c r="BJ98" i="77"/>
  <c r="BI98" i="77"/>
  <c r="BH98" i="77"/>
  <c r="BG98" i="77"/>
  <c r="BF98" i="77"/>
  <c r="BE98" i="77"/>
  <c r="BD98" i="77"/>
  <c r="BC98" i="77"/>
  <c r="BB98" i="77"/>
  <c r="BA98" i="77"/>
  <c r="AZ98" i="77"/>
  <c r="AY98" i="77"/>
  <c r="AX98" i="77"/>
  <c r="AW98" i="77"/>
  <c r="AV98" i="77"/>
  <c r="AU98" i="77"/>
  <c r="AT98" i="77"/>
  <c r="AS98" i="77"/>
  <c r="AR98" i="77"/>
  <c r="AQ98" i="77"/>
  <c r="AP98" i="77"/>
  <c r="AO98" i="77"/>
  <c r="AN98" i="77"/>
  <c r="AM98" i="77"/>
  <c r="AL98" i="77"/>
  <c r="AK98" i="77"/>
  <c r="AJ98" i="77"/>
  <c r="AI98" i="77"/>
  <c r="AH98" i="77"/>
  <c r="AG98" i="77"/>
  <c r="AF98" i="77"/>
  <c r="AE98" i="77"/>
  <c r="AD98" i="77"/>
  <c r="AC98" i="77"/>
  <c r="AB98" i="77"/>
  <c r="AA98" i="77"/>
  <c r="Z98" i="77"/>
  <c r="Y98" i="77"/>
  <c r="X98" i="77"/>
  <c r="W98" i="77"/>
  <c r="V98" i="77"/>
  <c r="U98" i="77"/>
  <c r="T98" i="77"/>
  <c r="S98" i="77"/>
  <c r="R98" i="77"/>
  <c r="Q98" i="77"/>
  <c r="P98" i="77"/>
  <c r="O98" i="77"/>
  <c r="N98" i="77"/>
  <c r="M98" i="77"/>
  <c r="L98" i="77"/>
  <c r="K98" i="77"/>
  <c r="J98" i="77"/>
  <c r="I98" i="77"/>
  <c r="H98" i="77"/>
  <c r="G98" i="77"/>
  <c r="F98" i="77"/>
  <c r="E98" i="77"/>
  <c r="D98" i="77"/>
  <c r="C98" i="77"/>
  <c r="C97" i="77"/>
  <c r="BJ96" i="77"/>
  <c r="BI96" i="77"/>
  <c r="BH96" i="77"/>
  <c r="BG96" i="77"/>
  <c r="BF96" i="77"/>
  <c r="BE96" i="77"/>
  <c r="BD96" i="77"/>
  <c r="BC96" i="77"/>
  <c r="BB96" i="77"/>
  <c r="BA96" i="77"/>
  <c r="AZ96" i="77"/>
  <c r="AY96" i="77"/>
  <c r="AX96" i="77"/>
  <c r="AW96" i="77"/>
  <c r="AV96" i="77"/>
  <c r="AU96" i="77"/>
  <c r="AT96" i="77"/>
  <c r="AS96" i="77"/>
  <c r="AR96" i="77"/>
  <c r="AQ96" i="77"/>
  <c r="AP96" i="77"/>
  <c r="AO96" i="77"/>
  <c r="AN96" i="77"/>
  <c r="AM96" i="77"/>
  <c r="AL96" i="77"/>
  <c r="AK96" i="77"/>
  <c r="AJ96" i="77"/>
  <c r="AI96" i="77"/>
  <c r="AH96" i="77"/>
  <c r="AG96" i="77"/>
  <c r="AF96" i="77"/>
  <c r="AE96" i="77"/>
  <c r="AD96" i="77"/>
  <c r="AC96" i="77"/>
  <c r="AB96" i="77"/>
  <c r="AA96" i="77"/>
  <c r="Z96" i="77"/>
  <c r="Y96" i="77"/>
  <c r="X96" i="77"/>
  <c r="W96" i="77"/>
  <c r="V96" i="77"/>
  <c r="U96" i="77"/>
  <c r="T96" i="77"/>
  <c r="S96" i="77"/>
  <c r="R96" i="77"/>
  <c r="Q96" i="77"/>
  <c r="P96" i="77"/>
  <c r="O96" i="77"/>
  <c r="N96" i="77"/>
  <c r="M96" i="77"/>
  <c r="L96" i="77"/>
  <c r="K96" i="77"/>
  <c r="J96" i="77"/>
  <c r="I96" i="77"/>
  <c r="H96" i="77"/>
  <c r="G96" i="77"/>
  <c r="F96" i="77"/>
  <c r="E96" i="77"/>
  <c r="D96" i="77"/>
  <c r="C96" i="77"/>
  <c r="BJ95" i="77"/>
  <c r="BI95" i="77"/>
  <c r="BH95" i="77"/>
  <c r="BG95" i="77"/>
  <c r="BF95" i="77"/>
  <c r="BE95" i="77"/>
  <c r="BD95" i="77"/>
  <c r="BC95" i="77"/>
  <c r="BB95" i="77"/>
  <c r="BA95" i="77"/>
  <c r="AZ95" i="77"/>
  <c r="AY95" i="77"/>
  <c r="AX95" i="77"/>
  <c r="AW95" i="77"/>
  <c r="AV95" i="77"/>
  <c r="AU95" i="77"/>
  <c r="AT95" i="77"/>
  <c r="AS95" i="77"/>
  <c r="AR95" i="77"/>
  <c r="AQ95" i="77"/>
  <c r="AP95" i="77"/>
  <c r="AO95" i="77"/>
  <c r="AN95" i="77"/>
  <c r="AM95" i="77"/>
  <c r="AL95" i="77"/>
  <c r="AK95" i="77"/>
  <c r="AJ95" i="77"/>
  <c r="AI95" i="77"/>
  <c r="AH95" i="77"/>
  <c r="AG95" i="77"/>
  <c r="AF95" i="77"/>
  <c r="AE95" i="77"/>
  <c r="AD95" i="77"/>
  <c r="AC95" i="77"/>
  <c r="AB95" i="77"/>
  <c r="AA95" i="77"/>
  <c r="Z95" i="77"/>
  <c r="Y95" i="77"/>
  <c r="X95" i="77"/>
  <c r="W95" i="77"/>
  <c r="V95" i="77"/>
  <c r="U95" i="77"/>
  <c r="T95" i="77"/>
  <c r="S95" i="77"/>
  <c r="R95" i="77"/>
  <c r="Q95" i="77"/>
  <c r="P95" i="77"/>
  <c r="O95" i="77"/>
  <c r="N95" i="77"/>
  <c r="M95" i="77"/>
  <c r="L95" i="77"/>
  <c r="K95" i="77"/>
  <c r="J95" i="77"/>
  <c r="I95" i="77"/>
  <c r="H95" i="77"/>
  <c r="G95" i="77"/>
  <c r="F95" i="77"/>
  <c r="E95" i="77"/>
  <c r="D95" i="77"/>
  <c r="C95" i="77"/>
  <c r="BJ94" i="77"/>
  <c r="BI94" i="77"/>
  <c r="BH94" i="77"/>
  <c r="BG94" i="77"/>
  <c r="BF94" i="77"/>
  <c r="BE94" i="77"/>
  <c r="BD94" i="77"/>
  <c r="BC94" i="77"/>
  <c r="BB94" i="77"/>
  <c r="BA94" i="77"/>
  <c r="AZ94" i="77"/>
  <c r="AY94" i="77"/>
  <c r="AX94" i="77"/>
  <c r="AW94" i="77"/>
  <c r="AV94" i="77"/>
  <c r="AU94" i="77"/>
  <c r="AT94" i="77"/>
  <c r="AS94" i="77"/>
  <c r="AR94" i="77"/>
  <c r="AQ94" i="77"/>
  <c r="AP94" i="77"/>
  <c r="AO94" i="77"/>
  <c r="AN94" i="77"/>
  <c r="AM94" i="77"/>
  <c r="AL94" i="77"/>
  <c r="AK94" i="77"/>
  <c r="AJ94" i="77"/>
  <c r="AI94" i="77"/>
  <c r="AH94" i="77"/>
  <c r="AG94" i="77"/>
  <c r="AF94" i="77"/>
  <c r="AE94" i="77"/>
  <c r="AD94" i="77"/>
  <c r="AC94" i="77"/>
  <c r="AB94" i="77"/>
  <c r="AA94" i="77"/>
  <c r="Z94" i="77"/>
  <c r="Y94" i="77"/>
  <c r="X94" i="77"/>
  <c r="W94" i="77"/>
  <c r="V94" i="77"/>
  <c r="U94" i="77"/>
  <c r="T94" i="77"/>
  <c r="S94" i="77"/>
  <c r="R94" i="77"/>
  <c r="Q94" i="77"/>
  <c r="P94" i="77"/>
  <c r="O94" i="77"/>
  <c r="N94" i="77"/>
  <c r="M94" i="77"/>
  <c r="L94" i="77"/>
  <c r="K94" i="77"/>
  <c r="J94" i="77"/>
  <c r="I94" i="77"/>
  <c r="H94" i="77"/>
  <c r="G94" i="77"/>
  <c r="F94" i="77"/>
  <c r="E94" i="77"/>
  <c r="D94" i="77"/>
  <c r="BJ91" i="77"/>
  <c r="BI91" i="77"/>
  <c r="BH91" i="77"/>
  <c r="BG91" i="77"/>
  <c r="BF91" i="77"/>
  <c r="BE91" i="77"/>
  <c r="BD91" i="77"/>
  <c r="BC91" i="77"/>
  <c r="BB91" i="77"/>
  <c r="BA91" i="77"/>
  <c r="AZ91" i="77"/>
  <c r="AY91" i="77"/>
  <c r="AX91" i="77"/>
  <c r="AW91" i="77"/>
  <c r="AV91" i="77"/>
  <c r="AU91" i="77"/>
  <c r="AT91" i="77"/>
  <c r="AS91" i="77"/>
  <c r="AR91" i="77"/>
  <c r="AQ91" i="77"/>
  <c r="AP91" i="77"/>
  <c r="AO91" i="77"/>
  <c r="AN91" i="77"/>
  <c r="AM91" i="77"/>
  <c r="AL91" i="77"/>
  <c r="AK91" i="77"/>
  <c r="AJ91" i="77"/>
  <c r="AI91" i="77"/>
  <c r="AH91" i="77"/>
  <c r="AG91" i="77"/>
  <c r="AF91" i="77"/>
  <c r="AE91" i="77"/>
  <c r="AD91" i="77"/>
  <c r="AC91" i="77"/>
  <c r="AB91" i="77"/>
  <c r="AA91" i="77"/>
  <c r="Z91" i="77"/>
  <c r="Y91" i="77"/>
  <c r="X91" i="77"/>
  <c r="W91" i="77"/>
  <c r="V91" i="77"/>
  <c r="U91" i="77"/>
  <c r="T91" i="77"/>
  <c r="S91" i="77"/>
  <c r="R91" i="77"/>
  <c r="Q91" i="77"/>
  <c r="P91" i="77"/>
  <c r="O91" i="77"/>
  <c r="N91" i="77"/>
  <c r="M91" i="77"/>
  <c r="L91" i="77"/>
  <c r="K91" i="77"/>
  <c r="J91" i="77"/>
  <c r="I91" i="77"/>
  <c r="H91" i="77"/>
  <c r="G91" i="77"/>
  <c r="F91" i="77"/>
  <c r="E91" i="77"/>
  <c r="D91" i="77"/>
  <c r="C91" i="77"/>
  <c r="BJ86" i="77"/>
  <c r="BI86" i="77"/>
  <c r="BH86" i="77"/>
  <c r="BG86" i="77"/>
  <c r="BF86" i="77"/>
  <c r="BE86" i="77"/>
  <c r="BD86" i="77"/>
  <c r="BC86" i="77"/>
  <c r="BB86" i="77"/>
  <c r="BA86" i="77"/>
  <c r="AZ86" i="77"/>
  <c r="AY86" i="77"/>
  <c r="AX86" i="77"/>
  <c r="AW86" i="77"/>
  <c r="AV86" i="77"/>
  <c r="AU86" i="77"/>
  <c r="AT86" i="77"/>
  <c r="AS86" i="77"/>
  <c r="AR86" i="77"/>
  <c r="AQ86" i="77"/>
  <c r="AP86" i="77"/>
  <c r="AO86" i="77"/>
  <c r="AN86" i="77"/>
  <c r="AM86" i="77"/>
  <c r="AL86" i="77"/>
  <c r="AK86" i="77"/>
  <c r="AJ86" i="77"/>
  <c r="AI86" i="77"/>
  <c r="AH86" i="77"/>
  <c r="AG86" i="77"/>
  <c r="AF86" i="77"/>
  <c r="AE86" i="77"/>
  <c r="AD86" i="77"/>
  <c r="AC86" i="77"/>
  <c r="AB86" i="77"/>
  <c r="AA86" i="77"/>
  <c r="Z86" i="77"/>
  <c r="Y86" i="77"/>
  <c r="X86" i="77"/>
  <c r="W86" i="77"/>
  <c r="V86" i="77"/>
  <c r="U86" i="77"/>
  <c r="T86" i="77"/>
  <c r="S86" i="77"/>
  <c r="R86" i="77"/>
  <c r="Q86" i="77"/>
  <c r="P86" i="77"/>
  <c r="O86" i="77"/>
  <c r="N86" i="77"/>
  <c r="M86" i="77"/>
  <c r="L86" i="77"/>
  <c r="K86" i="77"/>
  <c r="J86" i="77"/>
  <c r="I86" i="77"/>
  <c r="H86" i="77"/>
  <c r="G86" i="77"/>
  <c r="F86" i="77"/>
  <c r="E86" i="77"/>
  <c r="D86" i="77"/>
  <c r="C86" i="77"/>
  <c r="BJ85" i="77"/>
  <c r="BI85" i="77"/>
  <c r="BH85" i="77"/>
  <c r="BG85" i="77"/>
  <c r="BF85" i="77"/>
  <c r="BE85" i="77"/>
  <c r="BD85" i="77"/>
  <c r="BC85" i="77"/>
  <c r="BB85" i="77"/>
  <c r="BA85" i="77"/>
  <c r="AZ85" i="77"/>
  <c r="AY85" i="77"/>
  <c r="AX85" i="77"/>
  <c r="AW85" i="77"/>
  <c r="AV85" i="77"/>
  <c r="AU85" i="77"/>
  <c r="AT85" i="77"/>
  <c r="AS85" i="77"/>
  <c r="AR85" i="77"/>
  <c r="AQ85" i="77"/>
  <c r="AP85" i="77"/>
  <c r="AO85" i="77"/>
  <c r="AN85" i="77"/>
  <c r="AM85" i="77"/>
  <c r="AL85" i="77"/>
  <c r="AK85" i="77"/>
  <c r="AJ85" i="77"/>
  <c r="AI85" i="77"/>
  <c r="AH85" i="77"/>
  <c r="AG85" i="77"/>
  <c r="AF85" i="77"/>
  <c r="AE85" i="77"/>
  <c r="AD85" i="77"/>
  <c r="AC85" i="77"/>
  <c r="AB85" i="77"/>
  <c r="AA85" i="77"/>
  <c r="Z85" i="77"/>
  <c r="Y85" i="77"/>
  <c r="X85" i="77"/>
  <c r="W85" i="77"/>
  <c r="V85" i="77"/>
  <c r="U85" i="77"/>
  <c r="T85" i="77"/>
  <c r="S85" i="77"/>
  <c r="R85" i="77"/>
  <c r="Q85" i="77"/>
  <c r="P85" i="77"/>
  <c r="O85" i="77"/>
  <c r="N85" i="77"/>
  <c r="M85" i="77"/>
  <c r="L85" i="77"/>
  <c r="K85" i="77"/>
  <c r="J85" i="77"/>
  <c r="I85" i="77"/>
  <c r="H85" i="77"/>
  <c r="G85" i="77"/>
  <c r="F85" i="77"/>
  <c r="E85" i="77"/>
  <c r="D85" i="77"/>
  <c r="C85" i="77"/>
  <c r="BJ84" i="77"/>
  <c r="BI84" i="77"/>
  <c r="BH84" i="77"/>
  <c r="BG84" i="77"/>
  <c r="BF84" i="77"/>
  <c r="BE84" i="77"/>
  <c r="BD84" i="77"/>
  <c r="BC84" i="77"/>
  <c r="BB84" i="77"/>
  <c r="BA84" i="77"/>
  <c r="AZ84" i="77"/>
  <c r="AY84" i="77"/>
  <c r="AX84" i="77"/>
  <c r="AW84" i="77"/>
  <c r="AV84" i="77"/>
  <c r="AU84" i="77"/>
  <c r="AT84" i="77"/>
  <c r="AS84" i="77"/>
  <c r="AR84" i="77"/>
  <c r="AQ84" i="77"/>
  <c r="AP84" i="77"/>
  <c r="AO84" i="77"/>
  <c r="AN84" i="77"/>
  <c r="AM84" i="77"/>
  <c r="AL84" i="77"/>
  <c r="AK84" i="77"/>
  <c r="AJ84" i="77"/>
  <c r="AI84" i="77"/>
  <c r="AH84" i="77"/>
  <c r="AG84" i="77"/>
  <c r="AF84" i="77"/>
  <c r="AE84" i="77"/>
  <c r="AD84" i="77"/>
  <c r="AC84" i="77"/>
  <c r="AB84" i="77"/>
  <c r="AA84" i="77"/>
  <c r="Z84" i="77"/>
  <c r="Y84" i="77"/>
  <c r="X84" i="77"/>
  <c r="W84" i="77"/>
  <c r="V84" i="77"/>
  <c r="U84" i="77"/>
  <c r="T84" i="77"/>
  <c r="S84" i="77"/>
  <c r="R84" i="77"/>
  <c r="Q84" i="77"/>
  <c r="P84" i="77"/>
  <c r="O84" i="77"/>
  <c r="N84" i="77"/>
  <c r="M84" i="77"/>
  <c r="L84" i="77"/>
  <c r="K84" i="77"/>
  <c r="J84" i="77"/>
  <c r="I84" i="77"/>
  <c r="H84" i="77"/>
  <c r="G84" i="77"/>
  <c r="F84" i="77"/>
  <c r="E84" i="77"/>
  <c r="D84" i="77"/>
  <c r="BJ83" i="77"/>
  <c r="BI83" i="77"/>
  <c r="BH83" i="77"/>
  <c r="BG83" i="77"/>
  <c r="BF83" i="77"/>
  <c r="BE83" i="77"/>
  <c r="BD83" i="77"/>
  <c r="BC83" i="77"/>
  <c r="BB83" i="77"/>
  <c r="BA83" i="77"/>
  <c r="AZ83" i="77"/>
  <c r="AY83" i="77"/>
  <c r="AX83" i="77"/>
  <c r="AW83" i="77"/>
  <c r="AV83" i="77"/>
  <c r="AU83" i="77"/>
  <c r="AT83" i="77"/>
  <c r="AS83" i="77"/>
  <c r="AR83" i="77"/>
  <c r="AQ83" i="77"/>
  <c r="AP83" i="77"/>
  <c r="AO83" i="77"/>
  <c r="AN83" i="77"/>
  <c r="AM83" i="77"/>
  <c r="AL83" i="77"/>
  <c r="AK83" i="77"/>
  <c r="AJ83" i="77"/>
  <c r="AI83" i="77"/>
  <c r="AH83" i="77"/>
  <c r="AG83" i="77"/>
  <c r="AF83" i="77"/>
  <c r="AE83" i="77"/>
  <c r="AD83" i="77"/>
  <c r="AC83" i="77"/>
  <c r="AB83" i="77"/>
  <c r="AA83" i="77"/>
  <c r="Z83" i="77"/>
  <c r="Y83" i="77"/>
  <c r="X83" i="77"/>
  <c r="W83" i="77"/>
  <c r="V83" i="77"/>
  <c r="U83" i="77"/>
  <c r="T83" i="77"/>
  <c r="S83" i="77"/>
  <c r="R83" i="77"/>
  <c r="Q83" i="77"/>
  <c r="P83" i="77"/>
  <c r="O83" i="77"/>
  <c r="N83" i="77"/>
  <c r="M83" i="77"/>
  <c r="L83" i="77"/>
  <c r="K83" i="77"/>
  <c r="J83" i="77"/>
  <c r="I83" i="77"/>
  <c r="H83" i="77"/>
  <c r="G83" i="77"/>
  <c r="F83" i="77"/>
  <c r="E83" i="77"/>
  <c r="D83" i="77"/>
  <c r="BJ82" i="77"/>
  <c r="BI82" i="77"/>
  <c r="BH82" i="77"/>
  <c r="BG82" i="77"/>
  <c r="BF82" i="77"/>
  <c r="BE82" i="77"/>
  <c r="BD82" i="77"/>
  <c r="BC82" i="77"/>
  <c r="BB82" i="77"/>
  <c r="BA82" i="77"/>
  <c r="AZ82" i="77"/>
  <c r="AY82" i="77"/>
  <c r="AX82" i="77"/>
  <c r="AW82" i="77"/>
  <c r="AV82" i="77"/>
  <c r="AU82" i="77"/>
  <c r="AT82" i="77"/>
  <c r="AS82" i="77"/>
  <c r="AR82" i="77"/>
  <c r="AQ82" i="77"/>
  <c r="AP82" i="77"/>
  <c r="AO82" i="77"/>
  <c r="AN82" i="77"/>
  <c r="AM82" i="77"/>
  <c r="AL82" i="77"/>
  <c r="AK82" i="77"/>
  <c r="AJ82" i="77"/>
  <c r="AI82" i="77"/>
  <c r="AH82" i="77"/>
  <c r="AG82" i="77"/>
  <c r="AF82" i="77"/>
  <c r="AE82" i="77"/>
  <c r="AD82" i="77"/>
  <c r="AC82" i="77"/>
  <c r="AB82" i="77"/>
  <c r="AA82" i="77"/>
  <c r="Z82" i="77"/>
  <c r="Y82" i="77"/>
  <c r="X82" i="77"/>
  <c r="W82" i="77"/>
  <c r="V82" i="77"/>
  <c r="U82" i="77"/>
  <c r="T82" i="77"/>
  <c r="S82" i="77"/>
  <c r="R82" i="77"/>
  <c r="Q82" i="77"/>
  <c r="P82" i="77"/>
  <c r="O82" i="77"/>
  <c r="N82" i="77"/>
  <c r="M82" i="77"/>
  <c r="L82" i="77"/>
  <c r="K82" i="77"/>
  <c r="J82" i="77"/>
  <c r="I82" i="77"/>
  <c r="H82" i="77"/>
  <c r="G82" i="77"/>
  <c r="F82" i="77"/>
  <c r="E82" i="77"/>
  <c r="D82" i="77"/>
  <c r="BJ81" i="77"/>
  <c r="BI81" i="77"/>
  <c r="BH81" i="77"/>
  <c r="BG81" i="77"/>
  <c r="BF81" i="77"/>
  <c r="BE81" i="77"/>
  <c r="BD81" i="77"/>
  <c r="BC81" i="77"/>
  <c r="BB81" i="77"/>
  <c r="BA81" i="77"/>
  <c r="AZ81" i="77"/>
  <c r="AY81" i="77"/>
  <c r="AX81" i="77"/>
  <c r="AW81" i="77"/>
  <c r="AV81" i="77"/>
  <c r="AU81" i="77"/>
  <c r="AT81" i="77"/>
  <c r="AS81" i="77"/>
  <c r="AR81" i="77"/>
  <c r="AQ81" i="77"/>
  <c r="AP81" i="77"/>
  <c r="AO81" i="77"/>
  <c r="AN81" i="77"/>
  <c r="AM81" i="77"/>
  <c r="AL81" i="77"/>
  <c r="AK81" i="77"/>
  <c r="AJ81" i="77"/>
  <c r="AI81" i="77"/>
  <c r="AH81" i="77"/>
  <c r="AG81" i="77"/>
  <c r="AF81" i="77"/>
  <c r="AE81" i="77"/>
  <c r="AD81" i="77"/>
  <c r="AC81" i="77"/>
  <c r="AB81" i="77"/>
  <c r="AA81" i="77"/>
  <c r="Z81" i="77"/>
  <c r="Y81" i="77"/>
  <c r="X81" i="77"/>
  <c r="W81" i="77"/>
  <c r="V81" i="77"/>
  <c r="U81" i="77"/>
  <c r="T81" i="77"/>
  <c r="S81" i="77"/>
  <c r="R81" i="77"/>
  <c r="Q81" i="77"/>
  <c r="P81" i="77"/>
  <c r="O81" i="77"/>
  <c r="N81" i="77"/>
  <c r="M81" i="77"/>
  <c r="L81" i="77"/>
  <c r="K81" i="77"/>
  <c r="J81" i="77"/>
  <c r="I81" i="77"/>
  <c r="H81" i="77"/>
  <c r="G81" i="77"/>
  <c r="F81" i="77"/>
  <c r="E81" i="77"/>
  <c r="D81" i="77"/>
  <c r="C81" i="77"/>
  <c r="BJ80" i="77"/>
  <c r="BI80" i="77"/>
  <c r="BH80" i="77"/>
  <c r="BG80" i="77"/>
  <c r="BF80" i="77"/>
  <c r="BE80" i="77"/>
  <c r="BD80" i="77"/>
  <c r="BC80" i="77"/>
  <c r="BB80" i="77"/>
  <c r="BA80" i="77"/>
  <c r="AZ80" i="77"/>
  <c r="AY80" i="77"/>
  <c r="AX80" i="77"/>
  <c r="AW80" i="77"/>
  <c r="AV80" i="77"/>
  <c r="AU80" i="77"/>
  <c r="AT80" i="77"/>
  <c r="AS80" i="77"/>
  <c r="AR80" i="77"/>
  <c r="AQ80" i="77"/>
  <c r="AP80" i="77"/>
  <c r="AO80" i="77"/>
  <c r="AN80" i="77"/>
  <c r="AM80" i="77"/>
  <c r="AL80" i="77"/>
  <c r="AK80" i="77"/>
  <c r="AJ80" i="77"/>
  <c r="AI80" i="77"/>
  <c r="AH80" i="77"/>
  <c r="AG80" i="77"/>
  <c r="AF80" i="77"/>
  <c r="AE80" i="77"/>
  <c r="AD80" i="77"/>
  <c r="AC80" i="77"/>
  <c r="AB80" i="77"/>
  <c r="AA80" i="77"/>
  <c r="Z80" i="77"/>
  <c r="Y80" i="77"/>
  <c r="X80" i="77"/>
  <c r="W80" i="77"/>
  <c r="V80" i="77"/>
  <c r="U80" i="77"/>
  <c r="T80" i="77"/>
  <c r="S80" i="77"/>
  <c r="R80" i="77"/>
  <c r="Q80" i="77"/>
  <c r="P80" i="77"/>
  <c r="O80" i="77"/>
  <c r="N80" i="77"/>
  <c r="M80" i="77"/>
  <c r="L80" i="77"/>
  <c r="K80" i="77"/>
  <c r="J80" i="77"/>
  <c r="I80" i="77"/>
  <c r="H80" i="77"/>
  <c r="G80" i="77"/>
  <c r="F80" i="77"/>
  <c r="E80" i="77"/>
  <c r="D80" i="77"/>
  <c r="BJ79" i="77"/>
  <c r="BI79" i="77"/>
  <c r="BH79" i="77"/>
  <c r="BG79" i="77"/>
  <c r="BF79" i="77"/>
  <c r="BE79" i="77"/>
  <c r="BD79" i="77"/>
  <c r="BC79" i="77"/>
  <c r="BB79" i="77"/>
  <c r="BA79" i="77"/>
  <c r="AZ79" i="77"/>
  <c r="AY79" i="77"/>
  <c r="AX79" i="77"/>
  <c r="AW79" i="77"/>
  <c r="AV79" i="77"/>
  <c r="AU79" i="77"/>
  <c r="AT79" i="77"/>
  <c r="AS79" i="77"/>
  <c r="AR79" i="77"/>
  <c r="AQ79" i="77"/>
  <c r="AP79" i="77"/>
  <c r="AO79" i="77"/>
  <c r="AN79" i="77"/>
  <c r="AM79" i="77"/>
  <c r="AL79" i="77"/>
  <c r="AK79" i="77"/>
  <c r="AJ79" i="77"/>
  <c r="AI79" i="77"/>
  <c r="AH79" i="77"/>
  <c r="AG79" i="77"/>
  <c r="AF79" i="77"/>
  <c r="AE79" i="77"/>
  <c r="AD79" i="77"/>
  <c r="AC79" i="77"/>
  <c r="AB79" i="77"/>
  <c r="AA79" i="77"/>
  <c r="Z79" i="77"/>
  <c r="Y79" i="77"/>
  <c r="X79" i="77"/>
  <c r="W79" i="77"/>
  <c r="V79" i="77"/>
  <c r="U79" i="77"/>
  <c r="T79" i="77"/>
  <c r="S79" i="77"/>
  <c r="R79" i="77"/>
  <c r="Q79" i="77"/>
  <c r="P79" i="77"/>
  <c r="O79" i="77"/>
  <c r="N79" i="77"/>
  <c r="M79" i="77"/>
  <c r="L79" i="77"/>
  <c r="K79" i="77"/>
  <c r="J79" i="77"/>
  <c r="I79" i="77"/>
  <c r="H79" i="77"/>
  <c r="G79" i="77"/>
  <c r="F79" i="77"/>
  <c r="E79" i="77"/>
  <c r="D79" i="77"/>
  <c r="BJ78" i="77"/>
  <c r="BI78" i="77"/>
  <c r="BH78" i="77"/>
  <c r="BG78" i="77"/>
  <c r="BF78" i="77"/>
  <c r="BE78" i="77"/>
  <c r="BD78" i="77"/>
  <c r="BC78" i="77"/>
  <c r="BB78" i="77"/>
  <c r="BA78" i="77"/>
  <c r="AZ78" i="77"/>
  <c r="AY78" i="77"/>
  <c r="AX78" i="77"/>
  <c r="AW78" i="77"/>
  <c r="AV78" i="77"/>
  <c r="AU78" i="77"/>
  <c r="AT78" i="77"/>
  <c r="AS78" i="77"/>
  <c r="AR78" i="77"/>
  <c r="AQ78" i="77"/>
  <c r="AP78" i="77"/>
  <c r="AO78" i="77"/>
  <c r="AN78" i="77"/>
  <c r="AM78" i="77"/>
  <c r="AL78" i="77"/>
  <c r="AK78" i="77"/>
  <c r="AJ78" i="77"/>
  <c r="AI78" i="77"/>
  <c r="AH78" i="77"/>
  <c r="AG78" i="77"/>
  <c r="AF78" i="77"/>
  <c r="AE78" i="77"/>
  <c r="AD78" i="77"/>
  <c r="AC78" i="77"/>
  <c r="AB78" i="77"/>
  <c r="AA78" i="77"/>
  <c r="Z78" i="77"/>
  <c r="Y78" i="77"/>
  <c r="X78" i="77"/>
  <c r="W78" i="77"/>
  <c r="V78" i="77"/>
  <c r="U78" i="77"/>
  <c r="T78" i="77"/>
  <c r="S78" i="77"/>
  <c r="R78" i="77"/>
  <c r="Q78" i="77"/>
  <c r="P78" i="77"/>
  <c r="O78" i="77"/>
  <c r="N78" i="77"/>
  <c r="M78" i="77"/>
  <c r="L78" i="77"/>
  <c r="K78" i="77"/>
  <c r="J78" i="77"/>
  <c r="I78" i="77"/>
  <c r="H78" i="77"/>
  <c r="G78" i="77"/>
  <c r="F78" i="77"/>
  <c r="E78" i="77"/>
  <c r="D78" i="77"/>
  <c r="C78" i="77"/>
  <c r="BJ77" i="77"/>
  <c r="BI77" i="77"/>
  <c r="BH77" i="77"/>
  <c r="BG77" i="77"/>
  <c r="BF77" i="77"/>
  <c r="BE77" i="77"/>
  <c r="BD77" i="77"/>
  <c r="BC77" i="77"/>
  <c r="BB77" i="77"/>
  <c r="BA77" i="77"/>
  <c r="AZ77" i="77"/>
  <c r="AY77" i="77"/>
  <c r="AX77" i="77"/>
  <c r="AW77" i="77"/>
  <c r="AV77" i="77"/>
  <c r="AU77" i="77"/>
  <c r="AT77" i="77"/>
  <c r="AS77" i="77"/>
  <c r="AR77" i="77"/>
  <c r="AQ77" i="77"/>
  <c r="AP77" i="77"/>
  <c r="AO77" i="77"/>
  <c r="AN77" i="77"/>
  <c r="AM77" i="77"/>
  <c r="AL77" i="77"/>
  <c r="AK77" i="77"/>
  <c r="AJ77" i="77"/>
  <c r="AI77" i="77"/>
  <c r="AH77" i="77"/>
  <c r="AG77" i="77"/>
  <c r="AF77" i="77"/>
  <c r="AE77" i="77"/>
  <c r="AD77" i="77"/>
  <c r="AC77" i="77"/>
  <c r="AB77" i="77"/>
  <c r="AA77" i="77"/>
  <c r="Z77" i="77"/>
  <c r="Y77" i="77"/>
  <c r="X77" i="77"/>
  <c r="W77" i="77"/>
  <c r="V77" i="77"/>
  <c r="U77" i="77"/>
  <c r="T77" i="77"/>
  <c r="S77" i="77"/>
  <c r="R77" i="77"/>
  <c r="Q77" i="77"/>
  <c r="P77" i="77"/>
  <c r="O77" i="77"/>
  <c r="N77" i="77"/>
  <c r="M77" i="77"/>
  <c r="L77" i="77"/>
  <c r="K77" i="77"/>
  <c r="J77" i="77"/>
  <c r="I77" i="77"/>
  <c r="H77" i="77"/>
  <c r="G77" i="77"/>
  <c r="F77" i="77"/>
  <c r="E77" i="77"/>
  <c r="D77" i="77"/>
  <c r="BJ76" i="77"/>
  <c r="BI76" i="77"/>
  <c r="BH76" i="77"/>
  <c r="BG76" i="77"/>
  <c r="BF76" i="77"/>
  <c r="BE76" i="77"/>
  <c r="BD76" i="77"/>
  <c r="BC76" i="77"/>
  <c r="BB76" i="77"/>
  <c r="BA76" i="77"/>
  <c r="AZ76" i="77"/>
  <c r="AY76" i="77"/>
  <c r="AX76" i="77"/>
  <c r="AW76" i="77"/>
  <c r="AV76" i="77"/>
  <c r="AU76" i="77"/>
  <c r="AT76" i="77"/>
  <c r="AS76" i="77"/>
  <c r="AR76" i="77"/>
  <c r="AQ76" i="77"/>
  <c r="AP76" i="77"/>
  <c r="AO76" i="77"/>
  <c r="AN76" i="77"/>
  <c r="AM76" i="77"/>
  <c r="AL76" i="77"/>
  <c r="AK76" i="77"/>
  <c r="AJ76" i="77"/>
  <c r="AI76" i="77"/>
  <c r="AH76" i="77"/>
  <c r="AG76" i="77"/>
  <c r="AF76" i="77"/>
  <c r="AE76" i="77"/>
  <c r="AD76" i="77"/>
  <c r="AC76" i="77"/>
  <c r="AB76" i="77"/>
  <c r="AA76" i="77"/>
  <c r="Z76" i="77"/>
  <c r="Y76" i="77"/>
  <c r="X76" i="77"/>
  <c r="W76" i="77"/>
  <c r="V76" i="77"/>
  <c r="U76" i="77"/>
  <c r="T76" i="77"/>
  <c r="S76" i="77"/>
  <c r="R76" i="77"/>
  <c r="Q76" i="77"/>
  <c r="P76" i="77"/>
  <c r="O76" i="77"/>
  <c r="N76" i="77"/>
  <c r="M76" i="77"/>
  <c r="L76" i="77"/>
  <c r="K76" i="77"/>
  <c r="J76" i="77"/>
  <c r="I76" i="77"/>
  <c r="H76" i="77"/>
  <c r="G76" i="77"/>
  <c r="F76" i="77"/>
  <c r="E76" i="77"/>
  <c r="D76" i="77"/>
  <c r="BJ75" i="77"/>
  <c r="BI75" i="77"/>
  <c r="BH75" i="77"/>
  <c r="BG75" i="77"/>
  <c r="BF75" i="77"/>
  <c r="BE75" i="77"/>
  <c r="BD75" i="77"/>
  <c r="BC75" i="77"/>
  <c r="BB75" i="77"/>
  <c r="BA75" i="77"/>
  <c r="AZ75" i="77"/>
  <c r="AY75" i="77"/>
  <c r="AX75" i="77"/>
  <c r="AW75" i="77"/>
  <c r="AV75" i="77"/>
  <c r="AU75" i="77"/>
  <c r="AT75" i="77"/>
  <c r="AS75" i="77"/>
  <c r="AR75" i="77"/>
  <c r="AQ75" i="77"/>
  <c r="AP75" i="77"/>
  <c r="AO75" i="77"/>
  <c r="AN75" i="77"/>
  <c r="AM75" i="77"/>
  <c r="AL75" i="77"/>
  <c r="AK75" i="77"/>
  <c r="AJ75" i="77"/>
  <c r="AI75" i="77"/>
  <c r="AH75" i="77"/>
  <c r="AG75" i="77"/>
  <c r="AF75" i="77"/>
  <c r="AE75" i="77"/>
  <c r="AD75" i="77"/>
  <c r="AC75" i="77"/>
  <c r="AB75" i="77"/>
  <c r="AA75" i="77"/>
  <c r="Z75" i="77"/>
  <c r="Y75" i="77"/>
  <c r="X75" i="77"/>
  <c r="W75" i="77"/>
  <c r="V75" i="77"/>
  <c r="U75" i="77"/>
  <c r="T75" i="77"/>
  <c r="S75" i="77"/>
  <c r="R75" i="77"/>
  <c r="Q75" i="77"/>
  <c r="P75" i="77"/>
  <c r="O75" i="77"/>
  <c r="N75" i="77"/>
  <c r="M75" i="77"/>
  <c r="L75" i="77"/>
  <c r="K75" i="77"/>
  <c r="J75" i="77"/>
  <c r="I75" i="77"/>
  <c r="H75" i="77"/>
  <c r="G75" i="77"/>
  <c r="F75" i="77"/>
  <c r="E75" i="77"/>
  <c r="D75" i="77"/>
  <c r="BJ74" i="77"/>
  <c r="BI74" i="77"/>
  <c r="BH74" i="77"/>
  <c r="BG74" i="77"/>
  <c r="BF74" i="77"/>
  <c r="BE74" i="77"/>
  <c r="BD74" i="77"/>
  <c r="BC74" i="77"/>
  <c r="BB74" i="77"/>
  <c r="BA74" i="77"/>
  <c r="AZ74" i="77"/>
  <c r="AY74" i="77"/>
  <c r="AX74" i="77"/>
  <c r="AW74" i="77"/>
  <c r="AV74" i="77"/>
  <c r="AU74" i="77"/>
  <c r="AT74" i="77"/>
  <c r="AS74" i="77"/>
  <c r="AR74" i="77"/>
  <c r="AQ74" i="77"/>
  <c r="AP74" i="77"/>
  <c r="AO74" i="77"/>
  <c r="AN74" i="77"/>
  <c r="AM74" i="77"/>
  <c r="AL74" i="77"/>
  <c r="AK74" i="77"/>
  <c r="AJ74" i="77"/>
  <c r="AI74" i="77"/>
  <c r="AH74" i="77"/>
  <c r="AG74" i="77"/>
  <c r="AF74" i="77"/>
  <c r="AE74" i="77"/>
  <c r="AD74" i="77"/>
  <c r="AC74" i="77"/>
  <c r="AB74" i="77"/>
  <c r="AA74" i="77"/>
  <c r="Z74" i="77"/>
  <c r="Y74" i="77"/>
  <c r="X74" i="77"/>
  <c r="W74" i="77"/>
  <c r="V74" i="77"/>
  <c r="U74" i="77"/>
  <c r="T74" i="77"/>
  <c r="S74" i="77"/>
  <c r="R74" i="77"/>
  <c r="Q74" i="77"/>
  <c r="P74" i="77"/>
  <c r="O74" i="77"/>
  <c r="N74" i="77"/>
  <c r="M74" i="77"/>
  <c r="L74" i="77"/>
  <c r="K74" i="77"/>
  <c r="J74" i="77"/>
  <c r="I74" i="77"/>
  <c r="H74" i="77"/>
  <c r="G74" i="77"/>
  <c r="F74" i="77"/>
  <c r="E74" i="77"/>
  <c r="D74" i="77"/>
  <c r="BJ72" i="77"/>
  <c r="BI72" i="77"/>
  <c r="BH72" i="77"/>
  <c r="BG72" i="77"/>
  <c r="BF72" i="77"/>
  <c r="BE72" i="77"/>
  <c r="BD72" i="77"/>
  <c r="BC72" i="77"/>
  <c r="BB72" i="77"/>
  <c r="BA72" i="77"/>
  <c r="AZ72" i="77"/>
  <c r="AY72" i="77"/>
  <c r="AX72" i="77"/>
  <c r="AW72" i="77"/>
  <c r="AV72" i="77"/>
  <c r="AU72" i="77"/>
  <c r="AT72" i="77"/>
  <c r="AS72" i="77"/>
  <c r="AR72" i="77"/>
  <c r="AQ72" i="77"/>
  <c r="AP72" i="77"/>
  <c r="AO72" i="77"/>
  <c r="AN72" i="77"/>
  <c r="AM72" i="77"/>
  <c r="AL72" i="77"/>
  <c r="AK72" i="77"/>
  <c r="AJ72" i="77"/>
  <c r="AI72" i="77"/>
  <c r="AH72" i="77"/>
  <c r="AG72" i="77"/>
  <c r="AF72" i="77"/>
  <c r="AE72" i="77"/>
  <c r="AD72" i="77"/>
  <c r="AC72" i="77"/>
  <c r="AB72" i="77"/>
  <c r="AA72" i="77"/>
  <c r="Z72" i="77"/>
  <c r="Y72" i="77"/>
  <c r="X72" i="77"/>
  <c r="W72" i="77"/>
  <c r="V72" i="77"/>
  <c r="U72" i="77"/>
  <c r="T72" i="77"/>
  <c r="S72" i="77"/>
  <c r="R72" i="77"/>
  <c r="Q72" i="77"/>
  <c r="P72" i="77"/>
  <c r="O72" i="77"/>
  <c r="N72" i="77"/>
  <c r="M72" i="77"/>
  <c r="L72" i="77"/>
  <c r="K72" i="77"/>
  <c r="J72" i="77"/>
  <c r="I72" i="77"/>
  <c r="H72" i="77"/>
  <c r="G72" i="77"/>
  <c r="F72" i="77"/>
  <c r="E72" i="77"/>
  <c r="D72" i="77"/>
  <c r="C72" i="77"/>
  <c r="BJ71" i="77"/>
  <c r="BI71" i="77"/>
  <c r="BH71" i="77"/>
  <c r="BG71" i="77"/>
  <c r="BF71" i="77"/>
  <c r="BE71" i="77"/>
  <c r="BD71" i="77"/>
  <c r="BC71" i="77"/>
  <c r="BB71" i="77"/>
  <c r="BA71" i="77"/>
  <c r="AZ71" i="77"/>
  <c r="AY71" i="77"/>
  <c r="AX71" i="77"/>
  <c r="AW71" i="77"/>
  <c r="AV71" i="77"/>
  <c r="AU71" i="77"/>
  <c r="AT71" i="77"/>
  <c r="AS71" i="77"/>
  <c r="AR71" i="77"/>
  <c r="AQ71" i="77"/>
  <c r="AP71" i="77"/>
  <c r="AO71" i="77"/>
  <c r="AN71" i="77"/>
  <c r="AM71" i="77"/>
  <c r="AL71" i="77"/>
  <c r="AK71" i="77"/>
  <c r="AJ71" i="77"/>
  <c r="AI71" i="77"/>
  <c r="AH71" i="77"/>
  <c r="AG71" i="77"/>
  <c r="AF71" i="77"/>
  <c r="AE71" i="77"/>
  <c r="AD71" i="77"/>
  <c r="AC71" i="77"/>
  <c r="AB71" i="77"/>
  <c r="AA71" i="77"/>
  <c r="Z71" i="77"/>
  <c r="Y71" i="77"/>
  <c r="X71" i="77"/>
  <c r="W71" i="77"/>
  <c r="V71" i="77"/>
  <c r="U71" i="77"/>
  <c r="T71" i="77"/>
  <c r="S71" i="77"/>
  <c r="R71" i="77"/>
  <c r="Q71" i="77"/>
  <c r="P71" i="77"/>
  <c r="O71" i="77"/>
  <c r="N71" i="77"/>
  <c r="M71" i="77"/>
  <c r="L71" i="77"/>
  <c r="K71" i="77"/>
  <c r="J71" i="77"/>
  <c r="I71" i="77"/>
  <c r="H71" i="77"/>
  <c r="G71" i="77"/>
  <c r="F71" i="77"/>
  <c r="E71" i="77"/>
  <c r="D71" i="77"/>
  <c r="BJ70" i="77"/>
  <c r="BI70" i="77"/>
  <c r="BH70" i="77"/>
  <c r="BG70" i="77"/>
  <c r="BF70" i="77"/>
  <c r="BE70" i="77"/>
  <c r="BD70" i="77"/>
  <c r="BC70" i="77"/>
  <c r="BB70" i="77"/>
  <c r="BA70" i="77"/>
  <c r="AZ70" i="77"/>
  <c r="AY70" i="77"/>
  <c r="AX70" i="77"/>
  <c r="AW70" i="77"/>
  <c r="AV70" i="77"/>
  <c r="AU70" i="77"/>
  <c r="AT70" i="77"/>
  <c r="AS70" i="77"/>
  <c r="AR70" i="77"/>
  <c r="AQ70" i="77"/>
  <c r="AP70" i="77"/>
  <c r="AO70" i="77"/>
  <c r="AN70" i="77"/>
  <c r="AM70" i="77"/>
  <c r="AL70" i="77"/>
  <c r="AK70" i="77"/>
  <c r="AJ70" i="77"/>
  <c r="AI70" i="77"/>
  <c r="AH70" i="77"/>
  <c r="AG70" i="77"/>
  <c r="AF70" i="77"/>
  <c r="AE70" i="77"/>
  <c r="AD70" i="77"/>
  <c r="AC70" i="77"/>
  <c r="AB70" i="77"/>
  <c r="AA70" i="77"/>
  <c r="Z70" i="77"/>
  <c r="Y70" i="77"/>
  <c r="X70" i="77"/>
  <c r="W70" i="77"/>
  <c r="V70" i="77"/>
  <c r="U70" i="77"/>
  <c r="T70" i="77"/>
  <c r="S70" i="77"/>
  <c r="R70" i="77"/>
  <c r="Q70" i="77"/>
  <c r="P70" i="77"/>
  <c r="O70" i="77"/>
  <c r="N70" i="77"/>
  <c r="M70" i="77"/>
  <c r="L70" i="77"/>
  <c r="K70" i="77"/>
  <c r="J70" i="77"/>
  <c r="I70" i="77"/>
  <c r="H70" i="77"/>
  <c r="G70" i="77"/>
  <c r="F70" i="77"/>
  <c r="E70" i="77"/>
  <c r="D70" i="77"/>
  <c r="BJ69" i="77"/>
  <c r="BI69" i="77"/>
  <c r="BH69" i="77"/>
  <c r="BG69" i="77"/>
  <c r="BF69" i="77"/>
  <c r="BE69" i="77"/>
  <c r="BD69" i="77"/>
  <c r="BC69" i="77"/>
  <c r="BB69" i="77"/>
  <c r="BA69" i="77"/>
  <c r="AZ69" i="77"/>
  <c r="AY69" i="77"/>
  <c r="AX69" i="77"/>
  <c r="AW69" i="77"/>
  <c r="AV69" i="77"/>
  <c r="AU69" i="77"/>
  <c r="AT69" i="77"/>
  <c r="AS69" i="77"/>
  <c r="AR69" i="77"/>
  <c r="AQ69" i="77"/>
  <c r="AP69" i="77"/>
  <c r="AO69" i="77"/>
  <c r="AN69" i="77"/>
  <c r="AM69" i="77"/>
  <c r="AL69" i="77"/>
  <c r="AK69" i="77"/>
  <c r="AJ69" i="77"/>
  <c r="AI69" i="77"/>
  <c r="AH69" i="77"/>
  <c r="AG69" i="77"/>
  <c r="AF69" i="77"/>
  <c r="AE69" i="77"/>
  <c r="AD69" i="77"/>
  <c r="AC69" i="77"/>
  <c r="AB69" i="77"/>
  <c r="AA69" i="77"/>
  <c r="Z69" i="77"/>
  <c r="Y69" i="77"/>
  <c r="X69" i="77"/>
  <c r="W69" i="77"/>
  <c r="V69" i="77"/>
  <c r="U69" i="77"/>
  <c r="T69" i="77"/>
  <c r="S69" i="77"/>
  <c r="R69" i="77"/>
  <c r="Q69" i="77"/>
  <c r="P69" i="77"/>
  <c r="O69" i="77"/>
  <c r="N69" i="77"/>
  <c r="M69" i="77"/>
  <c r="L69" i="77"/>
  <c r="K69" i="77"/>
  <c r="J69" i="77"/>
  <c r="I69" i="77"/>
  <c r="H69" i="77"/>
  <c r="G69" i="77"/>
  <c r="F69" i="77"/>
  <c r="E69" i="77"/>
  <c r="D69" i="77"/>
  <c r="BJ68" i="77"/>
  <c r="BI68" i="77"/>
  <c r="BH68" i="77"/>
  <c r="BG68" i="77"/>
  <c r="BF68" i="77"/>
  <c r="BE68" i="77"/>
  <c r="BD68" i="77"/>
  <c r="BC68" i="77"/>
  <c r="BB68" i="77"/>
  <c r="BA68" i="77"/>
  <c r="AZ68" i="77"/>
  <c r="AY68" i="77"/>
  <c r="AX68" i="77"/>
  <c r="AW68" i="77"/>
  <c r="AV68" i="77"/>
  <c r="AU68" i="77"/>
  <c r="AT68" i="77"/>
  <c r="AS68" i="77"/>
  <c r="AR68" i="77"/>
  <c r="AQ68" i="77"/>
  <c r="AP68" i="77"/>
  <c r="AO68" i="77"/>
  <c r="AN68" i="77"/>
  <c r="AM68" i="77"/>
  <c r="AL68" i="77"/>
  <c r="AK68" i="77"/>
  <c r="AJ68" i="77"/>
  <c r="AI68" i="77"/>
  <c r="AH68" i="77"/>
  <c r="AG68" i="77"/>
  <c r="AF68" i="77"/>
  <c r="AE68" i="77"/>
  <c r="AD68" i="77"/>
  <c r="AC68" i="77"/>
  <c r="AB68" i="77"/>
  <c r="AA68" i="77"/>
  <c r="Z68" i="77"/>
  <c r="Y68" i="77"/>
  <c r="X68" i="77"/>
  <c r="W68" i="77"/>
  <c r="V68" i="77"/>
  <c r="U68" i="77"/>
  <c r="T68" i="77"/>
  <c r="S68" i="77"/>
  <c r="R68" i="77"/>
  <c r="Q68" i="77"/>
  <c r="P68" i="77"/>
  <c r="O68" i="77"/>
  <c r="N68" i="77"/>
  <c r="M68" i="77"/>
  <c r="L68" i="77"/>
  <c r="K68" i="77"/>
  <c r="J68" i="77"/>
  <c r="I68" i="77"/>
  <c r="H68" i="77"/>
  <c r="G68" i="77"/>
  <c r="F68" i="77"/>
  <c r="E68" i="77"/>
  <c r="D68" i="77"/>
  <c r="BJ67" i="77"/>
  <c r="BI67" i="77"/>
  <c r="BH67" i="77"/>
  <c r="BG67" i="77"/>
  <c r="BF67" i="77"/>
  <c r="BE67" i="77"/>
  <c r="BD67" i="77"/>
  <c r="BC67" i="77"/>
  <c r="BB67" i="77"/>
  <c r="BA67" i="77"/>
  <c r="AZ67" i="77"/>
  <c r="AY67" i="77"/>
  <c r="AX67" i="77"/>
  <c r="AW67" i="77"/>
  <c r="AV67" i="77"/>
  <c r="AU67" i="77"/>
  <c r="AT67" i="77"/>
  <c r="AS67" i="77"/>
  <c r="AR67" i="77"/>
  <c r="AQ67" i="77"/>
  <c r="AP67" i="77"/>
  <c r="AO67" i="77"/>
  <c r="AN67" i="77"/>
  <c r="AM67" i="77"/>
  <c r="AL67" i="77"/>
  <c r="AK67" i="77"/>
  <c r="AJ67" i="77"/>
  <c r="AI67" i="77"/>
  <c r="AH67" i="77"/>
  <c r="AG67" i="77"/>
  <c r="AF67" i="77"/>
  <c r="AE67" i="77"/>
  <c r="AD67" i="77"/>
  <c r="AC67" i="77"/>
  <c r="AB67" i="77"/>
  <c r="AA67" i="77"/>
  <c r="Z67" i="77"/>
  <c r="Y67" i="77"/>
  <c r="X67" i="77"/>
  <c r="W67" i="77"/>
  <c r="V67" i="77"/>
  <c r="U67" i="77"/>
  <c r="T67" i="77"/>
  <c r="S67" i="77"/>
  <c r="R67" i="77"/>
  <c r="Q67" i="77"/>
  <c r="P67" i="77"/>
  <c r="O67" i="77"/>
  <c r="N67" i="77"/>
  <c r="M67" i="77"/>
  <c r="L67" i="77"/>
  <c r="K67" i="77"/>
  <c r="J67" i="77"/>
  <c r="I67" i="77"/>
  <c r="H67" i="77"/>
  <c r="G67" i="77"/>
  <c r="F67" i="77"/>
  <c r="E67" i="77"/>
  <c r="D67" i="77"/>
  <c r="BJ66" i="77"/>
  <c r="BI66" i="77"/>
  <c r="BH66" i="77"/>
  <c r="BG66" i="77"/>
  <c r="BF66" i="77"/>
  <c r="BE66" i="77"/>
  <c r="BD66" i="77"/>
  <c r="BC66" i="77"/>
  <c r="BB66" i="77"/>
  <c r="BA66" i="77"/>
  <c r="AZ66" i="77"/>
  <c r="AY66" i="77"/>
  <c r="AX66" i="77"/>
  <c r="AW66" i="77"/>
  <c r="AV66" i="77"/>
  <c r="AU66" i="77"/>
  <c r="AT66" i="77"/>
  <c r="AS66" i="77"/>
  <c r="AR66" i="77"/>
  <c r="AQ66" i="77"/>
  <c r="AP66" i="77"/>
  <c r="AO66" i="77"/>
  <c r="AN66" i="77"/>
  <c r="AM66" i="77"/>
  <c r="AL66" i="77"/>
  <c r="AK66" i="77"/>
  <c r="AJ66" i="77"/>
  <c r="AI66" i="77"/>
  <c r="AH66" i="77"/>
  <c r="AG66" i="77"/>
  <c r="AF66" i="77"/>
  <c r="AE66" i="77"/>
  <c r="AD66" i="77"/>
  <c r="AC66" i="77"/>
  <c r="AB66" i="77"/>
  <c r="AA66" i="77"/>
  <c r="Z66" i="77"/>
  <c r="Y66" i="77"/>
  <c r="X66" i="77"/>
  <c r="W66" i="77"/>
  <c r="V66" i="77"/>
  <c r="U66" i="77"/>
  <c r="T66" i="77"/>
  <c r="S66" i="77"/>
  <c r="R66" i="77"/>
  <c r="Q66" i="77"/>
  <c r="P66" i="77"/>
  <c r="O66" i="77"/>
  <c r="N66" i="77"/>
  <c r="M66" i="77"/>
  <c r="L66" i="77"/>
  <c r="K66" i="77"/>
  <c r="J66" i="77"/>
  <c r="I66" i="77"/>
  <c r="H66" i="77"/>
  <c r="G66" i="77"/>
  <c r="F66" i="77"/>
  <c r="E66" i="77"/>
  <c r="D66" i="77"/>
  <c r="BJ65" i="77"/>
  <c r="BI65" i="77"/>
  <c r="BH65" i="77"/>
  <c r="BG65" i="77"/>
  <c r="BF65" i="77"/>
  <c r="BE65" i="77"/>
  <c r="BD65" i="77"/>
  <c r="BC65" i="77"/>
  <c r="BB65" i="77"/>
  <c r="BA65" i="77"/>
  <c r="AZ65" i="77"/>
  <c r="AY65" i="77"/>
  <c r="AX65" i="77"/>
  <c r="AW65" i="77"/>
  <c r="AV65" i="77"/>
  <c r="AU65" i="77"/>
  <c r="AT65" i="77"/>
  <c r="AS65" i="77"/>
  <c r="AR65" i="77"/>
  <c r="AQ65" i="77"/>
  <c r="AP65" i="77"/>
  <c r="AO65" i="77"/>
  <c r="AN65" i="77"/>
  <c r="AM65" i="77"/>
  <c r="AL65" i="77"/>
  <c r="AK65" i="77"/>
  <c r="AJ65" i="77"/>
  <c r="AI65" i="77"/>
  <c r="AH65" i="77"/>
  <c r="AG65" i="77"/>
  <c r="AF65" i="77"/>
  <c r="AE65" i="77"/>
  <c r="AD65" i="77"/>
  <c r="AC65" i="77"/>
  <c r="AB65" i="77"/>
  <c r="AA65" i="77"/>
  <c r="Z65" i="77"/>
  <c r="Y65" i="77"/>
  <c r="X65" i="77"/>
  <c r="W65" i="77"/>
  <c r="V65" i="77"/>
  <c r="U65" i="77"/>
  <c r="T65" i="77"/>
  <c r="S65" i="77"/>
  <c r="R65" i="77"/>
  <c r="Q65" i="77"/>
  <c r="P65" i="77"/>
  <c r="O65" i="77"/>
  <c r="N65" i="77"/>
  <c r="M65" i="77"/>
  <c r="L65" i="77"/>
  <c r="K65" i="77"/>
  <c r="J65" i="77"/>
  <c r="I65" i="77"/>
  <c r="H65" i="77"/>
  <c r="G65" i="77"/>
  <c r="F65" i="77"/>
  <c r="E65" i="77"/>
  <c r="D65" i="77"/>
  <c r="BJ64" i="77"/>
  <c r="BI64" i="77"/>
  <c r="BH64" i="77"/>
  <c r="BG64" i="77"/>
  <c r="BF64" i="77"/>
  <c r="BE64" i="77"/>
  <c r="BD64" i="77"/>
  <c r="BC64" i="77"/>
  <c r="BB64" i="77"/>
  <c r="BA64" i="77"/>
  <c r="AZ64" i="77"/>
  <c r="AY64" i="77"/>
  <c r="AX64" i="77"/>
  <c r="AW64" i="77"/>
  <c r="AV64" i="77"/>
  <c r="AU64" i="77"/>
  <c r="AT64" i="77"/>
  <c r="AS64" i="77"/>
  <c r="AR64" i="77"/>
  <c r="AQ64" i="77"/>
  <c r="AP64" i="77"/>
  <c r="AO64" i="77"/>
  <c r="AN64" i="77"/>
  <c r="AM64" i="77"/>
  <c r="AL64" i="77"/>
  <c r="AK64" i="77"/>
  <c r="AJ64" i="77"/>
  <c r="AI64" i="77"/>
  <c r="AH64" i="77"/>
  <c r="AG64" i="77"/>
  <c r="AF64" i="77"/>
  <c r="AE64" i="77"/>
  <c r="AD64" i="77"/>
  <c r="AC64" i="77"/>
  <c r="AB64" i="77"/>
  <c r="AA64" i="77"/>
  <c r="Z64" i="77"/>
  <c r="Y64" i="77"/>
  <c r="X64" i="77"/>
  <c r="W64" i="77"/>
  <c r="V64" i="77"/>
  <c r="U64" i="77"/>
  <c r="T64" i="77"/>
  <c r="S64" i="77"/>
  <c r="R64" i="77"/>
  <c r="Q64" i="77"/>
  <c r="P64" i="77"/>
  <c r="O64" i="77"/>
  <c r="N64" i="77"/>
  <c r="M64" i="77"/>
  <c r="L64" i="77"/>
  <c r="K64" i="77"/>
  <c r="J64" i="77"/>
  <c r="I64" i="77"/>
  <c r="H64" i="77"/>
  <c r="G64" i="77"/>
  <c r="F64" i="77"/>
  <c r="E64" i="77"/>
  <c r="D64" i="77"/>
  <c r="C64" i="77"/>
  <c r="BJ63" i="77"/>
  <c r="BI63" i="77"/>
  <c r="BH63" i="77"/>
  <c r="BG63" i="77"/>
  <c r="BF63" i="77"/>
  <c r="BE63" i="77"/>
  <c r="BD63" i="77"/>
  <c r="BC63" i="77"/>
  <c r="BB63" i="77"/>
  <c r="BA63" i="77"/>
  <c r="AZ63" i="77"/>
  <c r="AY63" i="77"/>
  <c r="AX63" i="77"/>
  <c r="AW63" i="77"/>
  <c r="AV63" i="77"/>
  <c r="AU63" i="77"/>
  <c r="AT63" i="77"/>
  <c r="AS63" i="77"/>
  <c r="AR63" i="77"/>
  <c r="AQ63" i="77"/>
  <c r="AP63" i="77"/>
  <c r="AO63" i="77"/>
  <c r="AN63" i="77"/>
  <c r="AM63" i="77"/>
  <c r="AL63" i="77"/>
  <c r="AK63" i="77"/>
  <c r="AJ63" i="77"/>
  <c r="AI63" i="77"/>
  <c r="AH63" i="77"/>
  <c r="AG63" i="77"/>
  <c r="AF63" i="77"/>
  <c r="AE63" i="77"/>
  <c r="AD63" i="77"/>
  <c r="AC63" i="77"/>
  <c r="AB63" i="77"/>
  <c r="AA63" i="77"/>
  <c r="Z63" i="77"/>
  <c r="Y63" i="77"/>
  <c r="X63" i="77"/>
  <c r="W63" i="77"/>
  <c r="V63" i="77"/>
  <c r="U63" i="77"/>
  <c r="T63" i="77"/>
  <c r="S63" i="77"/>
  <c r="R63" i="77"/>
  <c r="Q63" i="77"/>
  <c r="P63" i="77"/>
  <c r="O63" i="77"/>
  <c r="N63" i="77"/>
  <c r="M63" i="77"/>
  <c r="L63" i="77"/>
  <c r="K63" i="77"/>
  <c r="J63" i="77"/>
  <c r="I63" i="77"/>
  <c r="H63" i="77"/>
  <c r="G63" i="77"/>
  <c r="F63" i="77"/>
  <c r="E63" i="77"/>
  <c r="D63" i="77"/>
  <c r="BJ62" i="77"/>
  <c r="BI62" i="77"/>
  <c r="BH62" i="77"/>
  <c r="BG62" i="77"/>
  <c r="BF62" i="77"/>
  <c r="BE62" i="77"/>
  <c r="BD62" i="77"/>
  <c r="BC62" i="77"/>
  <c r="BB62" i="77"/>
  <c r="BA62" i="77"/>
  <c r="AZ62" i="77"/>
  <c r="AY62" i="77"/>
  <c r="AX62" i="77"/>
  <c r="AW62" i="77"/>
  <c r="AV62" i="77"/>
  <c r="AU62" i="77"/>
  <c r="AT62" i="77"/>
  <c r="AS62" i="77"/>
  <c r="AR62" i="77"/>
  <c r="AQ62" i="77"/>
  <c r="AP62" i="77"/>
  <c r="AO62" i="77"/>
  <c r="AN62" i="77"/>
  <c r="AM62" i="77"/>
  <c r="AL62" i="77"/>
  <c r="AK62" i="77"/>
  <c r="AJ62" i="77"/>
  <c r="AI62" i="77"/>
  <c r="AH62" i="77"/>
  <c r="AG62" i="77"/>
  <c r="AF62" i="77"/>
  <c r="AE62" i="77"/>
  <c r="AD62" i="77"/>
  <c r="AC62" i="77"/>
  <c r="AB62" i="77"/>
  <c r="AA62" i="77"/>
  <c r="Z62" i="77"/>
  <c r="Y62" i="77"/>
  <c r="X62" i="77"/>
  <c r="W62" i="77"/>
  <c r="V62" i="77"/>
  <c r="U62" i="77"/>
  <c r="T62" i="77"/>
  <c r="S62" i="77"/>
  <c r="R62" i="77"/>
  <c r="Q62" i="77"/>
  <c r="P62" i="77"/>
  <c r="O62" i="77"/>
  <c r="N62" i="77"/>
  <c r="M62" i="77"/>
  <c r="L62" i="77"/>
  <c r="K62" i="77"/>
  <c r="J62" i="77"/>
  <c r="I62" i="77"/>
  <c r="H62" i="77"/>
  <c r="G62" i="77"/>
  <c r="F62" i="77"/>
  <c r="E62" i="77"/>
  <c r="D62" i="77"/>
  <c r="BJ61" i="77"/>
  <c r="BI61" i="77"/>
  <c r="BH61" i="77"/>
  <c r="BG61" i="77"/>
  <c r="BF61" i="77"/>
  <c r="BE61" i="77"/>
  <c r="BD61" i="77"/>
  <c r="BC61" i="77"/>
  <c r="BB61" i="77"/>
  <c r="BA61" i="77"/>
  <c r="AZ61" i="77"/>
  <c r="AY61" i="77"/>
  <c r="AX61" i="77"/>
  <c r="AW61" i="77"/>
  <c r="AV61" i="77"/>
  <c r="AU61" i="77"/>
  <c r="AT61" i="77"/>
  <c r="AS61" i="77"/>
  <c r="AR61" i="77"/>
  <c r="AQ61" i="77"/>
  <c r="AP61" i="77"/>
  <c r="AO61" i="77"/>
  <c r="AN61" i="77"/>
  <c r="AM61" i="77"/>
  <c r="AL61" i="77"/>
  <c r="AK61" i="77"/>
  <c r="AJ61" i="77"/>
  <c r="AI61" i="77"/>
  <c r="AH61" i="77"/>
  <c r="AG61" i="77"/>
  <c r="AF61" i="77"/>
  <c r="AE61" i="77"/>
  <c r="AD61" i="77"/>
  <c r="AC61" i="77"/>
  <c r="AB61" i="77"/>
  <c r="AA61" i="77"/>
  <c r="Z61" i="77"/>
  <c r="Y61" i="77"/>
  <c r="X61" i="77"/>
  <c r="W61" i="77"/>
  <c r="V61" i="77"/>
  <c r="U61" i="77"/>
  <c r="T61" i="77"/>
  <c r="S61" i="77"/>
  <c r="R61" i="77"/>
  <c r="Q61" i="77"/>
  <c r="P61" i="77"/>
  <c r="O61" i="77"/>
  <c r="N61" i="77"/>
  <c r="M61" i="77"/>
  <c r="L61" i="77"/>
  <c r="K61" i="77"/>
  <c r="J61" i="77"/>
  <c r="I61" i="77"/>
  <c r="H61" i="77"/>
  <c r="G61" i="77"/>
  <c r="F61" i="77"/>
  <c r="E61" i="77"/>
  <c r="D61" i="77"/>
  <c r="BJ60" i="77"/>
  <c r="BI60" i="77"/>
  <c r="BH60" i="77"/>
  <c r="BG60" i="77"/>
  <c r="BF60" i="77"/>
  <c r="BE60" i="77"/>
  <c r="BD60" i="77"/>
  <c r="BC60" i="77"/>
  <c r="BB60" i="77"/>
  <c r="BA60" i="77"/>
  <c r="AZ60" i="77"/>
  <c r="AY60" i="77"/>
  <c r="AX60" i="77"/>
  <c r="AW60" i="77"/>
  <c r="AV60" i="77"/>
  <c r="AU60" i="77"/>
  <c r="AT60" i="77"/>
  <c r="AS60" i="77"/>
  <c r="AR60" i="77"/>
  <c r="AQ60" i="77"/>
  <c r="AP60" i="77"/>
  <c r="AO60" i="77"/>
  <c r="AN60" i="77"/>
  <c r="AM60" i="77"/>
  <c r="AL60" i="77"/>
  <c r="AK60" i="77"/>
  <c r="AJ60" i="77"/>
  <c r="AI60" i="77"/>
  <c r="AH60" i="77"/>
  <c r="AG60" i="77"/>
  <c r="AF60" i="77"/>
  <c r="AE60" i="77"/>
  <c r="AD60" i="77"/>
  <c r="AC60" i="77"/>
  <c r="AB60" i="77"/>
  <c r="AA60" i="77"/>
  <c r="Z60" i="77"/>
  <c r="Y60" i="77"/>
  <c r="X60" i="77"/>
  <c r="W60" i="77"/>
  <c r="V60" i="77"/>
  <c r="U60" i="77"/>
  <c r="T60" i="77"/>
  <c r="S60" i="77"/>
  <c r="R60" i="77"/>
  <c r="Q60" i="77"/>
  <c r="P60" i="77"/>
  <c r="O60" i="77"/>
  <c r="N60" i="77"/>
  <c r="M60" i="77"/>
  <c r="L60" i="77"/>
  <c r="K60" i="77"/>
  <c r="J60" i="77"/>
  <c r="I60" i="77"/>
  <c r="H60" i="77"/>
  <c r="G60" i="77"/>
  <c r="F60" i="77"/>
  <c r="E60" i="77"/>
  <c r="D60" i="77"/>
  <c r="BJ59" i="77"/>
  <c r="BI59" i="77"/>
  <c r="BH59" i="77"/>
  <c r="BG59" i="77"/>
  <c r="BF59" i="77"/>
  <c r="BE59" i="77"/>
  <c r="BD59" i="77"/>
  <c r="BC59" i="77"/>
  <c r="BB59" i="77"/>
  <c r="BA59" i="77"/>
  <c r="AZ59" i="77"/>
  <c r="AY59" i="77"/>
  <c r="AX59" i="77"/>
  <c r="AW59" i="77"/>
  <c r="AV59" i="77"/>
  <c r="AU59" i="77"/>
  <c r="AT59" i="77"/>
  <c r="AS59" i="77"/>
  <c r="AR59" i="77"/>
  <c r="AQ59" i="77"/>
  <c r="AP59" i="77"/>
  <c r="AO59" i="77"/>
  <c r="AN59" i="77"/>
  <c r="AM59" i="77"/>
  <c r="AL59" i="77"/>
  <c r="AK59" i="77"/>
  <c r="AJ59" i="77"/>
  <c r="AI59" i="77"/>
  <c r="AH59" i="77"/>
  <c r="AG59" i="77"/>
  <c r="AF59" i="77"/>
  <c r="AE59" i="77"/>
  <c r="AD59" i="77"/>
  <c r="AC59" i="77"/>
  <c r="AB59" i="77"/>
  <c r="AA59" i="77"/>
  <c r="Z59" i="77"/>
  <c r="Y59" i="77"/>
  <c r="X59" i="77"/>
  <c r="W59" i="77"/>
  <c r="V59" i="77"/>
  <c r="U59" i="77"/>
  <c r="T59" i="77"/>
  <c r="S59" i="77"/>
  <c r="R59" i="77"/>
  <c r="Q59" i="77"/>
  <c r="P59" i="77"/>
  <c r="O59" i="77"/>
  <c r="N59" i="77"/>
  <c r="M59" i="77"/>
  <c r="L59" i="77"/>
  <c r="K59" i="77"/>
  <c r="J59" i="77"/>
  <c r="I59" i="77"/>
  <c r="H59" i="77"/>
  <c r="G59" i="77"/>
  <c r="F59" i="77"/>
  <c r="E59" i="77"/>
  <c r="D59" i="77"/>
  <c r="C59" i="77"/>
  <c r="BJ58" i="77"/>
  <c r="BI58" i="77"/>
  <c r="BH58" i="77"/>
  <c r="BG58" i="77"/>
  <c r="BF58" i="77"/>
  <c r="BE58" i="77"/>
  <c r="BD58" i="77"/>
  <c r="BC58" i="77"/>
  <c r="BB58" i="77"/>
  <c r="BA58" i="77"/>
  <c r="AZ58" i="77"/>
  <c r="AY58" i="77"/>
  <c r="AX58" i="77"/>
  <c r="AW58" i="77"/>
  <c r="AV58" i="77"/>
  <c r="AU58" i="77"/>
  <c r="AT58" i="77"/>
  <c r="AS58" i="77"/>
  <c r="AR58" i="77"/>
  <c r="AQ58" i="77"/>
  <c r="AP58" i="77"/>
  <c r="AO58" i="77"/>
  <c r="AN58" i="77"/>
  <c r="AM58" i="77"/>
  <c r="AL58" i="77"/>
  <c r="AK58" i="77"/>
  <c r="AJ58" i="77"/>
  <c r="AI58" i="77"/>
  <c r="AH58" i="77"/>
  <c r="AG58" i="77"/>
  <c r="AF58" i="77"/>
  <c r="AE58" i="77"/>
  <c r="AD58" i="77"/>
  <c r="AC58" i="77"/>
  <c r="AB58" i="77"/>
  <c r="AA58" i="77"/>
  <c r="Z58" i="77"/>
  <c r="Y58" i="77"/>
  <c r="X58" i="77"/>
  <c r="W58" i="77"/>
  <c r="V58" i="77"/>
  <c r="U58" i="77"/>
  <c r="T58" i="77"/>
  <c r="S58" i="77"/>
  <c r="R58" i="77"/>
  <c r="Q58" i="77"/>
  <c r="P58" i="77"/>
  <c r="O58" i="77"/>
  <c r="N58" i="77"/>
  <c r="M58" i="77"/>
  <c r="L58" i="77"/>
  <c r="K58" i="77"/>
  <c r="J58" i="77"/>
  <c r="I58" i="77"/>
  <c r="H58" i="77"/>
  <c r="G58" i="77"/>
  <c r="F58" i="77"/>
  <c r="E58" i="77"/>
  <c r="D58" i="77"/>
  <c r="C58" i="77"/>
  <c r="BJ57" i="77"/>
  <c r="BI57" i="77"/>
  <c r="BH57" i="77"/>
  <c r="BG57" i="77"/>
  <c r="BF57" i="77"/>
  <c r="BE57" i="77"/>
  <c r="BD57" i="77"/>
  <c r="BC57" i="77"/>
  <c r="BB57" i="77"/>
  <c r="BA57" i="77"/>
  <c r="AZ57" i="77"/>
  <c r="AY57" i="77"/>
  <c r="AX57" i="77"/>
  <c r="AW57" i="77"/>
  <c r="AV57" i="77"/>
  <c r="AU57" i="77"/>
  <c r="AT57" i="77"/>
  <c r="AS57" i="77"/>
  <c r="AR57" i="77"/>
  <c r="AQ57" i="77"/>
  <c r="AP57" i="77"/>
  <c r="AO57" i="77"/>
  <c r="AN57" i="77"/>
  <c r="AM57" i="77"/>
  <c r="AL57" i="77"/>
  <c r="AK57" i="77"/>
  <c r="AJ57" i="77"/>
  <c r="AI57" i="77"/>
  <c r="AH57" i="77"/>
  <c r="AG57" i="77"/>
  <c r="AF57" i="77"/>
  <c r="AE57" i="77"/>
  <c r="AD57" i="77"/>
  <c r="AC57" i="77"/>
  <c r="AB57" i="77"/>
  <c r="AA57" i="77"/>
  <c r="Z57" i="77"/>
  <c r="Y57" i="77"/>
  <c r="X57" i="77"/>
  <c r="W57" i="77"/>
  <c r="V57" i="77"/>
  <c r="U57" i="77"/>
  <c r="T57" i="77"/>
  <c r="S57" i="77"/>
  <c r="R57" i="77"/>
  <c r="Q57" i="77"/>
  <c r="P57" i="77"/>
  <c r="O57" i="77"/>
  <c r="N57" i="77"/>
  <c r="M57" i="77"/>
  <c r="L57" i="77"/>
  <c r="K57" i="77"/>
  <c r="J57" i="77"/>
  <c r="I57" i="77"/>
  <c r="H57" i="77"/>
  <c r="G57" i="77"/>
  <c r="F57" i="77"/>
  <c r="E57" i="77"/>
  <c r="D57" i="77"/>
  <c r="BJ56" i="77"/>
  <c r="BI56" i="77"/>
  <c r="BH56" i="77"/>
  <c r="BG56" i="77"/>
  <c r="BF56" i="77"/>
  <c r="BE56" i="77"/>
  <c r="BD56" i="77"/>
  <c r="BC56" i="77"/>
  <c r="BB56" i="77"/>
  <c r="BA56" i="77"/>
  <c r="AZ56" i="77"/>
  <c r="AY56" i="77"/>
  <c r="AX56" i="77"/>
  <c r="AW56" i="77"/>
  <c r="AV56" i="77"/>
  <c r="AU56" i="77"/>
  <c r="AT56" i="77"/>
  <c r="AS56" i="77"/>
  <c r="AR56" i="77"/>
  <c r="AQ56" i="77"/>
  <c r="AP56" i="77"/>
  <c r="AO56" i="77"/>
  <c r="AN56" i="77"/>
  <c r="AM56" i="77"/>
  <c r="AL56" i="77"/>
  <c r="AK56" i="77"/>
  <c r="AJ56" i="77"/>
  <c r="AI56" i="77"/>
  <c r="AH56" i="77"/>
  <c r="AG56" i="77"/>
  <c r="AF56" i="77"/>
  <c r="AE56" i="77"/>
  <c r="AD56" i="77"/>
  <c r="AC56" i="77"/>
  <c r="AB56" i="77"/>
  <c r="AA56" i="77"/>
  <c r="Z56" i="77"/>
  <c r="Y56" i="77"/>
  <c r="X56" i="77"/>
  <c r="W56" i="77"/>
  <c r="V56" i="77"/>
  <c r="U56" i="77"/>
  <c r="T56" i="77"/>
  <c r="S56" i="77"/>
  <c r="R56" i="77"/>
  <c r="Q56" i="77"/>
  <c r="P56" i="77"/>
  <c r="O56" i="77"/>
  <c r="N56" i="77"/>
  <c r="M56" i="77"/>
  <c r="L56" i="77"/>
  <c r="K56" i="77"/>
  <c r="J56" i="77"/>
  <c r="I56" i="77"/>
  <c r="H56" i="77"/>
  <c r="G56" i="77"/>
  <c r="F56" i="77"/>
  <c r="E56" i="77"/>
  <c r="D56" i="77"/>
  <c r="C56" i="77"/>
  <c r="BJ55" i="77"/>
  <c r="BI55" i="77"/>
  <c r="BH55" i="77"/>
  <c r="BG55" i="77"/>
  <c r="BF55" i="77"/>
  <c r="BE55" i="77"/>
  <c r="BD55" i="77"/>
  <c r="BC55" i="77"/>
  <c r="BB55" i="77"/>
  <c r="BA55" i="77"/>
  <c r="AZ55" i="77"/>
  <c r="AY55" i="77"/>
  <c r="AX55" i="77"/>
  <c r="AW55" i="77"/>
  <c r="AV55" i="77"/>
  <c r="AU55" i="77"/>
  <c r="AT55" i="77"/>
  <c r="AS55" i="77"/>
  <c r="AR55" i="77"/>
  <c r="AQ55" i="77"/>
  <c r="AP55" i="77"/>
  <c r="AO55" i="77"/>
  <c r="AN55" i="77"/>
  <c r="AM55" i="77"/>
  <c r="AL55" i="77"/>
  <c r="AK55" i="77"/>
  <c r="AJ55" i="77"/>
  <c r="AI55" i="77"/>
  <c r="AH55" i="77"/>
  <c r="AG55" i="77"/>
  <c r="AF55" i="77"/>
  <c r="AE55" i="77"/>
  <c r="AD55" i="77"/>
  <c r="AC55" i="77"/>
  <c r="AB55" i="77"/>
  <c r="AA55" i="77"/>
  <c r="Z55" i="77"/>
  <c r="Y55" i="77"/>
  <c r="X55" i="77"/>
  <c r="W55" i="77"/>
  <c r="V55" i="77"/>
  <c r="U55" i="77"/>
  <c r="T55" i="77"/>
  <c r="S55" i="77"/>
  <c r="R55" i="77"/>
  <c r="Q55" i="77"/>
  <c r="P55" i="77"/>
  <c r="O55" i="77"/>
  <c r="N55" i="77"/>
  <c r="M55" i="77"/>
  <c r="L55" i="77"/>
  <c r="K55" i="77"/>
  <c r="J55" i="77"/>
  <c r="I55" i="77"/>
  <c r="H55" i="77"/>
  <c r="G55" i="77"/>
  <c r="F55" i="77"/>
  <c r="E55" i="77"/>
  <c r="D55" i="77"/>
  <c r="C55" i="77"/>
  <c r="C54" i="77"/>
  <c r="BJ52" i="77"/>
  <c r="BI52" i="77"/>
  <c r="BH52" i="77"/>
  <c r="BG52" i="77"/>
  <c r="BF52" i="77"/>
  <c r="BE52" i="77"/>
  <c r="BD52" i="77"/>
  <c r="BC52" i="77"/>
  <c r="BB52" i="77"/>
  <c r="BA52" i="77"/>
  <c r="AZ52" i="77"/>
  <c r="AY52" i="77"/>
  <c r="AX52" i="77"/>
  <c r="AW52" i="77"/>
  <c r="AV52" i="77"/>
  <c r="AU52" i="77"/>
  <c r="AT52" i="77"/>
  <c r="AS52" i="77"/>
  <c r="AR52" i="77"/>
  <c r="AQ52" i="77"/>
  <c r="AP52" i="77"/>
  <c r="AO52" i="77"/>
  <c r="AN52" i="77"/>
  <c r="AM52" i="77"/>
  <c r="AL52" i="77"/>
  <c r="AK52" i="77"/>
  <c r="AJ52" i="77"/>
  <c r="AI52" i="77"/>
  <c r="AH52" i="77"/>
  <c r="AG52" i="77"/>
  <c r="AF52" i="77"/>
  <c r="AE52" i="77"/>
  <c r="AD52" i="77"/>
  <c r="AC52" i="77"/>
  <c r="AB52" i="77"/>
  <c r="AA52" i="77"/>
  <c r="Z52" i="77"/>
  <c r="Y52" i="77"/>
  <c r="X52" i="77"/>
  <c r="W52" i="77"/>
  <c r="V52" i="77"/>
  <c r="U52" i="77"/>
  <c r="T52" i="77"/>
  <c r="S52" i="77"/>
  <c r="R52" i="77"/>
  <c r="Q52" i="77"/>
  <c r="P52" i="77"/>
  <c r="O52" i="77"/>
  <c r="N52" i="77"/>
  <c r="M52" i="77"/>
  <c r="L52" i="77"/>
  <c r="K52" i="77"/>
  <c r="J52" i="77"/>
  <c r="I52" i="77"/>
  <c r="H52" i="77"/>
  <c r="G52" i="77"/>
  <c r="F52" i="77"/>
  <c r="E52" i="77"/>
  <c r="D52" i="77"/>
  <c r="C52" i="77"/>
  <c r="BJ51" i="77"/>
  <c r="BI51" i="77"/>
  <c r="BH51" i="77"/>
  <c r="BG51" i="77"/>
  <c r="BF51" i="77"/>
  <c r="BE51" i="77"/>
  <c r="BD51" i="77"/>
  <c r="BC51" i="77"/>
  <c r="BB51" i="77"/>
  <c r="BA51" i="77"/>
  <c r="AZ51" i="77"/>
  <c r="AY51" i="77"/>
  <c r="AX51" i="77"/>
  <c r="AW51" i="77"/>
  <c r="AV51" i="77"/>
  <c r="AU51" i="77"/>
  <c r="AT51" i="77"/>
  <c r="AS51" i="77"/>
  <c r="AR51" i="77"/>
  <c r="AQ51" i="77"/>
  <c r="AP51" i="77"/>
  <c r="AO51" i="77"/>
  <c r="AN51" i="77"/>
  <c r="AM51" i="77"/>
  <c r="AL51" i="77"/>
  <c r="AK51" i="77"/>
  <c r="AJ51" i="77"/>
  <c r="AI51" i="77"/>
  <c r="AH51" i="77"/>
  <c r="AG51" i="77"/>
  <c r="AF51" i="77"/>
  <c r="AE51" i="77"/>
  <c r="AD51" i="77"/>
  <c r="AC51" i="77"/>
  <c r="AB51" i="77"/>
  <c r="AA51" i="77"/>
  <c r="Z51" i="77"/>
  <c r="Y51" i="77"/>
  <c r="X51" i="77"/>
  <c r="W51" i="77"/>
  <c r="V51" i="77"/>
  <c r="U51" i="77"/>
  <c r="T51" i="77"/>
  <c r="S51" i="77"/>
  <c r="R51" i="77"/>
  <c r="Q51" i="77"/>
  <c r="P51" i="77"/>
  <c r="O51" i="77"/>
  <c r="N51" i="77"/>
  <c r="M51" i="77"/>
  <c r="L51" i="77"/>
  <c r="K51" i="77"/>
  <c r="J51" i="77"/>
  <c r="I51" i="77"/>
  <c r="H51" i="77"/>
  <c r="G51" i="77"/>
  <c r="F51" i="77"/>
  <c r="D51" i="77"/>
  <c r="C51" i="77"/>
  <c r="BJ50" i="77"/>
  <c r="BI50" i="77"/>
  <c r="BH50" i="77"/>
  <c r="BG50" i="77"/>
  <c r="BF50" i="77"/>
  <c r="BE50" i="77"/>
  <c r="BD50" i="77"/>
  <c r="BC50" i="77"/>
  <c r="BB50" i="77"/>
  <c r="BA50" i="77"/>
  <c r="AZ50" i="77"/>
  <c r="AY50" i="77"/>
  <c r="AX50" i="77"/>
  <c r="AW50" i="77"/>
  <c r="AV50" i="77"/>
  <c r="AU50" i="77"/>
  <c r="AT50" i="77"/>
  <c r="AS50" i="77"/>
  <c r="AR50" i="77"/>
  <c r="AQ50" i="77"/>
  <c r="AP50" i="77"/>
  <c r="AO50" i="77"/>
  <c r="AN50" i="77"/>
  <c r="AM50" i="77"/>
  <c r="AL50" i="77"/>
  <c r="AK50" i="77"/>
  <c r="AJ50" i="77"/>
  <c r="AI50" i="77"/>
  <c r="AH50" i="77"/>
  <c r="AG50" i="77"/>
  <c r="AF50" i="77"/>
  <c r="AE50" i="77"/>
  <c r="AD50" i="77"/>
  <c r="AC50" i="77"/>
  <c r="AB50" i="77"/>
  <c r="AA50" i="77"/>
  <c r="Z50" i="77"/>
  <c r="Y50" i="77"/>
  <c r="X50" i="77"/>
  <c r="W50" i="77"/>
  <c r="V50" i="77"/>
  <c r="U50" i="77"/>
  <c r="T50" i="77"/>
  <c r="S50" i="77"/>
  <c r="R50" i="77"/>
  <c r="Q50" i="77"/>
  <c r="P50" i="77"/>
  <c r="O50" i="77"/>
  <c r="N50" i="77"/>
  <c r="M50" i="77"/>
  <c r="L50" i="77"/>
  <c r="K50" i="77"/>
  <c r="J50" i="77"/>
  <c r="I50" i="77"/>
  <c r="H50" i="77"/>
  <c r="G50" i="77"/>
  <c r="F50" i="77"/>
  <c r="E50" i="77"/>
  <c r="D50" i="77"/>
  <c r="BJ49" i="77"/>
  <c r="BI49" i="77"/>
  <c r="BH49" i="77"/>
  <c r="BG49" i="77"/>
  <c r="BF49" i="77"/>
  <c r="BE49" i="77"/>
  <c r="BD49" i="77"/>
  <c r="BC49" i="77"/>
  <c r="BB49" i="77"/>
  <c r="BA49" i="77"/>
  <c r="AZ49" i="77"/>
  <c r="AY49" i="77"/>
  <c r="AX49" i="77"/>
  <c r="AW49" i="77"/>
  <c r="AV49" i="77"/>
  <c r="AU49" i="77"/>
  <c r="AT49" i="77"/>
  <c r="AS49" i="77"/>
  <c r="AR49" i="77"/>
  <c r="AQ49" i="77"/>
  <c r="AP49" i="77"/>
  <c r="AO49" i="77"/>
  <c r="AN49" i="77"/>
  <c r="AM49" i="77"/>
  <c r="AL49" i="77"/>
  <c r="AK49" i="77"/>
  <c r="AJ49" i="77"/>
  <c r="AI49" i="77"/>
  <c r="AH49" i="77"/>
  <c r="AG49" i="77"/>
  <c r="AF49" i="77"/>
  <c r="AE49" i="77"/>
  <c r="AD49" i="77"/>
  <c r="AC49" i="77"/>
  <c r="AB49" i="77"/>
  <c r="AA49" i="77"/>
  <c r="Z49" i="77"/>
  <c r="Y49" i="77"/>
  <c r="X49" i="77"/>
  <c r="W49" i="77"/>
  <c r="V49" i="77"/>
  <c r="U49" i="77"/>
  <c r="T49" i="77"/>
  <c r="S49" i="77"/>
  <c r="R49" i="77"/>
  <c r="Q49" i="77"/>
  <c r="P49" i="77"/>
  <c r="O49" i="77"/>
  <c r="N49" i="77"/>
  <c r="M49" i="77"/>
  <c r="L49" i="77"/>
  <c r="K49" i="77"/>
  <c r="J49" i="77"/>
  <c r="I49" i="77"/>
  <c r="H49" i="77"/>
  <c r="G49" i="77"/>
  <c r="F49" i="77"/>
  <c r="E49" i="77"/>
  <c r="D49" i="77"/>
  <c r="BJ48" i="77"/>
  <c r="BI48" i="77"/>
  <c r="BH48" i="77"/>
  <c r="BG48" i="77"/>
  <c r="BF48" i="77"/>
  <c r="BE48" i="77"/>
  <c r="BD48" i="77"/>
  <c r="BC48" i="77"/>
  <c r="BB48" i="77"/>
  <c r="BA48" i="77"/>
  <c r="AZ48" i="77"/>
  <c r="AY48" i="77"/>
  <c r="AX48" i="77"/>
  <c r="AW48" i="77"/>
  <c r="AV48" i="77"/>
  <c r="AU48" i="77"/>
  <c r="AT48" i="77"/>
  <c r="AS48" i="77"/>
  <c r="AR48" i="77"/>
  <c r="AQ48" i="77"/>
  <c r="AP48" i="77"/>
  <c r="AO48" i="77"/>
  <c r="AN48" i="77"/>
  <c r="AM48" i="77"/>
  <c r="AL48" i="77"/>
  <c r="AK48" i="77"/>
  <c r="AJ48" i="77"/>
  <c r="AI48" i="77"/>
  <c r="AH48" i="77"/>
  <c r="AG48" i="77"/>
  <c r="AF48" i="77"/>
  <c r="AE48" i="77"/>
  <c r="AD48" i="77"/>
  <c r="AC48" i="77"/>
  <c r="AB48" i="77"/>
  <c r="AA48" i="77"/>
  <c r="Z48" i="77"/>
  <c r="Y48" i="77"/>
  <c r="X48" i="77"/>
  <c r="W48" i="77"/>
  <c r="V48" i="77"/>
  <c r="U48" i="77"/>
  <c r="T48" i="77"/>
  <c r="S48" i="77"/>
  <c r="R48" i="77"/>
  <c r="Q48" i="77"/>
  <c r="P48" i="77"/>
  <c r="O48" i="77"/>
  <c r="N48" i="77"/>
  <c r="M48" i="77"/>
  <c r="L48" i="77"/>
  <c r="K48" i="77"/>
  <c r="J48" i="77"/>
  <c r="I48" i="77"/>
  <c r="H48" i="77"/>
  <c r="G48" i="77"/>
  <c r="F48" i="77"/>
  <c r="D48" i="77"/>
  <c r="C48" i="77"/>
  <c r="C47" i="77"/>
  <c r="BJ46" i="77"/>
  <c r="BI46" i="77"/>
  <c r="BH46" i="77"/>
  <c r="BG46" i="77"/>
  <c r="BF46" i="77"/>
  <c r="BE46" i="77"/>
  <c r="BD46" i="77"/>
  <c r="BC46" i="77"/>
  <c r="BB46" i="77"/>
  <c r="BA46" i="77"/>
  <c r="AZ46" i="77"/>
  <c r="AY46" i="77"/>
  <c r="AX46" i="77"/>
  <c r="AW46" i="77"/>
  <c r="AV46" i="77"/>
  <c r="AU46" i="77"/>
  <c r="AT46" i="77"/>
  <c r="AS46" i="77"/>
  <c r="AR46" i="77"/>
  <c r="AQ46" i="77"/>
  <c r="AP46" i="77"/>
  <c r="AO46" i="77"/>
  <c r="AN46" i="77"/>
  <c r="AM46" i="77"/>
  <c r="AL46" i="77"/>
  <c r="AK46" i="77"/>
  <c r="AJ46" i="77"/>
  <c r="AI46" i="77"/>
  <c r="AH46" i="77"/>
  <c r="AG46" i="77"/>
  <c r="AF46" i="77"/>
  <c r="AE46" i="77"/>
  <c r="AD46" i="77"/>
  <c r="AC46" i="77"/>
  <c r="AB46" i="77"/>
  <c r="AA46" i="77"/>
  <c r="Z46" i="77"/>
  <c r="Y46" i="77"/>
  <c r="X46" i="77"/>
  <c r="W46" i="77"/>
  <c r="V46" i="77"/>
  <c r="U46" i="77"/>
  <c r="T46" i="77"/>
  <c r="S46" i="77"/>
  <c r="R46" i="77"/>
  <c r="Q46" i="77"/>
  <c r="P46" i="77"/>
  <c r="O46" i="77"/>
  <c r="N46" i="77"/>
  <c r="M46" i="77"/>
  <c r="L46" i="77"/>
  <c r="K46" i="77"/>
  <c r="J46" i="77"/>
  <c r="I46" i="77"/>
  <c r="H46" i="77"/>
  <c r="G46" i="77"/>
  <c r="F46" i="77"/>
  <c r="E46" i="77"/>
  <c r="D46" i="77"/>
  <c r="C46" i="77"/>
  <c r="BJ45" i="77"/>
  <c r="BI45" i="77"/>
  <c r="BH45" i="77"/>
  <c r="BG45" i="77"/>
  <c r="BF45" i="77"/>
  <c r="BE45" i="77"/>
  <c r="BD45" i="77"/>
  <c r="BC45" i="77"/>
  <c r="BB45" i="77"/>
  <c r="BA45" i="77"/>
  <c r="AZ45" i="77"/>
  <c r="AY45" i="77"/>
  <c r="AX45" i="77"/>
  <c r="AW45" i="77"/>
  <c r="AV45" i="77"/>
  <c r="AU45" i="77"/>
  <c r="AT45" i="77"/>
  <c r="AS45" i="77"/>
  <c r="AR45" i="77"/>
  <c r="AQ45" i="77"/>
  <c r="AP45" i="77"/>
  <c r="AO45" i="77"/>
  <c r="AN45" i="77"/>
  <c r="AM45" i="77"/>
  <c r="AL45" i="77"/>
  <c r="AK45" i="77"/>
  <c r="AJ45" i="77"/>
  <c r="AI45" i="77"/>
  <c r="AH45" i="77"/>
  <c r="AG45" i="77"/>
  <c r="AF45" i="77"/>
  <c r="AE45" i="77"/>
  <c r="AD45" i="77"/>
  <c r="AC45" i="77"/>
  <c r="AB45" i="77"/>
  <c r="AA45" i="77"/>
  <c r="Z45" i="77"/>
  <c r="Y45" i="77"/>
  <c r="X45" i="77"/>
  <c r="W45" i="77"/>
  <c r="V45" i="77"/>
  <c r="U45" i="77"/>
  <c r="T45" i="77"/>
  <c r="S45" i="77"/>
  <c r="R45" i="77"/>
  <c r="Q45" i="77"/>
  <c r="P45" i="77"/>
  <c r="O45" i="77"/>
  <c r="N45" i="77"/>
  <c r="M45" i="77"/>
  <c r="L45" i="77"/>
  <c r="K45" i="77"/>
  <c r="J45" i="77"/>
  <c r="I45" i="77"/>
  <c r="H45" i="77"/>
  <c r="G45" i="77"/>
  <c r="F45" i="77"/>
  <c r="E45" i="77"/>
  <c r="D45" i="77"/>
  <c r="BJ40" i="77"/>
  <c r="BI40" i="77"/>
  <c r="BH40" i="77"/>
  <c r="BG40" i="77"/>
  <c r="BF40" i="77"/>
  <c r="BE40" i="77"/>
  <c r="BD40" i="77"/>
  <c r="BC40" i="77"/>
  <c r="BB40" i="77"/>
  <c r="BA40" i="77"/>
  <c r="AZ40" i="77"/>
  <c r="AY40" i="77"/>
  <c r="AX40" i="77"/>
  <c r="AW40" i="77"/>
  <c r="AV40" i="77"/>
  <c r="AU40" i="77"/>
  <c r="AT40" i="77"/>
  <c r="AS40" i="77"/>
  <c r="AR40" i="77"/>
  <c r="AQ40" i="77"/>
  <c r="AP40" i="77"/>
  <c r="AO40" i="77"/>
  <c r="AN40" i="77"/>
  <c r="AM40" i="77"/>
  <c r="AL40" i="77"/>
  <c r="AK40" i="77"/>
  <c r="AJ40" i="77"/>
  <c r="AI40" i="77"/>
  <c r="AH40" i="77"/>
  <c r="AG40" i="77"/>
  <c r="AF40" i="77"/>
  <c r="AE40" i="77"/>
  <c r="AD40" i="77"/>
  <c r="AC40" i="77"/>
  <c r="AB40" i="77"/>
  <c r="AA40" i="77"/>
  <c r="Z40" i="77"/>
  <c r="Y40" i="77"/>
  <c r="X40" i="77"/>
  <c r="W40" i="77"/>
  <c r="V40" i="77"/>
  <c r="U40" i="77"/>
  <c r="T40" i="77"/>
  <c r="S40" i="77"/>
  <c r="R40" i="77"/>
  <c r="Q40" i="77"/>
  <c r="P40" i="77"/>
  <c r="O40" i="77"/>
  <c r="N40" i="77"/>
  <c r="M40" i="77"/>
  <c r="L40" i="77"/>
  <c r="K40" i="77"/>
  <c r="J40" i="77"/>
  <c r="I40" i="77"/>
  <c r="H40" i="77"/>
  <c r="G40" i="77"/>
  <c r="F40" i="77"/>
  <c r="E40" i="77"/>
  <c r="D40" i="77"/>
  <c r="C40" i="77"/>
  <c r="BJ39" i="77"/>
  <c r="BI39" i="77"/>
  <c r="BH39" i="77"/>
  <c r="BG39" i="77"/>
  <c r="BF39" i="77"/>
  <c r="BE39" i="77"/>
  <c r="BD39" i="77"/>
  <c r="BC39" i="77"/>
  <c r="BB39" i="77"/>
  <c r="BA39" i="77"/>
  <c r="AZ39" i="77"/>
  <c r="AY39" i="77"/>
  <c r="AX39" i="77"/>
  <c r="AW39" i="77"/>
  <c r="AV39" i="77"/>
  <c r="AU39" i="77"/>
  <c r="AT39" i="77"/>
  <c r="AS39" i="77"/>
  <c r="AR39" i="77"/>
  <c r="AQ39" i="77"/>
  <c r="AP39" i="77"/>
  <c r="AO39" i="77"/>
  <c r="AN39" i="77"/>
  <c r="AM39" i="77"/>
  <c r="AL39" i="77"/>
  <c r="AK39" i="77"/>
  <c r="AJ39" i="77"/>
  <c r="AI39" i="77"/>
  <c r="AH39" i="77"/>
  <c r="AG39" i="77"/>
  <c r="AF39" i="77"/>
  <c r="AE39" i="77"/>
  <c r="AD39" i="77"/>
  <c r="AC39" i="77"/>
  <c r="AB39" i="77"/>
  <c r="AA39" i="77"/>
  <c r="Z39" i="77"/>
  <c r="Y39" i="77"/>
  <c r="X39" i="77"/>
  <c r="W39" i="77"/>
  <c r="V39" i="77"/>
  <c r="U39" i="77"/>
  <c r="T39" i="77"/>
  <c r="S39" i="77"/>
  <c r="R39" i="77"/>
  <c r="Q39" i="77"/>
  <c r="P39" i="77"/>
  <c r="O39" i="77"/>
  <c r="N39" i="77"/>
  <c r="M39" i="77"/>
  <c r="L39" i="77"/>
  <c r="K39" i="77"/>
  <c r="J39" i="77"/>
  <c r="I39" i="77"/>
  <c r="H39" i="77"/>
  <c r="G39" i="77"/>
  <c r="F39" i="77"/>
  <c r="E39" i="77"/>
  <c r="D39" i="77"/>
  <c r="BJ38" i="77"/>
  <c r="BI38" i="77"/>
  <c r="BH38" i="77"/>
  <c r="BG38" i="77"/>
  <c r="BF38" i="77"/>
  <c r="BE38" i="77"/>
  <c r="BD38" i="77"/>
  <c r="BC38" i="77"/>
  <c r="BB38" i="77"/>
  <c r="BA38" i="77"/>
  <c r="AZ38" i="77"/>
  <c r="AY38" i="77"/>
  <c r="AX38" i="77"/>
  <c r="AW38" i="77"/>
  <c r="AV38" i="77"/>
  <c r="AU38" i="77"/>
  <c r="AT38" i="77"/>
  <c r="AS38" i="77"/>
  <c r="AR38" i="77"/>
  <c r="AQ38" i="77"/>
  <c r="AP38" i="77"/>
  <c r="AO38" i="77"/>
  <c r="AN38" i="77"/>
  <c r="AM38" i="77"/>
  <c r="AL38" i="77"/>
  <c r="AK38" i="77"/>
  <c r="AJ38" i="77"/>
  <c r="AI38" i="77"/>
  <c r="AH38" i="77"/>
  <c r="AG38" i="77"/>
  <c r="AF38" i="77"/>
  <c r="AE38" i="77"/>
  <c r="AD38" i="77"/>
  <c r="AC38" i="77"/>
  <c r="AB38" i="77"/>
  <c r="AA38" i="77"/>
  <c r="Z38" i="77"/>
  <c r="Y38" i="77"/>
  <c r="X38" i="77"/>
  <c r="W38" i="77"/>
  <c r="V38" i="77"/>
  <c r="U38" i="77"/>
  <c r="T38" i="77"/>
  <c r="S38" i="77"/>
  <c r="R38" i="77"/>
  <c r="Q38" i="77"/>
  <c r="P38" i="77"/>
  <c r="O38" i="77"/>
  <c r="N38" i="77"/>
  <c r="M38" i="77"/>
  <c r="L38" i="77"/>
  <c r="K38" i="77"/>
  <c r="J38" i="77"/>
  <c r="I38" i="77"/>
  <c r="H38" i="77"/>
  <c r="G38" i="77"/>
  <c r="F38" i="77"/>
  <c r="E38" i="77"/>
  <c r="D38" i="77"/>
  <c r="BJ37" i="77"/>
  <c r="BI37" i="77"/>
  <c r="BH37" i="77"/>
  <c r="BG37" i="77"/>
  <c r="BF37" i="77"/>
  <c r="BE37" i="77"/>
  <c r="BD37" i="77"/>
  <c r="BC37" i="77"/>
  <c r="BB37" i="77"/>
  <c r="BA37" i="77"/>
  <c r="AZ37" i="77"/>
  <c r="AY37" i="77"/>
  <c r="AX37" i="77"/>
  <c r="AW37" i="77"/>
  <c r="AV37" i="77"/>
  <c r="AU37" i="77"/>
  <c r="AT37" i="77"/>
  <c r="AS37" i="77"/>
  <c r="AR37" i="77"/>
  <c r="AQ37" i="77"/>
  <c r="AP37" i="77"/>
  <c r="AO37" i="77"/>
  <c r="AN37" i="77"/>
  <c r="AM37" i="77"/>
  <c r="AL37" i="77"/>
  <c r="AK37" i="77"/>
  <c r="AJ37" i="77"/>
  <c r="AI37" i="77"/>
  <c r="AH37" i="77"/>
  <c r="AG37" i="77"/>
  <c r="AF37" i="77"/>
  <c r="AE37" i="77"/>
  <c r="AD37" i="77"/>
  <c r="AC37" i="77"/>
  <c r="AB37" i="77"/>
  <c r="AA37" i="77"/>
  <c r="Z37" i="77"/>
  <c r="Y37" i="77"/>
  <c r="X37" i="77"/>
  <c r="W37" i="77"/>
  <c r="V37" i="77"/>
  <c r="U37" i="77"/>
  <c r="T37" i="77"/>
  <c r="S37" i="77"/>
  <c r="R37" i="77"/>
  <c r="Q37" i="77"/>
  <c r="P37" i="77"/>
  <c r="O37" i="77"/>
  <c r="N37" i="77"/>
  <c r="M37" i="77"/>
  <c r="L37" i="77"/>
  <c r="K37" i="77"/>
  <c r="J37" i="77"/>
  <c r="I37" i="77"/>
  <c r="H37" i="77"/>
  <c r="G37" i="77"/>
  <c r="F37" i="77"/>
  <c r="E37" i="77"/>
  <c r="D37" i="77"/>
  <c r="BJ36" i="77"/>
  <c r="BI36" i="77"/>
  <c r="BH36" i="77"/>
  <c r="BG36" i="77"/>
  <c r="BF36" i="77"/>
  <c r="BE36" i="77"/>
  <c r="BD36" i="77"/>
  <c r="BC36" i="77"/>
  <c r="BB36" i="77"/>
  <c r="BA36" i="77"/>
  <c r="AZ36" i="77"/>
  <c r="AY36" i="77"/>
  <c r="AX36" i="77"/>
  <c r="AW36" i="77"/>
  <c r="AV36" i="77"/>
  <c r="AU36" i="77"/>
  <c r="AT36" i="77"/>
  <c r="AS36" i="77"/>
  <c r="AR36" i="77"/>
  <c r="AQ36" i="77"/>
  <c r="AP36" i="77"/>
  <c r="AO36" i="77"/>
  <c r="AN36" i="77"/>
  <c r="AM36" i="77"/>
  <c r="AL36" i="77"/>
  <c r="AK36" i="77"/>
  <c r="AJ36" i="77"/>
  <c r="AI36" i="77"/>
  <c r="AH36" i="77"/>
  <c r="AG36" i="77"/>
  <c r="AF36" i="77"/>
  <c r="AE36" i="77"/>
  <c r="AD36" i="77"/>
  <c r="AC36" i="77"/>
  <c r="AB36" i="77"/>
  <c r="AA36" i="77"/>
  <c r="Z36" i="77"/>
  <c r="Y36" i="77"/>
  <c r="X36" i="77"/>
  <c r="W36" i="77"/>
  <c r="V36" i="77"/>
  <c r="U36" i="77"/>
  <c r="T36" i="77"/>
  <c r="S36" i="77"/>
  <c r="R36" i="77"/>
  <c r="Q36" i="77"/>
  <c r="P36" i="77"/>
  <c r="O36" i="77"/>
  <c r="N36" i="77"/>
  <c r="M36" i="77"/>
  <c r="L36" i="77"/>
  <c r="K36" i="77"/>
  <c r="J36" i="77"/>
  <c r="I36" i="77"/>
  <c r="H36" i="77"/>
  <c r="G36" i="77"/>
  <c r="F36" i="77"/>
  <c r="E36" i="77"/>
  <c r="D36" i="77"/>
  <c r="BJ35" i="77"/>
  <c r="BI35" i="77"/>
  <c r="BH35" i="77"/>
  <c r="BG35" i="77"/>
  <c r="BF35" i="77"/>
  <c r="BE35" i="77"/>
  <c r="BD35" i="77"/>
  <c r="BC35" i="77"/>
  <c r="BB35" i="77"/>
  <c r="BA35" i="77"/>
  <c r="AZ35" i="77"/>
  <c r="AY35" i="77"/>
  <c r="AX35" i="77"/>
  <c r="AW35" i="77"/>
  <c r="AV35" i="77"/>
  <c r="AU35" i="77"/>
  <c r="AT35" i="77"/>
  <c r="AS35" i="77"/>
  <c r="AR35" i="77"/>
  <c r="AQ35" i="77"/>
  <c r="AP35" i="77"/>
  <c r="AO35" i="77"/>
  <c r="AN35" i="77"/>
  <c r="AM35" i="77"/>
  <c r="AL35" i="77"/>
  <c r="AK35" i="77"/>
  <c r="AJ35" i="77"/>
  <c r="AI35" i="77"/>
  <c r="AH35" i="77"/>
  <c r="AG35" i="77"/>
  <c r="AF35" i="77"/>
  <c r="AE35" i="77"/>
  <c r="D35" i="77"/>
  <c r="BJ33" i="77"/>
  <c r="BI33" i="77"/>
  <c r="BH33" i="77"/>
  <c r="BG33" i="77"/>
  <c r="BF33" i="77"/>
  <c r="BE33" i="77"/>
  <c r="BD33" i="77"/>
  <c r="BC33" i="77"/>
  <c r="BB33" i="77"/>
  <c r="BA33" i="77"/>
  <c r="AZ33" i="77"/>
  <c r="AY33" i="77"/>
  <c r="AX33" i="77"/>
  <c r="AW33" i="77"/>
  <c r="AV33" i="77"/>
  <c r="AU33" i="77"/>
  <c r="AT33" i="77"/>
  <c r="AS33" i="77"/>
  <c r="AR33" i="77"/>
  <c r="AQ33" i="77"/>
  <c r="AP33" i="77"/>
  <c r="AO33" i="77"/>
  <c r="AN33" i="77"/>
  <c r="AM33" i="77"/>
  <c r="AL33" i="77"/>
  <c r="AK33" i="77"/>
  <c r="AJ33" i="77"/>
  <c r="AI33" i="77"/>
  <c r="AH33" i="77"/>
  <c r="AG33" i="77"/>
  <c r="AF33" i="77"/>
  <c r="AE33" i="77"/>
  <c r="AD33" i="77"/>
  <c r="AC33" i="77"/>
  <c r="AB33" i="77"/>
  <c r="AA33" i="77"/>
  <c r="Z33" i="77"/>
  <c r="Y33" i="77"/>
  <c r="X33" i="77"/>
  <c r="W33" i="77"/>
  <c r="V33" i="77"/>
  <c r="U33" i="77"/>
  <c r="T33" i="77"/>
  <c r="S33" i="77"/>
  <c r="R33" i="77"/>
  <c r="Q33" i="77"/>
  <c r="P33" i="77"/>
  <c r="O33" i="77"/>
  <c r="N33" i="77"/>
  <c r="M33" i="77"/>
  <c r="L33" i="77"/>
  <c r="K33" i="77"/>
  <c r="J33" i="77"/>
  <c r="I33" i="77"/>
  <c r="H33" i="77"/>
  <c r="G33" i="77"/>
  <c r="F33" i="77"/>
  <c r="E33" i="77"/>
  <c r="D33" i="77"/>
  <c r="BJ31" i="77"/>
  <c r="BI31" i="77"/>
  <c r="BH31" i="77"/>
  <c r="BG31" i="77"/>
  <c r="BF31" i="77"/>
  <c r="BE31" i="77"/>
  <c r="BD31" i="77"/>
  <c r="BC31" i="77"/>
  <c r="BB31" i="77"/>
  <c r="BA31" i="77"/>
  <c r="AZ31" i="77"/>
  <c r="AY31" i="77"/>
  <c r="AX31" i="77"/>
  <c r="AW31" i="77"/>
  <c r="AV31" i="77"/>
  <c r="AU31" i="77"/>
  <c r="AT31" i="77"/>
  <c r="AS31" i="77"/>
  <c r="AR31" i="77"/>
  <c r="AQ31" i="77"/>
  <c r="AP31" i="77"/>
  <c r="AO31" i="77"/>
  <c r="AN31" i="77"/>
  <c r="AM31" i="77"/>
  <c r="AL31" i="77"/>
  <c r="AK31" i="77"/>
  <c r="AJ31" i="77"/>
  <c r="AI31" i="77"/>
  <c r="AH31" i="77"/>
  <c r="AG31" i="77"/>
  <c r="AF31" i="77"/>
  <c r="AE31" i="77"/>
  <c r="AD31" i="77"/>
  <c r="AC31" i="77"/>
  <c r="AB31" i="77"/>
  <c r="AA31" i="77"/>
  <c r="Z31" i="77"/>
  <c r="Y31" i="77"/>
  <c r="X31" i="77"/>
  <c r="W31" i="77"/>
  <c r="V31" i="77"/>
  <c r="U31" i="77"/>
  <c r="T31" i="77"/>
  <c r="S31" i="77"/>
  <c r="R31" i="77"/>
  <c r="Q31" i="77"/>
  <c r="P31" i="77"/>
  <c r="O31" i="77"/>
  <c r="N31" i="77"/>
  <c r="M31" i="77"/>
  <c r="L31" i="77"/>
  <c r="K31" i="77"/>
  <c r="J31" i="77"/>
  <c r="I31" i="77"/>
  <c r="H31" i="77"/>
  <c r="G31" i="77"/>
  <c r="F31" i="77"/>
  <c r="E31" i="77"/>
  <c r="D31" i="77"/>
  <c r="C31" i="77"/>
  <c r="BJ30" i="77"/>
  <c r="BI30" i="77"/>
  <c r="BH30" i="77"/>
  <c r="BG30" i="77"/>
  <c r="BF30" i="77"/>
  <c r="BE30" i="77"/>
  <c r="BD30" i="77"/>
  <c r="BC30" i="77"/>
  <c r="BB30" i="77"/>
  <c r="BA30" i="77"/>
  <c r="AZ30" i="77"/>
  <c r="AY30" i="77"/>
  <c r="AX30" i="77"/>
  <c r="AW30" i="77"/>
  <c r="AV30" i="77"/>
  <c r="AU30" i="77"/>
  <c r="AT30" i="77"/>
  <c r="AS30" i="77"/>
  <c r="AR30" i="77"/>
  <c r="AQ30" i="77"/>
  <c r="AP30" i="77"/>
  <c r="AO30" i="77"/>
  <c r="AN30" i="77"/>
  <c r="AM30" i="77"/>
  <c r="AL30" i="77"/>
  <c r="AK30" i="77"/>
  <c r="AJ30" i="77"/>
  <c r="AI30" i="77"/>
  <c r="AH30" i="77"/>
  <c r="AG30" i="77"/>
  <c r="AF30" i="77"/>
  <c r="AE30" i="77"/>
  <c r="AD30" i="77"/>
  <c r="AC30" i="77"/>
  <c r="AB30" i="77"/>
  <c r="AA30" i="77"/>
  <c r="Z30" i="77"/>
  <c r="Y30" i="77"/>
  <c r="X30" i="77"/>
  <c r="W30" i="77"/>
  <c r="V30" i="77"/>
  <c r="U30" i="77"/>
  <c r="T30" i="77"/>
  <c r="S30" i="77"/>
  <c r="R30" i="77"/>
  <c r="Q30" i="77"/>
  <c r="P30" i="77"/>
  <c r="O30" i="77"/>
  <c r="N30" i="77"/>
  <c r="M30" i="77"/>
  <c r="L30" i="77"/>
  <c r="K30" i="77"/>
  <c r="J30" i="77"/>
  <c r="I30" i="77"/>
  <c r="H30" i="77"/>
  <c r="G30" i="77"/>
  <c r="F30" i="77"/>
  <c r="E30" i="77"/>
  <c r="D30" i="77"/>
  <c r="BJ29" i="77"/>
  <c r="BI29" i="77"/>
  <c r="BH29" i="77"/>
  <c r="BG29" i="77"/>
  <c r="BF29" i="77"/>
  <c r="BE29" i="77"/>
  <c r="BD29" i="77"/>
  <c r="BC29" i="77"/>
  <c r="BB29" i="77"/>
  <c r="BA29" i="77"/>
  <c r="AZ29" i="77"/>
  <c r="AY29" i="77"/>
  <c r="AX29" i="77"/>
  <c r="AW29" i="77"/>
  <c r="AV29" i="77"/>
  <c r="AU29" i="77"/>
  <c r="AT29" i="77"/>
  <c r="AS29" i="77"/>
  <c r="AR29" i="77"/>
  <c r="AQ29" i="77"/>
  <c r="AP29" i="77"/>
  <c r="AO29" i="77"/>
  <c r="AN29" i="77"/>
  <c r="AM29" i="77"/>
  <c r="AL29" i="77"/>
  <c r="AK29" i="77"/>
  <c r="AJ29" i="77"/>
  <c r="AI29" i="77"/>
  <c r="AH29" i="77"/>
  <c r="AG29" i="77"/>
  <c r="AF29" i="77"/>
  <c r="AE29" i="77"/>
  <c r="AD29" i="77"/>
  <c r="AC29" i="77"/>
  <c r="AB29" i="77"/>
  <c r="AA29" i="77"/>
  <c r="Z29" i="77"/>
  <c r="Y29" i="77"/>
  <c r="X29" i="77"/>
  <c r="W29" i="77"/>
  <c r="V29" i="77"/>
  <c r="U29" i="77"/>
  <c r="T29" i="77"/>
  <c r="S29" i="77"/>
  <c r="R29" i="77"/>
  <c r="Q29" i="77"/>
  <c r="P29" i="77"/>
  <c r="O29" i="77"/>
  <c r="N29" i="77"/>
  <c r="M29" i="77"/>
  <c r="L29" i="77"/>
  <c r="K29" i="77"/>
  <c r="J29" i="77"/>
  <c r="I29" i="77"/>
  <c r="H29" i="77"/>
  <c r="G29" i="77"/>
  <c r="F29" i="77"/>
  <c r="E29" i="77"/>
  <c r="D29" i="77"/>
  <c r="BJ28" i="77"/>
  <c r="BI28" i="77"/>
  <c r="BH28" i="77"/>
  <c r="BG28" i="77"/>
  <c r="BF28" i="77"/>
  <c r="BE28" i="77"/>
  <c r="BD28" i="77"/>
  <c r="BC28" i="77"/>
  <c r="BB28" i="77"/>
  <c r="BA28" i="77"/>
  <c r="AZ28" i="77"/>
  <c r="AY28" i="77"/>
  <c r="AX28" i="77"/>
  <c r="AW28" i="77"/>
  <c r="AV28" i="77"/>
  <c r="AU28" i="77"/>
  <c r="AT28" i="77"/>
  <c r="AS28" i="77"/>
  <c r="AR28" i="77"/>
  <c r="AQ28" i="77"/>
  <c r="AP28" i="77"/>
  <c r="AO28" i="77"/>
  <c r="AN28" i="77"/>
  <c r="AM28" i="77"/>
  <c r="AL28" i="77"/>
  <c r="AK28" i="77"/>
  <c r="AJ28" i="77"/>
  <c r="AI28" i="77"/>
  <c r="AH28" i="77"/>
  <c r="AG28" i="77"/>
  <c r="AF28" i="77"/>
  <c r="AE28" i="77"/>
  <c r="AD28" i="77"/>
  <c r="AC28" i="77"/>
  <c r="AB28" i="77"/>
  <c r="AA28" i="77"/>
  <c r="Z28" i="77"/>
  <c r="Y28" i="77"/>
  <c r="X28" i="77"/>
  <c r="W28" i="77"/>
  <c r="V28" i="77"/>
  <c r="U28" i="77"/>
  <c r="T28" i="77"/>
  <c r="S28" i="77"/>
  <c r="R28" i="77"/>
  <c r="Q28" i="77"/>
  <c r="P28" i="77"/>
  <c r="O28" i="77"/>
  <c r="N28" i="77"/>
  <c r="M28" i="77"/>
  <c r="L28" i="77"/>
  <c r="K28" i="77"/>
  <c r="J28" i="77"/>
  <c r="I28" i="77"/>
  <c r="H28" i="77"/>
  <c r="G28" i="77"/>
  <c r="F28" i="77"/>
  <c r="E28" i="77"/>
  <c r="D28" i="77"/>
  <c r="BJ27" i="77"/>
  <c r="BI27" i="77"/>
  <c r="BH27" i="77"/>
  <c r="BG27" i="77"/>
  <c r="BF27" i="77"/>
  <c r="BE27" i="77"/>
  <c r="BD27" i="77"/>
  <c r="BC27" i="77"/>
  <c r="BB27" i="77"/>
  <c r="BA27" i="77"/>
  <c r="AZ27" i="77"/>
  <c r="AY27" i="77"/>
  <c r="AX27" i="77"/>
  <c r="AW27" i="77"/>
  <c r="AV27" i="77"/>
  <c r="AU27" i="77"/>
  <c r="AT27" i="77"/>
  <c r="AS27" i="77"/>
  <c r="AR27" i="77"/>
  <c r="AQ27" i="77"/>
  <c r="AP27" i="77"/>
  <c r="AO27" i="77"/>
  <c r="AN27" i="77"/>
  <c r="AM27" i="77"/>
  <c r="AL27" i="77"/>
  <c r="AK27" i="77"/>
  <c r="AJ27" i="77"/>
  <c r="AI27" i="77"/>
  <c r="AH27" i="77"/>
  <c r="AG27" i="77"/>
  <c r="AF27" i="77"/>
  <c r="AE27" i="77"/>
  <c r="AD27" i="77"/>
  <c r="AC27" i="77"/>
  <c r="AB27" i="77"/>
  <c r="AA27" i="77"/>
  <c r="Z27" i="77"/>
  <c r="Y27" i="77"/>
  <c r="X27" i="77"/>
  <c r="W27" i="77"/>
  <c r="V27" i="77"/>
  <c r="U27" i="77"/>
  <c r="T27" i="77"/>
  <c r="S27" i="77"/>
  <c r="R27" i="77"/>
  <c r="Q27" i="77"/>
  <c r="P27" i="77"/>
  <c r="O27" i="77"/>
  <c r="N27" i="77"/>
  <c r="M27" i="77"/>
  <c r="L27" i="77"/>
  <c r="K27" i="77"/>
  <c r="J27" i="77"/>
  <c r="I27" i="77"/>
  <c r="H27" i="77"/>
  <c r="G27" i="77"/>
  <c r="F27" i="77"/>
  <c r="E27" i="77"/>
  <c r="D27" i="77"/>
  <c r="BJ26" i="77"/>
  <c r="BI26" i="77"/>
  <c r="BH26" i="77"/>
  <c r="BG26" i="77"/>
  <c r="BF26" i="77"/>
  <c r="BE26" i="77"/>
  <c r="BD26" i="77"/>
  <c r="BC26" i="77"/>
  <c r="BB26" i="77"/>
  <c r="BA26" i="77"/>
  <c r="AZ26" i="77"/>
  <c r="AY26" i="77"/>
  <c r="AX26" i="77"/>
  <c r="AW26" i="77"/>
  <c r="AV26" i="77"/>
  <c r="AU26" i="77"/>
  <c r="AT26" i="77"/>
  <c r="AS26" i="77"/>
  <c r="AR26" i="77"/>
  <c r="AQ26" i="77"/>
  <c r="AP26" i="77"/>
  <c r="AO26" i="77"/>
  <c r="AN26" i="77"/>
  <c r="AM26" i="77"/>
  <c r="AL26" i="77"/>
  <c r="AK26" i="77"/>
  <c r="AJ26" i="77"/>
  <c r="AI26" i="77"/>
  <c r="AH26" i="77"/>
  <c r="AG26" i="77"/>
  <c r="AF26" i="77"/>
  <c r="AE26" i="77"/>
  <c r="AD26" i="77"/>
  <c r="AC26" i="77"/>
  <c r="AB26" i="77"/>
  <c r="AA26" i="77"/>
  <c r="Z26" i="77"/>
  <c r="Y26" i="77"/>
  <c r="X26" i="77"/>
  <c r="W26" i="77"/>
  <c r="V26" i="77"/>
  <c r="U26" i="77"/>
  <c r="T26" i="77"/>
  <c r="S26" i="77"/>
  <c r="R26" i="77"/>
  <c r="Q26" i="77"/>
  <c r="P26" i="77"/>
  <c r="O26" i="77"/>
  <c r="N26" i="77"/>
  <c r="M26" i="77"/>
  <c r="L26" i="77"/>
  <c r="K26" i="77"/>
  <c r="J26" i="77"/>
  <c r="I26" i="77"/>
  <c r="H26" i="77"/>
  <c r="G26" i="77"/>
  <c r="F26" i="77"/>
  <c r="E26" i="77"/>
  <c r="D26" i="77"/>
  <c r="BJ25" i="77"/>
  <c r="BI25" i="77"/>
  <c r="BH25" i="77"/>
  <c r="BG25" i="77"/>
  <c r="BF25" i="77"/>
  <c r="BE25" i="77"/>
  <c r="BD25" i="77"/>
  <c r="BC25" i="77"/>
  <c r="BB25" i="77"/>
  <c r="BA25" i="77"/>
  <c r="AZ25" i="77"/>
  <c r="AY25" i="77"/>
  <c r="AX25" i="77"/>
  <c r="AW25" i="77"/>
  <c r="AV25" i="77"/>
  <c r="AU25" i="77"/>
  <c r="AT25" i="77"/>
  <c r="AS25" i="77"/>
  <c r="AR25" i="77"/>
  <c r="AQ25" i="77"/>
  <c r="AP25" i="77"/>
  <c r="AO25" i="77"/>
  <c r="AN25" i="77"/>
  <c r="AM25" i="77"/>
  <c r="AL25" i="77"/>
  <c r="AK25" i="77"/>
  <c r="AJ25" i="77"/>
  <c r="AI25" i="77"/>
  <c r="AH25" i="77"/>
  <c r="AG25" i="77"/>
  <c r="AF25" i="77"/>
  <c r="AE25" i="77"/>
  <c r="AD25" i="77"/>
  <c r="AC25" i="77"/>
  <c r="AB25" i="77"/>
  <c r="AA25" i="77"/>
  <c r="Z25" i="77"/>
  <c r="Y25" i="77"/>
  <c r="X25" i="77"/>
  <c r="W25" i="77"/>
  <c r="V25" i="77"/>
  <c r="U25" i="77"/>
  <c r="T25" i="77"/>
  <c r="S25" i="77"/>
  <c r="R25" i="77"/>
  <c r="Q25" i="77"/>
  <c r="P25" i="77"/>
  <c r="O25" i="77"/>
  <c r="N25" i="77"/>
  <c r="M25" i="77"/>
  <c r="L25" i="77"/>
  <c r="K25" i="77"/>
  <c r="J25" i="77"/>
  <c r="I25" i="77"/>
  <c r="H25" i="77"/>
  <c r="G25" i="77"/>
  <c r="F25" i="77"/>
  <c r="E25" i="77"/>
  <c r="D25" i="77"/>
  <c r="BJ24" i="77"/>
  <c r="BI24" i="77"/>
  <c r="BH24" i="77"/>
  <c r="BG24" i="77"/>
  <c r="BF24" i="77"/>
  <c r="BE24" i="77"/>
  <c r="BD24" i="77"/>
  <c r="BC24" i="77"/>
  <c r="BB24" i="77"/>
  <c r="BA24" i="77"/>
  <c r="AZ24" i="77"/>
  <c r="AY24" i="77"/>
  <c r="AX24" i="77"/>
  <c r="AW24" i="77"/>
  <c r="AV24" i="77"/>
  <c r="AU24" i="77"/>
  <c r="AT24" i="77"/>
  <c r="AS24" i="77"/>
  <c r="AR24" i="77"/>
  <c r="AQ24" i="77"/>
  <c r="AP24" i="77"/>
  <c r="AO24" i="77"/>
  <c r="AN24" i="77"/>
  <c r="AM24" i="77"/>
  <c r="AL24" i="77"/>
  <c r="AK24" i="77"/>
  <c r="AJ24" i="77"/>
  <c r="AI24" i="77"/>
  <c r="AH24" i="77"/>
  <c r="AG24" i="77"/>
  <c r="AF24" i="77"/>
  <c r="AE24" i="77"/>
  <c r="AD24" i="77"/>
  <c r="AC24" i="77"/>
  <c r="AB24" i="77"/>
  <c r="AA24" i="77"/>
  <c r="Z24" i="77"/>
  <c r="Y24" i="77"/>
  <c r="X24" i="77"/>
  <c r="W24" i="77"/>
  <c r="V24" i="77"/>
  <c r="U24" i="77"/>
  <c r="T24" i="77"/>
  <c r="S24" i="77"/>
  <c r="R24" i="77"/>
  <c r="Q24" i="77"/>
  <c r="P24" i="77"/>
  <c r="O24" i="77"/>
  <c r="N24" i="77"/>
  <c r="M24" i="77"/>
  <c r="L24" i="77"/>
  <c r="K24" i="77"/>
  <c r="J24" i="77"/>
  <c r="I24" i="77"/>
  <c r="H24" i="77"/>
  <c r="G24" i="77"/>
  <c r="F24" i="77"/>
  <c r="E24" i="77"/>
  <c r="D24" i="77"/>
  <c r="C24" i="77"/>
  <c r="C23" i="77"/>
  <c r="BJ22" i="77"/>
  <c r="BI22" i="77"/>
  <c r="BH22" i="77"/>
  <c r="BG22" i="77"/>
  <c r="BF22" i="77"/>
  <c r="BE22" i="77"/>
  <c r="BD22" i="77"/>
  <c r="BC22" i="77"/>
  <c r="BB22" i="77"/>
  <c r="BA22" i="77"/>
  <c r="AZ22" i="77"/>
  <c r="AY22" i="77"/>
  <c r="AX22" i="77"/>
  <c r="AW22" i="77"/>
  <c r="AV22" i="77"/>
  <c r="AU22" i="77"/>
  <c r="AT22" i="77"/>
  <c r="AS22" i="77"/>
  <c r="AR22" i="77"/>
  <c r="AQ22" i="77"/>
  <c r="AP22" i="77"/>
  <c r="AO22" i="77"/>
  <c r="AN22" i="77"/>
  <c r="AM22" i="77"/>
  <c r="AL22" i="77"/>
  <c r="AK22" i="77"/>
  <c r="AJ22" i="77"/>
  <c r="AI22" i="77"/>
  <c r="AH22" i="77"/>
  <c r="AG22" i="77"/>
  <c r="AF22" i="77"/>
  <c r="AE22" i="77"/>
  <c r="AD22" i="77"/>
  <c r="AC22" i="77"/>
  <c r="AB22" i="77"/>
  <c r="AA22" i="77"/>
  <c r="Z22" i="77"/>
  <c r="Y22" i="77"/>
  <c r="X22" i="77"/>
  <c r="W22" i="77"/>
  <c r="V22" i="77"/>
  <c r="U22" i="77"/>
  <c r="T22" i="77"/>
  <c r="S22" i="77"/>
  <c r="R22" i="77"/>
  <c r="Q22" i="77"/>
  <c r="P22" i="77"/>
  <c r="O22" i="77"/>
  <c r="N22" i="77"/>
  <c r="M22" i="77"/>
  <c r="L22" i="77"/>
  <c r="K22" i="77"/>
  <c r="J22" i="77"/>
  <c r="I22" i="77"/>
  <c r="H22" i="77"/>
  <c r="G22" i="77"/>
  <c r="F22" i="77"/>
  <c r="E22" i="77"/>
  <c r="D22" i="77"/>
  <c r="BJ20" i="77"/>
  <c r="BI20" i="77"/>
  <c r="BH20" i="77"/>
  <c r="BG20" i="77"/>
  <c r="BF20" i="77"/>
  <c r="BE20" i="77"/>
  <c r="BD20" i="77"/>
  <c r="BC20" i="77"/>
  <c r="BB20" i="77"/>
  <c r="BA20" i="77"/>
  <c r="AZ20" i="77"/>
  <c r="AY20" i="77"/>
  <c r="AX20" i="77"/>
  <c r="AW20" i="77"/>
  <c r="AV20" i="77"/>
  <c r="AU20" i="77"/>
  <c r="AT20" i="77"/>
  <c r="AS20" i="77"/>
  <c r="AR20" i="77"/>
  <c r="AQ20" i="77"/>
  <c r="AP20" i="77"/>
  <c r="AO20" i="77"/>
  <c r="AN20" i="77"/>
  <c r="AM20" i="77"/>
  <c r="AL20" i="77"/>
  <c r="AK20" i="77"/>
  <c r="AJ20" i="77"/>
  <c r="AI20" i="77"/>
  <c r="AH20" i="77"/>
  <c r="AG20" i="77"/>
  <c r="AF20" i="77"/>
  <c r="AE20" i="77"/>
  <c r="AD20" i="77"/>
  <c r="AC20" i="77"/>
  <c r="AB20" i="77"/>
  <c r="AA20" i="77"/>
  <c r="Z20" i="77"/>
  <c r="Y20" i="77"/>
  <c r="X20" i="77"/>
  <c r="W20" i="77"/>
  <c r="V20" i="77"/>
  <c r="U20" i="77"/>
  <c r="T20" i="77"/>
  <c r="S20" i="77"/>
  <c r="R20" i="77"/>
  <c r="Q20" i="77"/>
  <c r="P20" i="77"/>
  <c r="O20" i="77"/>
  <c r="N20" i="77"/>
  <c r="M20" i="77"/>
  <c r="L20" i="77"/>
  <c r="K20" i="77"/>
  <c r="J20" i="77"/>
  <c r="I20" i="77"/>
  <c r="H20" i="77"/>
  <c r="G20" i="77"/>
  <c r="F20" i="77"/>
  <c r="E20" i="77"/>
  <c r="D20" i="77"/>
  <c r="C20" i="77"/>
  <c r="BJ19" i="77"/>
  <c r="BI19" i="77"/>
  <c r="BH19" i="77"/>
  <c r="BG19" i="77"/>
  <c r="BF19" i="77"/>
  <c r="BE19" i="77"/>
  <c r="BD19" i="77"/>
  <c r="BC19" i="77"/>
  <c r="BB19" i="77"/>
  <c r="BA19" i="77"/>
  <c r="AZ19" i="77"/>
  <c r="AY19" i="77"/>
  <c r="AX19" i="77"/>
  <c r="AW19" i="77"/>
  <c r="AV19" i="77"/>
  <c r="AU19" i="77"/>
  <c r="AT19" i="77"/>
  <c r="AS19" i="77"/>
  <c r="AR19" i="77"/>
  <c r="AQ19" i="77"/>
  <c r="AP19" i="77"/>
  <c r="AO19" i="77"/>
  <c r="AN19" i="77"/>
  <c r="AM19" i="77"/>
  <c r="AL19" i="77"/>
  <c r="AK19" i="77"/>
  <c r="AJ19" i="77"/>
  <c r="AI19" i="77"/>
  <c r="AH19" i="77"/>
  <c r="AG19" i="77"/>
  <c r="AF19" i="77"/>
  <c r="AE19" i="77"/>
  <c r="AD19" i="77"/>
  <c r="AC19" i="77"/>
  <c r="AB19" i="77"/>
  <c r="AA19" i="77"/>
  <c r="Z19" i="77"/>
  <c r="Y19" i="77"/>
  <c r="X19" i="77"/>
  <c r="W19" i="77"/>
  <c r="V19" i="77"/>
  <c r="U19" i="77"/>
  <c r="T19" i="77"/>
  <c r="S19" i="77"/>
  <c r="R19" i="77"/>
  <c r="Q19" i="77"/>
  <c r="P19" i="77"/>
  <c r="O19" i="77"/>
  <c r="N19" i="77"/>
  <c r="M19" i="77"/>
  <c r="L19" i="77"/>
  <c r="K19" i="77"/>
  <c r="J19" i="77"/>
  <c r="I19" i="77"/>
  <c r="H19" i="77"/>
  <c r="G19" i="77"/>
  <c r="F19" i="77"/>
  <c r="E19" i="77"/>
  <c r="D19" i="77"/>
  <c r="C19" i="77"/>
  <c r="BJ17" i="77"/>
  <c r="BI17" i="77"/>
  <c r="BH17" i="77"/>
  <c r="BG17" i="77"/>
  <c r="BF17" i="77"/>
  <c r="BE17" i="77"/>
  <c r="BD17" i="77"/>
  <c r="BC17" i="77"/>
  <c r="BB17" i="77"/>
  <c r="BA17" i="77"/>
  <c r="AZ17" i="77"/>
  <c r="AY17" i="77"/>
  <c r="AX17" i="77"/>
  <c r="AW17" i="77"/>
  <c r="AV17" i="77"/>
  <c r="AU17" i="77"/>
  <c r="AT17" i="77"/>
  <c r="AS17" i="77"/>
  <c r="AR17" i="77"/>
  <c r="AQ17" i="77"/>
  <c r="AP17" i="77"/>
  <c r="AO17" i="77"/>
  <c r="AN17" i="77"/>
  <c r="AM17" i="77"/>
  <c r="AL17" i="77"/>
  <c r="AK17" i="77"/>
  <c r="AJ17" i="77"/>
  <c r="AI17" i="77"/>
  <c r="AH17" i="77"/>
  <c r="AG17" i="77"/>
  <c r="AF17" i="77"/>
  <c r="AE17" i="77"/>
  <c r="AD17" i="77"/>
  <c r="AC17" i="77"/>
  <c r="AB17" i="77"/>
  <c r="AA17" i="77"/>
  <c r="Z17" i="77"/>
  <c r="Y17" i="77"/>
  <c r="X17" i="77"/>
  <c r="W17" i="77"/>
  <c r="V17" i="77"/>
  <c r="U17" i="77"/>
  <c r="T17" i="77"/>
  <c r="S17" i="77"/>
  <c r="R17" i="77"/>
  <c r="Q17" i="77"/>
  <c r="P17" i="77"/>
  <c r="O17" i="77"/>
  <c r="N17" i="77"/>
  <c r="M17" i="77"/>
  <c r="L17" i="77"/>
  <c r="K17" i="77"/>
  <c r="J17" i="77"/>
  <c r="I17" i="77"/>
  <c r="H17" i="77"/>
  <c r="G17" i="77"/>
  <c r="F17" i="77"/>
  <c r="E17" i="77"/>
  <c r="D17" i="77"/>
  <c r="BJ16" i="77"/>
  <c r="BI16" i="77"/>
  <c r="BH16" i="77"/>
  <c r="BG16" i="77"/>
  <c r="BF16" i="77"/>
  <c r="BE16" i="77"/>
  <c r="BD16" i="77"/>
  <c r="BC16" i="77"/>
  <c r="BB16" i="77"/>
  <c r="BA16" i="77"/>
  <c r="AZ16" i="77"/>
  <c r="AY16" i="77"/>
  <c r="AX16" i="77"/>
  <c r="AW16" i="77"/>
  <c r="AV16" i="77"/>
  <c r="AU16" i="77"/>
  <c r="AT16" i="77"/>
  <c r="AS16" i="77"/>
  <c r="AR16" i="77"/>
  <c r="AQ16" i="77"/>
  <c r="AP16" i="77"/>
  <c r="AO16" i="77"/>
  <c r="AN16" i="77"/>
  <c r="AM16" i="77"/>
  <c r="AL16" i="77"/>
  <c r="AK16" i="77"/>
  <c r="AJ16" i="77"/>
  <c r="AI16" i="77"/>
  <c r="AH16" i="77"/>
  <c r="AG16" i="77"/>
  <c r="AF16" i="77"/>
  <c r="AE16" i="77"/>
  <c r="AD16" i="77"/>
  <c r="AC16" i="77"/>
  <c r="AB16" i="77"/>
  <c r="AA16" i="77"/>
  <c r="Z16" i="77"/>
  <c r="Y16" i="77"/>
  <c r="X16" i="77"/>
  <c r="W16" i="77"/>
  <c r="V16" i="77"/>
  <c r="U16" i="77"/>
  <c r="T16" i="77"/>
  <c r="S16" i="77"/>
  <c r="R16" i="77"/>
  <c r="Q16" i="77"/>
  <c r="P16" i="77"/>
  <c r="O16" i="77"/>
  <c r="N16" i="77"/>
  <c r="M16" i="77"/>
  <c r="L16" i="77"/>
  <c r="K16" i="77"/>
  <c r="J16" i="77"/>
  <c r="I16" i="77"/>
  <c r="H16" i="77"/>
  <c r="G16" i="77"/>
  <c r="F16" i="77"/>
  <c r="E16" i="77"/>
  <c r="D16" i="77"/>
  <c r="C16" i="77"/>
  <c r="BJ14" i="77"/>
  <c r="BI14" i="77"/>
  <c r="BH14" i="77"/>
  <c r="BG14" i="77"/>
  <c r="BF14" i="77"/>
  <c r="BE14" i="77"/>
  <c r="BD14" i="77"/>
  <c r="BC14" i="77"/>
  <c r="BB14" i="77"/>
  <c r="BA14" i="77"/>
  <c r="AZ14" i="77"/>
  <c r="AY14" i="77"/>
  <c r="AX14" i="77"/>
  <c r="AW14" i="77"/>
  <c r="AV14" i="77"/>
  <c r="AU14" i="77"/>
  <c r="AT14" i="77"/>
  <c r="AS14" i="77"/>
  <c r="AR14" i="77"/>
  <c r="AQ14" i="77"/>
  <c r="AP14" i="77"/>
  <c r="AO14" i="77"/>
  <c r="AN14" i="77"/>
  <c r="AM14" i="77"/>
  <c r="AL14" i="77"/>
  <c r="AK14" i="77"/>
  <c r="AJ14" i="77"/>
  <c r="AI14" i="77"/>
  <c r="AH14" i="77"/>
  <c r="AG14" i="77"/>
  <c r="AF14" i="77"/>
  <c r="AE14" i="77"/>
  <c r="AD14" i="77"/>
  <c r="AC14" i="77"/>
  <c r="AB14" i="77"/>
  <c r="AA14" i="77"/>
  <c r="Z14" i="77"/>
  <c r="Y14" i="77"/>
  <c r="X14" i="77"/>
  <c r="W14" i="77"/>
  <c r="V14" i="77"/>
  <c r="U14" i="77"/>
  <c r="T14" i="77"/>
  <c r="S14" i="77"/>
  <c r="R14" i="77"/>
  <c r="Q14" i="77"/>
  <c r="P14" i="77"/>
  <c r="O14" i="77"/>
  <c r="N14" i="77"/>
  <c r="M14" i="77"/>
  <c r="L14" i="77"/>
  <c r="K14" i="77"/>
  <c r="J14" i="77"/>
  <c r="I14" i="77"/>
  <c r="H14" i="77"/>
  <c r="G14" i="77"/>
  <c r="F14" i="77"/>
  <c r="E14" i="77"/>
  <c r="D14" i="77"/>
  <c r="C14" i="77"/>
  <c r="BJ13" i="77"/>
  <c r="BI13" i="77"/>
  <c r="BH13" i="77"/>
  <c r="BG13" i="77"/>
  <c r="BF13" i="77"/>
  <c r="BE13" i="77"/>
  <c r="BD13" i="77"/>
  <c r="BC13" i="77"/>
  <c r="BB13" i="77"/>
  <c r="BA13" i="77"/>
  <c r="AZ13" i="77"/>
  <c r="AY13" i="77"/>
  <c r="AX13" i="77"/>
  <c r="AW13" i="77"/>
  <c r="AV13" i="77"/>
  <c r="AU13" i="77"/>
  <c r="AT13" i="77"/>
  <c r="AS13" i="77"/>
  <c r="AR13" i="77"/>
  <c r="AQ13" i="77"/>
  <c r="AP13" i="77"/>
  <c r="AO13" i="77"/>
  <c r="AN13" i="77"/>
  <c r="AM13" i="77"/>
  <c r="AL13" i="77"/>
  <c r="AK13" i="77"/>
  <c r="AJ13" i="77"/>
  <c r="AI13" i="77"/>
  <c r="AH13" i="77"/>
  <c r="AG13" i="77"/>
  <c r="AF13" i="77"/>
  <c r="AE13" i="77"/>
  <c r="AD13" i="77"/>
  <c r="AC13" i="77"/>
  <c r="AB13" i="77"/>
  <c r="AA13" i="77"/>
  <c r="Z13" i="77"/>
  <c r="Y13" i="77"/>
  <c r="X13" i="77"/>
  <c r="W13" i="77"/>
  <c r="V13" i="77"/>
  <c r="U13" i="77"/>
  <c r="T13" i="77"/>
  <c r="S13" i="77"/>
  <c r="R13" i="77"/>
  <c r="Q13" i="77"/>
  <c r="P13" i="77"/>
  <c r="O13" i="77"/>
  <c r="N13" i="77"/>
  <c r="M13" i="77"/>
  <c r="L13" i="77"/>
  <c r="K13" i="77"/>
  <c r="J13" i="77"/>
  <c r="I13" i="77"/>
  <c r="H13" i="77"/>
  <c r="G13" i="77"/>
  <c r="F13" i="77"/>
  <c r="E13" i="77"/>
  <c r="D13" i="77"/>
  <c r="BJ12" i="77"/>
  <c r="BI12" i="77"/>
  <c r="BH12" i="77"/>
  <c r="BG12" i="77"/>
  <c r="BF12" i="77"/>
  <c r="BE12" i="77"/>
  <c r="BD12" i="77"/>
  <c r="BC12" i="77"/>
  <c r="BB12" i="77"/>
  <c r="BA12" i="77"/>
  <c r="AZ12" i="77"/>
  <c r="AY12" i="77"/>
  <c r="AX12" i="77"/>
  <c r="AW12" i="77"/>
  <c r="AV12" i="77"/>
  <c r="AU12" i="77"/>
  <c r="AT12" i="77"/>
  <c r="AS12" i="77"/>
  <c r="AR12" i="77"/>
  <c r="AQ12" i="77"/>
  <c r="AP12" i="77"/>
  <c r="AO12" i="77"/>
  <c r="AN12" i="77"/>
  <c r="AM12" i="77"/>
  <c r="AL12" i="77"/>
  <c r="AK12" i="77"/>
  <c r="AJ12" i="77"/>
  <c r="AI12" i="77"/>
  <c r="AH12" i="77"/>
  <c r="AG12" i="77"/>
  <c r="AF12" i="77"/>
  <c r="AE12" i="77"/>
  <c r="AD12" i="77"/>
  <c r="AC12" i="77"/>
  <c r="AB12" i="77"/>
  <c r="AA12" i="77"/>
  <c r="Z12" i="77"/>
  <c r="Y12" i="77"/>
  <c r="X12" i="77"/>
  <c r="W12" i="77"/>
  <c r="V12" i="77"/>
  <c r="U12" i="77"/>
  <c r="T12" i="77"/>
  <c r="S12" i="77"/>
  <c r="R12" i="77"/>
  <c r="Q12" i="77"/>
  <c r="P12" i="77"/>
  <c r="O12" i="77"/>
  <c r="N12" i="77"/>
  <c r="M12" i="77"/>
  <c r="L12" i="77"/>
  <c r="K12" i="77"/>
  <c r="J12" i="77"/>
  <c r="I12" i="77"/>
  <c r="H12" i="77"/>
  <c r="G12" i="77"/>
  <c r="F12" i="77"/>
  <c r="E12" i="77"/>
  <c r="D12" i="77"/>
  <c r="C12" i="77"/>
  <c r="BJ11" i="77"/>
  <c r="BI11" i="77"/>
  <c r="BH11" i="77"/>
  <c r="BG11" i="77"/>
  <c r="BF11" i="77"/>
  <c r="BE11" i="77"/>
  <c r="BD11" i="77"/>
  <c r="BC11" i="77"/>
  <c r="BB11" i="77"/>
  <c r="BA11" i="77"/>
  <c r="AZ11" i="77"/>
  <c r="AY11" i="77"/>
  <c r="AX11" i="77"/>
  <c r="AW11" i="77"/>
  <c r="AV11" i="77"/>
  <c r="AU11" i="77"/>
  <c r="AT11" i="77"/>
  <c r="AS11" i="77"/>
  <c r="AR11" i="77"/>
  <c r="AQ11" i="77"/>
  <c r="AP11" i="77"/>
  <c r="AO11" i="77"/>
  <c r="AN11" i="77"/>
  <c r="AM11" i="77"/>
  <c r="AL11" i="77"/>
  <c r="AK11" i="77"/>
  <c r="AJ11" i="77"/>
  <c r="AI11" i="77"/>
  <c r="AH11" i="77"/>
  <c r="AG11" i="77"/>
  <c r="AF11" i="77"/>
  <c r="AE11" i="77"/>
  <c r="AD11" i="77"/>
  <c r="AC11" i="77"/>
  <c r="AB11" i="77"/>
  <c r="AA11" i="77"/>
  <c r="Z11" i="77"/>
  <c r="Y11" i="77"/>
  <c r="X11" i="77"/>
  <c r="W11" i="77"/>
  <c r="V11" i="77"/>
  <c r="U11" i="77"/>
  <c r="T11" i="77"/>
  <c r="S11" i="77"/>
  <c r="R11" i="77"/>
  <c r="Q11" i="77"/>
  <c r="P11" i="77"/>
  <c r="O11" i="77"/>
  <c r="N11" i="77"/>
  <c r="M11" i="77"/>
  <c r="L11" i="77"/>
  <c r="K11" i="77"/>
  <c r="J11" i="77"/>
  <c r="I11" i="77"/>
  <c r="H11" i="77"/>
  <c r="G11" i="77"/>
  <c r="F11" i="77"/>
  <c r="E11" i="77"/>
  <c r="D11" i="77"/>
  <c r="BJ10" i="77"/>
  <c r="BI10" i="77"/>
  <c r="BH10" i="77"/>
  <c r="BG10" i="77"/>
  <c r="BF10" i="77"/>
  <c r="BE10" i="77"/>
  <c r="BD10" i="77"/>
  <c r="BC10" i="77"/>
  <c r="BB10" i="77"/>
  <c r="BA10" i="77"/>
  <c r="AZ10" i="77"/>
  <c r="AY10" i="77"/>
  <c r="AX10" i="77"/>
  <c r="AW10" i="77"/>
  <c r="AV10" i="77"/>
  <c r="AU10" i="77"/>
  <c r="AT10" i="77"/>
  <c r="AS10" i="77"/>
  <c r="AR10" i="77"/>
  <c r="AQ10" i="77"/>
  <c r="AP10" i="77"/>
  <c r="AO10" i="77"/>
  <c r="AN10" i="77"/>
  <c r="AM10" i="77"/>
  <c r="AL10" i="77"/>
  <c r="AK10" i="77"/>
  <c r="AJ10" i="77"/>
  <c r="AI10" i="77"/>
  <c r="AH10" i="77"/>
  <c r="AG10" i="77"/>
  <c r="AF10" i="77"/>
  <c r="AE10" i="77"/>
  <c r="AD10" i="77"/>
  <c r="AC10" i="77"/>
  <c r="AB10" i="77"/>
  <c r="AA10" i="77"/>
  <c r="Z10" i="77"/>
  <c r="Y10" i="77"/>
  <c r="X10" i="77"/>
  <c r="W10" i="77"/>
  <c r="V10" i="77"/>
  <c r="U10" i="77"/>
  <c r="T10" i="77"/>
  <c r="S10" i="77"/>
  <c r="R10" i="77"/>
  <c r="Q10" i="77"/>
  <c r="P10" i="77"/>
  <c r="O10" i="77"/>
  <c r="N10" i="77"/>
  <c r="M10" i="77"/>
  <c r="L10" i="77"/>
  <c r="K10" i="77"/>
  <c r="J10" i="77"/>
  <c r="I10" i="77"/>
  <c r="H10" i="77"/>
  <c r="G10" i="77"/>
  <c r="F10" i="77"/>
  <c r="E10" i="77"/>
  <c r="D10" i="77"/>
  <c r="BJ9" i="77"/>
  <c r="BI9" i="77"/>
  <c r="BH9" i="77"/>
  <c r="BG9" i="77"/>
  <c r="BF9" i="77"/>
  <c r="BE9" i="77"/>
  <c r="BD9" i="77"/>
  <c r="BC9" i="77"/>
  <c r="BB9" i="77"/>
  <c r="BA9" i="77"/>
  <c r="AZ9" i="77"/>
  <c r="AY9" i="77"/>
  <c r="AX9" i="77"/>
  <c r="AW9" i="77"/>
  <c r="AV9" i="77"/>
  <c r="AU9" i="77"/>
  <c r="AT9" i="77"/>
  <c r="AS9" i="77"/>
  <c r="AR9" i="77"/>
  <c r="AQ9" i="77"/>
  <c r="AP9" i="77"/>
  <c r="AO9" i="77"/>
  <c r="AN9" i="77"/>
  <c r="AM9" i="77"/>
  <c r="AL9" i="77"/>
  <c r="AK9" i="77"/>
  <c r="AJ9" i="77"/>
  <c r="AI9" i="77"/>
  <c r="AH9" i="77"/>
  <c r="AG9" i="77"/>
  <c r="AF9" i="77"/>
  <c r="AE9" i="77"/>
  <c r="AD9" i="77"/>
  <c r="AC9" i="77"/>
  <c r="AB9" i="77"/>
  <c r="AA9" i="77"/>
  <c r="Z9" i="77"/>
  <c r="Y9" i="77"/>
  <c r="X9" i="77"/>
  <c r="W9" i="77"/>
  <c r="V9" i="77"/>
  <c r="U9" i="77"/>
  <c r="T9" i="77"/>
  <c r="S9" i="77"/>
  <c r="R9" i="77"/>
  <c r="Q9" i="77"/>
  <c r="P9" i="77"/>
  <c r="O9" i="77"/>
  <c r="N9" i="77"/>
  <c r="M9" i="77"/>
  <c r="L9" i="77"/>
  <c r="K9" i="77"/>
  <c r="J9" i="77"/>
  <c r="I9" i="77"/>
  <c r="H9" i="77"/>
  <c r="G9" i="77"/>
  <c r="F9" i="77"/>
  <c r="E9" i="77"/>
  <c r="D9" i="77"/>
  <c r="BJ8" i="77"/>
  <c r="BI8" i="77"/>
  <c r="BH8" i="77"/>
  <c r="BG8" i="77"/>
  <c r="BF8" i="77"/>
  <c r="BE8" i="77"/>
  <c r="BD8" i="77"/>
  <c r="BC8" i="77"/>
  <c r="BB8" i="77"/>
  <c r="BA8" i="77"/>
  <c r="AZ8" i="77"/>
  <c r="AY8" i="77"/>
  <c r="AX8" i="77"/>
  <c r="AW8" i="77"/>
  <c r="AV8" i="77"/>
  <c r="AU8" i="77"/>
  <c r="AT8" i="77"/>
  <c r="AS8" i="77"/>
  <c r="AR8" i="77"/>
  <c r="AQ8" i="77"/>
  <c r="AP8" i="77"/>
  <c r="AO8" i="77"/>
  <c r="AN8" i="77"/>
  <c r="AM8" i="77"/>
  <c r="AL8" i="77"/>
  <c r="AK8" i="77"/>
  <c r="AJ8" i="77"/>
  <c r="AI8" i="77"/>
  <c r="AH8" i="77"/>
  <c r="AG8" i="77"/>
  <c r="AF8" i="77"/>
  <c r="AE8" i="77"/>
  <c r="AD8" i="77"/>
  <c r="AC8" i="77"/>
  <c r="AB8" i="77"/>
  <c r="AA8" i="77"/>
  <c r="Z8" i="77"/>
  <c r="Y8" i="77"/>
  <c r="X8" i="77"/>
  <c r="W8" i="77"/>
  <c r="V8" i="77"/>
  <c r="U8" i="77"/>
  <c r="T8" i="77"/>
  <c r="S8" i="77"/>
  <c r="R8" i="77"/>
  <c r="Q8" i="77"/>
  <c r="P8" i="77"/>
  <c r="O8" i="77"/>
  <c r="N8" i="77"/>
  <c r="M8" i="77"/>
  <c r="L8" i="77"/>
  <c r="K8" i="77"/>
  <c r="J8" i="77"/>
  <c r="I8" i="77"/>
  <c r="H8" i="77"/>
  <c r="G8" i="77"/>
  <c r="F8" i="77"/>
  <c r="E8" i="77"/>
  <c r="D8" i="77"/>
  <c r="BJ7" i="77"/>
  <c r="BI7" i="77"/>
  <c r="BH7" i="77"/>
  <c r="BG7" i="77"/>
  <c r="BF7" i="77"/>
  <c r="BE7" i="77"/>
  <c r="BD7" i="77"/>
  <c r="BC7" i="77"/>
  <c r="BB7" i="77"/>
  <c r="BA7" i="77"/>
  <c r="AZ7" i="77"/>
  <c r="AY7" i="77"/>
  <c r="AX7" i="77"/>
  <c r="AW7" i="77"/>
  <c r="AV7" i="77"/>
  <c r="AU7" i="77"/>
  <c r="AT7" i="77"/>
  <c r="AS7" i="77"/>
  <c r="AR7" i="77"/>
  <c r="AQ7" i="77"/>
  <c r="AP7" i="77"/>
  <c r="AO7" i="77"/>
  <c r="AN7" i="77"/>
  <c r="AM7" i="77"/>
  <c r="AL7" i="77"/>
  <c r="AK7" i="77"/>
  <c r="AJ7" i="77"/>
  <c r="AI7" i="77"/>
  <c r="AH7" i="77"/>
  <c r="AG7" i="77"/>
  <c r="AF7" i="77"/>
  <c r="AE7" i="77"/>
  <c r="AD7" i="77"/>
  <c r="AC7" i="77"/>
  <c r="AB7" i="77"/>
  <c r="AA7" i="77"/>
  <c r="Z7" i="77"/>
  <c r="Y7" i="77"/>
  <c r="X7" i="77"/>
  <c r="W7" i="77"/>
  <c r="V7" i="77"/>
  <c r="U7" i="77"/>
  <c r="T7" i="77"/>
  <c r="S7" i="77"/>
  <c r="R7" i="77"/>
  <c r="Q7" i="77"/>
  <c r="P7" i="77"/>
  <c r="O7" i="77"/>
  <c r="N7" i="77"/>
  <c r="M7" i="77"/>
  <c r="L7" i="77"/>
  <c r="K7" i="77"/>
  <c r="J7" i="77"/>
  <c r="I7" i="77"/>
  <c r="H7" i="77"/>
  <c r="G7" i="77"/>
  <c r="F7" i="77"/>
  <c r="E7" i="77"/>
  <c r="D7" i="77"/>
  <c r="BJ6" i="77"/>
  <c r="BI6" i="77"/>
  <c r="BH6" i="77"/>
  <c r="BG6" i="77"/>
  <c r="BF6" i="77"/>
  <c r="BE6" i="77"/>
  <c r="BD6" i="77"/>
  <c r="BC6" i="77"/>
  <c r="BB6" i="77"/>
  <c r="BA6" i="77"/>
  <c r="AZ6" i="77"/>
  <c r="AY6" i="77"/>
  <c r="AX6" i="77"/>
  <c r="AW6" i="77"/>
  <c r="AV6" i="77"/>
  <c r="AU6" i="77"/>
  <c r="AT6" i="77"/>
  <c r="AS6" i="77"/>
  <c r="AR6" i="77"/>
  <c r="AQ6" i="77"/>
  <c r="AP6" i="77"/>
  <c r="AO6" i="77"/>
  <c r="AN6" i="77"/>
  <c r="AM6" i="77"/>
  <c r="AL6" i="77"/>
  <c r="AK6" i="77"/>
  <c r="AJ6" i="77"/>
  <c r="AI6" i="77"/>
  <c r="AH6" i="77"/>
  <c r="AG6" i="77"/>
  <c r="AF6" i="77"/>
  <c r="AE6" i="77"/>
  <c r="AD6" i="77"/>
  <c r="AC6" i="77"/>
  <c r="AB6" i="77"/>
  <c r="AA6" i="77"/>
  <c r="Z6" i="77"/>
  <c r="Y6" i="77"/>
  <c r="X6" i="77"/>
  <c r="W6" i="77"/>
  <c r="V6" i="77"/>
  <c r="U6" i="77"/>
  <c r="T6" i="77"/>
  <c r="S6" i="77"/>
  <c r="R6" i="77"/>
  <c r="Q6" i="77"/>
  <c r="P6" i="77"/>
  <c r="O6" i="77"/>
  <c r="N6" i="77"/>
  <c r="M6" i="77"/>
  <c r="L6" i="77"/>
  <c r="K6" i="77"/>
  <c r="J6" i="77"/>
  <c r="I6" i="77"/>
  <c r="H6" i="77"/>
  <c r="G6" i="77"/>
  <c r="F6" i="77"/>
  <c r="E6" i="77"/>
  <c r="D6" i="77"/>
  <c r="BJ5" i="77"/>
  <c r="BI5" i="77"/>
  <c r="BH5" i="77"/>
  <c r="BG5" i="77"/>
  <c r="BF5" i="77"/>
  <c r="BE5" i="77"/>
  <c r="BD5" i="77"/>
  <c r="BC5" i="77"/>
  <c r="BB5" i="77"/>
  <c r="BA5" i="77"/>
  <c r="AZ5" i="77"/>
  <c r="AY5" i="77"/>
  <c r="AX5" i="77"/>
  <c r="AW5" i="77"/>
  <c r="AV5" i="77"/>
  <c r="AU5" i="77"/>
  <c r="AT5" i="77"/>
  <c r="AS5" i="77"/>
  <c r="AR5" i="77"/>
  <c r="AQ5" i="77"/>
  <c r="AP5" i="77"/>
  <c r="AO5" i="77"/>
  <c r="AN5" i="77"/>
  <c r="AM5" i="77"/>
  <c r="AL5" i="77"/>
  <c r="AK5" i="77"/>
  <c r="AJ5" i="77"/>
  <c r="AI5" i="77"/>
  <c r="AH5" i="77"/>
  <c r="AG5" i="77"/>
  <c r="AF5" i="77"/>
  <c r="AE5" i="77"/>
  <c r="AD5" i="77"/>
  <c r="AC5" i="77"/>
  <c r="AB5" i="77"/>
  <c r="AA5" i="77"/>
  <c r="Z5" i="77"/>
  <c r="Y5" i="77"/>
  <c r="X5" i="77"/>
  <c r="W5" i="77"/>
  <c r="V5" i="77"/>
  <c r="U5" i="77"/>
  <c r="T5" i="77"/>
  <c r="S5" i="77"/>
  <c r="R5" i="77"/>
  <c r="Q5" i="77"/>
  <c r="P5" i="77"/>
  <c r="O5" i="77"/>
  <c r="N5" i="77"/>
  <c r="M5" i="77"/>
  <c r="L5" i="77"/>
  <c r="K5" i="77"/>
  <c r="J5" i="77"/>
  <c r="I5" i="77"/>
  <c r="H5" i="77"/>
  <c r="G5" i="77"/>
  <c r="F5" i="77"/>
  <c r="E5" i="77"/>
  <c r="D5" i="77"/>
  <c r="BJ4" i="77"/>
  <c r="BI4" i="77"/>
  <c r="BH4" i="77"/>
  <c r="BG4" i="77"/>
  <c r="BF4" i="77"/>
  <c r="BE4" i="77"/>
  <c r="BD4" i="77"/>
  <c r="BC4" i="77"/>
  <c r="BB4" i="77"/>
  <c r="BA4" i="77"/>
  <c r="AZ4" i="77"/>
  <c r="AY4" i="77"/>
  <c r="AX4" i="77"/>
  <c r="AW4" i="77"/>
  <c r="AV4" i="77"/>
  <c r="AU4" i="77"/>
  <c r="AT4" i="77"/>
  <c r="AS4" i="77"/>
  <c r="AR4" i="77"/>
  <c r="AQ4" i="77"/>
  <c r="AP4" i="77"/>
  <c r="AO4" i="77"/>
  <c r="AN4" i="77"/>
  <c r="AM4" i="77"/>
  <c r="AL4" i="77"/>
  <c r="AK4" i="77"/>
  <c r="AJ4" i="77"/>
  <c r="AI4" i="77"/>
  <c r="AH4" i="77"/>
  <c r="AG4" i="77"/>
  <c r="AF4" i="77"/>
  <c r="AE4" i="77"/>
  <c r="AD4" i="77"/>
  <c r="AC4" i="77"/>
  <c r="AB4" i="77"/>
  <c r="AA4" i="77"/>
  <c r="Z4" i="77"/>
  <c r="Y4" i="77"/>
  <c r="X4" i="77"/>
  <c r="W4" i="77"/>
  <c r="V4" i="77"/>
  <c r="U4" i="77"/>
  <c r="T4" i="77"/>
  <c r="S4" i="77"/>
  <c r="R4" i="77"/>
  <c r="Q4" i="77"/>
  <c r="P4" i="77"/>
  <c r="O4" i="77"/>
  <c r="N4" i="77"/>
  <c r="M4" i="77"/>
  <c r="L4" i="77"/>
  <c r="K4" i="77"/>
  <c r="J4" i="77"/>
  <c r="I4" i="77"/>
  <c r="H4" i="77"/>
  <c r="G4" i="77"/>
  <c r="F4" i="77"/>
  <c r="E4" i="77"/>
  <c r="D4" i="77"/>
  <c r="C4" i="77"/>
  <c r="BJ3" i="77"/>
  <c r="BI3" i="77"/>
  <c r="BH3" i="77"/>
  <c r="BG3" i="77"/>
  <c r="BF3" i="77"/>
  <c r="BE3" i="77"/>
  <c r="BD3" i="77"/>
  <c r="BC3" i="77"/>
  <c r="BB3" i="77"/>
  <c r="BA3" i="77"/>
  <c r="AZ3" i="77"/>
  <c r="AY3" i="77"/>
  <c r="AX3" i="77"/>
  <c r="AW3" i="77"/>
  <c r="AV3" i="77"/>
  <c r="AU3" i="77"/>
  <c r="AT3" i="77"/>
  <c r="AS3" i="77"/>
  <c r="AR3" i="77"/>
  <c r="AQ3" i="77"/>
  <c r="AP3" i="77"/>
  <c r="AO3" i="77"/>
  <c r="AN3" i="77"/>
  <c r="AM3" i="77"/>
  <c r="AL3" i="77"/>
  <c r="AK3" i="77"/>
  <c r="AJ3" i="77"/>
  <c r="AI3" i="77"/>
  <c r="AH3" i="77"/>
  <c r="AG3" i="77"/>
  <c r="AF3" i="77"/>
  <c r="AE3" i="77"/>
  <c r="AD3" i="77"/>
  <c r="AC3" i="77"/>
  <c r="AB3" i="77"/>
  <c r="AA3" i="77"/>
  <c r="Z3" i="77"/>
  <c r="Y3" i="77"/>
  <c r="X3" i="77"/>
  <c r="W3" i="77"/>
  <c r="V3" i="77"/>
  <c r="U3" i="77"/>
  <c r="T3" i="77"/>
  <c r="S3" i="77"/>
  <c r="R3" i="77"/>
  <c r="Q3" i="77"/>
  <c r="P3" i="77"/>
  <c r="O3" i="77"/>
  <c r="N3" i="77"/>
  <c r="M3" i="77"/>
  <c r="L3" i="77"/>
  <c r="K3" i="77"/>
  <c r="J3" i="77"/>
  <c r="I3" i="77"/>
  <c r="H3" i="77"/>
  <c r="G3" i="77"/>
  <c r="F3" i="77"/>
  <c r="E3" i="77"/>
  <c r="D3" i="77"/>
  <c r="C3" i="77"/>
  <c r="A138" i="77"/>
  <c r="A137" i="77"/>
  <c r="A130" i="77"/>
  <c r="A129" i="77"/>
  <c r="A114" i="77"/>
  <c r="A113" i="77"/>
  <c r="A106" i="77"/>
  <c r="A105" i="77"/>
  <c r="A99" i="77"/>
  <c r="A98" i="77"/>
  <c r="A97" i="77"/>
  <c r="A90" i="77"/>
  <c r="A89" i="77"/>
  <c r="A82" i="77"/>
  <c r="A81" i="77"/>
  <c r="A74" i="77"/>
  <c r="A73" i="77"/>
  <c r="A67" i="77"/>
  <c r="A66" i="77"/>
  <c r="A65" i="77"/>
  <c r="A58" i="77"/>
  <c r="A57" i="77"/>
  <c r="A50" i="77"/>
  <c r="A49" i="77"/>
  <c r="A41" i="77"/>
  <c r="A33" i="77"/>
  <c r="A21" i="77"/>
  <c r="A18" i="77"/>
  <c r="A13" i="77"/>
  <c r="A12" i="77"/>
  <c r="A5" i="77"/>
  <c r="BJ138" i="76"/>
  <c r="BJ132" i="76"/>
  <c r="BI132" i="76"/>
  <c r="BH132" i="76"/>
  <c r="BG132" i="76"/>
  <c r="BF132" i="76"/>
  <c r="BE132" i="76"/>
  <c r="BD132" i="76"/>
  <c r="BC132" i="76"/>
  <c r="BB132" i="76"/>
  <c r="BA132" i="76"/>
  <c r="AZ132" i="76"/>
  <c r="AY132" i="76"/>
  <c r="AX132" i="76"/>
  <c r="AW132" i="76"/>
  <c r="AV132" i="76"/>
  <c r="AU132" i="76"/>
  <c r="AT132" i="76"/>
  <c r="AS132" i="76"/>
  <c r="AR132" i="76"/>
  <c r="AQ132" i="76"/>
  <c r="AP132" i="76"/>
  <c r="AO132" i="76"/>
  <c r="AN132" i="76"/>
  <c r="AM132" i="76"/>
  <c r="AL132" i="76"/>
  <c r="AK132" i="76"/>
  <c r="AJ132" i="76"/>
  <c r="AI132" i="76"/>
  <c r="AH132" i="76"/>
  <c r="AG132" i="76"/>
  <c r="AF132" i="76"/>
  <c r="AE132" i="76"/>
  <c r="AD132" i="76"/>
  <c r="AC132" i="76"/>
  <c r="AB132" i="76"/>
  <c r="AA132" i="76"/>
  <c r="Z132" i="76"/>
  <c r="Y132" i="76"/>
  <c r="X132" i="76"/>
  <c r="W132" i="76"/>
  <c r="V132" i="76"/>
  <c r="U132" i="76"/>
  <c r="T132" i="76"/>
  <c r="S132" i="76"/>
  <c r="R132" i="76"/>
  <c r="Q132" i="76"/>
  <c r="P132" i="76"/>
  <c r="O132" i="76"/>
  <c r="N132" i="76"/>
  <c r="M132" i="76"/>
  <c r="L132" i="76"/>
  <c r="K132" i="76"/>
  <c r="J132" i="76"/>
  <c r="I132" i="76"/>
  <c r="H132" i="76"/>
  <c r="G132" i="76"/>
  <c r="F132" i="76"/>
  <c r="E132" i="76"/>
  <c r="D132" i="76"/>
  <c r="C132" i="76"/>
  <c r="BJ131" i="76"/>
  <c r="BI131" i="76"/>
  <c r="BH131" i="76"/>
  <c r="BG131" i="76"/>
  <c r="BF131" i="76"/>
  <c r="BE131" i="76"/>
  <c r="BD131" i="76"/>
  <c r="BC131" i="76"/>
  <c r="BB131" i="76"/>
  <c r="BA131" i="76"/>
  <c r="AZ131" i="76"/>
  <c r="AY131" i="76"/>
  <c r="AX131" i="76"/>
  <c r="AW131" i="76"/>
  <c r="AV131" i="76"/>
  <c r="AU131" i="76"/>
  <c r="AT131" i="76"/>
  <c r="AS131" i="76"/>
  <c r="AR131" i="76"/>
  <c r="AQ131" i="76"/>
  <c r="AP131" i="76"/>
  <c r="AO131" i="76"/>
  <c r="AN131" i="76"/>
  <c r="AM131" i="76"/>
  <c r="AL131" i="76"/>
  <c r="AK131" i="76"/>
  <c r="AJ131" i="76"/>
  <c r="AI131" i="76"/>
  <c r="AH131" i="76"/>
  <c r="AG131" i="76"/>
  <c r="AF131" i="76"/>
  <c r="AE131" i="76"/>
  <c r="AD131" i="76"/>
  <c r="AC131" i="76"/>
  <c r="AB131" i="76"/>
  <c r="AA131" i="76"/>
  <c r="Z131" i="76"/>
  <c r="Y131" i="76"/>
  <c r="X131" i="76"/>
  <c r="W131" i="76"/>
  <c r="V131" i="76"/>
  <c r="U131" i="76"/>
  <c r="T131" i="76"/>
  <c r="S131" i="76"/>
  <c r="R131" i="76"/>
  <c r="Q131" i="76"/>
  <c r="P131" i="76"/>
  <c r="O131" i="76"/>
  <c r="N131" i="76"/>
  <c r="M131" i="76"/>
  <c r="L131" i="76"/>
  <c r="K131" i="76"/>
  <c r="J131" i="76"/>
  <c r="I131" i="76"/>
  <c r="H131" i="76"/>
  <c r="G131" i="76"/>
  <c r="F131" i="76"/>
  <c r="E131" i="76"/>
  <c r="D131" i="76"/>
  <c r="C131" i="76"/>
  <c r="BJ130" i="76"/>
  <c r="BI130" i="76"/>
  <c r="BH130" i="76"/>
  <c r="BG130" i="76"/>
  <c r="BF130" i="76"/>
  <c r="BE130" i="76"/>
  <c r="BD130" i="76"/>
  <c r="BC130" i="76"/>
  <c r="BB130" i="76"/>
  <c r="BA130" i="76"/>
  <c r="AZ130" i="76"/>
  <c r="AY130" i="76"/>
  <c r="AX130" i="76"/>
  <c r="AW130" i="76"/>
  <c r="AV130" i="76"/>
  <c r="AU130" i="76"/>
  <c r="AT130" i="76"/>
  <c r="AS130" i="76"/>
  <c r="AR130" i="76"/>
  <c r="AQ130" i="76"/>
  <c r="AP130" i="76"/>
  <c r="AO130" i="76"/>
  <c r="AN130" i="76"/>
  <c r="AM130" i="76"/>
  <c r="AL130" i="76"/>
  <c r="AK130" i="76"/>
  <c r="AJ130" i="76"/>
  <c r="AI130" i="76"/>
  <c r="AH130" i="76"/>
  <c r="AG130" i="76"/>
  <c r="AF130" i="76"/>
  <c r="AE130" i="76"/>
  <c r="AD130" i="76"/>
  <c r="AC130" i="76"/>
  <c r="AB130" i="76"/>
  <c r="AA130" i="76"/>
  <c r="Z130" i="76"/>
  <c r="Y130" i="76"/>
  <c r="X130" i="76"/>
  <c r="W130" i="76"/>
  <c r="V130" i="76"/>
  <c r="U130" i="76"/>
  <c r="T130" i="76"/>
  <c r="S130" i="76"/>
  <c r="R130" i="76"/>
  <c r="Q130" i="76"/>
  <c r="P130" i="76"/>
  <c r="O130" i="76"/>
  <c r="N130" i="76"/>
  <c r="M130" i="76"/>
  <c r="L130" i="76"/>
  <c r="K130" i="76"/>
  <c r="J130" i="76"/>
  <c r="I130" i="76"/>
  <c r="H130" i="76"/>
  <c r="G130" i="76"/>
  <c r="F130" i="76"/>
  <c r="E130" i="76"/>
  <c r="D130" i="76"/>
  <c r="C130" i="76"/>
  <c r="BJ122" i="76"/>
  <c r="BI122" i="76"/>
  <c r="BH122" i="76"/>
  <c r="BG122" i="76"/>
  <c r="BF122" i="76"/>
  <c r="BE122" i="76"/>
  <c r="BD122" i="76"/>
  <c r="BC122" i="76"/>
  <c r="BB122" i="76"/>
  <c r="BA122" i="76"/>
  <c r="AZ122" i="76"/>
  <c r="AY122" i="76"/>
  <c r="AX122" i="76"/>
  <c r="AW122" i="76"/>
  <c r="AV122" i="76"/>
  <c r="AU122" i="76"/>
  <c r="AT122" i="76"/>
  <c r="AS122" i="76"/>
  <c r="AR122" i="76"/>
  <c r="AQ122" i="76"/>
  <c r="AP122" i="76"/>
  <c r="AO122" i="76"/>
  <c r="AN122" i="76"/>
  <c r="AM122" i="76"/>
  <c r="AL122" i="76"/>
  <c r="AK122" i="76"/>
  <c r="AJ122" i="76"/>
  <c r="AI122" i="76"/>
  <c r="AH122" i="76"/>
  <c r="AG122" i="76"/>
  <c r="AF122" i="76"/>
  <c r="AE122" i="76"/>
  <c r="AD122" i="76"/>
  <c r="AC122" i="76"/>
  <c r="AB122" i="76"/>
  <c r="AA122" i="76"/>
  <c r="Z122" i="76"/>
  <c r="Y122" i="76"/>
  <c r="X122" i="76"/>
  <c r="W122" i="76"/>
  <c r="V122" i="76"/>
  <c r="U122" i="76"/>
  <c r="T122" i="76"/>
  <c r="S122" i="76"/>
  <c r="R122" i="76"/>
  <c r="Q122" i="76"/>
  <c r="P122" i="76"/>
  <c r="O122" i="76"/>
  <c r="N122" i="76"/>
  <c r="M122" i="76"/>
  <c r="L122" i="76"/>
  <c r="K122" i="76"/>
  <c r="J122" i="76"/>
  <c r="I122" i="76"/>
  <c r="H122" i="76"/>
  <c r="G122" i="76"/>
  <c r="F122" i="76"/>
  <c r="E122" i="76"/>
  <c r="D122" i="76"/>
  <c r="C122" i="76"/>
  <c r="BJ118" i="76"/>
  <c r="BI118" i="76"/>
  <c r="BH118" i="76"/>
  <c r="BG118" i="76"/>
  <c r="BF118" i="76"/>
  <c r="BE118" i="76"/>
  <c r="BD118" i="76"/>
  <c r="BC118" i="76"/>
  <c r="BB118" i="76"/>
  <c r="BA118" i="76"/>
  <c r="AZ118" i="76"/>
  <c r="AY118" i="76"/>
  <c r="AX118" i="76"/>
  <c r="AW118" i="76"/>
  <c r="AV118" i="76"/>
  <c r="AU118" i="76"/>
  <c r="AT118" i="76"/>
  <c r="AS118" i="76"/>
  <c r="AR118" i="76"/>
  <c r="AQ118" i="76"/>
  <c r="AP118" i="76"/>
  <c r="AO118" i="76"/>
  <c r="AN118" i="76"/>
  <c r="AM118" i="76"/>
  <c r="AL118" i="76"/>
  <c r="AK118" i="76"/>
  <c r="AJ118" i="76"/>
  <c r="AI118" i="76"/>
  <c r="AH118" i="76"/>
  <c r="AG118" i="76"/>
  <c r="AF118" i="76"/>
  <c r="AE118" i="76"/>
  <c r="AD118" i="76"/>
  <c r="AC118" i="76"/>
  <c r="AB118" i="76"/>
  <c r="AA118" i="76"/>
  <c r="Z118" i="76"/>
  <c r="Y118" i="76"/>
  <c r="X118" i="76"/>
  <c r="W118" i="76"/>
  <c r="V118" i="76"/>
  <c r="U118" i="76"/>
  <c r="T118" i="76"/>
  <c r="S118" i="76"/>
  <c r="R118" i="76"/>
  <c r="Q118" i="76"/>
  <c r="P118" i="76"/>
  <c r="O118" i="76"/>
  <c r="N118" i="76"/>
  <c r="M118" i="76"/>
  <c r="L118" i="76"/>
  <c r="K118" i="76"/>
  <c r="J118" i="76"/>
  <c r="I118" i="76"/>
  <c r="H118" i="76"/>
  <c r="G118" i="76"/>
  <c r="F118" i="76"/>
  <c r="E118" i="76"/>
  <c r="D118" i="76"/>
  <c r="C118" i="76"/>
  <c r="BJ115" i="76"/>
  <c r="BI115" i="76"/>
  <c r="BH115" i="76"/>
  <c r="BG115" i="76"/>
  <c r="BF115" i="76"/>
  <c r="BE115" i="76"/>
  <c r="BD115" i="76"/>
  <c r="BC115" i="76"/>
  <c r="BB115" i="76"/>
  <c r="BA115" i="76"/>
  <c r="AZ115" i="76"/>
  <c r="AY115" i="76"/>
  <c r="AX115" i="76"/>
  <c r="AW115" i="76"/>
  <c r="AV115" i="76"/>
  <c r="AU115" i="76"/>
  <c r="AT115" i="76"/>
  <c r="AS115" i="76"/>
  <c r="AR115" i="76"/>
  <c r="AQ115" i="76"/>
  <c r="AP115" i="76"/>
  <c r="AO115" i="76"/>
  <c r="AN115" i="76"/>
  <c r="AM115" i="76"/>
  <c r="AL115" i="76"/>
  <c r="AK115" i="76"/>
  <c r="AJ115" i="76"/>
  <c r="AI115" i="76"/>
  <c r="AH115" i="76"/>
  <c r="AG115" i="76"/>
  <c r="AF115" i="76"/>
  <c r="AE115" i="76"/>
  <c r="AD115" i="76"/>
  <c r="AC115" i="76"/>
  <c r="AB115" i="76"/>
  <c r="AA115" i="76"/>
  <c r="Z115" i="76"/>
  <c r="Y115" i="76"/>
  <c r="X115" i="76"/>
  <c r="W115" i="76"/>
  <c r="V115" i="76"/>
  <c r="U115" i="76"/>
  <c r="T115" i="76"/>
  <c r="S115" i="76"/>
  <c r="R115" i="76"/>
  <c r="Q115" i="76"/>
  <c r="P115" i="76"/>
  <c r="O115" i="76"/>
  <c r="N115" i="76"/>
  <c r="M115" i="76"/>
  <c r="L115" i="76"/>
  <c r="K115" i="76"/>
  <c r="J115" i="76"/>
  <c r="I115" i="76"/>
  <c r="H115" i="76"/>
  <c r="G115" i="76"/>
  <c r="F115" i="76"/>
  <c r="E115" i="76"/>
  <c r="D115" i="76"/>
  <c r="C115" i="76"/>
  <c r="BJ111" i="76"/>
  <c r="BI111" i="76"/>
  <c r="BH111" i="76"/>
  <c r="BG111" i="76"/>
  <c r="BF111" i="76"/>
  <c r="BE111" i="76"/>
  <c r="BD111" i="76"/>
  <c r="BC111" i="76"/>
  <c r="BB111" i="76"/>
  <c r="BA111" i="76"/>
  <c r="AZ111" i="76"/>
  <c r="AY111" i="76"/>
  <c r="AX111" i="76"/>
  <c r="AW111" i="76"/>
  <c r="AV111" i="76"/>
  <c r="AU111" i="76"/>
  <c r="AT111" i="76"/>
  <c r="AS111" i="76"/>
  <c r="AR111" i="76"/>
  <c r="AQ111" i="76"/>
  <c r="AP111" i="76"/>
  <c r="AO111" i="76"/>
  <c r="AN111" i="76"/>
  <c r="AM111" i="76"/>
  <c r="AL111" i="76"/>
  <c r="AK111" i="76"/>
  <c r="AJ111" i="76"/>
  <c r="AI111" i="76"/>
  <c r="AH111" i="76"/>
  <c r="AG111" i="76"/>
  <c r="AF111" i="76"/>
  <c r="AE111" i="76"/>
  <c r="AD111" i="76"/>
  <c r="AC111" i="76"/>
  <c r="AB111" i="76"/>
  <c r="AA111" i="76"/>
  <c r="Z111" i="76"/>
  <c r="Y111" i="76"/>
  <c r="X111" i="76"/>
  <c r="W111" i="76"/>
  <c r="V111" i="76"/>
  <c r="U111" i="76"/>
  <c r="T111" i="76"/>
  <c r="S111" i="76"/>
  <c r="R111" i="76"/>
  <c r="Q111" i="76"/>
  <c r="P111" i="76"/>
  <c r="O111" i="76"/>
  <c r="N111" i="76"/>
  <c r="M111" i="76"/>
  <c r="L111" i="76"/>
  <c r="K111" i="76"/>
  <c r="J111" i="76"/>
  <c r="I111" i="76"/>
  <c r="H111" i="76"/>
  <c r="G111" i="76"/>
  <c r="F111" i="76"/>
  <c r="E111" i="76"/>
  <c r="D111" i="76"/>
  <c r="C111" i="76"/>
  <c r="BJ103" i="76"/>
  <c r="BI103" i="76"/>
  <c r="BH103" i="76"/>
  <c r="BG103" i="76"/>
  <c r="BF103" i="76"/>
  <c r="BE103" i="76"/>
  <c r="BD103" i="76"/>
  <c r="BC103" i="76"/>
  <c r="BB103" i="76"/>
  <c r="BA103" i="76"/>
  <c r="AZ103" i="76"/>
  <c r="AY103" i="76"/>
  <c r="AX103" i="76"/>
  <c r="AW103" i="76"/>
  <c r="AV103" i="76"/>
  <c r="AU103" i="76"/>
  <c r="AT103" i="76"/>
  <c r="AS103" i="76"/>
  <c r="AR103" i="76"/>
  <c r="AQ103" i="76"/>
  <c r="AP103" i="76"/>
  <c r="AO103" i="76"/>
  <c r="AN103" i="76"/>
  <c r="AM103" i="76"/>
  <c r="AL103" i="76"/>
  <c r="AK103" i="76"/>
  <c r="AJ103" i="76"/>
  <c r="AI103" i="76"/>
  <c r="AH103" i="76"/>
  <c r="AG103" i="76"/>
  <c r="AF103" i="76"/>
  <c r="AE103" i="76"/>
  <c r="AD103" i="76"/>
  <c r="AC103" i="76"/>
  <c r="AB103" i="76"/>
  <c r="AA103" i="76"/>
  <c r="Z103" i="76"/>
  <c r="Y103" i="76"/>
  <c r="X103" i="76"/>
  <c r="W103" i="76"/>
  <c r="V103" i="76"/>
  <c r="U103" i="76"/>
  <c r="T103" i="76"/>
  <c r="S103" i="76"/>
  <c r="R103" i="76"/>
  <c r="Q103" i="76"/>
  <c r="P103" i="76"/>
  <c r="O103" i="76"/>
  <c r="N103" i="76"/>
  <c r="M103" i="76"/>
  <c r="L103" i="76"/>
  <c r="K103" i="76"/>
  <c r="J103" i="76"/>
  <c r="I103" i="76"/>
  <c r="H103" i="76"/>
  <c r="G103" i="76"/>
  <c r="F103" i="76"/>
  <c r="E103" i="76"/>
  <c r="D103" i="76"/>
  <c r="C103" i="76"/>
  <c r="BJ102" i="76"/>
  <c r="BI102" i="76"/>
  <c r="BH102" i="76"/>
  <c r="BG102" i="76"/>
  <c r="BF102" i="76"/>
  <c r="BE102" i="76"/>
  <c r="BD102" i="76"/>
  <c r="BC102" i="76"/>
  <c r="BB102" i="76"/>
  <c r="BA102" i="76"/>
  <c r="AZ102" i="76"/>
  <c r="AY102" i="76"/>
  <c r="AX102" i="76"/>
  <c r="AW102" i="76"/>
  <c r="AV102" i="76"/>
  <c r="AU102" i="76"/>
  <c r="AT102" i="76"/>
  <c r="AS102" i="76"/>
  <c r="AR102" i="76"/>
  <c r="AQ102" i="76"/>
  <c r="AP102" i="76"/>
  <c r="AO102" i="76"/>
  <c r="AN102" i="76"/>
  <c r="AM102" i="76"/>
  <c r="AL102" i="76"/>
  <c r="AK102" i="76"/>
  <c r="AJ102" i="76"/>
  <c r="AI102" i="76"/>
  <c r="AH102" i="76"/>
  <c r="AG102" i="76"/>
  <c r="AF102" i="76"/>
  <c r="AE102" i="76"/>
  <c r="AD102" i="76"/>
  <c r="AC102" i="76"/>
  <c r="AB102" i="76"/>
  <c r="AA102" i="76"/>
  <c r="Z102" i="76"/>
  <c r="Y102" i="76"/>
  <c r="X102" i="76"/>
  <c r="W102" i="76"/>
  <c r="V102" i="76"/>
  <c r="U102" i="76"/>
  <c r="T102" i="76"/>
  <c r="S102" i="76"/>
  <c r="R102" i="76"/>
  <c r="Q102" i="76"/>
  <c r="P102" i="76"/>
  <c r="O102" i="76"/>
  <c r="N102" i="76"/>
  <c r="M102" i="76"/>
  <c r="L102" i="76"/>
  <c r="K102" i="76"/>
  <c r="J102" i="76"/>
  <c r="I102" i="76"/>
  <c r="H102" i="76"/>
  <c r="G102" i="76"/>
  <c r="F102" i="76"/>
  <c r="E102" i="76"/>
  <c r="D102" i="76"/>
  <c r="C102" i="76"/>
  <c r="C99" i="76"/>
  <c r="BJ98" i="76"/>
  <c r="BI98" i="76"/>
  <c r="BH98" i="76"/>
  <c r="BG98" i="76"/>
  <c r="BF98" i="76"/>
  <c r="BE98" i="76"/>
  <c r="BD98" i="76"/>
  <c r="BC98" i="76"/>
  <c r="BB98" i="76"/>
  <c r="BA98" i="76"/>
  <c r="AZ98" i="76"/>
  <c r="AY98" i="76"/>
  <c r="AX98" i="76"/>
  <c r="AW98" i="76"/>
  <c r="AV98" i="76"/>
  <c r="AU98" i="76"/>
  <c r="AT98" i="76"/>
  <c r="AS98" i="76"/>
  <c r="AR98" i="76"/>
  <c r="AQ98" i="76"/>
  <c r="AP98" i="76"/>
  <c r="AO98" i="76"/>
  <c r="AN98" i="76"/>
  <c r="AM98" i="76"/>
  <c r="AL98" i="76"/>
  <c r="AK98" i="76"/>
  <c r="AJ98" i="76"/>
  <c r="AI98" i="76"/>
  <c r="AH98" i="76"/>
  <c r="AG98" i="76"/>
  <c r="AF98" i="76"/>
  <c r="AE98" i="76"/>
  <c r="AD98" i="76"/>
  <c r="AC98" i="76"/>
  <c r="AB98" i="76"/>
  <c r="AA98" i="76"/>
  <c r="Z98" i="76"/>
  <c r="Y98" i="76"/>
  <c r="X98" i="76"/>
  <c r="W98" i="76"/>
  <c r="V98" i="76"/>
  <c r="U98" i="76"/>
  <c r="T98" i="76"/>
  <c r="S98" i="76"/>
  <c r="R98" i="76"/>
  <c r="Q98" i="76"/>
  <c r="P98" i="76"/>
  <c r="O98" i="76"/>
  <c r="N98" i="76"/>
  <c r="M98" i="76"/>
  <c r="L98" i="76"/>
  <c r="K98" i="76"/>
  <c r="J98" i="76"/>
  <c r="I98" i="76"/>
  <c r="H98" i="76"/>
  <c r="G98" i="76"/>
  <c r="F98" i="76"/>
  <c r="E98" i="76"/>
  <c r="D98" i="76"/>
  <c r="C98" i="76"/>
  <c r="C97" i="76"/>
  <c r="BJ96" i="76"/>
  <c r="BI96" i="76"/>
  <c r="BH96" i="76"/>
  <c r="BG96" i="76"/>
  <c r="BF96" i="76"/>
  <c r="BE96" i="76"/>
  <c r="BD96" i="76"/>
  <c r="BC96" i="76"/>
  <c r="BB96" i="76"/>
  <c r="BA96" i="76"/>
  <c r="AZ96" i="76"/>
  <c r="AY96" i="76"/>
  <c r="AX96" i="76"/>
  <c r="AW96" i="76"/>
  <c r="AV96" i="76"/>
  <c r="AU96" i="76"/>
  <c r="AT96" i="76"/>
  <c r="AS96" i="76"/>
  <c r="AR96" i="76"/>
  <c r="AQ96" i="76"/>
  <c r="AP96" i="76"/>
  <c r="AO96" i="76"/>
  <c r="AN96" i="76"/>
  <c r="AM96" i="76"/>
  <c r="AL96" i="76"/>
  <c r="AK96" i="76"/>
  <c r="AJ96" i="76"/>
  <c r="AI96" i="76"/>
  <c r="AH96" i="76"/>
  <c r="AG96" i="76"/>
  <c r="AF96" i="76"/>
  <c r="AE96" i="76"/>
  <c r="AD96" i="76"/>
  <c r="AC96" i="76"/>
  <c r="AB96" i="76"/>
  <c r="AA96" i="76"/>
  <c r="Z96" i="76"/>
  <c r="Y96" i="76"/>
  <c r="X96" i="76"/>
  <c r="W96" i="76"/>
  <c r="V96" i="76"/>
  <c r="U96" i="76"/>
  <c r="T96" i="76"/>
  <c r="S96" i="76"/>
  <c r="R96" i="76"/>
  <c r="Q96" i="76"/>
  <c r="P96" i="76"/>
  <c r="O96" i="76"/>
  <c r="N96" i="76"/>
  <c r="M96" i="76"/>
  <c r="L96" i="76"/>
  <c r="K96" i="76"/>
  <c r="J96" i="76"/>
  <c r="I96" i="76"/>
  <c r="H96" i="76"/>
  <c r="G96" i="76"/>
  <c r="F96" i="76"/>
  <c r="E96" i="76"/>
  <c r="D96" i="76"/>
  <c r="C96" i="76"/>
  <c r="BJ95" i="76"/>
  <c r="BI95" i="76"/>
  <c r="BH95" i="76"/>
  <c r="BG95" i="76"/>
  <c r="BF95" i="76"/>
  <c r="BE95" i="76"/>
  <c r="BD95" i="76"/>
  <c r="BC95" i="76"/>
  <c r="BB95" i="76"/>
  <c r="BA95" i="76"/>
  <c r="AZ95" i="76"/>
  <c r="AY95" i="76"/>
  <c r="AX95" i="76"/>
  <c r="AW95" i="76"/>
  <c r="AV95" i="76"/>
  <c r="AU95" i="76"/>
  <c r="AT95" i="76"/>
  <c r="AS95" i="76"/>
  <c r="AR95" i="76"/>
  <c r="AQ95" i="76"/>
  <c r="AP95" i="76"/>
  <c r="AO95" i="76"/>
  <c r="AN95" i="76"/>
  <c r="AM95" i="76"/>
  <c r="AL95" i="76"/>
  <c r="AK95" i="76"/>
  <c r="AJ95" i="76"/>
  <c r="AI95" i="76"/>
  <c r="AH95" i="76"/>
  <c r="AG95" i="76"/>
  <c r="AF95" i="76"/>
  <c r="AE95" i="76"/>
  <c r="AD95" i="76"/>
  <c r="AC95" i="76"/>
  <c r="AB95" i="76"/>
  <c r="AA95" i="76"/>
  <c r="Z95" i="76"/>
  <c r="Y95" i="76"/>
  <c r="X95" i="76"/>
  <c r="W95" i="76"/>
  <c r="V95" i="76"/>
  <c r="U95" i="76"/>
  <c r="T95" i="76"/>
  <c r="S95" i="76"/>
  <c r="R95" i="76"/>
  <c r="Q95" i="76"/>
  <c r="P95" i="76"/>
  <c r="O95" i="76"/>
  <c r="N95" i="76"/>
  <c r="M95" i="76"/>
  <c r="L95" i="76"/>
  <c r="K95" i="76"/>
  <c r="J95" i="76"/>
  <c r="I95" i="76"/>
  <c r="H95" i="76"/>
  <c r="G95" i="76"/>
  <c r="F95" i="76"/>
  <c r="E95" i="76"/>
  <c r="D95" i="76"/>
  <c r="C95" i="76"/>
  <c r="BJ94" i="76"/>
  <c r="BI94" i="76"/>
  <c r="BH94" i="76"/>
  <c r="BG94" i="76"/>
  <c r="BF94" i="76"/>
  <c r="BE94" i="76"/>
  <c r="BD94" i="76"/>
  <c r="BC94" i="76"/>
  <c r="BB94" i="76"/>
  <c r="BA94" i="76"/>
  <c r="AZ94" i="76"/>
  <c r="AY94" i="76"/>
  <c r="AX94" i="76"/>
  <c r="AW94" i="76"/>
  <c r="AV94" i="76"/>
  <c r="AU94" i="76"/>
  <c r="AT94" i="76"/>
  <c r="AS94" i="76"/>
  <c r="AR94" i="76"/>
  <c r="AQ94" i="76"/>
  <c r="AP94" i="76"/>
  <c r="AO94" i="76"/>
  <c r="AN94" i="76"/>
  <c r="AM94" i="76"/>
  <c r="AL94" i="76"/>
  <c r="AK94" i="76"/>
  <c r="AJ94" i="76"/>
  <c r="AI94" i="76"/>
  <c r="AH94" i="76"/>
  <c r="AG94" i="76"/>
  <c r="AF94" i="76"/>
  <c r="AE94" i="76"/>
  <c r="AD94" i="76"/>
  <c r="AC94" i="76"/>
  <c r="AB94" i="76"/>
  <c r="AA94" i="76"/>
  <c r="Z94" i="76"/>
  <c r="Y94" i="76"/>
  <c r="X94" i="76"/>
  <c r="W94" i="76"/>
  <c r="V94" i="76"/>
  <c r="U94" i="76"/>
  <c r="T94" i="76"/>
  <c r="S94" i="76"/>
  <c r="R94" i="76"/>
  <c r="Q94" i="76"/>
  <c r="P94" i="76"/>
  <c r="O94" i="76"/>
  <c r="N94" i="76"/>
  <c r="M94" i="76"/>
  <c r="L94" i="76"/>
  <c r="K94" i="76"/>
  <c r="J94" i="76"/>
  <c r="I94" i="76"/>
  <c r="H94" i="76"/>
  <c r="G94" i="76"/>
  <c r="F94" i="76"/>
  <c r="E94" i="76"/>
  <c r="D94" i="76"/>
  <c r="BJ91" i="76"/>
  <c r="BI91" i="76"/>
  <c r="BH91" i="76"/>
  <c r="BG91" i="76"/>
  <c r="BF91" i="76"/>
  <c r="BE91" i="76"/>
  <c r="BD91" i="76"/>
  <c r="BC91" i="76"/>
  <c r="BB91" i="76"/>
  <c r="BA91" i="76"/>
  <c r="AZ91" i="76"/>
  <c r="AY91" i="76"/>
  <c r="AX91" i="76"/>
  <c r="AW91" i="76"/>
  <c r="AV91" i="76"/>
  <c r="AU91" i="76"/>
  <c r="AT91" i="76"/>
  <c r="AS91" i="76"/>
  <c r="AR91" i="76"/>
  <c r="AQ91" i="76"/>
  <c r="AP91" i="76"/>
  <c r="AO91" i="76"/>
  <c r="AN91" i="76"/>
  <c r="AM91" i="76"/>
  <c r="AL91" i="76"/>
  <c r="AK91" i="76"/>
  <c r="AJ91" i="76"/>
  <c r="AI91" i="76"/>
  <c r="AH91" i="76"/>
  <c r="AG91" i="76"/>
  <c r="AF91" i="76"/>
  <c r="AE91" i="76"/>
  <c r="AD91" i="76"/>
  <c r="AC91" i="76"/>
  <c r="AB91" i="76"/>
  <c r="AA91" i="76"/>
  <c r="Z91" i="76"/>
  <c r="Y91" i="76"/>
  <c r="X91" i="76"/>
  <c r="W91" i="76"/>
  <c r="V91" i="76"/>
  <c r="U91" i="76"/>
  <c r="T91" i="76"/>
  <c r="S91" i="76"/>
  <c r="R91" i="76"/>
  <c r="Q91" i="76"/>
  <c r="P91" i="76"/>
  <c r="O91" i="76"/>
  <c r="N91" i="76"/>
  <c r="M91" i="76"/>
  <c r="L91" i="76"/>
  <c r="K91" i="76"/>
  <c r="J91" i="76"/>
  <c r="I91" i="76"/>
  <c r="H91" i="76"/>
  <c r="G91" i="76"/>
  <c r="F91" i="76"/>
  <c r="E91" i="76"/>
  <c r="D91" i="76"/>
  <c r="C91" i="76"/>
  <c r="BJ86" i="76"/>
  <c r="BI86" i="76"/>
  <c r="BH86" i="76"/>
  <c r="BG86" i="76"/>
  <c r="BF86" i="76"/>
  <c r="BE86" i="76"/>
  <c r="BD86" i="76"/>
  <c r="BC86" i="76"/>
  <c r="BB86" i="76"/>
  <c r="BA86" i="76"/>
  <c r="AZ86" i="76"/>
  <c r="AY86" i="76"/>
  <c r="AX86" i="76"/>
  <c r="AW86" i="76"/>
  <c r="AV86" i="76"/>
  <c r="AU86" i="76"/>
  <c r="AT86" i="76"/>
  <c r="AS86" i="76"/>
  <c r="AR86" i="76"/>
  <c r="AQ86" i="76"/>
  <c r="AP86" i="76"/>
  <c r="AO86" i="76"/>
  <c r="AN86" i="76"/>
  <c r="AM86" i="76"/>
  <c r="AL86" i="76"/>
  <c r="AK86" i="76"/>
  <c r="AJ86" i="76"/>
  <c r="AI86" i="76"/>
  <c r="AH86" i="76"/>
  <c r="AG86" i="76"/>
  <c r="AF86" i="76"/>
  <c r="AE86" i="76"/>
  <c r="AD86" i="76"/>
  <c r="AC86" i="76"/>
  <c r="AB86" i="76"/>
  <c r="AA86" i="76"/>
  <c r="Z86" i="76"/>
  <c r="Y86" i="76"/>
  <c r="X86" i="76"/>
  <c r="W86" i="76"/>
  <c r="V86" i="76"/>
  <c r="U86" i="76"/>
  <c r="T86" i="76"/>
  <c r="S86" i="76"/>
  <c r="R86" i="76"/>
  <c r="Q86" i="76"/>
  <c r="P86" i="76"/>
  <c r="O86" i="76"/>
  <c r="N86" i="76"/>
  <c r="M86" i="76"/>
  <c r="L86" i="76"/>
  <c r="K86" i="76"/>
  <c r="J86" i="76"/>
  <c r="I86" i="76"/>
  <c r="H86" i="76"/>
  <c r="G86" i="76"/>
  <c r="F86" i="76"/>
  <c r="E86" i="76"/>
  <c r="D86" i="76"/>
  <c r="C86" i="76"/>
  <c r="BJ85" i="76"/>
  <c r="BI85" i="76"/>
  <c r="BH85" i="76"/>
  <c r="BG85" i="76"/>
  <c r="BF85" i="76"/>
  <c r="BE85" i="76"/>
  <c r="BD85" i="76"/>
  <c r="BC85" i="76"/>
  <c r="BB85" i="76"/>
  <c r="BA85" i="76"/>
  <c r="AZ85" i="76"/>
  <c r="AY85" i="76"/>
  <c r="AX85" i="76"/>
  <c r="AW85" i="76"/>
  <c r="AV85" i="76"/>
  <c r="AU85" i="76"/>
  <c r="AT85" i="76"/>
  <c r="AS85" i="76"/>
  <c r="AR85" i="76"/>
  <c r="AQ85" i="76"/>
  <c r="AP85" i="76"/>
  <c r="AO85" i="76"/>
  <c r="AN85" i="76"/>
  <c r="AM85" i="76"/>
  <c r="AL85" i="76"/>
  <c r="AK85" i="76"/>
  <c r="AJ85" i="76"/>
  <c r="AI85" i="76"/>
  <c r="AH85" i="76"/>
  <c r="AG85" i="76"/>
  <c r="AF85" i="76"/>
  <c r="AE85" i="76"/>
  <c r="AD85" i="76"/>
  <c r="AC85" i="76"/>
  <c r="AB85" i="76"/>
  <c r="AA85" i="76"/>
  <c r="Z85" i="76"/>
  <c r="Y85" i="76"/>
  <c r="X85" i="76"/>
  <c r="W85" i="76"/>
  <c r="V85" i="76"/>
  <c r="U85" i="76"/>
  <c r="T85" i="76"/>
  <c r="S85" i="76"/>
  <c r="R85" i="76"/>
  <c r="Q85" i="76"/>
  <c r="P85" i="76"/>
  <c r="O85" i="76"/>
  <c r="N85" i="76"/>
  <c r="M85" i="76"/>
  <c r="L85" i="76"/>
  <c r="K85" i="76"/>
  <c r="J85" i="76"/>
  <c r="I85" i="76"/>
  <c r="H85" i="76"/>
  <c r="G85" i="76"/>
  <c r="F85" i="76"/>
  <c r="E85" i="76"/>
  <c r="D85" i="76"/>
  <c r="C85" i="76"/>
  <c r="BJ84" i="76"/>
  <c r="BI84" i="76"/>
  <c r="BH84" i="76"/>
  <c r="BG84" i="76"/>
  <c r="BF84" i="76"/>
  <c r="BE84" i="76"/>
  <c r="BD84" i="76"/>
  <c r="BC84" i="76"/>
  <c r="BB84" i="76"/>
  <c r="BA84" i="76"/>
  <c r="AZ84" i="76"/>
  <c r="AY84" i="76"/>
  <c r="AX84" i="76"/>
  <c r="AW84" i="76"/>
  <c r="AV84" i="76"/>
  <c r="AU84" i="76"/>
  <c r="AT84" i="76"/>
  <c r="AS84" i="76"/>
  <c r="AR84" i="76"/>
  <c r="AQ84" i="76"/>
  <c r="AP84" i="76"/>
  <c r="AO84" i="76"/>
  <c r="AN84" i="76"/>
  <c r="AM84" i="76"/>
  <c r="AL84" i="76"/>
  <c r="AK84" i="76"/>
  <c r="AJ84" i="76"/>
  <c r="AI84" i="76"/>
  <c r="AH84" i="76"/>
  <c r="AG84" i="76"/>
  <c r="AF84" i="76"/>
  <c r="AE84" i="76"/>
  <c r="AD84" i="76"/>
  <c r="AC84" i="76"/>
  <c r="AB84" i="76"/>
  <c r="AA84" i="76"/>
  <c r="Z84" i="76"/>
  <c r="Y84" i="76"/>
  <c r="X84" i="76"/>
  <c r="W84" i="76"/>
  <c r="V84" i="76"/>
  <c r="U84" i="76"/>
  <c r="T84" i="76"/>
  <c r="S84" i="76"/>
  <c r="R84" i="76"/>
  <c r="Q84" i="76"/>
  <c r="P84" i="76"/>
  <c r="O84" i="76"/>
  <c r="N84" i="76"/>
  <c r="M84" i="76"/>
  <c r="L84" i="76"/>
  <c r="K84" i="76"/>
  <c r="J84" i="76"/>
  <c r="I84" i="76"/>
  <c r="H84" i="76"/>
  <c r="G84" i="76"/>
  <c r="F84" i="76"/>
  <c r="E84" i="76"/>
  <c r="D84" i="76"/>
  <c r="BJ83" i="76"/>
  <c r="BI83" i="76"/>
  <c r="BH83" i="76"/>
  <c r="BG83" i="76"/>
  <c r="BF83" i="76"/>
  <c r="BE83" i="76"/>
  <c r="BD83" i="76"/>
  <c r="BC83" i="76"/>
  <c r="BB83" i="76"/>
  <c r="BA83" i="76"/>
  <c r="AZ83" i="76"/>
  <c r="AY83" i="76"/>
  <c r="AX83" i="76"/>
  <c r="AW83" i="76"/>
  <c r="AV83" i="76"/>
  <c r="AU83" i="76"/>
  <c r="AT83" i="76"/>
  <c r="AS83" i="76"/>
  <c r="AR83" i="76"/>
  <c r="AQ83" i="76"/>
  <c r="AP83" i="76"/>
  <c r="AO83" i="76"/>
  <c r="AN83" i="76"/>
  <c r="AM83" i="76"/>
  <c r="AL83" i="76"/>
  <c r="AK83" i="76"/>
  <c r="AJ83" i="76"/>
  <c r="AI83" i="76"/>
  <c r="AH83" i="76"/>
  <c r="AG83" i="76"/>
  <c r="AF83" i="76"/>
  <c r="AE83" i="76"/>
  <c r="AD83" i="76"/>
  <c r="AC83" i="76"/>
  <c r="AB83" i="76"/>
  <c r="AA83" i="76"/>
  <c r="Z83" i="76"/>
  <c r="Y83" i="76"/>
  <c r="X83" i="76"/>
  <c r="W83" i="76"/>
  <c r="V83" i="76"/>
  <c r="U83" i="76"/>
  <c r="T83" i="76"/>
  <c r="S83" i="76"/>
  <c r="R83" i="76"/>
  <c r="Q83" i="76"/>
  <c r="P83" i="76"/>
  <c r="O83" i="76"/>
  <c r="N83" i="76"/>
  <c r="M83" i="76"/>
  <c r="L83" i="76"/>
  <c r="K83" i="76"/>
  <c r="J83" i="76"/>
  <c r="I83" i="76"/>
  <c r="H83" i="76"/>
  <c r="G83" i="76"/>
  <c r="F83" i="76"/>
  <c r="E83" i="76"/>
  <c r="D83" i="76"/>
  <c r="BJ82" i="76"/>
  <c r="BI82" i="76"/>
  <c r="BH82" i="76"/>
  <c r="BG82" i="76"/>
  <c r="BF82" i="76"/>
  <c r="BE82" i="76"/>
  <c r="BD82" i="76"/>
  <c r="BC82" i="76"/>
  <c r="BB82" i="76"/>
  <c r="BA82" i="76"/>
  <c r="AZ82" i="76"/>
  <c r="AY82" i="76"/>
  <c r="AX82" i="76"/>
  <c r="AW82" i="76"/>
  <c r="AV82" i="76"/>
  <c r="AU82" i="76"/>
  <c r="AT82" i="76"/>
  <c r="AS82" i="76"/>
  <c r="AR82" i="76"/>
  <c r="AQ82" i="76"/>
  <c r="AP82" i="76"/>
  <c r="AO82" i="76"/>
  <c r="AN82" i="76"/>
  <c r="AM82" i="76"/>
  <c r="AL82" i="76"/>
  <c r="AK82" i="76"/>
  <c r="AJ82" i="76"/>
  <c r="AI82" i="76"/>
  <c r="AH82" i="76"/>
  <c r="AG82" i="76"/>
  <c r="AF82" i="76"/>
  <c r="AE82" i="76"/>
  <c r="AD82" i="76"/>
  <c r="AC82" i="76"/>
  <c r="AB82" i="76"/>
  <c r="AA82" i="76"/>
  <c r="Z82" i="76"/>
  <c r="Y82" i="76"/>
  <c r="X82" i="76"/>
  <c r="W82" i="76"/>
  <c r="V82" i="76"/>
  <c r="U82" i="76"/>
  <c r="T82" i="76"/>
  <c r="S82" i="76"/>
  <c r="R82" i="76"/>
  <c r="Q82" i="76"/>
  <c r="P82" i="76"/>
  <c r="O82" i="76"/>
  <c r="N82" i="76"/>
  <c r="M82" i="76"/>
  <c r="L82" i="76"/>
  <c r="K82" i="76"/>
  <c r="J82" i="76"/>
  <c r="I82" i="76"/>
  <c r="H82" i="76"/>
  <c r="G82" i="76"/>
  <c r="F82" i="76"/>
  <c r="E82" i="76"/>
  <c r="D82" i="76"/>
  <c r="BJ81" i="76"/>
  <c r="BI81" i="76"/>
  <c r="BH81" i="76"/>
  <c r="BG81" i="76"/>
  <c r="BF81" i="76"/>
  <c r="BE81" i="76"/>
  <c r="BD81" i="76"/>
  <c r="BC81" i="76"/>
  <c r="BB81" i="76"/>
  <c r="BA81" i="76"/>
  <c r="AZ81" i="76"/>
  <c r="AY81" i="76"/>
  <c r="AX81" i="76"/>
  <c r="AW81" i="76"/>
  <c r="AV81" i="76"/>
  <c r="AU81" i="76"/>
  <c r="AT81" i="76"/>
  <c r="AS81" i="76"/>
  <c r="AR81" i="76"/>
  <c r="AQ81" i="76"/>
  <c r="AP81" i="76"/>
  <c r="AO81" i="76"/>
  <c r="AN81" i="76"/>
  <c r="AM81" i="76"/>
  <c r="AL81" i="76"/>
  <c r="AK81" i="76"/>
  <c r="AJ81" i="76"/>
  <c r="AI81" i="76"/>
  <c r="AH81" i="76"/>
  <c r="AG81" i="76"/>
  <c r="AF81" i="76"/>
  <c r="AE81" i="76"/>
  <c r="AD81" i="76"/>
  <c r="AC81" i="76"/>
  <c r="AB81" i="76"/>
  <c r="AA81" i="76"/>
  <c r="Z81" i="76"/>
  <c r="Y81" i="76"/>
  <c r="X81" i="76"/>
  <c r="W81" i="76"/>
  <c r="V81" i="76"/>
  <c r="U81" i="76"/>
  <c r="T81" i="76"/>
  <c r="S81" i="76"/>
  <c r="R81" i="76"/>
  <c r="Q81" i="76"/>
  <c r="P81" i="76"/>
  <c r="O81" i="76"/>
  <c r="N81" i="76"/>
  <c r="M81" i="76"/>
  <c r="L81" i="76"/>
  <c r="K81" i="76"/>
  <c r="J81" i="76"/>
  <c r="I81" i="76"/>
  <c r="H81" i="76"/>
  <c r="G81" i="76"/>
  <c r="F81" i="76"/>
  <c r="E81" i="76"/>
  <c r="D81" i="76"/>
  <c r="C81" i="76"/>
  <c r="BJ80" i="76"/>
  <c r="BI80" i="76"/>
  <c r="BH80" i="76"/>
  <c r="BG80" i="76"/>
  <c r="BF80" i="76"/>
  <c r="BE80" i="76"/>
  <c r="BD80" i="76"/>
  <c r="BC80" i="76"/>
  <c r="BB80" i="76"/>
  <c r="BA80" i="76"/>
  <c r="AZ80" i="76"/>
  <c r="AY80" i="76"/>
  <c r="AX80" i="76"/>
  <c r="AW80" i="76"/>
  <c r="AV80" i="76"/>
  <c r="AU80" i="76"/>
  <c r="AT80" i="76"/>
  <c r="AS80" i="76"/>
  <c r="AR80" i="76"/>
  <c r="AQ80" i="76"/>
  <c r="AP80" i="76"/>
  <c r="AO80" i="76"/>
  <c r="AN80" i="76"/>
  <c r="AM80" i="76"/>
  <c r="AL80" i="76"/>
  <c r="AK80" i="76"/>
  <c r="AJ80" i="76"/>
  <c r="AI80" i="76"/>
  <c r="AH80" i="76"/>
  <c r="AG80" i="76"/>
  <c r="AF80" i="76"/>
  <c r="AE80" i="76"/>
  <c r="AD80" i="76"/>
  <c r="AC80" i="76"/>
  <c r="AB80" i="76"/>
  <c r="AA80" i="76"/>
  <c r="Z80" i="76"/>
  <c r="Y80" i="76"/>
  <c r="X80" i="76"/>
  <c r="W80" i="76"/>
  <c r="V80" i="76"/>
  <c r="U80" i="76"/>
  <c r="T80" i="76"/>
  <c r="S80" i="76"/>
  <c r="R80" i="76"/>
  <c r="Q80" i="76"/>
  <c r="P80" i="76"/>
  <c r="O80" i="76"/>
  <c r="N80" i="76"/>
  <c r="M80" i="76"/>
  <c r="L80" i="76"/>
  <c r="K80" i="76"/>
  <c r="J80" i="76"/>
  <c r="I80" i="76"/>
  <c r="H80" i="76"/>
  <c r="G80" i="76"/>
  <c r="F80" i="76"/>
  <c r="E80" i="76"/>
  <c r="D80" i="76"/>
  <c r="BJ79" i="76"/>
  <c r="BI79" i="76"/>
  <c r="BH79" i="76"/>
  <c r="BG79" i="76"/>
  <c r="BF79" i="76"/>
  <c r="BE79" i="76"/>
  <c r="BD79" i="76"/>
  <c r="BC79" i="76"/>
  <c r="BB79" i="76"/>
  <c r="BA79" i="76"/>
  <c r="AZ79" i="76"/>
  <c r="AY79" i="76"/>
  <c r="AX79" i="76"/>
  <c r="AW79" i="76"/>
  <c r="AV79" i="76"/>
  <c r="AU79" i="76"/>
  <c r="AT79" i="76"/>
  <c r="AS79" i="76"/>
  <c r="AR79" i="76"/>
  <c r="AQ79" i="76"/>
  <c r="AP79" i="76"/>
  <c r="AO79" i="76"/>
  <c r="AN79" i="76"/>
  <c r="AM79" i="76"/>
  <c r="AL79" i="76"/>
  <c r="AK79" i="76"/>
  <c r="AJ79" i="76"/>
  <c r="AI79" i="76"/>
  <c r="AH79" i="76"/>
  <c r="AG79" i="76"/>
  <c r="AF79" i="76"/>
  <c r="AE79" i="76"/>
  <c r="AD79" i="76"/>
  <c r="AC79" i="76"/>
  <c r="AB79" i="76"/>
  <c r="AA79" i="76"/>
  <c r="Z79" i="76"/>
  <c r="Y79" i="76"/>
  <c r="X79" i="76"/>
  <c r="W79" i="76"/>
  <c r="V79" i="76"/>
  <c r="U79" i="76"/>
  <c r="T79" i="76"/>
  <c r="S79" i="76"/>
  <c r="R79" i="76"/>
  <c r="Q79" i="76"/>
  <c r="P79" i="76"/>
  <c r="O79" i="76"/>
  <c r="N79" i="76"/>
  <c r="M79" i="76"/>
  <c r="L79" i="76"/>
  <c r="K79" i="76"/>
  <c r="J79" i="76"/>
  <c r="I79" i="76"/>
  <c r="H79" i="76"/>
  <c r="G79" i="76"/>
  <c r="F79" i="76"/>
  <c r="E79" i="76"/>
  <c r="D79" i="76"/>
  <c r="BJ78" i="76"/>
  <c r="BI78" i="76"/>
  <c r="BH78" i="76"/>
  <c r="BG78" i="76"/>
  <c r="BF78" i="76"/>
  <c r="BE78" i="76"/>
  <c r="BD78" i="76"/>
  <c r="BC78" i="76"/>
  <c r="BB78" i="76"/>
  <c r="BA78" i="76"/>
  <c r="AZ78" i="76"/>
  <c r="AY78" i="76"/>
  <c r="AX78" i="76"/>
  <c r="AW78" i="76"/>
  <c r="AV78" i="76"/>
  <c r="AU78" i="76"/>
  <c r="AT78" i="76"/>
  <c r="AS78" i="76"/>
  <c r="AR78" i="76"/>
  <c r="AQ78" i="76"/>
  <c r="AP78" i="76"/>
  <c r="AO78" i="76"/>
  <c r="AN78" i="76"/>
  <c r="AM78" i="76"/>
  <c r="AL78" i="76"/>
  <c r="AK78" i="76"/>
  <c r="AJ78" i="76"/>
  <c r="AI78" i="76"/>
  <c r="AH78" i="76"/>
  <c r="AG78" i="76"/>
  <c r="AF78" i="76"/>
  <c r="AE78" i="76"/>
  <c r="AD78" i="76"/>
  <c r="AC78" i="76"/>
  <c r="AB78" i="76"/>
  <c r="AA78" i="76"/>
  <c r="Z78" i="76"/>
  <c r="Y78" i="76"/>
  <c r="X78" i="76"/>
  <c r="W78" i="76"/>
  <c r="V78" i="76"/>
  <c r="U78" i="76"/>
  <c r="T78" i="76"/>
  <c r="S78" i="76"/>
  <c r="R78" i="76"/>
  <c r="Q78" i="76"/>
  <c r="P78" i="76"/>
  <c r="O78" i="76"/>
  <c r="N78" i="76"/>
  <c r="M78" i="76"/>
  <c r="L78" i="76"/>
  <c r="K78" i="76"/>
  <c r="J78" i="76"/>
  <c r="I78" i="76"/>
  <c r="H78" i="76"/>
  <c r="G78" i="76"/>
  <c r="F78" i="76"/>
  <c r="E78" i="76"/>
  <c r="D78" i="76"/>
  <c r="C78" i="76"/>
  <c r="BJ77" i="76"/>
  <c r="BI77" i="76"/>
  <c r="BH77" i="76"/>
  <c r="BG77" i="76"/>
  <c r="BF77" i="76"/>
  <c r="BE77" i="76"/>
  <c r="BD77" i="76"/>
  <c r="BC77" i="76"/>
  <c r="BB77" i="76"/>
  <c r="BA77" i="76"/>
  <c r="AZ77" i="76"/>
  <c r="AY77" i="76"/>
  <c r="AX77" i="76"/>
  <c r="AW77" i="76"/>
  <c r="AV77" i="76"/>
  <c r="AU77" i="76"/>
  <c r="AT77" i="76"/>
  <c r="AS77" i="76"/>
  <c r="AR77" i="76"/>
  <c r="AQ77" i="76"/>
  <c r="AP77" i="76"/>
  <c r="AO77" i="76"/>
  <c r="AN77" i="76"/>
  <c r="AM77" i="76"/>
  <c r="AL77" i="76"/>
  <c r="AK77" i="76"/>
  <c r="AJ77" i="76"/>
  <c r="AI77" i="76"/>
  <c r="AH77" i="76"/>
  <c r="AG77" i="76"/>
  <c r="AF77" i="76"/>
  <c r="AE77" i="76"/>
  <c r="AD77" i="76"/>
  <c r="AC77" i="76"/>
  <c r="AB77" i="76"/>
  <c r="AA77" i="76"/>
  <c r="Z77" i="76"/>
  <c r="Y77" i="76"/>
  <c r="X77" i="76"/>
  <c r="W77" i="76"/>
  <c r="V77" i="76"/>
  <c r="U77" i="76"/>
  <c r="T77" i="76"/>
  <c r="S77" i="76"/>
  <c r="R77" i="76"/>
  <c r="Q77" i="76"/>
  <c r="P77" i="76"/>
  <c r="O77" i="76"/>
  <c r="N77" i="76"/>
  <c r="M77" i="76"/>
  <c r="L77" i="76"/>
  <c r="K77" i="76"/>
  <c r="J77" i="76"/>
  <c r="I77" i="76"/>
  <c r="H77" i="76"/>
  <c r="G77" i="76"/>
  <c r="F77" i="76"/>
  <c r="E77" i="76"/>
  <c r="D77" i="76"/>
  <c r="BJ76" i="76"/>
  <c r="BI76" i="76"/>
  <c r="BH76" i="76"/>
  <c r="BG76" i="76"/>
  <c r="BF76" i="76"/>
  <c r="BE76" i="76"/>
  <c r="BD76" i="76"/>
  <c r="BC76" i="76"/>
  <c r="BB76" i="76"/>
  <c r="BA76" i="76"/>
  <c r="AZ76" i="76"/>
  <c r="AY76" i="76"/>
  <c r="AX76" i="76"/>
  <c r="AW76" i="76"/>
  <c r="AV76" i="76"/>
  <c r="AU76" i="76"/>
  <c r="AT76" i="76"/>
  <c r="AS76" i="76"/>
  <c r="AR76" i="76"/>
  <c r="AQ76" i="76"/>
  <c r="AP76" i="76"/>
  <c r="AO76" i="76"/>
  <c r="AN76" i="76"/>
  <c r="AM76" i="76"/>
  <c r="AL76" i="76"/>
  <c r="AK76" i="76"/>
  <c r="AJ76" i="76"/>
  <c r="AI76" i="76"/>
  <c r="AH76" i="76"/>
  <c r="AG76" i="76"/>
  <c r="AF76" i="76"/>
  <c r="AE76" i="76"/>
  <c r="AD76" i="76"/>
  <c r="AC76" i="76"/>
  <c r="AB76" i="76"/>
  <c r="AA76" i="76"/>
  <c r="Z76" i="76"/>
  <c r="Y76" i="76"/>
  <c r="X76" i="76"/>
  <c r="W76" i="76"/>
  <c r="V76" i="76"/>
  <c r="U76" i="76"/>
  <c r="T76" i="76"/>
  <c r="S76" i="76"/>
  <c r="R76" i="76"/>
  <c r="Q76" i="76"/>
  <c r="P76" i="76"/>
  <c r="O76" i="76"/>
  <c r="N76" i="76"/>
  <c r="M76" i="76"/>
  <c r="L76" i="76"/>
  <c r="K76" i="76"/>
  <c r="J76" i="76"/>
  <c r="I76" i="76"/>
  <c r="H76" i="76"/>
  <c r="G76" i="76"/>
  <c r="F76" i="76"/>
  <c r="E76" i="76"/>
  <c r="D76" i="76"/>
  <c r="BJ75" i="76"/>
  <c r="BI75" i="76"/>
  <c r="BH75" i="76"/>
  <c r="BG75" i="76"/>
  <c r="BF75" i="76"/>
  <c r="BE75" i="76"/>
  <c r="BD75" i="76"/>
  <c r="BC75" i="76"/>
  <c r="BB75" i="76"/>
  <c r="BA75" i="76"/>
  <c r="AZ75" i="76"/>
  <c r="AY75" i="76"/>
  <c r="AX75" i="76"/>
  <c r="AW75" i="76"/>
  <c r="AV75" i="76"/>
  <c r="AU75" i="76"/>
  <c r="AT75" i="76"/>
  <c r="AS75" i="76"/>
  <c r="AR75" i="76"/>
  <c r="AQ75" i="76"/>
  <c r="AP75" i="76"/>
  <c r="AO75" i="76"/>
  <c r="AN75" i="76"/>
  <c r="AM75" i="76"/>
  <c r="AL75" i="76"/>
  <c r="AK75" i="76"/>
  <c r="AJ75" i="76"/>
  <c r="AI75" i="76"/>
  <c r="AH75" i="76"/>
  <c r="AG75" i="76"/>
  <c r="AF75" i="76"/>
  <c r="AE75" i="76"/>
  <c r="AD75" i="76"/>
  <c r="AC75" i="76"/>
  <c r="AB75" i="76"/>
  <c r="AA75" i="76"/>
  <c r="Z75" i="76"/>
  <c r="Y75" i="76"/>
  <c r="X75" i="76"/>
  <c r="W75" i="76"/>
  <c r="V75" i="76"/>
  <c r="U75" i="76"/>
  <c r="T75" i="76"/>
  <c r="S75" i="76"/>
  <c r="R75" i="76"/>
  <c r="Q75" i="76"/>
  <c r="P75" i="76"/>
  <c r="O75" i="76"/>
  <c r="N75" i="76"/>
  <c r="M75" i="76"/>
  <c r="L75" i="76"/>
  <c r="K75" i="76"/>
  <c r="J75" i="76"/>
  <c r="I75" i="76"/>
  <c r="H75" i="76"/>
  <c r="G75" i="76"/>
  <c r="F75" i="76"/>
  <c r="E75" i="76"/>
  <c r="D75" i="76"/>
  <c r="BJ74" i="76"/>
  <c r="BI74" i="76"/>
  <c r="BH74" i="76"/>
  <c r="BG74" i="76"/>
  <c r="BF74" i="76"/>
  <c r="BE74" i="76"/>
  <c r="BD74" i="76"/>
  <c r="BC74" i="76"/>
  <c r="BB74" i="76"/>
  <c r="BA74" i="76"/>
  <c r="AZ74" i="76"/>
  <c r="AY74" i="76"/>
  <c r="AX74" i="76"/>
  <c r="AW74" i="76"/>
  <c r="AV74" i="76"/>
  <c r="AU74" i="76"/>
  <c r="AT74" i="76"/>
  <c r="AS74" i="76"/>
  <c r="AR74" i="76"/>
  <c r="AQ74" i="76"/>
  <c r="AP74" i="76"/>
  <c r="AO74" i="76"/>
  <c r="AN74" i="76"/>
  <c r="AM74" i="76"/>
  <c r="AL74" i="76"/>
  <c r="AK74" i="76"/>
  <c r="AJ74" i="76"/>
  <c r="AI74" i="76"/>
  <c r="AH74" i="76"/>
  <c r="AG74" i="76"/>
  <c r="AF74" i="76"/>
  <c r="AE74" i="76"/>
  <c r="AD74" i="76"/>
  <c r="AC74" i="76"/>
  <c r="AB74" i="76"/>
  <c r="AA74" i="76"/>
  <c r="Z74" i="76"/>
  <c r="Y74" i="76"/>
  <c r="X74" i="76"/>
  <c r="W74" i="76"/>
  <c r="V74" i="76"/>
  <c r="U74" i="76"/>
  <c r="T74" i="76"/>
  <c r="S74" i="76"/>
  <c r="R74" i="76"/>
  <c r="Q74" i="76"/>
  <c r="P74" i="76"/>
  <c r="O74" i="76"/>
  <c r="N74" i="76"/>
  <c r="M74" i="76"/>
  <c r="L74" i="76"/>
  <c r="K74" i="76"/>
  <c r="J74" i="76"/>
  <c r="I74" i="76"/>
  <c r="H74" i="76"/>
  <c r="G74" i="76"/>
  <c r="F74" i="76"/>
  <c r="E74" i="76"/>
  <c r="D74" i="76"/>
  <c r="BJ72" i="76"/>
  <c r="BI72" i="76"/>
  <c r="BH72" i="76"/>
  <c r="BG72" i="76"/>
  <c r="BF72" i="76"/>
  <c r="BE72" i="76"/>
  <c r="BD72" i="76"/>
  <c r="BC72" i="76"/>
  <c r="BB72" i="76"/>
  <c r="BA72" i="76"/>
  <c r="AZ72" i="76"/>
  <c r="AY72" i="76"/>
  <c r="AX72" i="76"/>
  <c r="AW72" i="76"/>
  <c r="AV72" i="76"/>
  <c r="AU72" i="76"/>
  <c r="AT72" i="76"/>
  <c r="AS72" i="76"/>
  <c r="AR72" i="76"/>
  <c r="AQ72" i="76"/>
  <c r="AP72" i="76"/>
  <c r="AO72" i="76"/>
  <c r="AN72" i="76"/>
  <c r="AM72" i="76"/>
  <c r="AL72" i="76"/>
  <c r="AK72" i="76"/>
  <c r="AJ72" i="76"/>
  <c r="AI72" i="76"/>
  <c r="AH72" i="76"/>
  <c r="AG72" i="76"/>
  <c r="AF72" i="76"/>
  <c r="AE72" i="76"/>
  <c r="AD72" i="76"/>
  <c r="AC72" i="76"/>
  <c r="AB72" i="76"/>
  <c r="AA72" i="76"/>
  <c r="Z72" i="76"/>
  <c r="Y72" i="76"/>
  <c r="X72" i="76"/>
  <c r="W72" i="76"/>
  <c r="V72" i="76"/>
  <c r="U72" i="76"/>
  <c r="T72" i="76"/>
  <c r="S72" i="76"/>
  <c r="R72" i="76"/>
  <c r="Q72" i="76"/>
  <c r="P72" i="76"/>
  <c r="O72" i="76"/>
  <c r="N72" i="76"/>
  <c r="M72" i="76"/>
  <c r="L72" i="76"/>
  <c r="K72" i="76"/>
  <c r="J72" i="76"/>
  <c r="I72" i="76"/>
  <c r="H72" i="76"/>
  <c r="G72" i="76"/>
  <c r="F72" i="76"/>
  <c r="E72" i="76"/>
  <c r="D72" i="76"/>
  <c r="C72" i="76"/>
  <c r="BJ71" i="76"/>
  <c r="BI71" i="76"/>
  <c r="BH71" i="76"/>
  <c r="BG71" i="76"/>
  <c r="BF71" i="76"/>
  <c r="BE71" i="76"/>
  <c r="BD71" i="76"/>
  <c r="BC71" i="76"/>
  <c r="BB71" i="76"/>
  <c r="BA71" i="76"/>
  <c r="AZ71" i="76"/>
  <c r="AY71" i="76"/>
  <c r="AX71" i="76"/>
  <c r="AW71" i="76"/>
  <c r="AV71" i="76"/>
  <c r="AU71" i="76"/>
  <c r="AT71" i="76"/>
  <c r="AS71" i="76"/>
  <c r="AR71" i="76"/>
  <c r="AQ71" i="76"/>
  <c r="AP71" i="76"/>
  <c r="AO71" i="76"/>
  <c r="AN71" i="76"/>
  <c r="AM71" i="76"/>
  <c r="AL71" i="76"/>
  <c r="AK71" i="76"/>
  <c r="AJ71" i="76"/>
  <c r="AI71" i="76"/>
  <c r="AH71" i="76"/>
  <c r="AG71" i="76"/>
  <c r="AF71" i="76"/>
  <c r="AE71" i="76"/>
  <c r="AD71" i="76"/>
  <c r="AC71" i="76"/>
  <c r="AB71" i="76"/>
  <c r="AA71" i="76"/>
  <c r="Z71" i="76"/>
  <c r="Y71" i="76"/>
  <c r="X71" i="76"/>
  <c r="W71" i="76"/>
  <c r="V71" i="76"/>
  <c r="U71" i="76"/>
  <c r="T71" i="76"/>
  <c r="S71" i="76"/>
  <c r="R71" i="76"/>
  <c r="Q71" i="76"/>
  <c r="P71" i="76"/>
  <c r="O71" i="76"/>
  <c r="N71" i="76"/>
  <c r="M71" i="76"/>
  <c r="L71" i="76"/>
  <c r="K71" i="76"/>
  <c r="J71" i="76"/>
  <c r="I71" i="76"/>
  <c r="H71" i="76"/>
  <c r="G71" i="76"/>
  <c r="F71" i="76"/>
  <c r="E71" i="76"/>
  <c r="D71" i="76"/>
  <c r="BJ70" i="76"/>
  <c r="BI70" i="76"/>
  <c r="BH70" i="76"/>
  <c r="BG70" i="76"/>
  <c r="BF70" i="76"/>
  <c r="BE70" i="76"/>
  <c r="BD70" i="76"/>
  <c r="BC70" i="76"/>
  <c r="BB70" i="76"/>
  <c r="BA70" i="76"/>
  <c r="AZ70" i="76"/>
  <c r="AY70" i="76"/>
  <c r="AX70" i="76"/>
  <c r="AW70" i="76"/>
  <c r="AV70" i="76"/>
  <c r="AU70" i="76"/>
  <c r="AT70" i="76"/>
  <c r="AS70" i="76"/>
  <c r="AR70" i="76"/>
  <c r="AQ70" i="76"/>
  <c r="AP70" i="76"/>
  <c r="AO70" i="76"/>
  <c r="AN70" i="76"/>
  <c r="AM70" i="76"/>
  <c r="AL70" i="76"/>
  <c r="AK70" i="76"/>
  <c r="AJ70" i="76"/>
  <c r="AI70" i="76"/>
  <c r="AH70" i="76"/>
  <c r="AG70" i="76"/>
  <c r="AF70" i="76"/>
  <c r="AE70" i="76"/>
  <c r="AD70" i="76"/>
  <c r="AC70" i="76"/>
  <c r="AB70" i="76"/>
  <c r="AA70" i="76"/>
  <c r="Z70" i="76"/>
  <c r="Y70" i="76"/>
  <c r="X70" i="76"/>
  <c r="W70" i="76"/>
  <c r="V70" i="76"/>
  <c r="U70" i="76"/>
  <c r="T70" i="76"/>
  <c r="S70" i="76"/>
  <c r="R70" i="76"/>
  <c r="Q70" i="76"/>
  <c r="P70" i="76"/>
  <c r="O70" i="76"/>
  <c r="N70" i="76"/>
  <c r="M70" i="76"/>
  <c r="L70" i="76"/>
  <c r="K70" i="76"/>
  <c r="J70" i="76"/>
  <c r="I70" i="76"/>
  <c r="H70" i="76"/>
  <c r="G70" i="76"/>
  <c r="F70" i="76"/>
  <c r="E70" i="76"/>
  <c r="D70" i="76"/>
  <c r="BJ69" i="76"/>
  <c r="BI69" i="76"/>
  <c r="BH69" i="76"/>
  <c r="BG69" i="76"/>
  <c r="BF69" i="76"/>
  <c r="BE69" i="76"/>
  <c r="BD69" i="76"/>
  <c r="BC69" i="76"/>
  <c r="BB69" i="76"/>
  <c r="BA69" i="76"/>
  <c r="AZ69" i="76"/>
  <c r="AY69" i="76"/>
  <c r="AX69" i="76"/>
  <c r="AW69" i="76"/>
  <c r="AV69" i="76"/>
  <c r="AU69" i="76"/>
  <c r="AT69" i="76"/>
  <c r="AS69" i="76"/>
  <c r="AR69" i="76"/>
  <c r="AQ69" i="76"/>
  <c r="AP69" i="76"/>
  <c r="AO69" i="76"/>
  <c r="AN69" i="76"/>
  <c r="AM69" i="76"/>
  <c r="AL69" i="76"/>
  <c r="AK69" i="76"/>
  <c r="AJ69" i="76"/>
  <c r="AI69" i="76"/>
  <c r="AH69" i="76"/>
  <c r="AG69" i="76"/>
  <c r="AF69" i="76"/>
  <c r="AE69" i="76"/>
  <c r="AD69" i="76"/>
  <c r="AC69" i="76"/>
  <c r="AB69" i="76"/>
  <c r="AA69" i="76"/>
  <c r="Z69" i="76"/>
  <c r="Y69" i="76"/>
  <c r="X69" i="76"/>
  <c r="W69" i="76"/>
  <c r="V69" i="76"/>
  <c r="U69" i="76"/>
  <c r="T69" i="76"/>
  <c r="S69" i="76"/>
  <c r="R69" i="76"/>
  <c r="Q69" i="76"/>
  <c r="P69" i="76"/>
  <c r="O69" i="76"/>
  <c r="N69" i="76"/>
  <c r="M69" i="76"/>
  <c r="L69" i="76"/>
  <c r="K69" i="76"/>
  <c r="J69" i="76"/>
  <c r="I69" i="76"/>
  <c r="H69" i="76"/>
  <c r="G69" i="76"/>
  <c r="F69" i="76"/>
  <c r="E69" i="76"/>
  <c r="D69" i="76"/>
  <c r="BJ68" i="76"/>
  <c r="BI68" i="76"/>
  <c r="BH68" i="76"/>
  <c r="BG68" i="76"/>
  <c r="BF68" i="76"/>
  <c r="BE68" i="76"/>
  <c r="BD68" i="76"/>
  <c r="BC68" i="76"/>
  <c r="BB68" i="76"/>
  <c r="BA68" i="76"/>
  <c r="AZ68" i="76"/>
  <c r="AY68" i="76"/>
  <c r="AX68" i="76"/>
  <c r="AW68" i="76"/>
  <c r="AV68" i="76"/>
  <c r="AU68" i="76"/>
  <c r="AT68" i="76"/>
  <c r="AS68" i="76"/>
  <c r="AR68" i="76"/>
  <c r="AQ68" i="76"/>
  <c r="AP68" i="76"/>
  <c r="AO68" i="76"/>
  <c r="AN68" i="76"/>
  <c r="AM68" i="76"/>
  <c r="AL68" i="76"/>
  <c r="AK68" i="76"/>
  <c r="AJ68" i="76"/>
  <c r="AI68" i="76"/>
  <c r="AH68" i="76"/>
  <c r="AG68" i="76"/>
  <c r="AF68" i="76"/>
  <c r="AE68" i="76"/>
  <c r="AD68" i="76"/>
  <c r="AC68" i="76"/>
  <c r="AB68" i="76"/>
  <c r="AA68" i="76"/>
  <c r="Z68" i="76"/>
  <c r="Y68" i="76"/>
  <c r="X68" i="76"/>
  <c r="W68" i="76"/>
  <c r="V68" i="76"/>
  <c r="U68" i="76"/>
  <c r="T68" i="76"/>
  <c r="S68" i="76"/>
  <c r="R68" i="76"/>
  <c r="Q68" i="76"/>
  <c r="P68" i="76"/>
  <c r="O68" i="76"/>
  <c r="N68" i="76"/>
  <c r="M68" i="76"/>
  <c r="L68" i="76"/>
  <c r="K68" i="76"/>
  <c r="J68" i="76"/>
  <c r="I68" i="76"/>
  <c r="H68" i="76"/>
  <c r="G68" i="76"/>
  <c r="F68" i="76"/>
  <c r="E68" i="76"/>
  <c r="D68" i="76"/>
  <c r="BJ67" i="76"/>
  <c r="BI67" i="76"/>
  <c r="BH67" i="76"/>
  <c r="BG67" i="76"/>
  <c r="BF67" i="76"/>
  <c r="BE67" i="76"/>
  <c r="BD67" i="76"/>
  <c r="BC67" i="76"/>
  <c r="BB67" i="76"/>
  <c r="BA67" i="76"/>
  <c r="AZ67" i="76"/>
  <c r="AY67" i="76"/>
  <c r="AX67" i="76"/>
  <c r="AW67" i="76"/>
  <c r="AV67" i="76"/>
  <c r="AU67" i="76"/>
  <c r="AT67" i="76"/>
  <c r="AS67" i="76"/>
  <c r="AR67" i="76"/>
  <c r="AQ67" i="76"/>
  <c r="AP67" i="76"/>
  <c r="AO67" i="76"/>
  <c r="AN67" i="76"/>
  <c r="AM67" i="76"/>
  <c r="AL67" i="76"/>
  <c r="AK67" i="76"/>
  <c r="AJ67" i="76"/>
  <c r="AI67" i="76"/>
  <c r="AH67" i="76"/>
  <c r="AG67" i="76"/>
  <c r="AF67" i="76"/>
  <c r="AE67" i="76"/>
  <c r="AD67" i="76"/>
  <c r="AC67" i="76"/>
  <c r="AB67" i="76"/>
  <c r="AA67" i="76"/>
  <c r="Z67" i="76"/>
  <c r="Y67" i="76"/>
  <c r="X67" i="76"/>
  <c r="W67" i="76"/>
  <c r="V67" i="76"/>
  <c r="U67" i="76"/>
  <c r="T67" i="76"/>
  <c r="S67" i="76"/>
  <c r="R67" i="76"/>
  <c r="Q67" i="76"/>
  <c r="P67" i="76"/>
  <c r="O67" i="76"/>
  <c r="N67" i="76"/>
  <c r="M67" i="76"/>
  <c r="L67" i="76"/>
  <c r="K67" i="76"/>
  <c r="J67" i="76"/>
  <c r="I67" i="76"/>
  <c r="H67" i="76"/>
  <c r="G67" i="76"/>
  <c r="F67" i="76"/>
  <c r="E67" i="76"/>
  <c r="D67" i="76"/>
  <c r="BJ66" i="76"/>
  <c r="BI66" i="76"/>
  <c r="BH66" i="76"/>
  <c r="BG66" i="76"/>
  <c r="BF66" i="76"/>
  <c r="BE66" i="76"/>
  <c r="BD66" i="76"/>
  <c r="BC66" i="76"/>
  <c r="BB66" i="76"/>
  <c r="BA66" i="76"/>
  <c r="AZ66" i="76"/>
  <c r="AY66" i="76"/>
  <c r="AX66" i="76"/>
  <c r="AW66" i="76"/>
  <c r="AV66" i="76"/>
  <c r="AU66" i="76"/>
  <c r="AT66" i="76"/>
  <c r="AS66" i="76"/>
  <c r="AR66" i="76"/>
  <c r="AQ66" i="76"/>
  <c r="AP66" i="76"/>
  <c r="AO66" i="76"/>
  <c r="AN66" i="76"/>
  <c r="AM66" i="76"/>
  <c r="AL66" i="76"/>
  <c r="AK66" i="76"/>
  <c r="AJ66" i="76"/>
  <c r="AI66" i="76"/>
  <c r="AH66" i="76"/>
  <c r="AG66" i="76"/>
  <c r="AF66" i="76"/>
  <c r="AE66" i="76"/>
  <c r="AD66" i="76"/>
  <c r="AC66" i="76"/>
  <c r="AB66" i="76"/>
  <c r="AA66" i="76"/>
  <c r="Z66" i="76"/>
  <c r="Y66" i="76"/>
  <c r="X66" i="76"/>
  <c r="W66" i="76"/>
  <c r="V66" i="76"/>
  <c r="U66" i="76"/>
  <c r="T66" i="76"/>
  <c r="S66" i="76"/>
  <c r="R66" i="76"/>
  <c r="Q66" i="76"/>
  <c r="P66" i="76"/>
  <c r="O66" i="76"/>
  <c r="N66" i="76"/>
  <c r="M66" i="76"/>
  <c r="L66" i="76"/>
  <c r="K66" i="76"/>
  <c r="J66" i="76"/>
  <c r="I66" i="76"/>
  <c r="H66" i="76"/>
  <c r="G66" i="76"/>
  <c r="F66" i="76"/>
  <c r="E66" i="76"/>
  <c r="D66" i="76"/>
  <c r="BJ65" i="76"/>
  <c r="BI65" i="76"/>
  <c r="BH65" i="76"/>
  <c r="BG65" i="76"/>
  <c r="BF65" i="76"/>
  <c r="BE65" i="76"/>
  <c r="BD65" i="76"/>
  <c r="BC65" i="76"/>
  <c r="BB65" i="76"/>
  <c r="BA65" i="76"/>
  <c r="AZ65" i="76"/>
  <c r="AY65" i="76"/>
  <c r="AX65" i="76"/>
  <c r="AW65" i="76"/>
  <c r="AV65" i="76"/>
  <c r="AU65" i="76"/>
  <c r="AT65" i="76"/>
  <c r="AS65" i="76"/>
  <c r="AR65" i="76"/>
  <c r="AQ65" i="76"/>
  <c r="AP65" i="76"/>
  <c r="AO65" i="76"/>
  <c r="AN65" i="76"/>
  <c r="AM65" i="76"/>
  <c r="AL65" i="76"/>
  <c r="AK65" i="76"/>
  <c r="AJ65" i="76"/>
  <c r="AI65" i="76"/>
  <c r="AH65" i="76"/>
  <c r="AG65" i="76"/>
  <c r="AF65" i="76"/>
  <c r="AE65" i="76"/>
  <c r="AD65" i="76"/>
  <c r="AC65" i="76"/>
  <c r="AB65" i="76"/>
  <c r="AA65" i="76"/>
  <c r="Z65" i="76"/>
  <c r="Y65" i="76"/>
  <c r="X65" i="76"/>
  <c r="W65" i="76"/>
  <c r="V65" i="76"/>
  <c r="U65" i="76"/>
  <c r="T65" i="76"/>
  <c r="S65" i="76"/>
  <c r="R65" i="76"/>
  <c r="Q65" i="76"/>
  <c r="P65" i="76"/>
  <c r="O65" i="76"/>
  <c r="N65" i="76"/>
  <c r="M65" i="76"/>
  <c r="L65" i="76"/>
  <c r="K65" i="76"/>
  <c r="J65" i="76"/>
  <c r="I65" i="76"/>
  <c r="H65" i="76"/>
  <c r="G65" i="76"/>
  <c r="F65" i="76"/>
  <c r="E65" i="76"/>
  <c r="D65" i="76"/>
  <c r="BJ64" i="76"/>
  <c r="BI64" i="76"/>
  <c r="BH64" i="76"/>
  <c r="BG64" i="76"/>
  <c r="BF64" i="76"/>
  <c r="BE64" i="76"/>
  <c r="BD64" i="76"/>
  <c r="BC64" i="76"/>
  <c r="BB64" i="76"/>
  <c r="BA64" i="76"/>
  <c r="AZ64" i="76"/>
  <c r="AY64" i="76"/>
  <c r="AX64" i="76"/>
  <c r="AW64" i="76"/>
  <c r="AV64" i="76"/>
  <c r="AU64" i="76"/>
  <c r="AT64" i="76"/>
  <c r="AS64" i="76"/>
  <c r="AR64" i="76"/>
  <c r="AQ64" i="76"/>
  <c r="AP64" i="76"/>
  <c r="AO64" i="76"/>
  <c r="AN64" i="76"/>
  <c r="AM64" i="76"/>
  <c r="AL64" i="76"/>
  <c r="AK64" i="76"/>
  <c r="AJ64" i="76"/>
  <c r="AI64" i="76"/>
  <c r="AH64" i="76"/>
  <c r="AG64" i="76"/>
  <c r="AF64" i="76"/>
  <c r="AE64" i="76"/>
  <c r="AD64" i="76"/>
  <c r="AC64" i="76"/>
  <c r="AB64" i="76"/>
  <c r="AA64" i="76"/>
  <c r="Z64" i="76"/>
  <c r="Y64" i="76"/>
  <c r="X64" i="76"/>
  <c r="W64" i="76"/>
  <c r="V64" i="76"/>
  <c r="U64" i="76"/>
  <c r="T64" i="76"/>
  <c r="S64" i="76"/>
  <c r="R64" i="76"/>
  <c r="Q64" i="76"/>
  <c r="P64" i="76"/>
  <c r="O64" i="76"/>
  <c r="N64" i="76"/>
  <c r="M64" i="76"/>
  <c r="L64" i="76"/>
  <c r="K64" i="76"/>
  <c r="J64" i="76"/>
  <c r="I64" i="76"/>
  <c r="H64" i="76"/>
  <c r="G64" i="76"/>
  <c r="F64" i="76"/>
  <c r="E64" i="76"/>
  <c r="D64" i="76"/>
  <c r="C64" i="76"/>
  <c r="BJ63" i="76"/>
  <c r="BI63" i="76"/>
  <c r="BH63" i="76"/>
  <c r="BG63" i="76"/>
  <c r="BF63" i="76"/>
  <c r="BE63" i="76"/>
  <c r="BD63" i="76"/>
  <c r="BC63" i="76"/>
  <c r="BB63" i="76"/>
  <c r="BA63" i="76"/>
  <c r="AZ63" i="76"/>
  <c r="AY63" i="76"/>
  <c r="AX63" i="76"/>
  <c r="AW63" i="76"/>
  <c r="AV63" i="76"/>
  <c r="AU63" i="76"/>
  <c r="AT63" i="76"/>
  <c r="AS63" i="76"/>
  <c r="AR63" i="76"/>
  <c r="AQ63" i="76"/>
  <c r="AP63" i="76"/>
  <c r="AO63" i="76"/>
  <c r="AN63" i="76"/>
  <c r="AM63" i="76"/>
  <c r="AL63" i="76"/>
  <c r="AK63" i="76"/>
  <c r="AJ63" i="76"/>
  <c r="AI63" i="76"/>
  <c r="AH63" i="76"/>
  <c r="AG63" i="76"/>
  <c r="AF63" i="76"/>
  <c r="AE63" i="76"/>
  <c r="AD63" i="76"/>
  <c r="AC63" i="76"/>
  <c r="AB63" i="76"/>
  <c r="AA63" i="76"/>
  <c r="Z63" i="76"/>
  <c r="Y63" i="76"/>
  <c r="X63" i="76"/>
  <c r="W63" i="76"/>
  <c r="V63" i="76"/>
  <c r="U63" i="76"/>
  <c r="T63" i="76"/>
  <c r="S63" i="76"/>
  <c r="R63" i="76"/>
  <c r="Q63" i="76"/>
  <c r="P63" i="76"/>
  <c r="O63" i="76"/>
  <c r="N63" i="76"/>
  <c r="M63" i="76"/>
  <c r="L63" i="76"/>
  <c r="K63" i="76"/>
  <c r="J63" i="76"/>
  <c r="I63" i="76"/>
  <c r="H63" i="76"/>
  <c r="G63" i="76"/>
  <c r="F63" i="76"/>
  <c r="E63" i="76"/>
  <c r="D63" i="76"/>
  <c r="BJ62" i="76"/>
  <c r="BI62" i="76"/>
  <c r="BH62" i="76"/>
  <c r="BG62" i="76"/>
  <c r="BF62" i="76"/>
  <c r="BE62" i="76"/>
  <c r="BD62" i="76"/>
  <c r="BC62" i="76"/>
  <c r="BB62" i="76"/>
  <c r="BA62" i="76"/>
  <c r="AZ62" i="76"/>
  <c r="AY62" i="76"/>
  <c r="AX62" i="76"/>
  <c r="AW62" i="76"/>
  <c r="AV62" i="76"/>
  <c r="AU62" i="76"/>
  <c r="AT62" i="76"/>
  <c r="AS62" i="76"/>
  <c r="AR62" i="76"/>
  <c r="AQ62" i="76"/>
  <c r="AP62" i="76"/>
  <c r="AO62" i="76"/>
  <c r="AN62" i="76"/>
  <c r="AM62" i="76"/>
  <c r="AL62" i="76"/>
  <c r="AK62" i="76"/>
  <c r="AJ62" i="76"/>
  <c r="AI62" i="76"/>
  <c r="AH62" i="76"/>
  <c r="AG62" i="76"/>
  <c r="AF62" i="76"/>
  <c r="AE62" i="76"/>
  <c r="AD62" i="76"/>
  <c r="AC62" i="76"/>
  <c r="AB62" i="76"/>
  <c r="AA62" i="76"/>
  <c r="Z62" i="76"/>
  <c r="Y62" i="76"/>
  <c r="X62" i="76"/>
  <c r="W62" i="76"/>
  <c r="V62" i="76"/>
  <c r="U62" i="76"/>
  <c r="T62" i="76"/>
  <c r="S62" i="76"/>
  <c r="R62" i="76"/>
  <c r="Q62" i="76"/>
  <c r="P62" i="76"/>
  <c r="O62" i="76"/>
  <c r="N62" i="76"/>
  <c r="M62" i="76"/>
  <c r="L62" i="76"/>
  <c r="K62" i="76"/>
  <c r="J62" i="76"/>
  <c r="I62" i="76"/>
  <c r="H62" i="76"/>
  <c r="G62" i="76"/>
  <c r="F62" i="76"/>
  <c r="E62" i="76"/>
  <c r="D62" i="76"/>
  <c r="BJ61" i="76"/>
  <c r="BI61" i="76"/>
  <c r="BH61" i="76"/>
  <c r="BG61" i="76"/>
  <c r="BF61" i="76"/>
  <c r="BE61" i="76"/>
  <c r="BD61" i="76"/>
  <c r="BC61" i="76"/>
  <c r="BB61" i="76"/>
  <c r="BA61" i="76"/>
  <c r="AZ61" i="76"/>
  <c r="AY61" i="76"/>
  <c r="AX61" i="76"/>
  <c r="AW61" i="76"/>
  <c r="AV61" i="76"/>
  <c r="AU61" i="76"/>
  <c r="AT61" i="76"/>
  <c r="AS61" i="76"/>
  <c r="AR61" i="76"/>
  <c r="AQ61" i="76"/>
  <c r="AP61" i="76"/>
  <c r="AO61" i="76"/>
  <c r="AN61" i="76"/>
  <c r="AM61" i="76"/>
  <c r="AL61" i="76"/>
  <c r="AK61" i="76"/>
  <c r="AJ61" i="76"/>
  <c r="AI61" i="76"/>
  <c r="AH61" i="76"/>
  <c r="AG61" i="76"/>
  <c r="AF61" i="76"/>
  <c r="AE61" i="76"/>
  <c r="AD61" i="76"/>
  <c r="AC61" i="76"/>
  <c r="AB61" i="76"/>
  <c r="AA61" i="76"/>
  <c r="Z61" i="76"/>
  <c r="Y61" i="76"/>
  <c r="X61" i="76"/>
  <c r="W61" i="76"/>
  <c r="V61" i="76"/>
  <c r="U61" i="76"/>
  <c r="T61" i="76"/>
  <c r="S61" i="76"/>
  <c r="R61" i="76"/>
  <c r="Q61" i="76"/>
  <c r="P61" i="76"/>
  <c r="O61" i="76"/>
  <c r="N61" i="76"/>
  <c r="M61" i="76"/>
  <c r="L61" i="76"/>
  <c r="K61" i="76"/>
  <c r="J61" i="76"/>
  <c r="I61" i="76"/>
  <c r="H61" i="76"/>
  <c r="G61" i="76"/>
  <c r="F61" i="76"/>
  <c r="E61" i="76"/>
  <c r="D61" i="76"/>
  <c r="BJ60" i="76"/>
  <c r="BI60" i="76"/>
  <c r="BH60" i="76"/>
  <c r="BG60" i="76"/>
  <c r="BF60" i="76"/>
  <c r="BE60" i="76"/>
  <c r="BD60" i="76"/>
  <c r="BC60" i="76"/>
  <c r="BB60" i="76"/>
  <c r="BA60" i="76"/>
  <c r="AZ60" i="76"/>
  <c r="AY60" i="76"/>
  <c r="AX60" i="76"/>
  <c r="AW60" i="76"/>
  <c r="AV60" i="76"/>
  <c r="AU60" i="76"/>
  <c r="AT60" i="76"/>
  <c r="AS60" i="76"/>
  <c r="AR60" i="76"/>
  <c r="AQ60" i="76"/>
  <c r="AP60" i="76"/>
  <c r="AO60" i="76"/>
  <c r="AN60" i="76"/>
  <c r="AM60" i="76"/>
  <c r="AL60" i="76"/>
  <c r="AK60" i="76"/>
  <c r="AJ60" i="76"/>
  <c r="AI60" i="76"/>
  <c r="AH60" i="76"/>
  <c r="AG60" i="76"/>
  <c r="AF60" i="76"/>
  <c r="AE60" i="76"/>
  <c r="AD60" i="76"/>
  <c r="AC60" i="76"/>
  <c r="AB60" i="76"/>
  <c r="AA60" i="76"/>
  <c r="Z60" i="76"/>
  <c r="Y60" i="76"/>
  <c r="X60" i="76"/>
  <c r="W60" i="76"/>
  <c r="V60" i="76"/>
  <c r="U60" i="76"/>
  <c r="T60" i="76"/>
  <c r="S60" i="76"/>
  <c r="R60" i="76"/>
  <c r="Q60" i="76"/>
  <c r="P60" i="76"/>
  <c r="O60" i="76"/>
  <c r="N60" i="76"/>
  <c r="M60" i="76"/>
  <c r="L60" i="76"/>
  <c r="K60" i="76"/>
  <c r="J60" i="76"/>
  <c r="I60" i="76"/>
  <c r="H60" i="76"/>
  <c r="G60" i="76"/>
  <c r="F60" i="76"/>
  <c r="E60" i="76"/>
  <c r="D60" i="76"/>
  <c r="BJ59" i="76"/>
  <c r="BI59" i="76"/>
  <c r="BH59" i="76"/>
  <c r="BG59" i="76"/>
  <c r="BF59" i="76"/>
  <c r="BE59" i="76"/>
  <c r="BD59" i="76"/>
  <c r="BC59" i="76"/>
  <c r="BB59" i="76"/>
  <c r="BA59" i="76"/>
  <c r="AZ59" i="76"/>
  <c r="AY59" i="76"/>
  <c r="AX59" i="76"/>
  <c r="AW59" i="76"/>
  <c r="AV59" i="76"/>
  <c r="AU59" i="76"/>
  <c r="AT59" i="76"/>
  <c r="AS59" i="76"/>
  <c r="AR59" i="76"/>
  <c r="AQ59" i="76"/>
  <c r="AP59" i="76"/>
  <c r="AO59" i="76"/>
  <c r="AN59" i="76"/>
  <c r="AM59" i="76"/>
  <c r="AL59" i="76"/>
  <c r="AK59" i="76"/>
  <c r="AJ59" i="76"/>
  <c r="AI59" i="76"/>
  <c r="AH59" i="76"/>
  <c r="AG59" i="76"/>
  <c r="AF59" i="76"/>
  <c r="AE59" i="76"/>
  <c r="AD59" i="76"/>
  <c r="AC59" i="76"/>
  <c r="AB59" i="76"/>
  <c r="AA59" i="76"/>
  <c r="Z59" i="76"/>
  <c r="Y59" i="76"/>
  <c r="X59" i="76"/>
  <c r="W59" i="76"/>
  <c r="V59" i="76"/>
  <c r="U59" i="76"/>
  <c r="T59" i="76"/>
  <c r="S59" i="76"/>
  <c r="R59" i="76"/>
  <c r="Q59" i="76"/>
  <c r="P59" i="76"/>
  <c r="O59" i="76"/>
  <c r="N59" i="76"/>
  <c r="M59" i="76"/>
  <c r="L59" i="76"/>
  <c r="K59" i="76"/>
  <c r="J59" i="76"/>
  <c r="I59" i="76"/>
  <c r="H59" i="76"/>
  <c r="G59" i="76"/>
  <c r="F59" i="76"/>
  <c r="E59" i="76"/>
  <c r="D59" i="76"/>
  <c r="C59" i="76"/>
  <c r="BJ58" i="76"/>
  <c r="BI58" i="76"/>
  <c r="BH58" i="76"/>
  <c r="BG58" i="76"/>
  <c r="BF58" i="76"/>
  <c r="BE58" i="76"/>
  <c r="BD58" i="76"/>
  <c r="BC58" i="76"/>
  <c r="BB58" i="76"/>
  <c r="BA58" i="76"/>
  <c r="AZ58" i="76"/>
  <c r="AY58" i="76"/>
  <c r="AX58" i="76"/>
  <c r="AW58" i="76"/>
  <c r="AV58" i="76"/>
  <c r="AU58" i="76"/>
  <c r="AT58" i="76"/>
  <c r="AS58" i="76"/>
  <c r="AR58" i="76"/>
  <c r="AQ58" i="76"/>
  <c r="AP58" i="76"/>
  <c r="AO58" i="76"/>
  <c r="AN58" i="76"/>
  <c r="AM58" i="76"/>
  <c r="AL58" i="76"/>
  <c r="AK58" i="76"/>
  <c r="AJ58" i="76"/>
  <c r="AI58" i="76"/>
  <c r="AH58" i="76"/>
  <c r="AG58" i="76"/>
  <c r="AF58" i="76"/>
  <c r="AE58" i="76"/>
  <c r="AD58" i="76"/>
  <c r="AC58" i="76"/>
  <c r="AB58" i="76"/>
  <c r="AA58" i="76"/>
  <c r="Z58" i="76"/>
  <c r="Y58" i="76"/>
  <c r="X58" i="76"/>
  <c r="W58" i="76"/>
  <c r="V58" i="76"/>
  <c r="U58" i="76"/>
  <c r="T58" i="76"/>
  <c r="S58" i="76"/>
  <c r="R58" i="76"/>
  <c r="Q58" i="76"/>
  <c r="P58" i="76"/>
  <c r="O58" i="76"/>
  <c r="N58" i="76"/>
  <c r="M58" i="76"/>
  <c r="L58" i="76"/>
  <c r="K58" i="76"/>
  <c r="J58" i="76"/>
  <c r="I58" i="76"/>
  <c r="H58" i="76"/>
  <c r="G58" i="76"/>
  <c r="F58" i="76"/>
  <c r="E58" i="76"/>
  <c r="D58" i="76"/>
  <c r="C58" i="76"/>
  <c r="BJ57" i="76"/>
  <c r="BI57" i="76"/>
  <c r="BH57" i="76"/>
  <c r="BG57" i="76"/>
  <c r="BF57" i="76"/>
  <c r="BE57" i="76"/>
  <c r="BD57" i="76"/>
  <c r="BC57" i="76"/>
  <c r="BB57" i="76"/>
  <c r="BA57" i="76"/>
  <c r="AZ57" i="76"/>
  <c r="AY57" i="76"/>
  <c r="AX57" i="76"/>
  <c r="AW57" i="76"/>
  <c r="AV57" i="76"/>
  <c r="AU57" i="76"/>
  <c r="AT57" i="76"/>
  <c r="AS57" i="76"/>
  <c r="AR57" i="76"/>
  <c r="AQ57" i="76"/>
  <c r="AP57" i="76"/>
  <c r="AO57" i="76"/>
  <c r="AN57" i="76"/>
  <c r="AM57" i="76"/>
  <c r="AL57" i="76"/>
  <c r="AK57" i="76"/>
  <c r="AJ57" i="76"/>
  <c r="AI57" i="76"/>
  <c r="AH57" i="76"/>
  <c r="AG57" i="76"/>
  <c r="AF57" i="76"/>
  <c r="AE57" i="76"/>
  <c r="AD57" i="76"/>
  <c r="AC57" i="76"/>
  <c r="AB57" i="76"/>
  <c r="AA57" i="76"/>
  <c r="Z57" i="76"/>
  <c r="Y57" i="76"/>
  <c r="X57" i="76"/>
  <c r="W57" i="76"/>
  <c r="V57" i="76"/>
  <c r="U57" i="76"/>
  <c r="T57" i="76"/>
  <c r="S57" i="76"/>
  <c r="R57" i="76"/>
  <c r="Q57" i="76"/>
  <c r="P57" i="76"/>
  <c r="O57" i="76"/>
  <c r="N57" i="76"/>
  <c r="M57" i="76"/>
  <c r="L57" i="76"/>
  <c r="K57" i="76"/>
  <c r="J57" i="76"/>
  <c r="I57" i="76"/>
  <c r="H57" i="76"/>
  <c r="G57" i="76"/>
  <c r="F57" i="76"/>
  <c r="E57" i="76"/>
  <c r="D57" i="76"/>
  <c r="BJ56" i="76"/>
  <c r="BI56" i="76"/>
  <c r="BH56" i="76"/>
  <c r="BG56" i="76"/>
  <c r="BF56" i="76"/>
  <c r="BE56" i="76"/>
  <c r="BD56" i="76"/>
  <c r="BC56" i="76"/>
  <c r="BB56" i="76"/>
  <c r="BA56" i="76"/>
  <c r="AZ56" i="76"/>
  <c r="AY56" i="76"/>
  <c r="AX56" i="76"/>
  <c r="AW56" i="76"/>
  <c r="AV56" i="76"/>
  <c r="AU56" i="76"/>
  <c r="AT56" i="76"/>
  <c r="AS56" i="76"/>
  <c r="AR56" i="76"/>
  <c r="AQ56" i="76"/>
  <c r="AP56" i="76"/>
  <c r="AO56" i="76"/>
  <c r="AN56" i="76"/>
  <c r="AM56" i="76"/>
  <c r="AL56" i="76"/>
  <c r="AK56" i="76"/>
  <c r="AJ56" i="76"/>
  <c r="AI56" i="76"/>
  <c r="AH56" i="76"/>
  <c r="AG56" i="76"/>
  <c r="AF56" i="76"/>
  <c r="AE56" i="76"/>
  <c r="AD56" i="76"/>
  <c r="AC56" i="76"/>
  <c r="AB56" i="76"/>
  <c r="AA56" i="76"/>
  <c r="Z56" i="76"/>
  <c r="Y56" i="76"/>
  <c r="X56" i="76"/>
  <c r="W56" i="76"/>
  <c r="V56" i="76"/>
  <c r="U56" i="76"/>
  <c r="T56" i="76"/>
  <c r="S56" i="76"/>
  <c r="R56" i="76"/>
  <c r="Q56" i="76"/>
  <c r="P56" i="76"/>
  <c r="O56" i="76"/>
  <c r="N56" i="76"/>
  <c r="M56" i="76"/>
  <c r="L56" i="76"/>
  <c r="K56" i="76"/>
  <c r="J56" i="76"/>
  <c r="I56" i="76"/>
  <c r="H56" i="76"/>
  <c r="G56" i="76"/>
  <c r="F56" i="76"/>
  <c r="E56" i="76"/>
  <c r="D56" i="76"/>
  <c r="C56" i="76"/>
  <c r="BJ55" i="76"/>
  <c r="BI55" i="76"/>
  <c r="BH55" i="76"/>
  <c r="BG55" i="76"/>
  <c r="BF55" i="76"/>
  <c r="BE55" i="76"/>
  <c r="BD55" i="76"/>
  <c r="BC55" i="76"/>
  <c r="BB55" i="76"/>
  <c r="BA55" i="76"/>
  <c r="AZ55" i="76"/>
  <c r="AY55" i="76"/>
  <c r="AX55" i="76"/>
  <c r="AW55" i="76"/>
  <c r="AV55" i="76"/>
  <c r="AU55" i="76"/>
  <c r="AT55" i="76"/>
  <c r="AS55" i="76"/>
  <c r="AR55" i="76"/>
  <c r="AQ55" i="76"/>
  <c r="AP55" i="76"/>
  <c r="AO55" i="76"/>
  <c r="AN55" i="76"/>
  <c r="AM55" i="76"/>
  <c r="AL55" i="76"/>
  <c r="AK55" i="76"/>
  <c r="AJ55" i="76"/>
  <c r="AI55" i="76"/>
  <c r="AH55" i="76"/>
  <c r="AG55" i="76"/>
  <c r="AF55" i="76"/>
  <c r="AE55" i="76"/>
  <c r="AD55" i="76"/>
  <c r="AC55" i="76"/>
  <c r="AB55" i="76"/>
  <c r="AA55" i="76"/>
  <c r="Z55" i="76"/>
  <c r="Y55" i="76"/>
  <c r="X55" i="76"/>
  <c r="W55" i="76"/>
  <c r="V55" i="76"/>
  <c r="U55" i="76"/>
  <c r="T55" i="76"/>
  <c r="S55" i="76"/>
  <c r="R55" i="76"/>
  <c r="Q55" i="76"/>
  <c r="P55" i="76"/>
  <c r="O55" i="76"/>
  <c r="N55" i="76"/>
  <c r="M55" i="76"/>
  <c r="L55" i="76"/>
  <c r="K55" i="76"/>
  <c r="J55" i="76"/>
  <c r="I55" i="76"/>
  <c r="H55" i="76"/>
  <c r="G55" i="76"/>
  <c r="F55" i="76"/>
  <c r="E55" i="76"/>
  <c r="D55" i="76"/>
  <c r="C55" i="76"/>
  <c r="C54" i="76"/>
  <c r="BJ52" i="76"/>
  <c r="BI52" i="76"/>
  <c r="BH52" i="76"/>
  <c r="BG52" i="76"/>
  <c r="BF52" i="76"/>
  <c r="BE52" i="76"/>
  <c r="BD52" i="76"/>
  <c r="BC52" i="76"/>
  <c r="BB52" i="76"/>
  <c r="BA52" i="76"/>
  <c r="AZ52" i="76"/>
  <c r="AY52" i="76"/>
  <c r="AX52" i="76"/>
  <c r="AW52" i="76"/>
  <c r="AV52" i="76"/>
  <c r="AU52" i="76"/>
  <c r="AT52" i="76"/>
  <c r="AS52" i="76"/>
  <c r="AR52" i="76"/>
  <c r="AQ52" i="76"/>
  <c r="AP52" i="76"/>
  <c r="AO52" i="76"/>
  <c r="AN52" i="76"/>
  <c r="AM52" i="76"/>
  <c r="AL52" i="76"/>
  <c r="AK52" i="76"/>
  <c r="AJ52" i="76"/>
  <c r="AI52" i="76"/>
  <c r="AH52" i="76"/>
  <c r="AG52" i="76"/>
  <c r="AF52" i="76"/>
  <c r="AE52" i="76"/>
  <c r="AD52" i="76"/>
  <c r="AC52" i="76"/>
  <c r="AB52" i="76"/>
  <c r="AA52" i="76"/>
  <c r="Z52" i="76"/>
  <c r="Y52" i="76"/>
  <c r="X52" i="76"/>
  <c r="W52" i="76"/>
  <c r="V52" i="76"/>
  <c r="U52" i="76"/>
  <c r="T52" i="76"/>
  <c r="S52" i="76"/>
  <c r="R52" i="76"/>
  <c r="Q52" i="76"/>
  <c r="P52" i="76"/>
  <c r="O52" i="76"/>
  <c r="N52" i="76"/>
  <c r="M52" i="76"/>
  <c r="L52" i="76"/>
  <c r="K52" i="76"/>
  <c r="J52" i="76"/>
  <c r="I52" i="76"/>
  <c r="H52" i="76"/>
  <c r="G52" i="76"/>
  <c r="F52" i="76"/>
  <c r="E52" i="76"/>
  <c r="D52" i="76"/>
  <c r="C52" i="76"/>
  <c r="BJ51" i="76"/>
  <c r="BI51" i="76"/>
  <c r="BH51" i="76"/>
  <c r="BG51" i="76"/>
  <c r="BF51" i="76"/>
  <c r="BE51" i="76"/>
  <c r="BD51" i="76"/>
  <c r="BC51" i="76"/>
  <c r="BB51" i="76"/>
  <c r="BA51" i="76"/>
  <c r="AZ51" i="76"/>
  <c r="AY51" i="76"/>
  <c r="AX51" i="76"/>
  <c r="AW51" i="76"/>
  <c r="AV51" i="76"/>
  <c r="AU51" i="76"/>
  <c r="AT51" i="76"/>
  <c r="AS51" i="76"/>
  <c r="AR51" i="76"/>
  <c r="AQ51" i="76"/>
  <c r="AP51" i="76"/>
  <c r="AO51" i="76"/>
  <c r="AN51" i="76"/>
  <c r="AM51" i="76"/>
  <c r="AL51" i="76"/>
  <c r="AK51" i="76"/>
  <c r="AJ51" i="76"/>
  <c r="AI51" i="76"/>
  <c r="AH51" i="76"/>
  <c r="AG51" i="76"/>
  <c r="AF51" i="76"/>
  <c r="AE51" i="76"/>
  <c r="AD51" i="76"/>
  <c r="AC51" i="76"/>
  <c r="AB51" i="76"/>
  <c r="AA51" i="76"/>
  <c r="Z51" i="76"/>
  <c r="Y51" i="76"/>
  <c r="X51" i="76"/>
  <c r="W51" i="76"/>
  <c r="V51" i="76"/>
  <c r="U51" i="76"/>
  <c r="T51" i="76"/>
  <c r="S51" i="76"/>
  <c r="R51" i="76"/>
  <c r="Q51" i="76"/>
  <c r="P51" i="76"/>
  <c r="O51" i="76"/>
  <c r="N51" i="76"/>
  <c r="M51" i="76"/>
  <c r="L51" i="76"/>
  <c r="K51" i="76"/>
  <c r="J51" i="76"/>
  <c r="I51" i="76"/>
  <c r="G51" i="76"/>
  <c r="F51" i="76"/>
  <c r="D51" i="76"/>
  <c r="C51" i="76"/>
  <c r="BJ50" i="76"/>
  <c r="BI50" i="76"/>
  <c r="BH50" i="76"/>
  <c r="BG50" i="76"/>
  <c r="BF50" i="76"/>
  <c r="BE50" i="76"/>
  <c r="BD50" i="76"/>
  <c r="BC50" i="76"/>
  <c r="BB50" i="76"/>
  <c r="BA50" i="76"/>
  <c r="AZ50" i="76"/>
  <c r="AY50" i="76"/>
  <c r="AX50" i="76"/>
  <c r="AW50" i="76"/>
  <c r="AV50" i="76"/>
  <c r="AU50" i="76"/>
  <c r="AT50" i="76"/>
  <c r="AS50" i="76"/>
  <c r="AR50" i="76"/>
  <c r="AQ50" i="76"/>
  <c r="AP50" i="76"/>
  <c r="AO50" i="76"/>
  <c r="AN50" i="76"/>
  <c r="AM50" i="76"/>
  <c r="AL50" i="76"/>
  <c r="AK50" i="76"/>
  <c r="AJ50" i="76"/>
  <c r="AI50" i="76"/>
  <c r="AH50" i="76"/>
  <c r="AG50" i="76"/>
  <c r="AF50" i="76"/>
  <c r="AE50" i="76"/>
  <c r="AD50" i="76"/>
  <c r="AC50" i="76"/>
  <c r="AB50" i="76"/>
  <c r="AA50" i="76"/>
  <c r="Z50" i="76"/>
  <c r="Y50" i="76"/>
  <c r="X50" i="76"/>
  <c r="W50" i="76"/>
  <c r="V50" i="76"/>
  <c r="U50" i="76"/>
  <c r="T50" i="76"/>
  <c r="S50" i="76"/>
  <c r="R50" i="76"/>
  <c r="Q50" i="76"/>
  <c r="P50" i="76"/>
  <c r="O50" i="76"/>
  <c r="N50" i="76"/>
  <c r="M50" i="76"/>
  <c r="L50" i="76"/>
  <c r="K50" i="76"/>
  <c r="J50" i="76"/>
  <c r="I50" i="76"/>
  <c r="H50" i="76"/>
  <c r="G50" i="76"/>
  <c r="F50" i="76"/>
  <c r="E50" i="76"/>
  <c r="D50" i="76"/>
  <c r="BJ49" i="76"/>
  <c r="BI49" i="76"/>
  <c r="BH49" i="76"/>
  <c r="BG49" i="76"/>
  <c r="BF49" i="76"/>
  <c r="BE49" i="76"/>
  <c r="BD49" i="76"/>
  <c r="BC49" i="76"/>
  <c r="BB49" i="76"/>
  <c r="BA49" i="76"/>
  <c r="AZ49" i="76"/>
  <c r="AY49" i="76"/>
  <c r="AX49" i="76"/>
  <c r="AW49" i="76"/>
  <c r="AV49" i="76"/>
  <c r="AU49" i="76"/>
  <c r="AT49" i="76"/>
  <c r="AS49" i="76"/>
  <c r="AR49" i="76"/>
  <c r="AQ49" i="76"/>
  <c r="AP49" i="76"/>
  <c r="AO49" i="76"/>
  <c r="AN49" i="76"/>
  <c r="AM49" i="76"/>
  <c r="AL49" i="76"/>
  <c r="AK49" i="76"/>
  <c r="AJ49" i="76"/>
  <c r="AI49" i="76"/>
  <c r="AH49" i="76"/>
  <c r="AG49" i="76"/>
  <c r="AF49" i="76"/>
  <c r="AE49" i="76"/>
  <c r="AD49" i="76"/>
  <c r="AC49" i="76"/>
  <c r="AB49" i="76"/>
  <c r="AA49" i="76"/>
  <c r="Z49" i="76"/>
  <c r="Y49" i="76"/>
  <c r="X49" i="76"/>
  <c r="W49" i="76"/>
  <c r="V49" i="76"/>
  <c r="U49" i="76"/>
  <c r="T49" i="76"/>
  <c r="S49" i="76"/>
  <c r="R49" i="76"/>
  <c r="Q49" i="76"/>
  <c r="P49" i="76"/>
  <c r="O49" i="76"/>
  <c r="N49" i="76"/>
  <c r="M49" i="76"/>
  <c r="L49" i="76"/>
  <c r="K49" i="76"/>
  <c r="J49" i="76"/>
  <c r="I49" i="76"/>
  <c r="H49" i="76"/>
  <c r="G49" i="76"/>
  <c r="F49" i="76"/>
  <c r="E49" i="76"/>
  <c r="BJ48" i="76"/>
  <c r="BI48" i="76"/>
  <c r="BH48" i="76"/>
  <c r="BG48" i="76"/>
  <c r="BF48" i="76"/>
  <c r="BE48" i="76"/>
  <c r="BD48" i="76"/>
  <c r="BC48" i="76"/>
  <c r="BB48" i="76"/>
  <c r="BA48" i="76"/>
  <c r="AZ48" i="76"/>
  <c r="AY48" i="76"/>
  <c r="AX48" i="76"/>
  <c r="AW48" i="76"/>
  <c r="AV48" i="76"/>
  <c r="AU48" i="76"/>
  <c r="AT48" i="76"/>
  <c r="AS48" i="76"/>
  <c r="AR48" i="76"/>
  <c r="AQ48" i="76"/>
  <c r="AP48" i="76"/>
  <c r="AO48" i="76"/>
  <c r="AN48" i="76"/>
  <c r="AM48" i="76"/>
  <c r="AL48" i="76"/>
  <c r="AK48" i="76"/>
  <c r="AJ48" i="76"/>
  <c r="AI48" i="76"/>
  <c r="AH48" i="76"/>
  <c r="AG48" i="76"/>
  <c r="AF48" i="76"/>
  <c r="AE48" i="76"/>
  <c r="AD48" i="76"/>
  <c r="AC48" i="76"/>
  <c r="AB48" i="76"/>
  <c r="AA48" i="76"/>
  <c r="Z48" i="76"/>
  <c r="Y48" i="76"/>
  <c r="X48" i="76"/>
  <c r="W48" i="76"/>
  <c r="V48" i="76"/>
  <c r="U48" i="76"/>
  <c r="T48" i="76"/>
  <c r="S48" i="76"/>
  <c r="R48" i="76"/>
  <c r="Q48" i="76"/>
  <c r="P48" i="76"/>
  <c r="O48" i="76"/>
  <c r="N48" i="76"/>
  <c r="M48" i="76"/>
  <c r="L48" i="76"/>
  <c r="K48" i="76"/>
  <c r="J48" i="76"/>
  <c r="I48" i="76"/>
  <c r="H48" i="76"/>
  <c r="G48" i="76"/>
  <c r="F48" i="76"/>
  <c r="D48" i="76"/>
  <c r="C48" i="76"/>
  <c r="C47" i="76"/>
  <c r="BJ46" i="76"/>
  <c r="BI46" i="76"/>
  <c r="BH46" i="76"/>
  <c r="BG46" i="76"/>
  <c r="BF46" i="76"/>
  <c r="BE46" i="76"/>
  <c r="BD46" i="76"/>
  <c r="BC46" i="76"/>
  <c r="BB46" i="76"/>
  <c r="BA46" i="76"/>
  <c r="AZ46" i="76"/>
  <c r="AY46" i="76"/>
  <c r="AX46" i="76"/>
  <c r="AW46" i="76"/>
  <c r="AV46" i="76"/>
  <c r="AU46" i="76"/>
  <c r="AT46" i="76"/>
  <c r="AS46" i="76"/>
  <c r="AR46" i="76"/>
  <c r="AQ46" i="76"/>
  <c r="AP46" i="76"/>
  <c r="AO46" i="76"/>
  <c r="AN46" i="76"/>
  <c r="AM46" i="76"/>
  <c r="AL46" i="76"/>
  <c r="AK46" i="76"/>
  <c r="AJ46" i="76"/>
  <c r="AI46" i="76"/>
  <c r="AH46" i="76"/>
  <c r="AG46" i="76"/>
  <c r="AF46" i="76"/>
  <c r="AE46" i="76"/>
  <c r="AD46" i="76"/>
  <c r="AC46" i="76"/>
  <c r="AB46" i="76"/>
  <c r="AA46" i="76"/>
  <c r="Z46" i="76"/>
  <c r="Y46" i="76"/>
  <c r="X46" i="76"/>
  <c r="W46" i="76"/>
  <c r="V46" i="76"/>
  <c r="U46" i="76"/>
  <c r="T46" i="76"/>
  <c r="S46" i="76"/>
  <c r="R46" i="76"/>
  <c r="Q46" i="76"/>
  <c r="P46" i="76"/>
  <c r="O46" i="76"/>
  <c r="N46" i="76"/>
  <c r="M46" i="76"/>
  <c r="L46" i="76"/>
  <c r="K46" i="76"/>
  <c r="J46" i="76"/>
  <c r="I46" i="76"/>
  <c r="H46" i="76"/>
  <c r="G46" i="76"/>
  <c r="F46" i="76"/>
  <c r="E46" i="76"/>
  <c r="D46" i="76"/>
  <c r="C46" i="76"/>
  <c r="BJ45" i="76"/>
  <c r="BI45" i="76"/>
  <c r="BH45" i="76"/>
  <c r="BG45" i="76"/>
  <c r="BF45" i="76"/>
  <c r="BE45" i="76"/>
  <c r="BD45" i="76"/>
  <c r="BC45" i="76"/>
  <c r="BB45" i="76"/>
  <c r="BA45" i="76"/>
  <c r="AZ45" i="76"/>
  <c r="AY45" i="76"/>
  <c r="AX45" i="76"/>
  <c r="AW45" i="76"/>
  <c r="AV45" i="76"/>
  <c r="AU45" i="76"/>
  <c r="AT45" i="76"/>
  <c r="AS45" i="76"/>
  <c r="AR45" i="76"/>
  <c r="AQ45" i="76"/>
  <c r="AP45" i="76"/>
  <c r="AO45" i="76"/>
  <c r="AN45" i="76"/>
  <c r="AM45" i="76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L45" i="76"/>
  <c r="K45" i="76"/>
  <c r="J45" i="76"/>
  <c r="I45" i="76"/>
  <c r="H45" i="76"/>
  <c r="G45" i="76"/>
  <c r="F45" i="76"/>
  <c r="E45" i="76"/>
  <c r="D45" i="76"/>
  <c r="BJ40" i="76"/>
  <c r="BI40" i="76"/>
  <c r="BH40" i="76"/>
  <c r="BG40" i="76"/>
  <c r="BF40" i="76"/>
  <c r="BE40" i="76"/>
  <c r="BD40" i="76"/>
  <c r="BC40" i="76"/>
  <c r="BB40" i="76"/>
  <c r="BA40" i="76"/>
  <c r="AZ40" i="76"/>
  <c r="AY40" i="76"/>
  <c r="AX40" i="76"/>
  <c r="AW40" i="76"/>
  <c r="AV40" i="76"/>
  <c r="AU40" i="76"/>
  <c r="AT40" i="76"/>
  <c r="AS40" i="76"/>
  <c r="AR40" i="76"/>
  <c r="AQ40" i="76"/>
  <c r="AP40" i="76"/>
  <c r="AO40" i="76"/>
  <c r="AN40" i="76"/>
  <c r="AM40" i="76"/>
  <c r="AL40" i="76"/>
  <c r="AK40" i="76"/>
  <c r="AJ40" i="76"/>
  <c r="AI40" i="76"/>
  <c r="AH40" i="76"/>
  <c r="AG40" i="76"/>
  <c r="AF40" i="76"/>
  <c r="AE40" i="76"/>
  <c r="AD40" i="76"/>
  <c r="AC40" i="76"/>
  <c r="AB40" i="76"/>
  <c r="AA40" i="76"/>
  <c r="Z40" i="76"/>
  <c r="Y40" i="76"/>
  <c r="X40" i="76"/>
  <c r="W40" i="76"/>
  <c r="V40" i="76"/>
  <c r="U40" i="76"/>
  <c r="T40" i="76"/>
  <c r="S40" i="76"/>
  <c r="R40" i="76"/>
  <c r="Q40" i="76"/>
  <c r="P40" i="76"/>
  <c r="O40" i="76"/>
  <c r="N40" i="76"/>
  <c r="M40" i="76"/>
  <c r="L40" i="76"/>
  <c r="K40" i="76"/>
  <c r="J40" i="76"/>
  <c r="I40" i="76"/>
  <c r="H40" i="76"/>
  <c r="G40" i="76"/>
  <c r="F40" i="76"/>
  <c r="E40" i="76"/>
  <c r="D40" i="76"/>
  <c r="C40" i="76"/>
  <c r="BJ39" i="76"/>
  <c r="BI39" i="76"/>
  <c r="BH39" i="76"/>
  <c r="BG39" i="76"/>
  <c r="BF39" i="76"/>
  <c r="BE39" i="76"/>
  <c r="BD39" i="76"/>
  <c r="BC39" i="76"/>
  <c r="BB39" i="76"/>
  <c r="BA39" i="76"/>
  <c r="AZ39" i="76"/>
  <c r="AY39" i="76"/>
  <c r="AX39" i="76"/>
  <c r="AW39" i="76"/>
  <c r="AV39" i="76"/>
  <c r="AU39" i="76"/>
  <c r="AT39" i="76"/>
  <c r="AS39" i="76"/>
  <c r="AR39" i="76"/>
  <c r="AQ39" i="76"/>
  <c r="AP39" i="76"/>
  <c r="AO39" i="76"/>
  <c r="AN39" i="76"/>
  <c r="AM39" i="76"/>
  <c r="AL39" i="76"/>
  <c r="AK39" i="76"/>
  <c r="AJ39" i="76"/>
  <c r="AI39" i="76"/>
  <c r="AH39" i="76"/>
  <c r="AG39" i="76"/>
  <c r="AF39" i="76"/>
  <c r="AE39" i="76"/>
  <c r="AD39" i="76"/>
  <c r="AC39" i="76"/>
  <c r="AB39" i="76"/>
  <c r="AA39" i="76"/>
  <c r="Z39" i="76"/>
  <c r="Y39" i="76"/>
  <c r="X39" i="76"/>
  <c r="W39" i="76"/>
  <c r="V39" i="76"/>
  <c r="U39" i="76"/>
  <c r="T39" i="76"/>
  <c r="S39" i="76"/>
  <c r="R39" i="76"/>
  <c r="Q39" i="76"/>
  <c r="P39" i="76"/>
  <c r="O39" i="76"/>
  <c r="N39" i="76"/>
  <c r="M39" i="76"/>
  <c r="L39" i="76"/>
  <c r="K39" i="76"/>
  <c r="J39" i="76"/>
  <c r="I39" i="76"/>
  <c r="H39" i="76"/>
  <c r="G39" i="76"/>
  <c r="F39" i="76"/>
  <c r="E39" i="76"/>
  <c r="D39" i="76"/>
  <c r="BJ38" i="76"/>
  <c r="BI38" i="76"/>
  <c r="BH38" i="76"/>
  <c r="BG38" i="76"/>
  <c r="BF38" i="76"/>
  <c r="BE38" i="76"/>
  <c r="BD38" i="76"/>
  <c r="BC38" i="76"/>
  <c r="BB38" i="76"/>
  <c r="BA38" i="76"/>
  <c r="AZ38" i="76"/>
  <c r="AY38" i="76"/>
  <c r="AX38" i="76"/>
  <c r="AW38" i="76"/>
  <c r="AV38" i="76"/>
  <c r="AU38" i="76"/>
  <c r="AT38" i="76"/>
  <c r="AS38" i="76"/>
  <c r="AR38" i="76"/>
  <c r="AQ38" i="76"/>
  <c r="AP38" i="76"/>
  <c r="AO38" i="76"/>
  <c r="AN38" i="76"/>
  <c r="AM38" i="76"/>
  <c r="AL38" i="76"/>
  <c r="AK38" i="76"/>
  <c r="AJ38" i="76"/>
  <c r="AI38" i="76"/>
  <c r="AH38" i="76"/>
  <c r="AG38" i="76"/>
  <c r="AF38" i="76"/>
  <c r="AE38" i="76"/>
  <c r="AD38" i="76"/>
  <c r="AC38" i="76"/>
  <c r="AB38" i="76"/>
  <c r="AA38" i="76"/>
  <c r="Z38" i="76"/>
  <c r="Y38" i="76"/>
  <c r="X38" i="76"/>
  <c r="W38" i="76"/>
  <c r="V38" i="76"/>
  <c r="U38" i="76"/>
  <c r="T38" i="76"/>
  <c r="S38" i="76"/>
  <c r="R38" i="76"/>
  <c r="Q38" i="76"/>
  <c r="P38" i="76"/>
  <c r="O38" i="76"/>
  <c r="N38" i="76"/>
  <c r="M38" i="76"/>
  <c r="L38" i="76"/>
  <c r="K38" i="76"/>
  <c r="J38" i="76"/>
  <c r="I38" i="76"/>
  <c r="H38" i="76"/>
  <c r="G38" i="76"/>
  <c r="F38" i="76"/>
  <c r="E38" i="76"/>
  <c r="D38" i="76"/>
  <c r="BJ37" i="76"/>
  <c r="BI37" i="76"/>
  <c r="BH37" i="76"/>
  <c r="BG37" i="76"/>
  <c r="BF37" i="76"/>
  <c r="BE37" i="76"/>
  <c r="BD37" i="76"/>
  <c r="BC37" i="76"/>
  <c r="BB37" i="76"/>
  <c r="BA37" i="76"/>
  <c r="AZ37" i="76"/>
  <c r="AY37" i="76"/>
  <c r="AX37" i="76"/>
  <c r="AW37" i="76"/>
  <c r="AV37" i="76"/>
  <c r="AU37" i="76"/>
  <c r="AT37" i="76"/>
  <c r="AS37" i="76"/>
  <c r="AR37" i="76"/>
  <c r="AQ37" i="76"/>
  <c r="AP37" i="76"/>
  <c r="AO37" i="76"/>
  <c r="AN37" i="76"/>
  <c r="AM37" i="76"/>
  <c r="AL37" i="76"/>
  <c r="AK37" i="76"/>
  <c r="AJ37" i="76"/>
  <c r="AI37" i="76"/>
  <c r="AH37" i="76"/>
  <c r="AG37" i="76"/>
  <c r="AF37" i="76"/>
  <c r="AE37" i="76"/>
  <c r="AD37" i="76"/>
  <c r="AC37" i="76"/>
  <c r="AB37" i="76"/>
  <c r="AA37" i="76"/>
  <c r="Z37" i="76"/>
  <c r="Y37" i="76"/>
  <c r="X37" i="76"/>
  <c r="W37" i="76"/>
  <c r="V37" i="76"/>
  <c r="U37" i="76"/>
  <c r="T37" i="76"/>
  <c r="S37" i="76"/>
  <c r="R37" i="76"/>
  <c r="Q37" i="76"/>
  <c r="P37" i="76"/>
  <c r="O37" i="76"/>
  <c r="N37" i="76"/>
  <c r="M37" i="76"/>
  <c r="L37" i="76"/>
  <c r="K37" i="76"/>
  <c r="J37" i="76"/>
  <c r="I37" i="76"/>
  <c r="H37" i="76"/>
  <c r="G37" i="76"/>
  <c r="F37" i="76"/>
  <c r="E37" i="76"/>
  <c r="D37" i="76"/>
  <c r="BJ36" i="76"/>
  <c r="BI36" i="76"/>
  <c r="BH36" i="76"/>
  <c r="BG36" i="76"/>
  <c r="BF36" i="76"/>
  <c r="BE36" i="76"/>
  <c r="BD36" i="76"/>
  <c r="BC36" i="76"/>
  <c r="BB36" i="76"/>
  <c r="BA36" i="76"/>
  <c r="AZ36" i="76"/>
  <c r="AY36" i="76"/>
  <c r="AX36" i="76"/>
  <c r="AW36" i="76"/>
  <c r="AV36" i="76"/>
  <c r="AU36" i="76"/>
  <c r="AT36" i="76"/>
  <c r="AS36" i="76"/>
  <c r="AR36" i="76"/>
  <c r="AQ36" i="76"/>
  <c r="AP36" i="76"/>
  <c r="AO36" i="76"/>
  <c r="AN36" i="76"/>
  <c r="AM36" i="76"/>
  <c r="AL36" i="76"/>
  <c r="AK36" i="76"/>
  <c r="AJ36" i="76"/>
  <c r="AI36" i="76"/>
  <c r="AH36" i="76"/>
  <c r="AG36" i="76"/>
  <c r="AF36" i="76"/>
  <c r="AE36" i="76"/>
  <c r="AD36" i="76"/>
  <c r="AC36" i="76"/>
  <c r="AB36" i="76"/>
  <c r="AA36" i="76"/>
  <c r="Z36" i="76"/>
  <c r="Y36" i="76"/>
  <c r="X36" i="76"/>
  <c r="W36" i="76"/>
  <c r="V36" i="76"/>
  <c r="U36" i="76"/>
  <c r="T36" i="76"/>
  <c r="S36" i="76"/>
  <c r="R36" i="76"/>
  <c r="Q36" i="76"/>
  <c r="P36" i="76"/>
  <c r="O36" i="76"/>
  <c r="N36" i="76"/>
  <c r="M36" i="76"/>
  <c r="L36" i="76"/>
  <c r="K36" i="76"/>
  <c r="J36" i="76"/>
  <c r="I36" i="76"/>
  <c r="H36" i="76"/>
  <c r="G36" i="76"/>
  <c r="F36" i="76"/>
  <c r="E36" i="76"/>
  <c r="D36" i="76"/>
  <c r="BJ35" i="76"/>
  <c r="BI35" i="76"/>
  <c r="BH35" i="76"/>
  <c r="BG35" i="76"/>
  <c r="BF35" i="76"/>
  <c r="BE35" i="76"/>
  <c r="BD35" i="76"/>
  <c r="BC35" i="76"/>
  <c r="BB35" i="76"/>
  <c r="BA35" i="76"/>
  <c r="AZ35" i="76"/>
  <c r="AY35" i="76"/>
  <c r="AX35" i="76"/>
  <c r="AW35" i="76"/>
  <c r="AV35" i="76"/>
  <c r="AU35" i="76"/>
  <c r="AT35" i="76"/>
  <c r="AS35" i="76"/>
  <c r="AR35" i="76"/>
  <c r="AQ35" i="76"/>
  <c r="AP35" i="76"/>
  <c r="AO35" i="76"/>
  <c r="AN35" i="76"/>
  <c r="AM35" i="76"/>
  <c r="AL35" i="76"/>
  <c r="AK35" i="76"/>
  <c r="AJ35" i="76"/>
  <c r="AI35" i="76"/>
  <c r="AH35" i="76"/>
  <c r="AG35" i="76"/>
  <c r="AF35" i="76"/>
  <c r="AE35" i="76"/>
  <c r="D35" i="76"/>
  <c r="BJ33" i="76"/>
  <c r="BI33" i="76"/>
  <c r="BH33" i="76"/>
  <c r="BG33" i="76"/>
  <c r="BF33" i="76"/>
  <c r="BE33" i="76"/>
  <c r="BD33" i="76"/>
  <c r="BC33" i="76"/>
  <c r="BB33" i="76"/>
  <c r="BA33" i="76"/>
  <c r="AZ33" i="76"/>
  <c r="AY33" i="76"/>
  <c r="AX33" i="76"/>
  <c r="AW33" i="76"/>
  <c r="AV33" i="76"/>
  <c r="AU33" i="76"/>
  <c r="AT33" i="76"/>
  <c r="AS33" i="76"/>
  <c r="AR33" i="76"/>
  <c r="AQ33" i="76"/>
  <c r="AP33" i="76"/>
  <c r="AO33" i="76"/>
  <c r="AN33" i="76"/>
  <c r="AM33" i="76"/>
  <c r="AL33" i="76"/>
  <c r="AK33" i="76"/>
  <c r="AJ33" i="76"/>
  <c r="AI33" i="76"/>
  <c r="AH33" i="76"/>
  <c r="AG33" i="76"/>
  <c r="AF33" i="76"/>
  <c r="AE33" i="76"/>
  <c r="AD33" i="76"/>
  <c r="AC33" i="76"/>
  <c r="AB33" i="76"/>
  <c r="AA33" i="76"/>
  <c r="Z33" i="76"/>
  <c r="Y33" i="76"/>
  <c r="X33" i="76"/>
  <c r="W33" i="76"/>
  <c r="V33" i="76"/>
  <c r="U33" i="76"/>
  <c r="T33" i="76"/>
  <c r="S33" i="76"/>
  <c r="R33" i="76"/>
  <c r="Q33" i="76"/>
  <c r="P33" i="76"/>
  <c r="O33" i="76"/>
  <c r="N33" i="76"/>
  <c r="M33" i="76"/>
  <c r="L33" i="76"/>
  <c r="K33" i="76"/>
  <c r="J33" i="76"/>
  <c r="I33" i="76"/>
  <c r="H33" i="76"/>
  <c r="G33" i="76"/>
  <c r="F33" i="76"/>
  <c r="E33" i="76"/>
  <c r="D33" i="76"/>
  <c r="BJ31" i="76"/>
  <c r="BI31" i="76"/>
  <c r="BH31" i="76"/>
  <c r="BG31" i="76"/>
  <c r="BF31" i="76"/>
  <c r="BE31" i="76"/>
  <c r="BD31" i="76"/>
  <c r="BC31" i="76"/>
  <c r="BB31" i="76"/>
  <c r="BA31" i="76"/>
  <c r="AZ31" i="76"/>
  <c r="AY31" i="76"/>
  <c r="AX31" i="76"/>
  <c r="AW31" i="76"/>
  <c r="AV31" i="76"/>
  <c r="AU31" i="76"/>
  <c r="AT31" i="76"/>
  <c r="AS31" i="76"/>
  <c r="AR31" i="76"/>
  <c r="AQ31" i="76"/>
  <c r="AP31" i="76"/>
  <c r="AO31" i="76"/>
  <c r="AN31" i="76"/>
  <c r="AM31" i="76"/>
  <c r="AL31" i="76"/>
  <c r="AK31" i="76"/>
  <c r="AJ31" i="76"/>
  <c r="AI31" i="76"/>
  <c r="AH31" i="76"/>
  <c r="AG31" i="76"/>
  <c r="AF31" i="76"/>
  <c r="AE31" i="76"/>
  <c r="AD31" i="76"/>
  <c r="AC31" i="76"/>
  <c r="AB31" i="76"/>
  <c r="AA31" i="76"/>
  <c r="Z31" i="76"/>
  <c r="Y31" i="76"/>
  <c r="X31" i="76"/>
  <c r="W31" i="76"/>
  <c r="V31" i="76"/>
  <c r="U31" i="76"/>
  <c r="T31" i="76"/>
  <c r="S31" i="76"/>
  <c r="R31" i="76"/>
  <c r="Q31" i="76"/>
  <c r="P31" i="76"/>
  <c r="O31" i="76"/>
  <c r="N31" i="76"/>
  <c r="M31" i="76"/>
  <c r="L31" i="76"/>
  <c r="K31" i="76"/>
  <c r="J31" i="76"/>
  <c r="I31" i="76"/>
  <c r="H31" i="76"/>
  <c r="G31" i="76"/>
  <c r="F31" i="76"/>
  <c r="E31" i="76"/>
  <c r="D31" i="76"/>
  <c r="C31" i="76"/>
  <c r="BJ30" i="76"/>
  <c r="BI30" i="76"/>
  <c r="BH30" i="76"/>
  <c r="BG30" i="76"/>
  <c r="BF30" i="76"/>
  <c r="BE30" i="76"/>
  <c r="BD30" i="76"/>
  <c r="BC30" i="76"/>
  <c r="BB30" i="76"/>
  <c r="BA30" i="76"/>
  <c r="AZ30" i="76"/>
  <c r="AY30" i="76"/>
  <c r="AX30" i="76"/>
  <c r="AW30" i="76"/>
  <c r="AV30" i="76"/>
  <c r="AU30" i="76"/>
  <c r="AT30" i="76"/>
  <c r="AS30" i="76"/>
  <c r="AR30" i="76"/>
  <c r="AQ30" i="76"/>
  <c r="AP30" i="76"/>
  <c r="AO30" i="76"/>
  <c r="AN30" i="76"/>
  <c r="AM30" i="76"/>
  <c r="AL30" i="76"/>
  <c r="AK30" i="76"/>
  <c r="AJ30" i="76"/>
  <c r="AI30" i="76"/>
  <c r="AH30" i="76"/>
  <c r="AG30" i="76"/>
  <c r="AF30" i="76"/>
  <c r="AE30" i="76"/>
  <c r="AD30" i="76"/>
  <c r="AC30" i="76"/>
  <c r="AB30" i="76"/>
  <c r="AA30" i="76"/>
  <c r="Z30" i="76"/>
  <c r="Y30" i="76"/>
  <c r="X30" i="76"/>
  <c r="W30" i="76"/>
  <c r="V30" i="76"/>
  <c r="U30" i="76"/>
  <c r="T30" i="76"/>
  <c r="S30" i="76"/>
  <c r="R30" i="76"/>
  <c r="Q30" i="76"/>
  <c r="P30" i="76"/>
  <c r="O30" i="76"/>
  <c r="N30" i="76"/>
  <c r="M30" i="76"/>
  <c r="L30" i="76"/>
  <c r="K30" i="76"/>
  <c r="J30" i="76"/>
  <c r="I30" i="76"/>
  <c r="H30" i="76"/>
  <c r="G30" i="76"/>
  <c r="F30" i="76"/>
  <c r="E30" i="76"/>
  <c r="D30" i="76"/>
  <c r="BJ29" i="76"/>
  <c r="BI29" i="76"/>
  <c r="BH29" i="76"/>
  <c r="BG29" i="76"/>
  <c r="BF29" i="76"/>
  <c r="BE29" i="76"/>
  <c r="BD29" i="76"/>
  <c r="BC29" i="76"/>
  <c r="BB29" i="76"/>
  <c r="BA29" i="76"/>
  <c r="AZ29" i="76"/>
  <c r="AY29" i="76"/>
  <c r="AX29" i="76"/>
  <c r="AW29" i="76"/>
  <c r="AV29" i="76"/>
  <c r="AU29" i="76"/>
  <c r="AT29" i="76"/>
  <c r="AS29" i="76"/>
  <c r="AR29" i="76"/>
  <c r="AQ29" i="76"/>
  <c r="AP29" i="76"/>
  <c r="AO29" i="76"/>
  <c r="AN29" i="76"/>
  <c r="AM29" i="76"/>
  <c r="AL29" i="76"/>
  <c r="AK29" i="76"/>
  <c r="AJ29" i="76"/>
  <c r="AI29" i="76"/>
  <c r="AH29" i="76"/>
  <c r="AG29" i="76"/>
  <c r="AF29" i="76"/>
  <c r="AE29" i="76"/>
  <c r="AD29" i="76"/>
  <c r="AC29" i="76"/>
  <c r="AB29" i="76"/>
  <c r="AA29" i="76"/>
  <c r="Z29" i="76"/>
  <c r="Y29" i="76"/>
  <c r="X29" i="76"/>
  <c r="W29" i="76"/>
  <c r="V29" i="76"/>
  <c r="U29" i="76"/>
  <c r="T29" i="76"/>
  <c r="S29" i="76"/>
  <c r="R29" i="76"/>
  <c r="Q29" i="76"/>
  <c r="P29" i="76"/>
  <c r="O29" i="76"/>
  <c r="N29" i="76"/>
  <c r="M29" i="76"/>
  <c r="L29" i="76"/>
  <c r="K29" i="76"/>
  <c r="J29" i="76"/>
  <c r="I29" i="76"/>
  <c r="H29" i="76"/>
  <c r="G29" i="76"/>
  <c r="F29" i="76"/>
  <c r="E29" i="76"/>
  <c r="D29" i="76"/>
  <c r="BJ28" i="76"/>
  <c r="BI28" i="76"/>
  <c r="BH28" i="76"/>
  <c r="BG28" i="76"/>
  <c r="BF28" i="76"/>
  <c r="BE28" i="76"/>
  <c r="BD28" i="76"/>
  <c r="BC28" i="76"/>
  <c r="BB28" i="76"/>
  <c r="BA28" i="76"/>
  <c r="AZ28" i="76"/>
  <c r="AY28" i="76"/>
  <c r="AX28" i="76"/>
  <c r="AW28" i="76"/>
  <c r="AV28" i="76"/>
  <c r="AU28" i="76"/>
  <c r="AT28" i="76"/>
  <c r="AS28" i="76"/>
  <c r="AR28" i="76"/>
  <c r="AQ28" i="76"/>
  <c r="AP28" i="76"/>
  <c r="AO28" i="76"/>
  <c r="AN28" i="76"/>
  <c r="AM28" i="76"/>
  <c r="AL28" i="76"/>
  <c r="AK28" i="76"/>
  <c r="AJ28" i="76"/>
  <c r="AI28" i="76"/>
  <c r="AH28" i="76"/>
  <c r="AG28" i="76"/>
  <c r="AF28" i="76"/>
  <c r="AE28" i="76"/>
  <c r="AD28" i="76"/>
  <c r="AC28" i="76"/>
  <c r="AB28" i="76"/>
  <c r="AA28" i="76"/>
  <c r="Z28" i="76"/>
  <c r="Y28" i="76"/>
  <c r="X28" i="76"/>
  <c r="W28" i="76"/>
  <c r="V28" i="76"/>
  <c r="U28" i="76"/>
  <c r="T28" i="76"/>
  <c r="S28" i="76"/>
  <c r="R28" i="76"/>
  <c r="Q28" i="76"/>
  <c r="P28" i="76"/>
  <c r="O28" i="76"/>
  <c r="N28" i="76"/>
  <c r="M28" i="76"/>
  <c r="L28" i="76"/>
  <c r="K28" i="76"/>
  <c r="J28" i="76"/>
  <c r="I28" i="76"/>
  <c r="H28" i="76"/>
  <c r="G28" i="76"/>
  <c r="F28" i="76"/>
  <c r="E28" i="76"/>
  <c r="D28" i="76"/>
  <c r="BJ27" i="76"/>
  <c r="BI27" i="76"/>
  <c r="BH27" i="76"/>
  <c r="BG27" i="76"/>
  <c r="BF27" i="76"/>
  <c r="BE27" i="76"/>
  <c r="BD27" i="76"/>
  <c r="BC27" i="76"/>
  <c r="BB27" i="76"/>
  <c r="BA27" i="76"/>
  <c r="AZ27" i="76"/>
  <c r="AY27" i="76"/>
  <c r="AX27" i="76"/>
  <c r="AW27" i="76"/>
  <c r="AV27" i="76"/>
  <c r="AU27" i="76"/>
  <c r="AT27" i="76"/>
  <c r="AS27" i="76"/>
  <c r="AR27" i="76"/>
  <c r="AQ27" i="76"/>
  <c r="AP27" i="76"/>
  <c r="AO27" i="76"/>
  <c r="AN27" i="76"/>
  <c r="AM27" i="76"/>
  <c r="AL27" i="76"/>
  <c r="AK27" i="76"/>
  <c r="AJ27" i="76"/>
  <c r="AI27" i="76"/>
  <c r="AH27" i="76"/>
  <c r="AG27" i="76"/>
  <c r="AF27" i="76"/>
  <c r="AE27" i="76"/>
  <c r="AD27" i="76"/>
  <c r="AC27" i="76"/>
  <c r="AB27" i="76"/>
  <c r="AA27" i="76"/>
  <c r="Z27" i="76"/>
  <c r="Y27" i="76"/>
  <c r="X27" i="76"/>
  <c r="W27" i="76"/>
  <c r="V27" i="76"/>
  <c r="U27" i="76"/>
  <c r="T27" i="76"/>
  <c r="S27" i="76"/>
  <c r="R27" i="76"/>
  <c r="Q27" i="76"/>
  <c r="P27" i="76"/>
  <c r="O27" i="76"/>
  <c r="N27" i="76"/>
  <c r="M27" i="76"/>
  <c r="L27" i="76"/>
  <c r="K27" i="76"/>
  <c r="J27" i="76"/>
  <c r="I27" i="76"/>
  <c r="H27" i="76"/>
  <c r="G27" i="76"/>
  <c r="F27" i="76"/>
  <c r="E27" i="76"/>
  <c r="D27" i="76"/>
  <c r="BJ26" i="76"/>
  <c r="BI26" i="76"/>
  <c r="BH26" i="76"/>
  <c r="BG26" i="76"/>
  <c r="BF26" i="76"/>
  <c r="BE26" i="76"/>
  <c r="BD26" i="76"/>
  <c r="BC26" i="76"/>
  <c r="BB26" i="76"/>
  <c r="BA26" i="76"/>
  <c r="AZ26" i="76"/>
  <c r="AY26" i="76"/>
  <c r="AX26" i="76"/>
  <c r="AW26" i="76"/>
  <c r="AV26" i="76"/>
  <c r="AU26" i="76"/>
  <c r="AT26" i="76"/>
  <c r="AS26" i="76"/>
  <c r="AR26" i="76"/>
  <c r="AQ26" i="76"/>
  <c r="AP26" i="76"/>
  <c r="AO26" i="76"/>
  <c r="AN26" i="76"/>
  <c r="AM26" i="76"/>
  <c r="AL26" i="76"/>
  <c r="AK26" i="76"/>
  <c r="AJ26" i="76"/>
  <c r="AI26" i="76"/>
  <c r="AH26" i="76"/>
  <c r="AG26" i="76"/>
  <c r="AF26" i="76"/>
  <c r="AE26" i="76"/>
  <c r="AD26" i="76"/>
  <c r="AC26" i="76"/>
  <c r="AB26" i="76"/>
  <c r="AA26" i="76"/>
  <c r="Z26" i="76"/>
  <c r="Y26" i="76"/>
  <c r="X26" i="76"/>
  <c r="W26" i="76"/>
  <c r="V26" i="76"/>
  <c r="U26" i="76"/>
  <c r="T26" i="76"/>
  <c r="S26" i="76"/>
  <c r="R26" i="76"/>
  <c r="Q26" i="76"/>
  <c r="P26" i="76"/>
  <c r="O26" i="76"/>
  <c r="N26" i="76"/>
  <c r="M26" i="76"/>
  <c r="L26" i="76"/>
  <c r="K26" i="76"/>
  <c r="J26" i="76"/>
  <c r="I26" i="76"/>
  <c r="H26" i="76"/>
  <c r="G26" i="76"/>
  <c r="F26" i="76"/>
  <c r="E26" i="76"/>
  <c r="D26" i="76"/>
  <c r="BJ25" i="76"/>
  <c r="BI25" i="76"/>
  <c r="BH25" i="76"/>
  <c r="BG25" i="76"/>
  <c r="BF25" i="76"/>
  <c r="BE25" i="76"/>
  <c r="BD25" i="76"/>
  <c r="BC25" i="76"/>
  <c r="BB25" i="76"/>
  <c r="BA25" i="76"/>
  <c r="AZ25" i="76"/>
  <c r="AY25" i="76"/>
  <c r="AX25" i="76"/>
  <c r="AW25" i="76"/>
  <c r="AV25" i="76"/>
  <c r="AU25" i="76"/>
  <c r="AT25" i="76"/>
  <c r="AS25" i="76"/>
  <c r="AR25" i="76"/>
  <c r="AQ25" i="76"/>
  <c r="AP25" i="76"/>
  <c r="AO25" i="76"/>
  <c r="AN25" i="76"/>
  <c r="AM25" i="76"/>
  <c r="AL25" i="76"/>
  <c r="AK25" i="76"/>
  <c r="AJ25" i="76"/>
  <c r="AI25" i="76"/>
  <c r="AH25" i="76"/>
  <c r="AG25" i="76"/>
  <c r="AF25" i="76"/>
  <c r="AE25" i="76"/>
  <c r="AD25" i="76"/>
  <c r="AC25" i="76"/>
  <c r="AB25" i="76"/>
  <c r="AA25" i="76"/>
  <c r="Z25" i="76"/>
  <c r="Y25" i="76"/>
  <c r="X25" i="76"/>
  <c r="W25" i="76"/>
  <c r="V25" i="76"/>
  <c r="U25" i="76"/>
  <c r="T25" i="76"/>
  <c r="S25" i="76"/>
  <c r="R25" i="76"/>
  <c r="Q25" i="76"/>
  <c r="P25" i="76"/>
  <c r="O25" i="76"/>
  <c r="N25" i="76"/>
  <c r="M25" i="76"/>
  <c r="L25" i="76"/>
  <c r="K25" i="76"/>
  <c r="J25" i="76"/>
  <c r="I25" i="76"/>
  <c r="H25" i="76"/>
  <c r="G25" i="76"/>
  <c r="F25" i="76"/>
  <c r="E25" i="76"/>
  <c r="D25" i="76"/>
  <c r="BJ24" i="76"/>
  <c r="BI24" i="76"/>
  <c r="BH24" i="76"/>
  <c r="BG24" i="76"/>
  <c r="BF24" i="76"/>
  <c r="BE24" i="76"/>
  <c r="BD24" i="76"/>
  <c r="BC24" i="76"/>
  <c r="BB24" i="76"/>
  <c r="BA24" i="76"/>
  <c r="AZ24" i="76"/>
  <c r="AY24" i="76"/>
  <c r="AX24" i="76"/>
  <c r="AW24" i="76"/>
  <c r="AV24" i="76"/>
  <c r="AU24" i="76"/>
  <c r="AT24" i="76"/>
  <c r="AS24" i="76"/>
  <c r="AR24" i="76"/>
  <c r="AQ24" i="76"/>
  <c r="AP24" i="76"/>
  <c r="AO24" i="76"/>
  <c r="AN24" i="76"/>
  <c r="AM24" i="76"/>
  <c r="AL24" i="76"/>
  <c r="AK24" i="76"/>
  <c r="AJ24" i="76"/>
  <c r="AI24" i="76"/>
  <c r="AH24" i="76"/>
  <c r="AG24" i="76"/>
  <c r="AF24" i="76"/>
  <c r="AE24" i="76"/>
  <c r="AD24" i="76"/>
  <c r="AC24" i="76"/>
  <c r="AB24" i="76"/>
  <c r="AA24" i="76"/>
  <c r="Z24" i="76"/>
  <c r="Y24" i="76"/>
  <c r="X24" i="76"/>
  <c r="W24" i="76"/>
  <c r="V24" i="76"/>
  <c r="U24" i="76"/>
  <c r="T24" i="76"/>
  <c r="S24" i="76"/>
  <c r="R24" i="76"/>
  <c r="Q24" i="76"/>
  <c r="P24" i="76"/>
  <c r="O24" i="76"/>
  <c r="N24" i="76"/>
  <c r="M24" i="76"/>
  <c r="L24" i="76"/>
  <c r="K24" i="76"/>
  <c r="J24" i="76"/>
  <c r="I24" i="76"/>
  <c r="H24" i="76"/>
  <c r="G24" i="76"/>
  <c r="F24" i="76"/>
  <c r="E24" i="76"/>
  <c r="D24" i="76"/>
  <c r="C24" i="76"/>
  <c r="BJ22" i="76"/>
  <c r="BI22" i="76"/>
  <c r="BH22" i="76"/>
  <c r="BG22" i="76"/>
  <c r="BF22" i="76"/>
  <c r="BE22" i="76"/>
  <c r="BD22" i="76"/>
  <c r="BC22" i="76"/>
  <c r="BB22" i="76"/>
  <c r="BA22" i="76"/>
  <c r="AZ22" i="76"/>
  <c r="AY22" i="76"/>
  <c r="AX22" i="76"/>
  <c r="AW22" i="76"/>
  <c r="AV22" i="76"/>
  <c r="AU22" i="76"/>
  <c r="AT22" i="76"/>
  <c r="AS22" i="76"/>
  <c r="AR22" i="76"/>
  <c r="AQ22" i="76"/>
  <c r="AP22" i="76"/>
  <c r="AO22" i="76"/>
  <c r="AN22" i="76"/>
  <c r="AM22" i="76"/>
  <c r="AL22" i="76"/>
  <c r="AK22" i="76"/>
  <c r="AJ22" i="76"/>
  <c r="AI22" i="76"/>
  <c r="AH22" i="76"/>
  <c r="AG22" i="76"/>
  <c r="AF22" i="76"/>
  <c r="AE22" i="76"/>
  <c r="AD22" i="76"/>
  <c r="AC22" i="76"/>
  <c r="AB22" i="76"/>
  <c r="AA22" i="76"/>
  <c r="Z22" i="76"/>
  <c r="Y22" i="76"/>
  <c r="X22" i="76"/>
  <c r="W22" i="76"/>
  <c r="V22" i="76"/>
  <c r="U22" i="76"/>
  <c r="T22" i="76"/>
  <c r="S22" i="76"/>
  <c r="R22" i="76"/>
  <c r="Q22" i="76"/>
  <c r="P22" i="76"/>
  <c r="O22" i="76"/>
  <c r="N22" i="76"/>
  <c r="M22" i="76"/>
  <c r="L22" i="76"/>
  <c r="K22" i="76"/>
  <c r="J22" i="76"/>
  <c r="I22" i="76"/>
  <c r="H22" i="76"/>
  <c r="G22" i="76"/>
  <c r="F22" i="76"/>
  <c r="E22" i="76"/>
  <c r="D22" i="76"/>
  <c r="BJ20" i="76"/>
  <c r="BI20" i="76"/>
  <c r="BH20" i="76"/>
  <c r="BG20" i="76"/>
  <c r="BF20" i="76"/>
  <c r="BE20" i="76"/>
  <c r="BD20" i="76"/>
  <c r="BC20" i="76"/>
  <c r="BB20" i="76"/>
  <c r="BA20" i="76"/>
  <c r="AZ20" i="76"/>
  <c r="AY20" i="76"/>
  <c r="AX20" i="76"/>
  <c r="AW20" i="76"/>
  <c r="AV20" i="76"/>
  <c r="AU20" i="76"/>
  <c r="AT20" i="76"/>
  <c r="AS20" i="76"/>
  <c r="AR20" i="76"/>
  <c r="AQ20" i="76"/>
  <c r="AP20" i="76"/>
  <c r="AO20" i="76"/>
  <c r="AN20" i="76"/>
  <c r="AM20" i="76"/>
  <c r="AL20" i="76"/>
  <c r="AK20" i="76"/>
  <c r="AJ20" i="76"/>
  <c r="AI20" i="76"/>
  <c r="AH20" i="76"/>
  <c r="AG20" i="76"/>
  <c r="AF20" i="76"/>
  <c r="AE20" i="76"/>
  <c r="AD20" i="76"/>
  <c r="AC20" i="76"/>
  <c r="AB20" i="76"/>
  <c r="AA20" i="76"/>
  <c r="Z20" i="76"/>
  <c r="Y20" i="76"/>
  <c r="X20" i="76"/>
  <c r="W20" i="76"/>
  <c r="V20" i="76"/>
  <c r="U20" i="76"/>
  <c r="T20" i="76"/>
  <c r="S20" i="76"/>
  <c r="R20" i="76"/>
  <c r="Q20" i="76"/>
  <c r="P20" i="76"/>
  <c r="O20" i="76"/>
  <c r="N20" i="76"/>
  <c r="M20" i="76"/>
  <c r="L20" i="76"/>
  <c r="K20" i="76"/>
  <c r="J20" i="76"/>
  <c r="I20" i="76"/>
  <c r="H20" i="76"/>
  <c r="G20" i="76"/>
  <c r="F20" i="76"/>
  <c r="E20" i="76"/>
  <c r="D20" i="76"/>
  <c r="C20" i="76"/>
  <c r="BJ19" i="76"/>
  <c r="BI19" i="76"/>
  <c r="BH19" i="76"/>
  <c r="BG19" i="76"/>
  <c r="BF19" i="76"/>
  <c r="BE19" i="76"/>
  <c r="BD19" i="76"/>
  <c r="BC19" i="76"/>
  <c r="BB19" i="76"/>
  <c r="BA19" i="76"/>
  <c r="AZ19" i="76"/>
  <c r="AY19" i="76"/>
  <c r="AX19" i="76"/>
  <c r="AW19" i="76"/>
  <c r="AV19" i="76"/>
  <c r="AU19" i="76"/>
  <c r="AT19" i="76"/>
  <c r="AS19" i="76"/>
  <c r="AR19" i="76"/>
  <c r="AQ19" i="76"/>
  <c r="AP19" i="76"/>
  <c r="AO19" i="76"/>
  <c r="AN19" i="76"/>
  <c r="AM19" i="76"/>
  <c r="AL19" i="76"/>
  <c r="AK19" i="76"/>
  <c r="AJ19" i="76"/>
  <c r="AI19" i="76"/>
  <c r="AH19" i="76"/>
  <c r="AG19" i="76"/>
  <c r="AF19" i="76"/>
  <c r="AE19" i="76"/>
  <c r="AD19" i="76"/>
  <c r="AC19" i="76"/>
  <c r="AB19" i="76"/>
  <c r="AA19" i="76"/>
  <c r="Z19" i="76"/>
  <c r="Y19" i="76"/>
  <c r="X19" i="76"/>
  <c r="W19" i="76"/>
  <c r="V19" i="76"/>
  <c r="U19" i="76"/>
  <c r="T19" i="76"/>
  <c r="S19" i="76"/>
  <c r="R19" i="76"/>
  <c r="Q19" i="76"/>
  <c r="P19" i="76"/>
  <c r="O19" i="76"/>
  <c r="N19" i="76"/>
  <c r="M19" i="76"/>
  <c r="L19" i="76"/>
  <c r="K19" i="76"/>
  <c r="J19" i="76"/>
  <c r="I19" i="76"/>
  <c r="H19" i="76"/>
  <c r="G19" i="76"/>
  <c r="F19" i="76"/>
  <c r="E19" i="76"/>
  <c r="D19" i="76"/>
  <c r="C19" i="76"/>
  <c r="BJ17" i="76"/>
  <c r="BI17" i="76"/>
  <c r="BH17" i="76"/>
  <c r="BG17" i="76"/>
  <c r="BF17" i="76"/>
  <c r="BE17" i="76"/>
  <c r="BD17" i="76"/>
  <c r="BC17" i="76"/>
  <c r="BB17" i="76"/>
  <c r="BA17" i="76"/>
  <c r="AZ17" i="76"/>
  <c r="AY17" i="76"/>
  <c r="AX17" i="76"/>
  <c r="AW17" i="76"/>
  <c r="AV17" i="76"/>
  <c r="AU17" i="76"/>
  <c r="AT17" i="76"/>
  <c r="AS17" i="76"/>
  <c r="AR17" i="76"/>
  <c r="AQ17" i="76"/>
  <c r="AP17" i="76"/>
  <c r="AO17" i="76"/>
  <c r="AN17" i="76"/>
  <c r="AM17" i="76"/>
  <c r="AL17" i="76"/>
  <c r="AK17" i="76"/>
  <c r="AJ17" i="76"/>
  <c r="AI17" i="76"/>
  <c r="AH17" i="76"/>
  <c r="AG17" i="76"/>
  <c r="AF17" i="76"/>
  <c r="AE17" i="76"/>
  <c r="AD17" i="76"/>
  <c r="AC17" i="76"/>
  <c r="AB17" i="76"/>
  <c r="AA17" i="76"/>
  <c r="Z17" i="76"/>
  <c r="Y17" i="76"/>
  <c r="X17" i="76"/>
  <c r="W17" i="76"/>
  <c r="V17" i="76"/>
  <c r="U17" i="76"/>
  <c r="T17" i="76"/>
  <c r="S17" i="76"/>
  <c r="R17" i="76"/>
  <c r="Q17" i="76"/>
  <c r="P17" i="76"/>
  <c r="O17" i="76"/>
  <c r="N17" i="76"/>
  <c r="M17" i="76"/>
  <c r="L17" i="76"/>
  <c r="K17" i="76"/>
  <c r="J17" i="76"/>
  <c r="I17" i="76"/>
  <c r="H17" i="76"/>
  <c r="G17" i="76"/>
  <c r="F17" i="76"/>
  <c r="E17" i="76"/>
  <c r="D17" i="76"/>
  <c r="BJ16" i="76"/>
  <c r="BI16" i="76"/>
  <c r="BH16" i="76"/>
  <c r="BG16" i="76"/>
  <c r="BF16" i="76"/>
  <c r="BE16" i="76"/>
  <c r="BD16" i="76"/>
  <c r="BC16" i="76"/>
  <c r="BB16" i="76"/>
  <c r="BA16" i="76"/>
  <c r="AZ16" i="76"/>
  <c r="AY16" i="76"/>
  <c r="AX16" i="76"/>
  <c r="AW16" i="76"/>
  <c r="AV16" i="76"/>
  <c r="AU16" i="76"/>
  <c r="AT16" i="76"/>
  <c r="AS16" i="76"/>
  <c r="AR16" i="76"/>
  <c r="AQ16" i="76"/>
  <c r="AP16" i="76"/>
  <c r="AO16" i="76"/>
  <c r="AN16" i="76"/>
  <c r="AM16" i="76"/>
  <c r="AL16" i="76"/>
  <c r="AK16" i="76"/>
  <c r="AJ16" i="76"/>
  <c r="AI16" i="76"/>
  <c r="AH16" i="76"/>
  <c r="AG16" i="76"/>
  <c r="AF16" i="76"/>
  <c r="AE16" i="76"/>
  <c r="AD16" i="76"/>
  <c r="AC16" i="76"/>
  <c r="AB16" i="76"/>
  <c r="AA16" i="76"/>
  <c r="Z16" i="76"/>
  <c r="Y16" i="76"/>
  <c r="X16" i="76"/>
  <c r="W16" i="76"/>
  <c r="V16" i="76"/>
  <c r="U16" i="76"/>
  <c r="T16" i="76"/>
  <c r="S16" i="76"/>
  <c r="R16" i="76"/>
  <c r="Q16" i="76"/>
  <c r="P16" i="76"/>
  <c r="O16" i="76"/>
  <c r="N16" i="76"/>
  <c r="M16" i="76"/>
  <c r="L16" i="76"/>
  <c r="K16" i="76"/>
  <c r="J16" i="76"/>
  <c r="I16" i="76"/>
  <c r="H16" i="76"/>
  <c r="G16" i="76"/>
  <c r="F16" i="76"/>
  <c r="E16" i="76"/>
  <c r="D16" i="76"/>
  <c r="C16" i="76"/>
  <c r="BJ14" i="76"/>
  <c r="BI14" i="76"/>
  <c r="BH14" i="76"/>
  <c r="BG14" i="76"/>
  <c r="BF14" i="76"/>
  <c r="BE14" i="76"/>
  <c r="BD14" i="76"/>
  <c r="BC14" i="76"/>
  <c r="BB14" i="76"/>
  <c r="BA14" i="76"/>
  <c r="AZ14" i="76"/>
  <c r="AY14" i="76"/>
  <c r="AX14" i="76"/>
  <c r="AW14" i="76"/>
  <c r="AV14" i="76"/>
  <c r="AU14" i="76"/>
  <c r="AT14" i="76"/>
  <c r="AS14" i="76"/>
  <c r="AR14" i="76"/>
  <c r="AQ14" i="76"/>
  <c r="AP14" i="76"/>
  <c r="AO14" i="76"/>
  <c r="AN14" i="76"/>
  <c r="AM14" i="76"/>
  <c r="AL14" i="76"/>
  <c r="AK14" i="76"/>
  <c r="AJ14" i="76"/>
  <c r="AI14" i="76"/>
  <c r="AH14" i="76"/>
  <c r="AG14" i="76"/>
  <c r="AF14" i="76"/>
  <c r="AE14" i="76"/>
  <c r="AD14" i="76"/>
  <c r="AC14" i="76"/>
  <c r="AB14" i="76"/>
  <c r="AA14" i="76"/>
  <c r="Z14" i="76"/>
  <c r="Y14" i="76"/>
  <c r="X14" i="76"/>
  <c r="W14" i="76"/>
  <c r="V14" i="76"/>
  <c r="U14" i="76"/>
  <c r="T14" i="76"/>
  <c r="S14" i="76"/>
  <c r="R14" i="76"/>
  <c r="Q14" i="76"/>
  <c r="P14" i="76"/>
  <c r="O14" i="76"/>
  <c r="N14" i="76"/>
  <c r="M14" i="76"/>
  <c r="L14" i="76"/>
  <c r="K14" i="76"/>
  <c r="J14" i="76"/>
  <c r="I14" i="76"/>
  <c r="H14" i="76"/>
  <c r="G14" i="76"/>
  <c r="F14" i="76"/>
  <c r="E14" i="76"/>
  <c r="D14" i="76"/>
  <c r="C14" i="76"/>
  <c r="BJ13" i="76"/>
  <c r="BI13" i="76"/>
  <c r="BH13" i="76"/>
  <c r="BG13" i="76"/>
  <c r="BF13" i="76"/>
  <c r="BE13" i="76"/>
  <c r="BD13" i="76"/>
  <c r="BC13" i="76"/>
  <c r="BB13" i="76"/>
  <c r="BA13" i="76"/>
  <c r="AZ13" i="76"/>
  <c r="AY13" i="76"/>
  <c r="AX13" i="76"/>
  <c r="AW13" i="76"/>
  <c r="AV13" i="76"/>
  <c r="AU13" i="76"/>
  <c r="AT13" i="76"/>
  <c r="AS13" i="76"/>
  <c r="AR13" i="76"/>
  <c r="AQ13" i="76"/>
  <c r="AP13" i="76"/>
  <c r="AO13" i="76"/>
  <c r="AN13" i="76"/>
  <c r="AM13" i="76"/>
  <c r="AL13" i="76"/>
  <c r="AK13" i="76"/>
  <c r="AJ13" i="76"/>
  <c r="AI13" i="76"/>
  <c r="AH13" i="76"/>
  <c r="AG13" i="76"/>
  <c r="AF13" i="76"/>
  <c r="AE13" i="76"/>
  <c r="AD13" i="76"/>
  <c r="AC13" i="76"/>
  <c r="AB13" i="76"/>
  <c r="AA13" i="76"/>
  <c r="Z13" i="76"/>
  <c r="Y13" i="76"/>
  <c r="X13" i="76"/>
  <c r="W13" i="76"/>
  <c r="V13" i="76"/>
  <c r="U13" i="76"/>
  <c r="T13" i="76"/>
  <c r="S13" i="76"/>
  <c r="R13" i="76"/>
  <c r="Q13" i="76"/>
  <c r="P13" i="76"/>
  <c r="O13" i="76"/>
  <c r="N13" i="76"/>
  <c r="M13" i="76"/>
  <c r="L13" i="76"/>
  <c r="K13" i="76"/>
  <c r="J13" i="76"/>
  <c r="I13" i="76"/>
  <c r="H13" i="76"/>
  <c r="G13" i="76"/>
  <c r="F13" i="76"/>
  <c r="E13" i="76"/>
  <c r="D13" i="76"/>
  <c r="BJ12" i="76"/>
  <c r="BI12" i="76"/>
  <c r="BH12" i="76"/>
  <c r="BG12" i="76"/>
  <c r="BF12" i="76"/>
  <c r="BE12" i="76"/>
  <c r="BD12" i="76"/>
  <c r="BC12" i="76"/>
  <c r="BB12" i="76"/>
  <c r="BA12" i="76"/>
  <c r="AZ12" i="76"/>
  <c r="AY12" i="76"/>
  <c r="AX12" i="76"/>
  <c r="AW12" i="76"/>
  <c r="AV12" i="76"/>
  <c r="AU12" i="76"/>
  <c r="AT12" i="76"/>
  <c r="AS12" i="76"/>
  <c r="AR12" i="76"/>
  <c r="AQ12" i="76"/>
  <c r="AP12" i="76"/>
  <c r="AO12" i="76"/>
  <c r="AN12" i="76"/>
  <c r="AM12" i="76"/>
  <c r="AL12" i="76"/>
  <c r="AK12" i="76"/>
  <c r="AJ12" i="76"/>
  <c r="AI12" i="76"/>
  <c r="AH12" i="76"/>
  <c r="AG12" i="76"/>
  <c r="AF12" i="76"/>
  <c r="AE12" i="76"/>
  <c r="AD12" i="76"/>
  <c r="AC12" i="76"/>
  <c r="AB12" i="76"/>
  <c r="AA12" i="76"/>
  <c r="Z12" i="76"/>
  <c r="Y12" i="76"/>
  <c r="X12" i="76"/>
  <c r="W12" i="76"/>
  <c r="V12" i="76"/>
  <c r="U12" i="76"/>
  <c r="T12" i="76"/>
  <c r="S12" i="76"/>
  <c r="R12" i="76"/>
  <c r="Q12" i="76"/>
  <c r="P12" i="76"/>
  <c r="O12" i="76"/>
  <c r="N12" i="76"/>
  <c r="M12" i="76"/>
  <c r="L12" i="76"/>
  <c r="K12" i="76"/>
  <c r="J12" i="76"/>
  <c r="I12" i="76"/>
  <c r="H12" i="76"/>
  <c r="G12" i="76"/>
  <c r="F12" i="76"/>
  <c r="E12" i="76"/>
  <c r="D12" i="76"/>
  <c r="C12" i="76"/>
  <c r="BJ11" i="76"/>
  <c r="BI11" i="76"/>
  <c r="BH11" i="76"/>
  <c r="BG11" i="76"/>
  <c r="BF11" i="76"/>
  <c r="BE11" i="76"/>
  <c r="BD11" i="76"/>
  <c r="BC11" i="76"/>
  <c r="BB11" i="76"/>
  <c r="BA11" i="76"/>
  <c r="AZ11" i="76"/>
  <c r="AY11" i="76"/>
  <c r="AX11" i="76"/>
  <c r="AW11" i="76"/>
  <c r="AV11" i="76"/>
  <c r="AU11" i="76"/>
  <c r="AT11" i="76"/>
  <c r="AS11" i="76"/>
  <c r="AR11" i="76"/>
  <c r="AQ11" i="76"/>
  <c r="AP11" i="76"/>
  <c r="AO11" i="76"/>
  <c r="AN11" i="76"/>
  <c r="AM11" i="76"/>
  <c r="AL11" i="76"/>
  <c r="AK11" i="76"/>
  <c r="AJ11" i="76"/>
  <c r="AI11" i="76"/>
  <c r="AH11" i="76"/>
  <c r="AG11" i="76"/>
  <c r="AF11" i="76"/>
  <c r="AE11" i="76"/>
  <c r="AD11" i="76"/>
  <c r="AC11" i="76"/>
  <c r="AB11" i="76"/>
  <c r="AA11" i="76"/>
  <c r="Z11" i="76"/>
  <c r="Y11" i="76"/>
  <c r="X11" i="76"/>
  <c r="W11" i="76"/>
  <c r="V11" i="76"/>
  <c r="U11" i="76"/>
  <c r="T11" i="76"/>
  <c r="S11" i="76"/>
  <c r="R11" i="76"/>
  <c r="Q11" i="76"/>
  <c r="P11" i="76"/>
  <c r="O11" i="76"/>
  <c r="N11" i="76"/>
  <c r="M11" i="76"/>
  <c r="L11" i="76"/>
  <c r="K11" i="76"/>
  <c r="J11" i="76"/>
  <c r="I11" i="76"/>
  <c r="H11" i="76"/>
  <c r="G11" i="76"/>
  <c r="F11" i="76"/>
  <c r="E11" i="76"/>
  <c r="D11" i="76"/>
  <c r="BJ10" i="76"/>
  <c r="BI10" i="76"/>
  <c r="BH10" i="76"/>
  <c r="BG10" i="76"/>
  <c r="BF10" i="76"/>
  <c r="BE10" i="76"/>
  <c r="BD10" i="76"/>
  <c r="BC10" i="76"/>
  <c r="BB10" i="76"/>
  <c r="BA10" i="76"/>
  <c r="AZ10" i="76"/>
  <c r="AY10" i="76"/>
  <c r="AX10" i="76"/>
  <c r="AW10" i="76"/>
  <c r="AV10" i="76"/>
  <c r="AU10" i="76"/>
  <c r="AT10" i="76"/>
  <c r="AS10" i="76"/>
  <c r="AR10" i="76"/>
  <c r="AQ10" i="76"/>
  <c r="AP10" i="76"/>
  <c r="AO10" i="76"/>
  <c r="AN10" i="76"/>
  <c r="AM10" i="76"/>
  <c r="AL10" i="76"/>
  <c r="AK10" i="76"/>
  <c r="AJ10" i="76"/>
  <c r="AI10" i="76"/>
  <c r="AH10" i="76"/>
  <c r="AG10" i="76"/>
  <c r="AF10" i="76"/>
  <c r="AE10" i="76"/>
  <c r="AD10" i="76"/>
  <c r="AC10" i="76"/>
  <c r="AB10" i="76"/>
  <c r="AA10" i="76"/>
  <c r="Z10" i="76"/>
  <c r="Y10" i="76"/>
  <c r="X10" i="76"/>
  <c r="W10" i="76"/>
  <c r="V10" i="76"/>
  <c r="U10" i="76"/>
  <c r="T10" i="76"/>
  <c r="S10" i="76"/>
  <c r="R10" i="76"/>
  <c r="Q10" i="76"/>
  <c r="P10" i="76"/>
  <c r="O10" i="76"/>
  <c r="N10" i="76"/>
  <c r="M10" i="76"/>
  <c r="L10" i="76"/>
  <c r="K10" i="76"/>
  <c r="J10" i="76"/>
  <c r="I10" i="76"/>
  <c r="H10" i="76"/>
  <c r="G10" i="76"/>
  <c r="F10" i="76"/>
  <c r="E10" i="76"/>
  <c r="D10" i="76"/>
  <c r="BJ9" i="76"/>
  <c r="BI9" i="76"/>
  <c r="BH9" i="76"/>
  <c r="BG9" i="76"/>
  <c r="BF9" i="76"/>
  <c r="BE9" i="76"/>
  <c r="BD9" i="76"/>
  <c r="BC9" i="76"/>
  <c r="BB9" i="76"/>
  <c r="BA9" i="76"/>
  <c r="AZ9" i="76"/>
  <c r="AY9" i="76"/>
  <c r="AX9" i="76"/>
  <c r="AW9" i="76"/>
  <c r="AV9" i="76"/>
  <c r="AU9" i="76"/>
  <c r="AT9" i="76"/>
  <c r="AS9" i="76"/>
  <c r="AR9" i="76"/>
  <c r="AQ9" i="76"/>
  <c r="AP9" i="76"/>
  <c r="AO9" i="76"/>
  <c r="AN9" i="76"/>
  <c r="AM9" i="76"/>
  <c r="AL9" i="76"/>
  <c r="AK9" i="76"/>
  <c r="AJ9" i="76"/>
  <c r="AI9" i="76"/>
  <c r="AH9" i="76"/>
  <c r="AG9" i="76"/>
  <c r="AF9" i="76"/>
  <c r="AE9" i="76"/>
  <c r="AD9" i="76"/>
  <c r="AC9" i="76"/>
  <c r="AB9" i="76"/>
  <c r="AA9" i="76"/>
  <c r="Z9" i="76"/>
  <c r="Y9" i="76"/>
  <c r="X9" i="76"/>
  <c r="W9" i="76"/>
  <c r="V9" i="76"/>
  <c r="U9" i="76"/>
  <c r="T9" i="76"/>
  <c r="S9" i="76"/>
  <c r="R9" i="76"/>
  <c r="Q9" i="76"/>
  <c r="P9" i="76"/>
  <c r="O9" i="76"/>
  <c r="N9" i="76"/>
  <c r="M9" i="76"/>
  <c r="L9" i="76"/>
  <c r="K9" i="76"/>
  <c r="J9" i="76"/>
  <c r="I9" i="76"/>
  <c r="H9" i="76"/>
  <c r="G9" i="76"/>
  <c r="F9" i="76"/>
  <c r="E9" i="76"/>
  <c r="D9" i="76"/>
  <c r="BJ8" i="76"/>
  <c r="BI8" i="76"/>
  <c r="BH8" i="76"/>
  <c r="BG8" i="76"/>
  <c r="BF8" i="76"/>
  <c r="BE8" i="76"/>
  <c r="BD8" i="76"/>
  <c r="BC8" i="76"/>
  <c r="BB8" i="76"/>
  <c r="BA8" i="76"/>
  <c r="AZ8" i="76"/>
  <c r="AY8" i="76"/>
  <c r="AX8" i="76"/>
  <c r="AW8" i="76"/>
  <c r="AV8" i="76"/>
  <c r="AU8" i="76"/>
  <c r="AT8" i="76"/>
  <c r="AS8" i="76"/>
  <c r="AR8" i="76"/>
  <c r="AQ8" i="76"/>
  <c r="AP8" i="76"/>
  <c r="AO8" i="76"/>
  <c r="AN8" i="76"/>
  <c r="AM8" i="76"/>
  <c r="AL8" i="76"/>
  <c r="AK8" i="76"/>
  <c r="AJ8" i="76"/>
  <c r="AI8" i="76"/>
  <c r="AH8" i="76"/>
  <c r="AG8" i="76"/>
  <c r="AF8" i="76"/>
  <c r="AE8" i="76"/>
  <c r="AD8" i="76"/>
  <c r="AC8" i="76"/>
  <c r="AB8" i="76"/>
  <c r="AA8" i="76"/>
  <c r="Z8" i="76"/>
  <c r="Y8" i="76"/>
  <c r="X8" i="76"/>
  <c r="W8" i="76"/>
  <c r="V8" i="76"/>
  <c r="U8" i="76"/>
  <c r="T8" i="76"/>
  <c r="S8" i="76"/>
  <c r="R8" i="76"/>
  <c r="Q8" i="76"/>
  <c r="P8" i="76"/>
  <c r="O8" i="76"/>
  <c r="N8" i="76"/>
  <c r="M8" i="76"/>
  <c r="L8" i="76"/>
  <c r="K8" i="76"/>
  <c r="J8" i="76"/>
  <c r="I8" i="76"/>
  <c r="H8" i="76"/>
  <c r="G8" i="76"/>
  <c r="F8" i="76"/>
  <c r="E8" i="76"/>
  <c r="D8" i="76"/>
  <c r="BJ7" i="76"/>
  <c r="BI7" i="76"/>
  <c r="BH7" i="76"/>
  <c r="BG7" i="76"/>
  <c r="BF7" i="76"/>
  <c r="BE7" i="76"/>
  <c r="BD7" i="76"/>
  <c r="BC7" i="76"/>
  <c r="BB7" i="76"/>
  <c r="BA7" i="76"/>
  <c r="AZ7" i="76"/>
  <c r="AY7" i="76"/>
  <c r="AX7" i="76"/>
  <c r="AW7" i="76"/>
  <c r="AV7" i="76"/>
  <c r="AU7" i="76"/>
  <c r="AT7" i="76"/>
  <c r="AS7" i="76"/>
  <c r="AR7" i="76"/>
  <c r="AQ7" i="76"/>
  <c r="AP7" i="76"/>
  <c r="AO7" i="76"/>
  <c r="AN7" i="76"/>
  <c r="AM7" i="76"/>
  <c r="AL7" i="76"/>
  <c r="AK7" i="76"/>
  <c r="AJ7" i="76"/>
  <c r="AI7" i="76"/>
  <c r="AH7" i="76"/>
  <c r="AG7" i="76"/>
  <c r="AF7" i="76"/>
  <c r="AE7" i="76"/>
  <c r="AD7" i="76"/>
  <c r="AC7" i="76"/>
  <c r="AB7" i="76"/>
  <c r="AA7" i="76"/>
  <c r="Z7" i="76"/>
  <c r="Y7" i="76"/>
  <c r="X7" i="76"/>
  <c r="W7" i="76"/>
  <c r="V7" i="76"/>
  <c r="U7" i="76"/>
  <c r="T7" i="76"/>
  <c r="S7" i="76"/>
  <c r="R7" i="76"/>
  <c r="Q7" i="76"/>
  <c r="P7" i="76"/>
  <c r="O7" i="76"/>
  <c r="N7" i="76"/>
  <c r="M7" i="76"/>
  <c r="L7" i="76"/>
  <c r="K7" i="76"/>
  <c r="J7" i="76"/>
  <c r="I7" i="76"/>
  <c r="H7" i="76"/>
  <c r="G7" i="76"/>
  <c r="F7" i="76"/>
  <c r="E7" i="76"/>
  <c r="D7" i="76"/>
  <c r="BJ6" i="76"/>
  <c r="BI6" i="76"/>
  <c r="BH6" i="76"/>
  <c r="BG6" i="76"/>
  <c r="BF6" i="76"/>
  <c r="BE6" i="76"/>
  <c r="BD6" i="76"/>
  <c r="BC6" i="76"/>
  <c r="BB6" i="76"/>
  <c r="BA6" i="76"/>
  <c r="AZ6" i="76"/>
  <c r="AY6" i="76"/>
  <c r="AX6" i="76"/>
  <c r="AW6" i="76"/>
  <c r="AV6" i="76"/>
  <c r="AU6" i="76"/>
  <c r="AT6" i="76"/>
  <c r="AS6" i="76"/>
  <c r="AR6" i="76"/>
  <c r="AQ6" i="76"/>
  <c r="AP6" i="76"/>
  <c r="AO6" i="76"/>
  <c r="AN6" i="76"/>
  <c r="AM6" i="76"/>
  <c r="AL6" i="76"/>
  <c r="AK6" i="76"/>
  <c r="AJ6" i="76"/>
  <c r="AI6" i="76"/>
  <c r="AH6" i="76"/>
  <c r="AG6" i="76"/>
  <c r="AF6" i="76"/>
  <c r="AE6" i="76"/>
  <c r="AD6" i="76"/>
  <c r="AC6" i="76"/>
  <c r="AB6" i="76"/>
  <c r="AA6" i="76"/>
  <c r="Z6" i="76"/>
  <c r="Y6" i="76"/>
  <c r="X6" i="76"/>
  <c r="W6" i="76"/>
  <c r="V6" i="76"/>
  <c r="U6" i="76"/>
  <c r="T6" i="76"/>
  <c r="S6" i="76"/>
  <c r="R6" i="76"/>
  <c r="Q6" i="76"/>
  <c r="P6" i="76"/>
  <c r="O6" i="76"/>
  <c r="N6" i="76"/>
  <c r="M6" i="76"/>
  <c r="L6" i="76"/>
  <c r="K6" i="76"/>
  <c r="J6" i="76"/>
  <c r="I6" i="76"/>
  <c r="H6" i="76"/>
  <c r="G6" i="76"/>
  <c r="F6" i="76"/>
  <c r="E6" i="76"/>
  <c r="D6" i="76"/>
  <c r="BJ5" i="76"/>
  <c r="BI5" i="76"/>
  <c r="BH5" i="76"/>
  <c r="BG5" i="76"/>
  <c r="BF5" i="76"/>
  <c r="BE5" i="76"/>
  <c r="BD5" i="76"/>
  <c r="BC5" i="76"/>
  <c r="BB5" i="76"/>
  <c r="BA5" i="76"/>
  <c r="AZ5" i="76"/>
  <c r="AY5" i="76"/>
  <c r="AX5" i="76"/>
  <c r="AW5" i="76"/>
  <c r="AV5" i="76"/>
  <c r="AU5" i="76"/>
  <c r="AT5" i="76"/>
  <c r="AS5" i="76"/>
  <c r="AR5" i="76"/>
  <c r="AQ5" i="76"/>
  <c r="AP5" i="76"/>
  <c r="AO5" i="76"/>
  <c r="AN5" i="76"/>
  <c r="AM5" i="76"/>
  <c r="AL5" i="76"/>
  <c r="AK5" i="76"/>
  <c r="AJ5" i="76"/>
  <c r="AI5" i="76"/>
  <c r="AH5" i="76"/>
  <c r="AG5" i="76"/>
  <c r="AF5" i="76"/>
  <c r="AE5" i="76"/>
  <c r="AD5" i="76"/>
  <c r="AC5" i="76"/>
  <c r="AB5" i="76"/>
  <c r="AA5" i="76"/>
  <c r="Z5" i="76"/>
  <c r="Y5" i="76"/>
  <c r="X5" i="76"/>
  <c r="W5" i="76"/>
  <c r="V5" i="76"/>
  <c r="U5" i="76"/>
  <c r="T5" i="76"/>
  <c r="S5" i="76"/>
  <c r="R5" i="76"/>
  <c r="Q5" i="76"/>
  <c r="P5" i="76"/>
  <c r="O5" i="76"/>
  <c r="N5" i="76"/>
  <c r="M5" i="76"/>
  <c r="L5" i="76"/>
  <c r="K5" i="76"/>
  <c r="J5" i="76"/>
  <c r="I5" i="76"/>
  <c r="H5" i="76"/>
  <c r="G5" i="76"/>
  <c r="F5" i="76"/>
  <c r="E5" i="76"/>
  <c r="D5" i="76"/>
  <c r="BJ4" i="76"/>
  <c r="BI4" i="76"/>
  <c r="BH4" i="76"/>
  <c r="BG4" i="76"/>
  <c r="BF4" i="76"/>
  <c r="BE4" i="76"/>
  <c r="BD4" i="76"/>
  <c r="BC4" i="76"/>
  <c r="BB4" i="76"/>
  <c r="BA4" i="76"/>
  <c r="AZ4" i="76"/>
  <c r="AY4" i="76"/>
  <c r="AX4" i="76"/>
  <c r="AW4" i="76"/>
  <c r="AV4" i="76"/>
  <c r="AU4" i="76"/>
  <c r="AT4" i="76"/>
  <c r="AS4" i="76"/>
  <c r="AR4" i="76"/>
  <c r="AQ4" i="76"/>
  <c r="AP4" i="76"/>
  <c r="AO4" i="76"/>
  <c r="AN4" i="76"/>
  <c r="AM4" i="76"/>
  <c r="AL4" i="76"/>
  <c r="AK4" i="76"/>
  <c r="AJ4" i="76"/>
  <c r="AI4" i="76"/>
  <c r="AH4" i="76"/>
  <c r="AG4" i="76"/>
  <c r="AF4" i="76"/>
  <c r="AE4" i="76"/>
  <c r="AD4" i="76"/>
  <c r="AC4" i="76"/>
  <c r="AB4" i="76"/>
  <c r="AA4" i="76"/>
  <c r="Z4" i="76"/>
  <c r="Y4" i="76"/>
  <c r="X4" i="76"/>
  <c r="W4" i="76"/>
  <c r="V4" i="76"/>
  <c r="U4" i="76"/>
  <c r="T4" i="76"/>
  <c r="S4" i="76"/>
  <c r="R4" i="76"/>
  <c r="Q4" i="76"/>
  <c r="P4" i="76"/>
  <c r="O4" i="76"/>
  <c r="N4" i="76"/>
  <c r="M4" i="76"/>
  <c r="L4" i="76"/>
  <c r="K4" i="76"/>
  <c r="J4" i="76"/>
  <c r="I4" i="76"/>
  <c r="H4" i="76"/>
  <c r="G4" i="76"/>
  <c r="F4" i="76"/>
  <c r="E4" i="76"/>
  <c r="D4" i="76"/>
  <c r="C4" i="76"/>
  <c r="BJ3" i="76"/>
  <c r="BI3" i="76"/>
  <c r="BH3" i="76"/>
  <c r="BG3" i="76"/>
  <c r="BF3" i="76"/>
  <c r="BE3" i="76"/>
  <c r="BD3" i="76"/>
  <c r="BC3" i="76"/>
  <c r="BB3" i="76"/>
  <c r="BA3" i="76"/>
  <c r="AZ3" i="76"/>
  <c r="AY3" i="76"/>
  <c r="AX3" i="76"/>
  <c r="AW3" i="76"/>
  <c r="AV3" i="76"/>
  <c r="AU3" i="76"/>
  <c r="AT3" i="76"/>
  <c r="AS3" i="76"/>
  <c r="AR3" i="76"/>
  <c r="AQ3" i="76"/>
  <c r="AP3" i="76"/>
  <c r="AO3" i="76"/>
  <c r="AN3" i="76"/>
  <c r="AM3" i="76"/>
  <c r="AL3" i="76"/>
  <c r="AK3" i="76"/>
  <c r="AJ3" i="76"/>
  <c r="AI3" i="76"/>
  <c r="AH3" i="76"/>
  <c r="AG3" i="76"/>
  <c r="AF3" i="76"/>
  <c r="AE3" i="76"/>
  <c r="AD3" i="76"/>
  <c r="AC3" i="76"/>
  <c r="AB3" i="76"/>
  <c r="AA3" i="76"/>
  <c r="Z3" i="76"/>
  <c r="Y3" i="76"/>
  <c r="X3" i="76"/>
  <c r="W3" i="76"/>
  <c r="V3" i="76"/>
  <c r="U3" i="76"/>
  <c r="T3" i="76"/>
  <c r="S3" i="76"/>
  <c r="R3" i="76"/>
  <c r="Q3" i="76"/>
  <c r="P3" i="76"/>
  <c r="O3" i="76"/>
  <c r="N3" i="76"/>
  <c r="M3" i="76"/>
  <c r="L3" i="76"/>
  <c r="K3" i="76"/>
  <c r="J3" i="76"/>
  <c r="I3" i="76"/>
  <c r="H3" i="76"/>
  <c r="G3" i="76"/>
  <c r="F3" i="76"/>
  <c r="E3" i="76"/>
  <c r="D3" i="76"/>
  <c r="C3" i="76"/>
  <c r="A132" i="76"/>
  <c r="A131" i="76"/>
  <c r="A116" i="76"/>
  <c r="A115" i="76"/>
  <c r="A108" i="76"/>
  <c r="A107" i="76"/>
  <c r="A104" i="76"/>
  <c r="A100" i="76"/>
  <c r="A99" i="76"/>
  <c r="A92" i="76"/>
  <c r="A91" i="76"/>
  <c r="A83" i="76"/>
  <c r="A76" i="76"/>
  <c r="A75" i="76"/>
  <c r="A68" i="76"/>
  <c r="A67" i="76"/>
  <c r="A60" i="76"/>
  <c r="A59" i="76"/>
  <c r="A56" i="76"/>
  <c r="A52" i="76"/>
  <c r="A51" i="76"/>
  <c r="A35" i="76"/>
  <c r="A34" i="76"/>
  <c r="A24" i="76"/>
  <c r="A16" i="76"/>
  <c r="A15" i="76"/>
  <c r="A12" i="76"/>
  <c r="A8" i="76"/>
  <c r="A7" i="76"/>
  <c r="A1" i="76"/>
  <c r="BJ138" i="75"/>
  <c r="BJ132" i="75"/>
  <c r="BI132" i="75"/>
  <c r="BH132" i="75"/>
  <c r="BG132" i="75"/>
  <c r="BF132" i="75"/>
  <c r="BE132" i="75"/>
  <c r="BD132" i="75"/>
  <c r="BC132" i="75"/>
  <c r="BB132" i="75"/>
  <c r="BA132" i="75"/>
  <c r="AZ132" i="75"/>
  <c r="AY132" i="75"/>
  <c r="AX132" i="75"/>
  <c r="AW132" i="75"/>
  <c r="AV132" i="75"/>
  <c r="AU132" i="75"/>
  <c r="AT132" i="75"/>
  <c r="AS132" i="75"/>
  <c r="AR132" i="75"/>
  <c r="AQ132" i="75"/>
  <c r="AP132" i="75"/>
  <c r="AO132" i="75"/>
  <c r="AN132" i="75"/>
  <c r="AM132" i="75"/>
  <c r="AL132" i="75"/>
  <c r="AK132" i="75"/>
  <c r="AJ132" i="75"/>
  <c r="AI132" i="75"/>
  <c r="AH132" i="75"/>
  <c r="AG132" i="75"/>
  <c r="AF132" i="75"/>
  <c r="AE132" i="75"/>
  <c r="AD132" i="75"/>
  <c r="AC132" i="75"/>
  <c r="AB132" i="75"/>
  <c r="AA132" i="75"/>
  <c r="Z132" i="75"/>
  <c r="Y132" i="75"/>
  <c r="X132" i="75"/>
  <c r="W132" i="75"/>
  <c r="V132" i="75"/>
  <c r="U132" i="75"/>
  <c r="T132" i="75"/>
  <c r="S132" i="75"/>
  <c r="R132" i="75"/>
  <c r="Q132" i="75"/>
  <c r="P132" i="75"/>
  <c r="O132" i="75"/>
  <c r="N132" i="75"/>
  <c r="M132" i="75"/>
  <c r="L132" i="75"/>
  <c r="K132" i="75"/>
  <c r="J132" i="75"/>
  <c r="I132" i="75"/>
  <c r="H132" i="75"/>
  <c r="G132" i="75"/>
  <c r="F132" i="75"/>
  <c r="E132" i="75"/>
  <c r="D132" i="75"/>
  <c r="C132" i="75"/>
  <c r="BJ131" i="75"/>
  <c r="BI131" i="75"/>
  <c r="BH131" i="75"/>
  <c r="BG131" i="75"/>
  <c r="BF131" i="75"/>
  <c r="BE131" i="75"/>
  <c r="BD131" i="75"/>
  <c r="BC131" i="75"/>
  <c r="BB131" i="75"/>
  <c r="BA131" i="75"/>
  <c r="AZ131" i="75"/>
  <c r="AY131" i="75"/>
  <c r="AX131" i="75"/>
  <c r="AW131" i="75"/>
  <c r="AV131" i="75"/>
  <c r="AU131" i="75"/>
  <c r="AT131" i="75"/>
  <c r="AS131" i="75"/>
  <c r="AR131" i="75"/>
  <c r="AQ131" i="75"/>
  <c r="AP131" i="75"/>
  <c r="AO131" i="75"/>
  <c r="AN131" i="75"/>
  <c r="AM131" i="75"/>
  <c r="AL131" i="75"/>
  <c r="AK131" i="75"/>
  <c r="AJ131" i="75"/>
  <c r="AI131" i="75"/>
  <c r="AH131" i="75"/>
  <c r="AG131" i="75"/>
  <c r="AF131" i="75"/>
  <c r="AE131" i="75"/>
  <c r="AD131" i="75"/>
  <c r="AC131" i="75"/>
  <c r="AB131" i="75"/>
  <c r="AA131" i="75"/>
  <c r="Z131" i="75"/>
  <c r="Y131" i="75"/>
  <c r="X131" i="75"/>
  <c r="W131" i="75"/>
  <c r="V131" i="75"/>
  <c r="U131" i="75"/>
  <c r="T131" i="75"/>
  <c r="S131" i="75"/>
  <c r="R131" i="75"/>
  <c r="Q131" i="75"/>
  <c r="P131" i="75"/>
  <c r="O131" i="75"/>
  <c r="N131" i="75"/>
  <c r="M131" i="75"/>
  <c r="L131" i="75"/>
  <c r="K131" i="75"/>
  <c r="J131" i="75"/>
  <c r="I131" i="75"/>
  <c r="H131" i="75"/>
  <c r="G131" i="75"/>
  <c r="F131" i="75"/>
  <c r="E131" i="75"/>
  <c r="D131" i="75"/>
  <c r="C131" i="75"/>
  <c r="BJ130" i="75"/>
  <c r="BI130" i="75"/>
  <c r="BH130" i="75"/>
  <c r="BG130" i="75"/>
  <c r="BF130" i="75"/>
  <c r="BE130" i="75"/>
  <c r="BD130" i="75"/>
  <c r="BC130" i="75"/>
  <c r="BB130" i="75"/>
  <c r="BA130" i="75"/>
  <c r="AZ130" i="75"/>
  <c r="AY130" i="75"/>
  <c r="AX130" i="75"/>
  <c r="AW130" i="75"/>
  <c r="AV130" i="75"/>
  <c r="AU130" i="75"/>
  <c r="AT130" i="75"/>
  <c r="AS130" i="75"/>
  <c r="AR130" i="75"/>
  <c r="AQ130" i="75"/>
  <c r="AP130" i="75"/>
  <c r="AO130" i="75"/>
  <c r="AN130" i="75"/>
  <c r="AM130" i="75"/>
  <c r="AL130" i="75"/>
  <c r="AK130" i="75"/>
  <c r="AJ130" i="75"/>
  <c r="AI130" i="75"/>
  <c r="AH130" i="75"/>
  <c r="AG130" i="75"/>
  <c r="AF130" i="75"/>
  <c r="AE130" i="75"/>
  <c r="AD130" i="75"/>
  <c r="AC130" i="75"/>
  <c r="AB130" i="75"/>
  <c r="AA130" i="75"/>
  <c r="Z130" i="75"/>
  <c r="Y130" i="75"/>
  <c r="X130" i="75"/>
  <c r="W130" i="75"/>
  <c r="V130" i="75"/>
  <c r="U130" i="75"/>
  <c r="T130" i="75"/>
  <c r="S130" i="75"/>
  <c r="R130" i="75"/>
  <c r="Q130" i="75"/>
  <c r="P130" i="75"/>
  <c r="O130" i="75"/>
  <c r="N130" i="75"/>
  <c r="M130" i="75"/>
  <c r="L130" i="75"/>
  <c r="K130" i="75"/>
  <c r="J130" i="75"/>
  <c r="I130" i="75"/>
  <c r="H130" i="75"/>
  <c r="G130" i="75"/>
  <c r="F130" i="75"/>
  <c r="D130" i="75"/>
  <c r="C130" i="75"/>
  <c r="BJ129" i="75"/>
  <c r="BI129" i="75"/>
  <c r="BH129" i="75"/>
  <c r="BG129" i="75"/>
  <c r="BF129" i="75"/>
  <c r="BE129" i="75"/>
  <c r="BD129" i="75"/>
  <c r="BC129" i="75"/>
  <c r="BB129" i="75"/>
  <c r="BA129" i="75"/>
  <c r="AZ129" i="75"/>
  <c r="AY129" i="75"/>
  <c r="AX129" i="75"/>
  <c r="AW129" i="75"/>
  <c r="AV129" i="75"/>
  <c r="AU129" i="75"/>
  <c r="AT129" i="75"/>
  <c r="AS129" i="75"/>
  <c r="AR129" i="75"/>
  <c r="AQ129" i="75"/>
  <c r="AP129" i="75"/>
  <c r="AO129" i="75"/>
  <c r="AN129" i="75"/>
  <c r="AM129" i="75"/>
  <c r="AL129" i="75"/>
  <c r="AK129" i="75"/>
  <c r="AJ129" i="75"/>
  <c r="AI129" i="75"/>
  <c r="AH129" i="75"/>
  <c r="AG129" i="75"/>
  <c r="AF129" i="75"/>
  <c r="AE129" i="75"/>
  <c r="AD129" i="75"/>
  <c r="AC129" i="75"/>
  <c r="AB129" i="75"/>
  <c r="AA129" i="75"/>
  <c r="Z129" i="75"/>
  <c r="Y129" i="75"/>
  <c r="X129" i="75"/>
  <c r="W129" i="75"/>
  <c r="U129" i="75"/>
  <c r="T129" i="75"/>
  <c r="S129" i="75"/>
  <c r="R129" i="75"/>
  <c r="Q129" i="75"/>
  <c r="P129" i="75"/>
  <c r="O129" i="75"/>
  <c r="N129" i="75"/>
  <c r="M129" i="75"/>
  <c r="L129" i="75"/>
  <c r="K129" i="75"/>
  <c r="J129" i="75"/>
  <c r="I129" i="75"/>
  <c r="H129" i="75"/>
  <c r="G129" i="75"/>
  <c r="F129" i="75"/>
  <c r="BJ122" i="75"/>
  <c r="BI122" i="75"/>
  <c r="BH122" i="75"/>
  <c r="BG122" i="75"/>
  <c r="BF122" i="75"/>
  <c r="BE122" i="75"/>
  <c r="BD122" i="75"/>
  <c r="BC122" i="75"/>
  <c r="BB122" i="75"/>
  <c r="BA122" i="75"/>
  <c r="AZ122" i="75"/>
  <c r="AY122" i="75"/>
  <c r="AX122" i="75"/>
  <c r="AW122" i="75"/>
  <c r="AV122" i="75"/>
  <c r="AU122" i="75"/>
  <c r="AT122" i="75"/>
  <c r="AS122" i="75"/>
  <c r="AR122" i="75"/>
  <c r="AQ122" i="75"/>
  <c r="AP122" i="75"/>
  <c r="AO122" i="75"/>
  <c r="AN122" i="75"/>
  <c r="AM122" i="75"/>
  <c r="AL122" i="75"/>
  <c r="AK122" i="75"/>
  <c r="AJ122" i="75"/>
  <c r="AI122" i="75"/>
  <c r="AH122" i="75"/>
  <c r="AG122" i="75"/>
  <c r="AF122" i="75"/>
  <c r="AE122" i="75"/>
  <c r="AD122" i="75"/>
  <c r="AC122" i="75"/>
  <c r="AB122" i="75"/>
  <c r="AA122" i="75"/>
  <c r="Z122" i="75"/>
  <c r="Y122" i="75"/>
  <c r="X122" i="75"/>
  <c r="W122" i="75"/>
  <c r="V122" i="75"/>
  <c r="U122" i="75"/>
  <c r="T122" i="75"/>
  <c r="S122" i="75"/>
  <c r="R122" i="75"/>
  <c r="Q122" i="75"/>
  <c r="P122" i="75"/>
  <c r="O122" i="75"/>
  <c r="N122" i="75"/>
  <c r="M122" i="75"/>
  <c r="L122" i="75"/>
  <c r="K122" i="75"/>
  <c r="J122" i="75"/>
  <c r="I122" i="75"/>
  <c r="H122" i="75"/>
  <c r="G122" i="75"/>
  <c r="F122" i="75"/>
  <c r="E122" i="75"/>
  <c r="D122" i="75"/>
  <c r="C122" i="75"/>
  <c r="BJ118" i="75"/>
  <c r="BI118" i="75"/>
  <c r="BH118" i="75"/>
  <c r="BG118" i="75"/>
  <c r="BF118" i="75"/>
  <c r="BE118" i="75"/>
  <c r="BD118" i="75"/>
  <c r="BC118" i="75"/>
  <c r="BB118" i="75"/>
  <c r="BA118" i="75"/>
  <c r="AZ118" i="75"/>
  <c r="AY118" i="75"/>
  <c r="AX118" i="75"/>
  <c r="AW118" i="75"/>
  <c r="AV118" i="75"/>
  <c r="AU118" i="75"/>
  <c r="AT118" i="75"/>
  <c r="AS118" i="75"/>
  <c r="AR118" i="75"/>
  <c r="AQ118" i="75"/>
  <c r="AP118" i="75"/>
  <c r="AO118" i="75"/>
  <c r="AN118" i="75"/>
  <c r="AM118" i="75"/>
  <c r="AL118" i="75"/>
  <c r="AK118" i="75"/>
  <c r="AJ118" i="75"/>
  <c r="AI118" i="75"/>
  <c r="AH118" i="75"/>
  <c r="AG118" i="75"/>
  <c r="AF118" i="75"/>
  <c r="AE118" i="75"/>
  <c r="AD118" i="75"/>
  <c r="AC118" i="75"/>
  <c r="AB118" i="75"/>
  <c r="AA118" i="75"/>
  <c r="Z118" i="75"/>
  <c r="Y118" i="75"/>
  <c r="X118" i="75"/>
  <c r="W118" i="75"/>
  <c r="V118" i="75"/>
  <c r="U118" i="75"/>
  <c r="T118" i="75"/>
  <c r="S118" i="75"/>
  <c r="R118" i="75"/>
  <c r="Q118" i="75"/>
  <c r="P118" i="75"/>
  <c r="O118" i="75"/>
  <c r="N118" i="75"/>
  <c r="M118" i="75"/>
  <c r="L118" i="75"/>
  <c r="K118" i="75"/>
  <c r="J118" i="75"/>
  <c r="I118" i="75"/>
  <c r="H118" i="75"/>
  <c r="G118" i="75"/>
  <c r="F118" i="75"/>
  <c r="E118" i="75"/>
  <c r="D118" i="75"/>
  <c r="C118" i="75"/>
  <c r="BJ115" i="75"/>
  <c r="BI115" i="75"/>
  <c r="BH115" i="75"/>
  <c r="BG115" i="75"/>
  <c r="BF115" i="75"/>
  <c r="BE115" i="75"/>
  <c r="BD115" i="75"/>
  <c r="BC115" i="75"/>
  <c r="BB115" i="75"/>
  <c r="BA115" i="75"/>
  <c r="AZ115" i="75"/>
  <c r="AY115" i="75"/>
  <c r="AX115" i="75"/>
  <c r="AW115" i="75"/>
  <c r="AV115" i="75"/>
  <c r="AU115" i="75"/>
  <c r="AT115" i="75"/>
  <c r="AS115" i="75"/>
  <c r="AR115" i="75"/>
  <c r="AQ115" i="75"/>
  <c r="AP115" i="75"/>
  <c r="AO115" i="75"/>
  <c r="AN115" i="75"/>
  <c r="AM115" i="75"/>
  <c r="AL115" i="75"/>
  <c r="AK115" i="75"/>
  <c r="AJ115" i="75"/>
  <c r="AI115" i="75"/>
  <c r="AH115" i="75"/>
  <c r="AG115" i="75"/>
  <c r="AF115" i="75"/>
  <c r="AE115" i="75"/>
  <c r="AD115" i="75"/>
  <c r="AC115" i="75"/>
  <c r="AB115" i="75"/>
  <c r="AA115" i="75"/>
  <c r="Z115" i="75"/>
  <c r="Y115" i="75"/>
  <c r="X115" i="75"/>
  <c r="W115" i="75"/>
  <c r="V115" i="75"/>
  <c r="U115" i="75"/>
  <c r="T115" i="75"/>
  <c r="S115" i="75"/>
  <c r="R115" i="75"/>
  <c r="Q115" i="75"/>
  <c r="P115" i="75"/>
  <c r="O115" i="75"/>
  <c r="N115" i="75"/>
  <c r="M115" i="75"/>
  <c r="L115" i="75"/>
  <c r="K115" i="75"/>
  <c r="J115" i="75"/>
  <c r="I115" i="75"/>
  <c r="H115" i="75"/>
  <c r="G115" i="75"/>
  <c r="F115" i="75"/>
  <c r="E115" i="75"/>
  <c r="D115" i="75"/>
  <c r="C115" i="75"/>
  <c r="BJ111" i="75"/>
  <c r="BI111" i="75"/>
  <c r="BH111" i="75"/>
  <c r="BG111" i="75"/>
  <c r="BF111" i="75"/>
  <c r="BE111" i="75"/>
  <c r="BD111" i="75"/>
  <c r="BC111" i="75"/>
  <c r="BB111" i="75"/>
  <c r="BA111" i="75"/>
  <c r="AZ111" i="75"/>
  <c r="AY111" i="75"/>
  <c r="AX111" i="75"/>
  <c r="AW111" i="75"/>
  <c r="AV111" i="75"/>
  <c r="AU111" i="75"/>
  <c r="AT111" i="75"/>
  <c r="AS111" i="75"/>
  <c r="AR111" i="75"/>
  <c r="AQ111" i="75"/>
  <c r="AP111" i="75"/>
  <c r="AO111" i="75"/>
  <c r="AN111" i="75"/>
  <c r="AM111" i="75"/>
  <c r="AL111" i="75"/>
  <c r="AK111" i="75"/>
  <c r="AJ111" i="75"/>
  <c r="AI111" i="75"/>
  <c r="AH111" i="75"/>
  <c r="AG111" i="75"/>
  <c r="AF111" i="75"/>
  <c r="AE111" i="75"/>
  <c r="AD111" i="75"/>
  <c r="AC111" i="75"/>
  <c r="AB111" i="75"/>
  <c r="AA111" i="75"/>
  <c r="Z111" i="75"/>
  <c r="Y111" i="75"/>
  <c r="X111" i="75"/>
  <c r="W111" i="75"/>
  <c r="V111" i="75"/>
  <c r="U111" i="75"/>
  <c r="T111" i="75"/>
  <c r="S111" i="75"/>
  <c r="R111" i="75"/>
  <c r="Q111" i="75"/>
  <c r="P111" i="75"/>
  <c r="O111" i="75"/>
  <c r="N111" i="75"/>
  <c r="M111" i="75"/>
  <c r="L111" i="75"/>
  <c r="K111" i="75"/>
  <c r="J111" i="75"/>
  <c r="I111" i="75"/>
  <c r="H111" i="75"/>
  <c r="G111" i="75"/>
  <c r="F111" i="75"/>
  <c r="E111" i="75"/>
  <c r="D111" i="75"/>
  <c r="C111" i="75"/>
  <c r="BJ103" i="75"/>
  <c r="BI103" i="75"/>
  <c r="BH103" i="75"/>
  <c r="BG103" i="75"/>
  <c r="BF103" i="75"/>
  <c r="BE103" i="75"/>
  <c r="BD103" i="75"/>
  <c r="BC103" i="75"/>
  <c r="BB103" i="75"/>
  <c r="BA103" i="75"/>
  <c r="AZ103" i="75"/>
  <c r="AY103" i="75"/>
  <c r="AX103" i="75"/>
  <c r="AW103" i="75"/>
  <c r="AV103" i="75"/>
  <c r="AU103" i="75"/>
  <c r="AT103" i="75"/>
  <c r="AS103" i="75"/>
  <c r="AR103" i="75"/>
  <c r="AQ103" i="75"/>
  <c r="AP103" i="75"/>
  <c r="AO103" i="75"/>
  <c r="AN103" i="75"/>
  <c r="AM103" i="75"/>
  <c r="AL103" i="75"/>
  <c r="AK103" i="75"/>
  <c r="AJ103" i="75"/>
  <c r="AI103" i="75"/>
  <c r="AH103" i="75"/>
  <c r="AG103" i="75"/>
  <c r="AF103" i="75"/>
  <c r="AE103" i="75"/>
  <c r="AD103" i="75"/>
  <c r="AC103" i="75"/>
  <c r="AB103" i="75"/>
  <c r="AA103" i="75"/>
  <c r="Z103" i="75"/>
  <c r="Y103" i="75"/>
  <c r="X103" i="75"/>
  <c r="W103" i="75"/>
  <c r="V103" i="75"/>
  <c r="U103" i="75"/>
  <c r="T103" i="75"/>
  <c r="S103" i="75"/>
  <c r="R103" i="75"/>
  <c r="Q103" i="75"/>
  <c r="P103" i="75"/>
  <c r="O103" i="75"/>
  <c r="N103" i="75"/>
  <c r="M103" i="75"/>
  <c r="L103" i="75"/>
  <c r="K103" i="75"/>
  <c r="J103" i="75"/>
  <c r="I103" i="75"/>
  <c r="H103" i="75"/>
  <c r="G103" i="75"/>
  <c r="F103" i="75"/>
  <c r="E103" i="75"/>
  <c r="D103" i="75"/>
  <c r="C103" i="75"/>
  <c r="BJ102" i="75"/>
  <c r="BI102" i="75"/>
  <c r="BH102" i="75"/>
  <c r="BG102" i="75"/>
  <c r="BF102" i="75"/>
  <c r="BE102" i="75"/>
  <c r="BD102" i="75"/>
  <c r="BC102" i="75"/>
  <c r="BB102" i="75"/>
  <c r="BA102" i="75"/>
  <c r="AZ102" i="75"/>
  <c r="AY102" i="75"/>
  <c r="AX102" i="75"/>
  <c r="AW102" i="75"/>
  <c r="AV102" i="75"/>
  <c r="AU102" i="75"/>
  <c r="AT102" i="75"/>
  <c r="AS102" i="75"/>
  <c r="AR102" i="75"/>
  <c r="AQ102" i="75"/>
  <c r="AP102" i="75"/>
  <c r="AO102" i="75"/>
  <c r="AN102" i="75"/>
  <c r="AM102" i="75"/>
  <c r="AL102" i="75"/>
  <c r="AK102" i="75"/>
  <c r="AJ102" i="75"/>
  <c r="AI102" i="75"/>
  <c r="AH102" i="75"/>
  <c r="AG102" i="75"/>
  <c r="AF102" i="75"/>
  <c r="AE102" i="75"/>
  <c r="AD102" i="75"/>
  <c r="AC102" i="75"/>
  <c r="AB102" i="75"/>
  <c r="AA102" i="75"/>
  <c r="Z102" i="75"/>
  <c r="Y102" i="75"/>
  <c r="X102" i="75"/>
  <c r="W102" i="75"/>
  <c r="V102" i="75"/>
  <c r="U102" i="75"/>
  <c r="T102" i="75"/>
  <c r="S102" i="75"/>
  <c r="R102" i="75"/>
  <c r="Q102" i="75"/>
  <c r="P102" i="75"/>
  <c r="O102" i="75"/>
  <c r="N102" i="75"/>
  <c r="M102" i="75"/>
  <c r="L102" i="75"/>
  <c r="K102" i="75"/>
  <c r="J102" i="75"/>
  <c r="I102" i="75"/>
  <c r="H102" i="75"/>
  <c r="G102" i="75"/>
  <c r="F102" i="75"/>
  <c r="E102" i="75"/>
  <c r="D102" i="75"/>
  <c r="C102" i="75"/>
  <c r="BJ98" i="75"/>
  <c r="BI98" i="75"/>
  <c r="BH98" i="75"/>
  <c r="BG98" i="75"/>
  <c r="BF98" i="75"/>
  <c r="BE98" i="75"/>
  <c r="BD98" i="75"/>
  <c r="BC98" i="75"/>
  <c r="BB98" i="75"/>
  <c r="BA98" i="75"/>
  <c r="AZ98" i="75"/>
  <c r="AY98" i="75"/>
  <c r="AX98" i="75"/>
  <c r="AW98" i="75"/>
  <c r="AV98" i="75"/>
  <c r="AU98" i="75"/>
  <c r="AT98" i="75"/>
  <c r="AS98" i="75"/>
  <c r="AR98" i="75"/>
  <c r="AQ98" i="75"/>
  <c r="AP98" i="75"/>
  <c r="AO98" i="75"/>
  <c r="AN98" i="75"/>
  <c r="AM98" i="75"/>
  <c r="AL98" i="75"/>
  <c r="AK98" i="75"/>
  <c r="AJ98" i="75"/>
  <c r="AI98" i="75"/>
  <c r="AH98" i="75"/>
  <c r="AG98" i="75"/>
  <c r="AF98" i="75"/>
  <c r="AE98" i="75"/>
  <c r="AD98" i="75"/>
  <c r="AC98" i="75"/>
  <c r="AB98" i="75"/>
  <c r="AA98" i="75"/>
  <c r="Z98" i="75"/>
  <c r="Y98" i="75"/>
  <c r="X98" i="75"/>
  <c r="W98" i="75"/>
  <c r="V98" i="75"/>
  <c r="U98" i="75"/>
  <c r="T98" i="75"/>
  <c r="S98" i="75"/>
  <c r="R98" i="75"/>
  <c r="Q98" i="75"/>
  <c r="P98" i="75"/>
  <c r="O98" i="75"/>
  <c r="N98" i="75"/>
  <c r="M98" i="75"/>
  <c r="L98" i="75"/>
  <c r="K98" i="75"/>
  <c r="J98" i="75"/>
  <c r="I98" i="75"/>
  <c r="H98" i="75"/>
  <c r="G98" i="75"/>
  <c r="F98" i="75"/>
  <c r="E98" i="75"/>
  <c r="C98" i="75"/>
  <c r="C97" i="75"/>
  <c r="BJ96" i="75"/>
  <c r="BI96" i="75"/>
  <c r="BH96" i="75"/>
  <c r="BG96" i="75"/>
  <c r="BF96" i="75"/>
  <c r="BE96" i="75"/>
  <c r="BD96" i="75"/>
  <c r="BC96" i="75"/>
  <c r="BB96" i="75"/>
  <c r="BA96" i="75"/>
  <c r="AZ96" i="75"/>
  <c r="AY96" i="75"/>
  <c r="AX96" i="75"/>
  <c r="AW96" i="75"/>
  <c r="AV96" i="75"/>
  <c r="AU96" i="75"/>
  <c r="AT96" i="75"/>
  <c r="AS96" i="75"/>
  <c r="AR96" i="75"/>
  <c r="AQ96" i="75"/>
  <c r="AP96" i="75"/>
  <c r="AO96" i="75"/>
  <c r="AN96" i="75"/>
  <c r="AM96" i="75"/>
  <c r="AL96" i="75"/>
  <c r="AK96" i="75"/>
  <c r="AJ96" i="75"/>
  <c r="AI96" i="75"/>
  <c r="AH96" i="75"/>
  <c r="AG96" i="75"/>
  <c r="AF96" i="75"/>
  <c r="AE96" i="75"/>
  <c r="AD96" i="75"/>
  <c r="AC96" i="75"/>
  <c r="AB96" i="75"/>
  <c r="AA96" i="75"/>
  <c r="Z96" i="75"/>
  <c r="Y96" i="75"/>
  <c r="X96" i="75"/>
  <c r="W96" i="75"/>
  <c r="V96" i="75"/>
  <c r="U96" i="75"/>
  <c r="T96" i="75"/>
  <c r="S96" i="75"/>
  <c r="R96" i="75"/>
  <c r="Q96" i="75"/>
  <c r="P96" i="75"/>
  <c r="O96" i="75"/>
  <c r="N96" i="75"/>
  <c r="M96" i="75"/>
  <c r="L96" i="75"/>
  <c r="K96" i="75"/>
  <c r="J96" i="75"/>
  <c r="I96" i="75"/>
  <c r="H96" i="75"/>
  <c r="G96" i="75"/>
  <c r="F96" i="75"/>
  <c r="E96" i="75"/>
  <c r="D96" i="75"/>
  <c r="C96" i="75"/>
  <c r="BJ95" i="75"/>
  <c r="BI95" i="75"/>
  <c r="BH95" i="75"/>
  <c r="BG95" i="75"/>
  <c r="BF95" i="75"/>
  <c r="BE95" i="75"/>
  <c r="BD95" i="75"/>
  <c r="BC95" i="75"/>
  <c r="BB95" i="75"/>
  <c r="BA95" i="75"/>
  <c r="AZ95" i="75"/>
  <c r="AY95" i="75"/>
  <c r="AX95" i="75"/>
  <c r="AW95" i="75"/>
  <c r="AV95" i="75"/>
  <c r="AU95" i="75"/>
  <c r="AT95" i="75"/>
  <c r="AS95" i="75"/>
  <c r="AR95" i="75"/>
  <c r="AQ95" i="75"/>
  <c r="AP95" i="75"/>
  <c r="AO95" i="75"/>
  <c r="AN95" i="75"/>
  <c r="AM95" i="75"/>
  <c r="AL95" i="75"/>
  <c r="AK95" i="75"/>
  <c r="AJ95" i="75"/>
  <c r="AI95" i="75"/>
  <c r="AH95" i="75"/>
  <c r="AG95" i="75"/>
  <c r="AF95" i="75"/>
  <c r="AE95" i="75"/>
  <c r="AD95" i="75"/>
  <c r="AC95" i="75"/>
  <c r="AB95" i="75"/>
  <c r="AA95" i="75"/>
  <c r="Z95" i="75"/>
  <c r="Y95" i="75"/>
  <c r="X95" i="75"/>
  <c r="W95" i="75"/>
  <c r="V95" i="75"/>
  <c r="U95" i="75"/>
  <c r="T95" i="75"/>
  <c r="S95" i="75"/>
  <c r="R95" i="75"/>
  <c r="Q95" i="75"/>
  <c r="P95" i="75"/>
  <c r="O95" i="75"/>
  <c r="N95" i="75"/>
  <c r="M95" i="75"/>
  <c r="L95" i="75"/>
  <c r="K95" i="75"/>
  <c r="J95" i="75"/>
  <c r="I95" i="75"/>
  <c r="H95" i="75"/>
  <c r="G95" i="75"/>
  <c r="F95" i="75"/>
  <c r="E95" i="75"/>
  <c r="D95" i="75"/>
  <c r="C95" i="75"/>
  <c r="BJ94" i="75"/>
  <c r="BI94" i="75"/>
  <c r="BH94" i="75"/>
  <c r="BG94" i="75"/>
  <c r="BF94" i="75"/>
  <c r="BE94" i="75"/>
  <c r="BD94" i="75"/>
  <c r="BC94" i="75"/>
  <c r="BB94" i="75"/>
  <c r="BA94" i="75"/>
  <c r="AZ94" i="75"/>
  <c r="AY94" i="75"/>
  <c r="AX94" i="75"/>
  <c r="AW94" i="75"/>
  <c r="AV94" i="75"/>
  <c r="AU94" i="75"/>
  <c r="AT94" i="75"/>
  <c r="AS94" i="75"/>
  <c r="AR94" i="75"/>
  <c r="AQ94" i="75"/>
  <c r="AP94" i="75"/>
  <c r="AO94" i="75"/>
  <c r="AN94" i="75"/>
  <c r="AM94" i="75"/>
  <c r="AL94" i="75"/>
  <c r="AK94" i="75"/>
  <c r="AJ94" i="75"/>
  <c r="AI94" i="75"/>
  <c r="AH94" i="75"/>
  <c r="AG94" i="75"/>
  <c r="AF94" i="75"/>
  <c r="AE94" i="75"/>
  <c r="AD94" i="75"/>
  <c r="AC94" i="75"/>
  <c r="AB94" i="75"/>
  <c r="AA94" i="75"/>
  <c r="Z94" i="75"/>
  <c r="Y94" i="75"/>
  <c r="X94" i="75"/>
  <c r="W94" i="75"/>
  <c r="V94" i="75"/>
  <c r="U94" i="75"/>
  <c r="T94" i="75"/>
  <c r="S94" i="75"/>
  <c r="R94" i="75"/>
  <c r="Q94" i="75"/>
  <c r="P94" i="75"/>
  <c r="O94" i="75"/>
  <c r="N94" i="75"/>
  <c r="M94" i="75"/>
  <c r="L94" i="75"/>
  <c r="K94" i="75"/>
  <c r="J94" i="75"/>
  <c r="I94" i="75"/>
  <c r="H94" i="75"/>
  <c r="G94" i="75"/>
  <c r="F94" i="75"/>
  <c r="E94" i="75"/>
  <c r="D94" i="75"/>
  <c r="BJ91" i="75"/>
  <c r="BI91" i="75"/>
  <c r="BH91" i="75"/>
  <c r="BG91" i="75"/>
  <c r="BF91" i="75"/>
  <c r="BE91" i="75"/>
  <c r="BD91" i="75"/>
  <c r="BC91" i="75"/>
  <c r="BB91" i="75"/>
  <c r="BA91" i="75"/>
  <c r="AZ91" i="75"/>
  <c r="AY91" i="75"/>
  <c r="AX91" i="75"/>
  <c r="AW91" i="75"/>
  <c r="AV91" i="75"/>
  <c r="AU91" i="75"/>
  <c r="AT91" i="75"/>
  <c r="AS91" i="75"/>
  <c r="AR91" i="75"/>
  <c r="AQ91" i="75"/>
  <c r="AP91" i="75"/>
  <c r="AO91" i="75"/>
  <c r="AN91" i="75"/>
  <c r="AM91" i="75"/>
  <c r="AL91" i="75"/>
  <c r="AK91" i="75"/>
  <c r="AJ91" i="75"/>
  <c r="AI91" i="75"/>
  <c r="AH91" i="75"/>
  <c r="AG91" i="75"/>
  <c r="AF91" i="75"/>
  <c r="AE91" i="75"/>
  <c r="AD91" i="75"/>
  <c r="AC91" i="75"/>
  <c r="AB91" i="75"/>
  <c r="AA91" i="75"/>
  <c r="Z91" i="75"/>
  <c r="Y91" i="75"/>
  <c r="X91" i="75"/>
  <c r="W91" i="75"/>
  <c r="V91" i="75"/>
  <c r="U91" i="75"/>
  <c r="T91" i="75"/>
  <c r="S91" i="75"/>
  <c r="R91" i="75"/>
  <c r="Q91" i="75"/>
  <c r="P91" i="75"/>
  <c r="O91" i="75"/>
  <c r="N91" i="75"/>
  <c r="M91" i="75"/>
  <c r="L91" i="75"/>
  <c r="K91" i="75"/>
  <c r="J91" i="75"/>
  <c r="I91" i="75"/>
  <c r="H91" i="75"/>
  <c r="G91" i="75"/>
  <c r="F91" i="75"/>
  <c r="E91" i="75"/>
  <c r="D91" i="75"/>
  <c r="C91" i="75"/>
  <c r="BJ86" i="75"/>
  <c r="BI86" i="75"/>
  <c r="BH86" i="75"/>
  <c r="BG86" i="75"/>
  <c r="BF86" i="75"/>
  <c r="BE86" i="75"/>
  <c r="BD86" i="75"/>
  <c r="BC86" i="75"/>
  <c r="BB86" i="75"/>
  <c r="BA86" i="75"/>
  <c r="AZ86" i="75"/>
  <c r="AY86" i="75"/>
  <c r="AX86" i="75"/>
  <c r="AW86" i="75"/>
  <c r="AV86" i="75"/>
  <c r="AU86" i="75"/>
  <c r="AT86" i="75"/>
  <c r="AS86" i="75"/>
  <c r="AR86" i="75"/>
  <c r="AQ86" i="75"/>
  <c r="AP86" i="75"/>
  <c r="AO86" i="75"/>
  <c r="AN86" i="75"/>
  <c r="AM86" i="75"/>
  <c r="AL86" i="75"/>
  <c r="AK86" i="75"/>
  <c r="AJ86" i="75"/>
  <c r="AI86" i="75"/>
  <c r="AH86" i="75"/>
  <c r="AG86" i="75"/>
  <c r="AF86" i="75"/>
  <c r="AE86" i="75"/>
  <c r="AD86" i="75"/>
  <c r="AC86" i="75"/>
  <c r="AB86" i="75"/>
  <c r="AA86" i="75"/>
  <c r="Z86" i="75"/>
  <c r="Y86" i="75"/>
  <c r="X86" i="75"/>
  <c r="W86" i="75"/>
  <c r="V86" i="75"/>
  <c r="U86" i="75"/>
  <c r="T86" i="75"/>
  <c r="S86" i="75"/>
  <c r="R86" i="75"/>
  <c r="Q86" i="75"/>
  <c r="P86" i="75"/>
  <c r="O86" i="75"/>
  <c r="N86" i="75"/>
  <c r="M86" i="75"/>
  <c r="L86" i="75"/>
  <c r="K86" i="75"/>
  <c r="J86" i="75"/>
  <c r="I86" i="75"/>
  <c r="H86" i="75"/>
  <c r="G86" i="75"/>
  <c r="F86" i="75"/>
  <c r="E86" i="75"/>
  <c r="D86" i="75"/>
  <c r="C86" i="75"/>
  <c r="BJ85" i="75"/>
  <c r="BI85" i="75"/>
  <c r="BH85" i="75"/>
  <c r="BG85" i="75"/>
  <c r="BF85" i="75"/>
  <c r="BE85" i="75"/>
  <c r="BD85" i="75"/>
  <c r="BC85" i="75"/>
  <c r="BB85" i="75"/>
  <c r="BA85" i="75"/>
  <c r="AZ85" i="75"/>
  <c r="AY85" i="75"/>
  <c r="AX85" i="75"/>
  <c r="AW85" i="75"/>
  <c r="AV85" i="75"/>
  <c r="AU85" i="75"/>
  <c r="AT85" i="75"/>
  <c r="AS85" i="75"/>
  <c r="AR85" i="75"/>
  <c r="AQ85" i="75"/>
  <c r="AP85" i="75"/>
  <c r="AO85" i="75"/>
  <c r="AN85" i="75"/>
  <c r="AM85" i="75"/>
  <c r="AL85" i="75"/>
  <c r="AK85" i="75"/>
  <c r="AJ85" i="75"/>
  <c r="AI85" i="75"/>
  <c r="AH85" i="75"/>
  <c r="AG85" i="75"/>
  <c r="AF85" i="75"/>
  <c r="AE85" i="75"/>
  <c r="AD85" i="75"/>
  <c r="AC85" i="75"/>
  <c r="AB85" i="75"/>
  <c r="AA85" i="75"/>
  <c r="Z85" i="75"/>
  <c r="Y85" i="75"/>
  <c r="X85" i="75"/>
  <c r="W85" i="75"/>
  <c r="V85" i="75"/>
  <c r="U85" i="75"/>
  <c r="T85" i="75"/>
  <c r="S85" i="75"/>
  <c r="R85" i="75"/>
  <c r="Q85" i="75"/>
  <c r="P85" i="75"/>
  <c r="O85" i="75"/>
  <c r="N85" i="75"/>
  <c r="M85" i="75"/>
  <c r="L85" i="75"/>
  <c r="K85" i="75"/>
  <c r="J85" i="75"/>
  <c r="I85" i="75"/>
  <c r="H85" i="75"/>
  <c r="G85" i="75"/>
  <c r="F85" i="75"/>
  <c r="E85" i="75"/>
  <c r="D85" i="75"/>
  <c r="C85" i="75"/>
  <c r="BJ84" i="75"/>
  <c r="BI84" i="75"/>
  <c r="BH84" i="75"/>
  <c r="BG84" i="75"/>
  <c r="BF84" i="75"/>
  <c r="BE84" i="75"/>
  <c r="BD84" i="75"/>
  <c r="BC84" i="75"/>
  <c r="BB84" i="75"/>
  <c r="BA84" i="75"/>
  <c r="AZ84" i="75"/>
  <c r="AY84" i="75"/>
  <c r="AX84" i="75"/>
  <c r="AW84" i="75"/>
  <c r="AV84" i="75"/>
  <c r="AU84" i="75"/>
  <c r="AT84" i="75"/>
  <c r="AS84" i="75"/>
  <c r="AR84" i="75"/>
  <c r="AQ84" i="75"/>
  <c r="AP84" i="75"/>
  <c r="AO84" i="75"/>
  <c r="AN84" i="75"/>
  <c r="AM84" i="75"/>
  <c r="AL84" i="75"/>
  <c r="AK84" i="75"/>
  <c r="AJ84" i="75"/>
  <c r="AI84" i="75"/>
  <c r="AH84" i="75"/>
  <c r="AG84" i="75"/>
  <c r="AF84" i="75"/>
  <c r="AE84" i="75"/>
  <c r="AD84" i="75"/>
  <c r="AC84" i="75"/>
  <c r="AB84" i="75"/>
  <c r="AA84" i="75"/>
  <c r="Z84" i="75"/>
  <c r="Y84" i="75"/>
  <c r="X84" i="75"/>
  <c r="W84" i="75"/>
  <c r="V84" i="75"/>
  <c r="U84" i="75"/>
  <c r="T84" i="75"/>
  <c r="S84" i="75"/>
  <c r="R84" i="75"/>
  <c r="Q84" i="75"/>
  <c r="P84" i="75"/>
  <c r="O84" i="75"/>
  <c r="N84" i="75"/>
  <c r="M84" i="75"/>
  <c r="L84" i="75"/>
  <c r="K84" i="75"/>
  <c r="J84" i="75"/>
  <c r="I84" i="75"/>
  <c r="H84" i="75"/>
  <c r="G84" i="75"/>
  <c r="F84" i="75"/>
  <c r="E84" i="75"/>
  <c r="D84" i="75"/>
  <c r="BJ83" i="75"/>
  <c r="BI83" i="75"/>
  <c r="BH83" i="75"/>
  <c r="BG83" i="75"/>
  <c r="BF83" i="75"/>
  <c r="BE83" i="75"/>
  <c r="BD83" i="75"/>
  <c r="BC83" i="75"/>
  <c r="BB83" i="75"/>
  <c r="BA83" i="75"/>
  <c r="AZ83" i="75"/>
  <c r="AY83" i="75"/>
  <c r="AX83" i="75"/>
  <c r="AW83" i="75"/>
  <c r="AV83" i="75"/>
  <c r="AU83" i="75"/>
  <c r="AT83" i="75"/>
  <c r="AS83" i="75"/>
  <c r="AR83" i="75"/>
  <c r="AQ83" i="75"/>
  <c r="AP83" i="75"/>
  <c r="AO83" i="75"/>
  <c r="AN83" i="75"/>
  <c r="AM83" i="75"/>
  <c r="AL83" i="75"/>
  <c r="AK83" i="75"/>
  <c r="AJ83" i="75"/>
  <c r="AI83" i="75"/>
  <c r="AH83" i="75"/>
  <c r="AG83" i="75"/>
  <c r="AF83" i="75"/>
  <c r="AE83" i="75"/>
  <c r="AD83" i="75"/>
  <c r="AC83" i="75"/>
  <c r="AB83" i="75"/>
  <c r="AA83" i="75"/>
  <c r="Z83" i="75"/>
  <c r="Y83" i="75"/>
  <c r="X83" i="75"/>
  <c r="W83" i="75"/>
  <c r="V83" i="75"/>
  <c r="U83" i="75"/>
  <c r="T83" i="75"/>
  <c r="S83" i="75"/>
  <c r="R83" i="75"/>
  <c r="Q83" i="75"/>
  <c r="P83" i="75"/>
  <c r="O83" i="75"/>
  <c r="N83" i="75"/>
  <c r="M83" i="75"/>
  <c r="L83" i="75"/>
  <c r="K83" i="75"/>
  <c r="J83" i="75"/>
  <c r="I83" i="75"/>
  <c r="H83" i="75"/>
  <c r="G83" i="75"/>
  <c r="F83" i="75"/>
  <c r="E83" i="75"/>
  <c r="D83" i="75"/>
  <c r="BJ82" i="75"/>
  <c r="BI82" i="75"/>
  <c r="BH82" i="75"/>
  <c r="BG82" i="75"/>
  <c r="BF82" i="75"/>
  <c r="BE82" i="75"/>
  <c r="BD82" i="75"/>
  <c r="BC82" i="75"/>
  <c r="BB82" i="75"/>
  <c r="BA82" i="75"/>
  <c r="AZ82" i="75"/>
  <c r="AY82" i="75"/>
  <c r="AX82" i="75"/>
  <c r="AW82" i="75"/>
  <c r="AV82" i="75"/>
  <c r="AU82" i="75"/>
  <c r="AT82" i="75"/>
  <c r="AS82" i="75"/>
  <c r="AR82" i="75"/>
  <c r="AQ82" i="75"/>
  <c r="AP82" i="75"/>
  <c r="AO82" i="75"/>
  <c r="AN82" i="75"/>
  <c r="AM82" i="75"/>
  <c r="AL82" i="75"/>
  <c r="AK82" i="75"/>
  <c r="AJ82" i="75"/>
  <c r="AI82" i="75"/>
  <c r="AH82" i="75"/>
  <c r="AG82" i="75"/>
  <c r="AF82" i="75"/>
  <c r="AE82" i="75"/>
  <c r="AD82" i="75"/>
  <c r="AC82" i="75"/>
  <c r="AB82" i="75"/>
  <c r="AA82" i="75"/>
  <c r="Z82" i="75"/>
  <c r="Y82" i="75"/>
  <c r="X82" i="75"/>
  <c r="W82" i="75"/>
  <c r="V82" i="75"/>
  <c r="U82" i="75"/>
  <c r="T82" i="75"/>
  <c r="S82" i="75"/>
  <c r="R82" i="75"/>
  <c r="Q82" i="75"/>
  <c r="P82" i="75"/>
  <c r="O82" i="75"/>
  <c r="N82" i="75"/>
  <c r="M82" i="75"/>
  <c r="L82" i="75"/>
  <c r="K82" i="75"/>
  <c r="J82" i="75"/>
  <c r="I82" i="75"/>
  <c r="H82" i="75"/>
  <c r="G82" i="75"/>
  <c r="F82" i="75"/>
  <c r="E82" i="75"/>
  <c r="D82" i="75"/>
  <c r="BJ81" i="75"/>
  <c r="BI81" i="75"/>
  <c r="BH81" i="75"/>
  <c r="BG81" i="75"/>
  <c r="BF81" i="75"/>
  <c r="BE81" i="75"/>
  <c r="BD81" i="75"/>
  <c r="BC81" i="75"/>
  <c r="BB81" i="75"/>
  <c r="BA81" i="75"/>
  <c r="AZ81" i="75"/>
  <c r="AY81" i="75"/>
  <c r="AX81" i="75"/>
  <c r="AW81" i="75"/>
  <c r="AV81" i="75"/>
  <c r="AU81" i="75"/>
  <c r="AT81" i="75"/>
  <c r="AS81" i="75"/>
  <c r="AR81" i="75"/>
  <c r="AQ81" i="75"/>
  <c r="AP81" i="75"/>
  <c r="AO81" i="75"/>
  <c r="AN81" i="75"/>
  <c r="AM81" i="75"/>
  <c r="AL81" i="75"/>
  <c r="AK81" i="75"/>
  <c r="AJ81" i="75"/>
  <c r="AI81" i="75"/>
  <c r="AH81" i="75"/>
  <c r="AG81" i="75"/>
  <c r="AF81" i="75"/>
  <c r="AE81" i="75"/>
  <c r="AD81" i="75"/>
  <c r="AC81" i="75"/>
  <c r="AB81" i="75"/>
  <c r="AA81" i="75"/>
  <c r="Z81" i="75"/>
  <c r="Y81" i="75"/>
  <c r="X81" i="75"/>
  <c r="W81" i="75"/>
  <c r="V81" i="75"/>
  <c r="U81" i="75"/>
  <c r="T81" i="75"/>
  <c r="S81" i="75"/>
  <c r="R81" i="75"/>
  <c r="Q81" i="75"/>
  <c r="P81" i="75"/>
  <c r="O81" i="75"/>
  <c r="N81" i="75"/>
  <c r="M81" i="75"/>
  <c r="L81" i="75"/>
  <c r="K81" i="75"/>
  <c r="J81" i="75"/>
  <c r="I81" i="75"/>
  <c r="H81" i="75"/>
  <c r="G81" i="75"/>
  <c r="F81" i="75"/>
  <c r="E81" i="75"/>
  <c r="D81" i="75"/>
  <c r="C81" i="75"/>
  <c r="BJ80" i="75"/>
  <c r="BI80" i="75"/>
  <c r="BH80" i="75"/>
  <c r="BG80" i="75"/>
  <c r="BF80" i="75"/>
  <c r="BE80" i="75"/>
  <c r="BD80" i="75"/>
  <c r="BC80" i="75"/>
  <c r="BB80" i="75"/>
  <c r="BA80" i="75"/>
  <c r="AZ80" i="75"/>
  <c r="AY80" i="75"/>
  <c r="AX80" i="75"/>
  <c r="AW80" i="75"/>
  <c r="AV80" i="75"/>
  <c r="AU80" i="75"/>
  <c r="AT80" i="75"/>
  <c r="AS80" i="75"/>
  <c r="AR80" i="75"/>
  <c r="AQ80" i="75"/>
  <c r="AP80" i="75"/>
  <c r="AO80" i="75"/>
  <c r="AN80" i="75"/>
  <c r="AM80" i="75"/>
  <c r="AL80" i="75"/>
  <c r="AK80" i="75"/>
  <c r="AJ80" i="75"/>
  <c r="AI80" i="75"/>
  <c r="AH80" i="75"/>
  <c r="AG80" i="75"/>
  <c r="AF80" i="75"/>
  <c r="AE80" i="75"/>
  <c r="AD80" i="75"/>
  <c r="AC80" i="75"/>
  <c r="AB80" i="75"/>
  <c r="AA80" i="75"/>
  <c r="Z80" i="75"/>
  <c r="Y80" i="75"/>
  <c r="X80" i="75"/>
  <c r="W80" i="75"/>
  <c r="V80" i="75"/>
  <c r="U80" i="75"/>
  <c r="T80" i="75"/>
  <c r="S80" i="75"/>
  <c r="R80" i="75"/>
  <c r="Q80" i="75"/>
  <c r="P80" i="75"/>
  <c r="O80" i="75"/>
  <c r="N80" i="75"/>
  <c r="M80" i="75"/>
  <c r="L80" i="75"/>
  <c r="K80" i="75"/>
  <c r="J80" i="75"/>
  <c r="I80" i="75"/>
  <c r="H80" i="75"/>
  <c r="G80" i="75"/>
  <c r="F80" i="75"/>
  <c r="E80" i="75"/>
  <c r="D80" i="75"/>
  <c r="BJ79" i="75"/>
  <c r="BI79" i="75"/>
  <c r="BH79" i="75"/>
  <c r="BG79" i="75"/>
  <c r="BF79" i="75"/>
  <c r="BE79" i="75"/>
  <c r="BD79" i="75"/>
  <c r="BC79" i="75"/>
  <c r="BB79" i="75"/>
  <c r="BA79" i="75"/>
  <c r="AZ79" i="75"/>
  <c r="AY79" i="75"/>
  <c r="AX79" i="75"/>
  <c r="AW79" i="75"/>
  <c r="AV79" i="75"/>
  <c r="AU79" i="75"/>
  <c r="AT79" i="75"/>
  <c r="AS79" i="75"/>
  <c r="AR79" i="75"/>
  <c r="AQ79" i="75"/>
  <c r="AP79" i="75"/>
  <c r="AO79" i="75"/>
  <c r="AN79" i="75"/>
  <c r="AM79" i="75"/>
  <c r="AL79" i="75"/>
  <c r="AK79" i="75"/>
  <c r="AJ79" i="75"/>
  <c r="AI79" i="75"/>
  <c r="AH79" i="75"/>
  <c r="AG79" i="75"/>
  <c r="AF79" i="75"/>
  <c r="AE79" i="75"/>
  <c r="AD79" i="75"/>
  <c r="AC79" i="75"/>
  <c r="AB79" i="75"/>
  <c r="AA79" i="75"/>
  <c r="Z79" i="75"/>
  <c r="Y79" i="75"/>
  <c r="X79" i="75"/>
  <c r="W79" i="75"/>
  <c r="V79" i="75"/>
  <c r="U79" i="75"/>
  <c r="T79" i="75"/>
  <c r="S79" i="75"/>
  <c r="R79" i="75"/>
  <c r="Q79" i="75"/>
  <c r="P79" i="75"/>
  <c r="O79" i="75"/>
  <c r="N79" i="75"/>
  <c r="M79" i="75"/>
  <c r="L79" i="75"/>
  <c r="K79" i="75"/>
  <c r="J79" i="75"/>
  <c r="I79" i="75"/>
  <c r="H79" i="75"/>
  <c r="G79" i="75"/>
  <c r="F79" i="75"/>
  <c r="E79" i="75"/>
  <c r="D79" i="75"/>
  <c r="BJ78" i="75"/>
  <c r="BI78" i="75"/>
  <c r="BH78" i="75"/>
  <c r="BG78" i="75"/>
  <c r="BF78" i="75"/>
  <c r="BE78" i="75"/>
  <c r="BD78" i="75"/>
  <c r="BC78" i="75"/>
  <c r="BB78" i="75"/>
  <c r="BA78" i="75"/>
  <c r="AZ78" i="75"/>
  <c r="AY78" i="75"/>
  <c r="AX78" i="75"/>
  <c r="AW78" i="75"/>
  <c r="AV78" i="75"/>
  <c r="AU78" i="75"/>
  <c r="AT78" i="75"/>
  <c r="AS78" i="75"/>
  <c r="AR78" i="75"/>
  <c r="AQ78" i="75"/>
  <c r="AP78" i="75"/>
  <c r="AO78" i="75"/>
  <c r="AN78" i="75"/>
  <c r="AM78" i="75"/>
  <c r="AL78" i="75"/>
  <c r="AK78" i="75"/>
  <c r="AJ78" i="75"/>
  <c r="AI78" i="75"/>
  <c r="AH78" i="75"/>
  <c r="AG78" i="75"/>
  <c r="AF78" i="75"/>
  <c r="AE78" i="75"/>
  <c r="AD78" i="75"/>
  <c r="AC78" i="75"/>
  <c r="AB78" i="75"/>
  <c r="AA78" i="75"/>
  <c r="Z78" i="75"/>
  <c r="Y78" i="75"/>
  <c r="X78" i="75"/>
  <c r="W78" i="75"/>
  <c r="V78" i="75"/>
  <c r="U78" i="75"/>
  <c r="T78" i="75"/>
  <c r="S78" i="75"/>
  <c r="R78" i="75"/>
  <c r="Q78" i="75"/>
  <c r="P78" i="75"/>
  <c r="O78" i="75"/>
  <c r="N78" i="75"/>
  <c r="M78" i="75"/>
  <c r="L78" i="75"/>
  <c r="K78" i="75"/>
  <c r="J78" i="75"/>
  <c r="I78" i="75"/>
  <c r="H78" i="75"/>
  <c r="G78" i="75"/>
  <c r="F78" i="75"/>
  <c r="E78" i="75"/>
  <c r="D78" i="75"/>
  <c r="C78" i="75"/>
  <c r="BJ77" i="75"/>
  <c r="BI77" i="75"/>
  <c r="BH77" i="75"/>
  <c r="BG77" i="75"/>
  <c r="BF77" i="75"/>
  <c r="BE77" i="75"/>
  <c r="BD77" i="75"/>
  <c r="BC77" i="75"/>
  <c r="BB77" i="75"/>
  <c r="BA77" i="75"/>
  <c r="AZ77" i="75"/>
  <c r="AY77" i="75"/>
  <c r="AX77" i="75"/>
  <c r="AW77" i="75"/>
  <c r="AV77" i="75"/>
  <c r="AU77" i="75"/>
  <c r="AT77" i="75"/>
  <c r="AS77" i="75"/>
  <c r="AR77" i="75"/>
  <c r="AQ77" i="75"/>
  <c r="AP77" i="75"/>
  <c r="AO77" i="75"/>
  <c r="AN77" i="75"/>
  <c r="AM77" i="75"/>
  <c r="AL77" i="75"/>
  <c r="AK77" i="75"/>
  <c r="AJ77" i="75"/>
  <c r="AI77" i="75"/>
  <c r="AH77" i="75"/>
  <c r="AG77" i="75"/>
  <c r="AF77" i="75"/>
  <c r="AE77" i="75"/>
  <c r="AD77" i="75"/>
  <c r="AC77" i="75"/>
  <c r="AB77" i="75"/>
  <c r="AA77" i="75"/>
  <c r="Z77" i="75"/>
  <c r="Y77" i="75"/>
  <c r="X77" i="75"/>
  <c r="W77" i="75"/>
  <c r="V77" i="75"/>
  <c r="U77" i="75"/>
  <c r="T77" i="75"/>
  <c r="S77" i="75"/>
  <c r="R77" i="75"/>
  <c r="Q77" i="75"/>
  <c r="P77" i="75"/>
  <c r="O77" i="75"/>
  <c r="N77" i="75"/>
  <c r="M77" i="75"/>
  <c r="L77" i="75"/>
  <c r="K77" i="75"/>
  <c r="J77" i="75"/>
  <c r="I77" i="75"/>
  <c r="H77" i="75"/>
  <c r="G77" i="75"/>
  <c r="F77" i="75"/>
  <c r="E77" i="75"/>
  <c r="D77" i="75"/>
  <c r="BJ76" i="75"/>
  <c r="BI76" i="75"/>
  <c r="BH76" i="75"/>
  <c r="BG76" i="75"/>
  <c r="BF76" i="75"/>
  <c r="BE76" i="75"/>
  <c r="BD76" i="75"/>
  <c r="BC76" i="75"/>
  <c r="BB76" i="75"/>
  <c r="BA76" i="75"/>
  <c r="AZ76" i="75"/>
  <c r="AY76" i="75"/>
  <c r="AX76" i="75"/>
  <c r="AW76" i="75"/>
  <c r="AV76" i="75"/>
  <c r="AU76" i="75"/>
  <c r="AT76" i="75"/>
  <c r="AS76" i="75"/>
  <c r="AR76" i="75"/>
  <c r="AQ76" i="75"/>
  <c r="AP76" i="75"/>
  <c r="AO76" i="75"/>
  <c r="AN76" i="75"/>
  <c r="AM76" i="75"/>
  <c r="AL76" i="75"/>
  <c r="AK76" i="75"/>
  <c r="AJ76" i="75"/>
  <c r="AI76" i="75"/>
  <c r="AH76" i="75"/>
  <c r="AG76" i="75"/>
  <c r="AF76" i="75"/>
  <c r="AE76" i="75"/>
  <c r="AD76" i="75"/>
  <c r="AC76" i="75"/>
  <c r="AB76" i="75"/>
  <c r="AA76" i="75"/>
  <c r="Z76" i="75"/>
  <c r="Y76" i="75"/>
  <c r="X76" i="75"/>
  <c r="W76" i="75"/>
  <c r="V76" i="75"/>
  <c r="U76" i="75"/>
  <c r="T76" i="75"/>
  <c r="S76" i="75"/>
  <c r="R76" i="75"/>
  <c r="Q76" i="75"/>
  <c r="P76" i="75"/>
  <c r="O76" i="75"/>
  <c r="N76" i="75"/>
  <c r="M76" i="75"/>
  <c r="L76" i="75"/>
  <c r="K76" i="75"/>
  <c r="J76" i="75"/>
  <c r="I76" i="75"/>
  <c r="H76" i="75"/>
  <c r="G76" i="75"/>
  <c r="F76" i="75"/>
  <c r="E76" i="75"/>
  <c r="D76" i="75"/>
  <c r="BJ75" i="75"/>
  <c r="BI75" i="75"/>
  <c r="BH75" i="75"/>
  <c r="BG75" i="75"/>
  <c r="BF75" i="75"/>
  <c r="BE75" i="75"/>
  <c r="BD75" i="75"/>
  <c r="BC75" i="75"/>
  <c r="BB75" i="75"/>
  <c r="BA75" i="75"/>
  <c r="AZ75" i="75"/>
  <c r="AY75" i="75"/>
  <c r="AX75" i="75"/>
  <c r="AW75" i="75"/>
  <c r="AV75" i="75"/>
  <c r="AU75" i="75"/>
  <c r="AT75" i="75"/>
  <c r="AS75" i="75"/>
  <c r="AR75" i="75"/>
  <c r="AQ75" i="75"/>
  <c r="AP75" i="75"/>
  <c r="AO75" i="75"/>
  <c r="AN75" i="75"/>
  <c r="AM75" i="75"/>
  <c r="AL75" i="75"/>
  <c r="AK75" i="75"/>
  <c r="AJ75" i="75"/>
  <c r="AI75" i="75"/>
  <c r="AH75" i="75"/>
  <c r="AG75" i="75"/>
  <c r="AF75" i="75"/>
  <c r="AE75" i="75"/>
  <c r="AD75" i="75"/>
  <c r="AC75" i="75"/>
  <c r="AB75" i="75"/>
  <c r="AA75" i="75"/>
  <c r="Z75" i="75"/>
  <c r="Y75" i="75"/>
  <c r="X75" i="75"/>
  <c r="W75" i="75"/>
  <c r="V75" i="75"/>
  <c r="U75" i="75"/>
  <c r="T75" i="75"/>
  <c r="S75" i="75"/>
  <c r="R75" i="75"/>
  <c r="Q75" i="75"/>
  <c r="P75" i="75"/>
  <c r="O75" i="75"/>
  <c r="N75" i="75"/>
  <c r="M75" i="75"/>
  <c r="L75" i="75"/>
  <c r="K75" i="75"/>
  <c r="J75" i="75"/>
  <c r="I75" i="75"/>
  <c r="H75" i="75"/>
  <c r="G75" i="75"/>
  <c r="F75" i="75"/>
  <c r="E75" i="75"/>
  <c r="D75" i="75"/>
  <c r="BJ74" i="75"/>
  <c r="BI74" i="75"/>
  <c r="BH74" i="75"/>
  <c r="BG74" i="75"/>
  <c r="BF74" i="75"/>
  <c r="BE74" i="75"/>
  <c r="BD74" i="75"/>
  <c r="BC74" i="75"/>
  <c r="BB74" i="75"/>
  <c r="BA74" i="75"/>
  <c r="AZ74" i="75"/>
  <c r="AY74" i="75"/>
  <c r="AX74" i="75"/>
  <c r="AW74" i="75"/>
  <c r="AV74" i="75"/>
  <c r="AU74" i="75"/>
  <c r="AT74" i="75"/>
  <c r="AS74" i="75"/>
  <c r="AR74" i="75"/>
  <c r="AQ74" i="75"/>
  <c r="AP74" i="75"/>
  <c r="AO74" i="75"/>
  <c r="AN74" i="75"/>
  <c r="AM74" i="75"/>
  <c r="AL74" i="75"/>
  <c r="AK74" i="75"/>
  <c r="AJ74" i="75"/>
  <c r="AI74" i="75"/>
  <c r="AH74" i="75"/>
  <c r="AG74" i="75"/>
  <c r="AF74" i="75"/>
  <c r="AE74" i="75"/>
  <c r="AD74" i="75"/>
  <c r="AC74" i="75"/>
  <c r="AB74" i="75"/>
  <c r="AA74" i="75"/>
  <c r="Z74" i="75"/>
  <c r="Y74" i="75"/>
  <c r="X74" i="75"/>
  <c r="W74" i="75"/>
  <c r="V74" i="75"/>
  <c r="U74" i="75"/>
  <c r="T74" i="75"/>
  <c r="S74" i="75"/>
  <c r="R74" i="75"/>
  <c r="Q74" i="75"/>
  <c r="P74" i="75"/>
  <c r="O74" i="75"/>
  <c r="N74" i="75"/>
  <c r="M74" i="75"/>
  <c r="L74" i="75"/>
  <c r="K74" i="75"/>
  <c r="J74" i="75"/>
  <c r="I74" i="75"/>
  <c r="H74" i="75"/>
  <c r="G74" i="75"/>
  <c r="F74" i="75"/>
  <c r="E74" i="75"/>
  <c r="D74" i="75"/>
  <c r="BJ72" i="75"/>
  <c r="BI72" i="75"/>
  <c r="BH72" i="75"/>
  <c r="BG72" i="75"/>
  <c r="BF72" i="75"/>
  <c r="BE72" i="75"/>
  <c r="BD72" i="75"/>
  <c r="BC72" i="75"/>
  <c r="BB72" i="75"/>
  <c r="BA72" i="75"/>
  <c r="AZ72" i="75"/>
  <c r="AY72" i="75"/>
  <c r="AX72" i="75"/>
  <c r="AW72" i="75"/>
  <c r="AV72" i="75"/>
  <c r="AU72" i="75"/>
  <c r="AT72" i="75"/>
  <c r="AS72" i="75"/>
  <c r="AR72" i="75"/>
  <c r="AQ72" i="75"/>
  <c r="AP72" i="75"/>
  <c r="AO72" i="75"/>
  <c r="AN72" i="75"/>
  <c r="AM72" i="75"/>
  <c r="AL72" i="75"/>
  <c r="AK72" i="75"/>
  <c r="AJ72" i="75"/>
  <c r="AI72" i="75"/>
  <c r="AH72" i="75"/>
  <c r="AG72" i="75"/>
  <c r="AF72" i="75"/>
  <c r="AE72" i="75"/>
  <c r="AD72" i="75"/>
  <c r="AC72" i="75"/>
  <c r="AB72" i="75"/>
  <c r="AA72" i="75"/>
  <c r="Z72" i="75"/>
  <c r="Y72" i="75"/>
  <c r="X72" i="75"/>
  <c r="W72" i="75"/>
  <c r="V72" i="75"/>
  <c r="U72" i="75"/>
  <c r="T72" i="75"/>
  <c r="S72" i="75"/>
  <c r="R72" i="75"/>
  <c r="Q72" i="75"/>
  <c r="P72" i="75"/>
  <c r="O72" i="75"/>
  <c r="N72" i="75"/>
  <c r="M72" i="75"/>
  <c r="L72" i="75"/>
  <c r="K72" i="75"/>
  <c r="J72" i="75"/>
  <c r="I72" i="75"/>
  <c r="H72" i="75"/>
  <c r="G72" i="75"/>
  <c r="F72" i="75"/>
  <c r="E72" i="75"/>
  <c r="D72" i="75"/>
  <c r="C72" i="75"/>
  <c r="BJ71" i="75"/>
  <c r="BI71" i="75"/>
  <c r="BH71" i="75"/>
  <c r="BG71" i="75"/>
  <c r="BF71" i="75"/>
  <c r="BE71" i="75"/>
  <c r="BD71" i="75"/>
  <c r="BC71" i="75"/>
  <c r="BB71" i="75"/>
  <c r="BA71" i="75"/>
  <c r="AZ71" i="75"/>
  <c r="AY71" i="75"/>
  <c r="AX71" i="75"/>
  <c r="AW71" i="75"/>
  <c r="AV71" i="75"/>
  <c r="AU71" i="75"/>
  <c r="AT71" i="75"/>
  <c r="AS71" i="75"/>
  <c r="AR71" i="75"/>
  <c r="AQ71" i="75"/>
  <c r="AP71" i="75"/>
  <c r="AO71" i="75"/>
  <c r="AN71" i="75"/>
  <c r="AM71" i="75"/>
  <c r="AL71" i="75"/>
  <c r="AK71" i="75"/>
  <c r="AJ71" i="75"/>
  <c r="AI71" i="75"/>
  <c r="AH71" i="75"/>
  <c r="AG71" i="75"/>
  <c r="AF71" i="75"/>
  <c r="AE71" i="75"/>
  <c r="AD71" i="75"/>
  <c r="AC71" i="75"/>
  <c r="AB71" i="75"/>
  <c r="AA71" i="75"/>
  <c r="Z71" i="75"/>
  <c r="Y71" i="75"/>
  <c r="X71" i="75"/>
  <c r="W71" i="75"/>
  <c r="V71" i="75"/>
  <c r="U71" i="75"/>
  <c r="T71" i="75"/>
  <c r="S71" i="75"/>
  <c r="R71" i="75"/>
  <c r="Q71" i="75"/>
  <c r="P71" i="75"/>
  <c r="O71" i="75"/>
  <c r="N71" i="75"/>
  <c r="M71" i="75"/>
  <c r="L71" i="75"/>
  <c r="K71" i="75"/>
  <c r="J71" i="75"/>
  <c r="I71" i="75"/>
  <c r="H71" i="75"/>
  <c r="G71" i="75"/>
  <c r="F71" i="75"/>
  <c r="E71" i="75"/>
  <c r="D71" i="75"/>
  <c r="BJ70" i="75"/>
  <c r="BI70" i="75"/>
  <c r="BH70" i="75"/>
  <c r="BG70" i="75"/>
  <c r="BF70" i="75"/>
  <c r="BE70" i="75"/>
  <c r="BD70" i="75"/>
  <c r="BC70" i="75"/>
  <c r="BB70" i="75"/>
  <c r="BA70" i="75"/>
  <c r="AZ70" i="75"/>
  <c r="AY70" i="75"/>
  <c r="AX70" i="75"/>
  <c r="AW70" i="75"/>
  <c r="AV70" i="75"/>
  <c r="AU70" i="75"/>
  <c r="AT70" i="75"/>
  <c r="AS70" i="75"/>
  <c r="AR70" i="75"/>
  <c r="AQ70" i="75"/>
  <c r="AP70" i="75"/>
  <c r="AO70" i="75"/>
  <c r="AN70" i="75"/>
  <c r="AM70" i="75"/>
  <c r="AL70" i="75"/>
  <c r="AK70" i="75"/>
  <c r="AJ70" i="75"/>
  <c r="AI70" i="75"/>
  <c r="AH70" i="75"/>
  <c r="AG70" i="75"/>
  <c r="AF70" i="75"/>
  <c r="AE70" i="75"/>
  <c r="AD70" i="75"/>
  <c r="AC70" i="75"/>
  <c r="AB70" i="75"/>
  <c r="AA70" i="75"/>
  <c r="Z70" i="75"/>
  <c r="Y70" i="75"/>
  <c r="X70" i="75"/>
  <c r="W70" i="75"/>
  <c r="V70" i="75"/>
  <c r="U70" i="75"/>
  <c r="T70" i="75"/>
  <c r="S70" i="75"/>
  <c r="R70" i="75"/>
  <c r="Q70" i="75"/>
  <c r="P70" i="75"/>
  <c r="O70" i="75"/>
  <c r="N70" i="75"/>
  <c r="M70" i="75"/>
  <c r="L70" i="75"/>
  <c r="K70" i="75"/>
  <c r="J70" i="75"/>
  <c r="I70" i="75"/>
  <c r="H70" i="75"/>
  <c r="G70" i="75"/>
  <c r="F70" i="75"/>
  <c r="E70" i="75"/>
  <c r="D70" i="75"/>
  <c r="BJ69" i="75"/>
  <c r="BI69" i="75"/>
  <c r="BH69" i="75"/>
  <c r="BG69" i="75"/>
  <c r="BF69" i="75"/>
  <c r="BE69" i="75"/>
  <c r="BD69" i="75"/>
  <c r="BC69" i="75"/>
  <c r="BB69" i="75"/>
  <c r="BA69" i="75"/>
  <c r="AZ69" i="75"/>
  <c r="AY69" i="75"/>
  <c r="AX69" i="75"/>
  <c r="AW69" i="75"/>
  <c r="AV69" i="75"/>
  <c r="AU69" i="75"/>
  <c r="AT69" i="75"/>
  <c r="AS69" i="75"/>
  <c r="AR69" i="75"/>
  <c r="AQ69" i="75"/>
  <c r="AP69" i="75"/>
  <c r="AO69" i="75"/>
  <c r="AN69" i="75"/>
  <c r="AM69" i="75"/>
  <c r="AL69" i="75"/>
  <c r="AK69" i="75"/>
  <c r="AJ69" i="75"/>
  <c r="AI69" i="75"/>
  <c r="AH69" i="75"/>
  <c r="AG69" i="75"/>
  <c r="AF69" i="75"/>
  <c r="AE69" i="75"/>
  <c r="AD69" i="75"/>
  <c r="AC69" i="75"/>
  <c r="AB69" i="75"/>
  <c r="AA69" i="75"/>
  <c r="Z69" i="75"/>
  <c r="Y69" i="75"/>
  <c r="X69" i="75"/>
  <c r="W69" i="75"/>
  <c r="V69" i="75"/>
  <c r="U69" i="75"/>
  <c r="T69" i="75"/>
  <c r="S69" i="75"/>
  <c r="R69" i="75"/>
  <c r="Q69" i="75"/>
  <c r="P69" i="75"/>
  <c r="O69" i="75"/>
  <c r="N69" i="75"/>
  <c r="M69" i="75"/>
  <c r="L69" i="75"/>
  <c r="K69" i="75"/>
  <c r="J69" i="75"/>
  <c r="I69" i="75"/>
  <c r="H69" i="75"/>
  <c r="G69" i="75"/>
  <c r="F69" i="75"/>
  <c r="E69" i="75"/>
  <c r="D69" i="75"/>
  <c r="BJ68" i="75"/>
  <c r="BI68" i="75"/>
  <c r="BH68" i="75"/>
  <c r="BG68" i="75"/>
  <c r="BF68" i="75"/>
  <c r="BE68" i="75"/>
  <c r="BD68" i="75"/>
  <c r="BC68" i="75"/>
  <c r="BB68" i="75"/>
  <c r="BA68" i="75"/>
  <c r="AZ68" i="75"/>
  <c r="AY68" i="75"/>
  <c r="AX68" i="75"/>
  <c r="AW68" i="75"/>
  <c r="AV68" i="75"/>
  <c r="AU68" i="75"/>
  <c r="AT68" i="75"/>
  <c r="AS68" i="75"/>
  <c r="AR68" i="75"/>
  <c r="AQ68" i="75"/>
  <c r="AP68" i="75"/>
  <c r="AO68" i="75"/>
  <c r="AN68" i="75"/>
  <c r="AM68" i="75"/>
  <c r="AL68" i="75"/>
  <c r="AK68" i="75"/>
  <c r="AJ68" i="75"/>
  <c r="AI68" i="75"/>
  <c r="AH68" i="75"/>
  <c r="AG68" i="75"/>
  <c r="AF68" i="75"/>
  <c r="AE68" i="75"/>
  <c r="AD68" i="75"/>
  <c r="AC68" i="75"/>
  <c r="AB68" i="75"/>
  <c r="AA68" i="75"/>
  <c r="Z68" i="75"/>
  <c r="Y68" i="75"/>
  <c r="X68" i="75"/>
  <c r="W68" i="75"/>
  <c r="V68" i="75"/>
  <c r="U68" i="75"/>
  <c r="T68" i="75"/>
  <c r="S68" i="75"/>
  <c r="R68" i="75"/>
  <c r="Q68" i="75"/>
  <c r="P68" i="75"/>
  <c r="O68" i="75"/>
  <c r="N68" i="75"/>
  <c r="M68" i="75"/>
  <c r="L68" i="75"/>
  <c r="K68" i="75"/>
  <c r="J68" i="75"/>
  <c r="I68" i="75"/>
  <c r="H68" i="75"/>
  <c r="G68" i="75"/>
  <c r="F68" i="75"/>
  <c r="E68" i="75"/>
  <c r="D68" i="75"/>
  <c r="BJ67" i="75"/>
  <c r="BI67" i="75"/>
  <c r="BH67" i="75"/>
  <c r="BG67" i="75"/>
  <c r="BF67" i="75"/>
  <c r="BE67" i="75"/>
  <c r="BD67" i="75"/>
  <c r="BC67" i="75"/>
  <c r="BB67" i="75"/>
  <c r="BA67" i="75"/>
  <c r="AZ67" i="75"/>
  <c r="AY67" i="75"/>
  <c r="AX67" i="75"/>
  <c r="AW67" i="75"/>
  <c r="AV67" i="75"/>
  <c r="AU67" i="75"/>
  <c r="AT67" i="75"/>
  <c r="AS67" i="75"/>
  <c r="AR67" i="75"/>
  <c r="AQ67" i="75"/>
  <c r="AP67" i="75"/>
  <c r="AO67" i="75"/>
  <c r="AN67" i="75"/>
  <c r="AM67" i="75"/>
  <c r="AL67" i="75"/>
  <c r="AK67" i="75"/>
  <c r="AJ67" i="75"/>
  <c r="AI67" i="75"/>
  <c r="AH67" i="75"/>
  <c r="AG67" i="75"/>
  <c r="AF67" i="75"/>
  <c r="AE67" i="75"/>
  <c r="AD67" i="75"/>
  <c r="AC67" i="75"/>
  <c r="AB67" i="75"/>
  <c r="AA67" i="75"/>
  <c r="Z67" i="75"/>
  <c r="Y67" i="75"/>
  <c r="X67" i="75"/>
  <c r="W67" i="75"/>
  <c r="V67" i="75"/>
  <c r="U67" i="75"/>
  <c r="T67" i="75"/>
  <c r="S67" i="75"/>
  <c r="R67" i="75"/>
  <c r="Q67" i="75"/>
  <c r="P67" i="75"/>
  <c r="O67" i="75"/>
  <c r="N67" i="75"/>
  <c r="M67" i="75"/>
  <c r="L67" i="75"/>
  <c r="K67" i="75"/>
  <c r="J67" i="75"/>
  <c r="I67" i="75"/>
  <c r="H67" i="75"/>
  <c r="G67" i="75"/>
  <c r="F67" i="75"/>
  <c r="E67" i="75"/>
  <c r="D67" i="75"/>
  <c r="BJ66" i="75"/>
  <c r="BI66" i="75"/>
  <c r="BH66" i="75"/>
  <c r="BG66" i="75"/>
  <c r="BF66" i="75"/>
  <c r="BE66" i="75"/>
  <c r="BD66" i="75"/>
  <c r="BC66" i="75"/>
  <c r="BB66" i="75"/>
  <c r="BA66" i="75"/>
  <c r="AZ66" i="75"/>
  <c r="AY66" i="75"/>
  <c r="AX66" i="75"/>
  <c r="AW66" i="75"/>
  <c r="AV66" i="75"/>
  <c r="AU66" i="75"/>
  <c r="AT66" i="75"/>
  <c r="AS66" i="75"/>
  <c r="AR66" i="75"/>
  <c r="AQ66" i="75"/>
  <c r="AP66" i="75"/>
  <c r="AO66" i="75"/>
  <c r="AN66" i="75"/>
  <c r="AM66" i="75"/>
  <c r="AL66" i="75"/>
  <c r="AK66" i="75"/>
  <c r="AJ66" i="75"/>
  <c r="AI66" i="75"/>
  <c r="AH66" i="75"/>
  <c r="AG66" i="75"/>
  <c r="AF66" i="75"/>
  <c r="AE66" i="75"/>
  <c r="AD66" i="75"/>
  <c r="AC66" i="75"/>
  <c r="AB66" i="75"/>
  <c r="AA66" i="75"/>
  <c r="Z66" i="75"/>
  <c r="Y66" i="75"/>
  <c r="X66" i="75"/>
  <c r="W66" i="75"/>
  <c r="V66" i="75"/>
  <c r="U66" i="75"/>
  <c r="T66" i="75"/>
  <c r="S66" i="75"/>
  <c r="R66" i="75"/>
  <c r="Q66" i="75"/>
  <c r="P66" i="75"/>
  <c r="O66" i="75"/>
  <c r="N66" i="75"/>
  <c r="M66" i="75"/>
  <c r="L66" i="75"/>
  <c r="K66" i="75"/>
  <c r="J66" i="75"/>
  <c r="I66" i="75"/>
  <c r="H66" i="75"/>
  <c r="G66" i="75"/>
  <c r="F66" i="75"/>
  <c r="E66" i="75"/>
  <c r="D66" i="75"/>
  <c r="BJ65" i="75"/>
  <c r="BI65" i="75"/>
  <c r="BH65" i="75"/>
  <c r="BG65" i="75"/>
  <c r="BF65" i="75"/>
  <c r="BE65" i="75"/>
  <c r="BD65" i="75"/>
  <c r="BC65" i="75"/>
  <c r="BB65" i="75"/>
  <c r="BA65" i="75"/>
  <c r="AZ65" i="75"/>
  <c r="AY65" i="75"/>
  <c r="AX65" i="75"/>
  <c r="AW65" i="75"/>
  <c r="AV65" i="75"/>
  <c r="AU65" i="75"/>
  <c r="AT65" i="75"/>
  <c r="AS65" i="75"/>
  <c r="AR65" i="75"/>
  <c r="AQ65" i="75"/>
  <c r="AP65" i="75"/>
  <c r="AO65" i="75"/>
  <c r="AN65" i="75"/>
  <c r="AM65" i="75"/>
  <c r="AL65" i="75"/>
  <c r="AK65" i="75"/>
  <c r="AJ65" i="75"/>
  <c r="AI65" i="75"/>
  <c r="AH65" i="75"/>
  <c r="AG65" i="75"/>
  <c r="AF65" i="75"/>
  <c r="AE65" i="75"/>
  <c r="AD65" i="75"/>
  <c r="AC65" i="75"/>
  <c r="AB65" i="75"/>
  <c r="AA65" i="75"/>
  <c r="Z65" i="75"/>
  <c r="Y65" i="75"/>
  <c r="X65" i="75"/>
  <c r="W65" i="75"/>
  <c r="V65" i="75"/>
  <c r="U65" i="75"/>
  <c r="T65" i="75"/>
  <c r="S65" i="75"/>
  <c r="R65" i="75"/>
  <c r="Q65" i="75"/>
  <c r="P65" i="75"/>
  <c r="O65" i="75"/>
  <c r="N65" i="75"/>
  <c r="M65" i="75"/>
  <c r="L65" i="75"/>
  <c r="K65" i="75"/>
  <c r="J65" i="75"/>
  <c r="I65" i="75"/>
  <c r="H65" i="75"/>
  <c r="G65" i="75"/>
  <c r="F65" i="75"/>
  <c r="E65" i="75"/>
  <c r="D65" i="75"/>
  <c r="BJ64" i="75"/>
  <c r="BI64" i="75"/>
  <c r="BH64" i="75"/>
  <c r="BG64" i="75"/>
  <c r="BF64" i="75"/>
  <c r="BE64" i="75"/>
  <c r="BD64" i="75"/>
  <c r="BC64" i="75"/>
  <c r="BB64" i="75"/>
  <c r="BA64" i="75"/>
  <c r="AZ64" i="75"/>
  <c r="AY64" i="75"/>
  <c r="AX64" i="75"/>
  <c r="AW64" i="75"/>
  <c r="AV64" i="75"/>
  <c r="AU64" i="75"/>
  <c r="AT64" i="75"/>
  <c r="AS64" i="75"/>
  <c r="AR64" i="75"/>
  <c r="AQ64" i="75"/>
  <c r="AP64" i="75"/>
  <c r="AO64" i="75"/>
  <c r="AN64" i="75"/>
  <c r="AM64" i="75"/>
  <c r="AL64" i="75"/>
  <c r="AK64" i="75"/>
  <c r="AJ64" i="75"/>
  <c r="AI64" i="75"/>
  <c r="AH64" i="75"/>
  <c r="AG64" i="75"/>
  <c r="AF64" i="75"/>
  <c r="AE64" i="75"/>
  <c r="AD64" i="75"/>
  <c r="AC64" i="75"/>
  <c r="AB64" i="75"/>
  <c r="AA64" i="75"/>
  <c r="Z64" i="75"/>
  <c r="Y64" i="75"/>
  <c r="X64" i="75"/>
  <c r="W64" i="75"/>
  <c r="V64" i="75"/>
  <c r="U64" i="75"/>
  <c r="T64" i="75"/>
  <c r="S64" i="75"/>
  <c r="R64" i="75"/>
  <c r="Q64" i="75"/>
  <c r="P64" i="75"/>
  <c r="O64" i="75"/>
  <c r="N64" i="75"/>
  <c r="M64" i="75"/>
  <c r="L64" i="75"/>
  <c r="K64" i="75"/>
  <c r="J64" i="75"/>
  <c r="I64" i="75"/>
  <c r="H64" i="75"/>
  <c r="G64" i="75"/>
  <c r="F64" i="75"/>
  <c r="E64" i="75"/>
  <c r="D64" i="75"/>
  <c r="C64" i="75"/>
  <c r="BJ63" i="75"/>
  <c r="BI63" i="75"/>
  <c r="BH63" i="75"/>
  <c r="BG63" i="75"/>
  <c r="BF63" i="75"/>
  <c r="BE63" i="75"/>
  <c r="BD63" i="75"/>
  <c r="BC63" i="75"/>
  <c r="BB63" i="75"/>
  <c r="BA63" i="75"/>
  <c r="AZ63" i="75"/>
  <c r="AY63" i="75"/>
  <c r="AX63" i="75"/>
  <c r="AW63" i="75"/>
  <c r="AV63" i="75"/>
  <c r="AU63" i="75"/>
  <c r="AT63" i="75"/>
  <c r="AS63" i="75"/>
  <c r="AR63" i="75"/>
  <c r="AQ63" i="75"/>
  <c r="AP63" i="75"/>
  <c r="AO63" i="75"/>
  <c r="AN63" i="75"/>
  <c r="AM63" i="75"/>
  <c r="AL63" i="75"/>
  <c r="AK63" i="75"/>
  <c r="AJ63" i="75"/>
  <c r="AI63" i="75"/>
  <c r="AH63" i="75"/>
  <c r="AG63" i="75"/>
  <c r="AF63" i="75"/>
  <c r="AE63" i="75"/>
  <c r="AD63" i="75"/>
  <c r="AC63" i="75"/>
  <c r="AB63" i="75"/>
  <c r="AA63" i="75"/>
  <c r="Z63" i="75"/>
  <c r="Y63" i="75"/>
  <c r="X63" i="75"/>
  <c r="W63" i="75"/>
  <c r="V63" i="75"/>
  <c r="U63" i="75"/>
  <c r="T63" i="75"/>
  <c r="S63" i="75"/>
  <c r="R63" i="75"/>
  <c r="Q63" i="75"/>
  <c r="P63" i="75"/>
  <c r="O63" i="75"/>
  <c r="N63" i="75"/>
  <c r="M63" i="75"/>
  <c r="L63" i="75"/>
  <c r="K63" i="75"/>
  <c r="J63" i="75"/>
  <c r="I63" i="75"/>
  <c r="H63" i="75"/>
  <c r="G63" i="75"/>
  <c r="F63" i="75"/>
  <c r="E63" i="75"/>
  <c r="D63" i="75"/>
  <c r="BJ62" i="75"/>
  <c r="BI62" i="75"/>
  <c r="BH62" i="75"/>
  <c r="BG62" i="75"/>
  <c r="BF62" i="75"/>
  <c r="BE62" i="75"/>
  <c r="BD62" i="75"/>
  <c r="BC62" i="75"/>
  <c r="BB62" i="75"/>
  <c r="BA62" i="75"/>
  <c r="AZ62" i="75"/>
  <c r="AY62" i="75"/>
  <c r="AX62" i="75"/>
  <c r="AW62" i="75"/>
  <c r="AV62" i="75"/>
  <c r="AU62" i="75"/>
  <c r="AT62" i="75"/>
  <c r="AS62" i="75"/>
  <c r="AR62" i="75"/>
  <c r="AQ62" i="75"/>
  <c r="AP62" i="75"/>
  <c r="AO62" i="75"/>
  <c r="AN62" i="75"/>
  <c r="AM62" i="75"/>
  <c r="AL62" i="75"/>
  <c r="AK62" i="75"/>
  <c r="AJ62" i="75"/>
  <c r="AI62" i="75"/>
  <c r="AH62" i="75"/>
  <c r="AG62" i="75"/>
  <c r="AF62" i="75"/>
  <c r="AE62" i="75"/>
  <c r="AD62" i="75"/>
  <c r="AC62" i="75"/>
  <c r="AB62" i="75"/>
  <c r="AA62" i="75"/>
  <c r="Z62" i="75"/>
  <c r="Y62" i="75"/>
  <c r="X62" i="75"/>
  <c r="W62" i="75"/>
  <c r="V62" i="75"/>
  <c r="U62" i="75"/>
  <c r="T62" i="75"/>
  <c r="S62" i="75"/>
  <c r="R62" i="75"/>
  <c r="Q62" i="75"/>
  <c r="P62" i="75"/>
  <c r="O62" i="75"/>
  <c r="N62" i="75"/>
  <c r="M62" i="75"/>
  <c r="L62" i="75"/>
  <c r="K62" i="75"/>
  <c r="J62" i="75"/>
  <c r="I62" i="75"/>
  <c r="H62" i="75"/>
  <c r="G62" i="75"/>
  <c r="F62" i="75"/>
  <c r="E62" i="75"/>
  <c r="D62" i="75"/>
  <c r="BJ61" i="75"/>
  <c r="BI61" i="75"/>
  <c r="BH61" i="75"/>
  <c r="BG61" i="75"/>
  <c r="BF61" i="75"/>
  <c r="BE61" i="75"/>
  <c r="BD61" i="75"/>
  <c r="BC61" i="75"/>
  <c r="BB61" i="75"/>
  <c r="BA61" i="75"/>
  <c r="AZ61" i="75"/>
  <c r="AY61" i="75"/>
  <c r="AX61" i="75"/>
  <c r="AW61" i="75"/>
  <c r="AV61" i="75"/>
  <c r="AU61" i="75"/>
  <c r="AT61" i="75"/>
  <c r="AS61" i="75"/>
  <c r="AR61" i="75"/>
  <c r="AQ61" i="75"/>
  <c r="AP61" i="75"/>
  <c r="AO61" i="75"/>
  <c r="AN61" i="75"/>
  <c r="AM61" i="75"/>
  <c r="AL61" i="75"/>
  <c r="AK61" i="75"/>
  <c r="AJ61" i="75"/>
  <c r="AI61" i="75"/>
  <c r="AH61" i="75"/>
  <c r="AG61" i="75"/>
  <c r="AF61" i="75"/>
  <c r="AE61" i="75"/>
  <c r="AD61" i="75"/>
  <c r="AC61" i="75"/>
  <c r="AB61" i="75"/>
  <c r="AA61" i="75"/>
  <c r="Z61" i="75"/>
  <c r="Y61" i="75"/>
  <c r="X61" i="75"/>
  <c r="W61" i="75"/>
  <c r="V61" i="75"/>
  <c r="U61" i="75"/>
  <c r="T61" i="75"/>
  <c r="S61" i="75"/>
  <c r="R61" i="75"/>
  <c r="Q61" i="75"/>
  <c r="P61" i="75"/>
  <c r="O61" i="75"/>
  <c r="N61" i="75"/>
  <c r="M61" i="75"/>
  <c r="L61" i="75"/>
  <c r="K61" i="75"/>
  <c r="J61" i="75"/>
  <c r="I61" i="75"/>
  <c r="H61" i="75"/>
  <c r="G61" i="75"/>
  <c r="F61" i="75"/>
  <c r="E61" i="75"/>
  <c r="D61" i="75"/>
  <c r="BJ60" i="75"/>
  <c r="BI60" i="75"/>
  <c r="BH60" i="75"/>
  <c r="BG60" i="75"/>
  <c r="BF60" i="75"/>
  <c r="BE60" i="75"/>
  <c r="BD60" i="75"/>
  <c r="BC60" i="75"/>
  <c r="BB60" i="75"/>
  <c r="BA60" i="75"/>
  <c r="AZ60" i="75"/>
  <c r="AY60" i="75"/>
  <c r="AX60" i="75"/>
  <c r="AW60" i="75"/>
  <c r="AV60" i="75"/>
  <c r="AU60" i="75"/>
  <c r="AT60" i="75"/>
  <c r="AS60" i="75"/>
  <c r="AR60" i="75"/>
  <c r="AQ60" i="75"/>
  <c r="AP60" i="75"/>
  <c r="AO60" i="75"/>
  <c r="AN60" i="75"/>
  <c r="AM60" i="75"/>
  <c r="AL60" i="75"/>
  <c r="AK60" i="75"/>
  <c r="AJ60" i="75"/>
  <c r="AI60" i="75"/>
  <c r="AH60" i="75"/>
  <c r="AG60" i="75"/>
  <c r="AF60" i="75"/>
  <c r="AE60" i="75"/>
  <c r="AD60" i="75"/>
  <c r="AC60" i="75"/>
  <c r="AB60" i="75"/>
  <c r="AA60" i="75"/>
  <c r="Z60" i="75"/>
  <c r="Y60" i="75"/>
  <c r="X60" i="75"/>
  <c r="W60" i="75"/>
  <c r="V60" i="75"/>
  <c r="U60" i="75"/>
  <c r="T60" i="75"/>
  <c r="S60" i="75"/>
  <c r="R60" i="75"/>
  <c r="Q60" i="75"/>
  <c r="P60" i="75"/>
  <c r="O60" i="75"/>
  <c r="N60" i="75"/>
  <c r="M60" i="75"/>
  <c r="L60" i="75"/>
  <c r="K60" i="75"/>
  <c r="J60" i="75"/>
  <c r="I60" i="75"/>
  <c r="H60" i="75"/>
  <c r="G60" i="75"/>
  <c r="F60" i="75"/>
  <c r="E60" i="75"/>
  <c r="D60" i="75"/>
  <c r="BJ59" i="75"/>
  <c r="BI59" i="75"/>
  <c r="BH59" i="75"/>
  <c r="BG59" i="75"/>
  <c r="BF59" i="75"/>
  <c r="BE59" i="75"/>
  <c r="BD59" i="75"/>
  <c r="BC59" i="75"/>
  <c r="BB59" i="75"/>
  <c r="BA59" i="75"/>
  <c r="AZ59" i="75"/>
  <c r="AY59" i="75"/>
  <c r="AX59" i="75"/>
  <c r="AW59" i="75"/>
  <c r="AV59" i="75"/>
  <c r="AU59" i="75"/>
  <c r="AT59" i="75"/>
  <c r="AS59" i="75"/>
  <c r="AR59" i="75"/>
  <c r="AQ59" i="75"/>
  <c r="AP59" i="75"/>
  <c r="AO59" i="75"/>
  <c r="AN59" i="75"/>
  <c r="AM59" i="75"/>
  <c r="AL59" i="75"/>
  <c r="AK59" i="75"/>
  <c r="AJ59" i="75"/>
  <c r="AI59" i="75"/>
  <c r="AH59" i="75"/>
  <c r="AG59" i="75"/>
  <c r="AF59" i="75"/>
  <c r="AE59" i="75"/>
  <c r="AD59" i="75"/>
  <c r="AC59" i="75"/>
  <c r="AB59" i="75"/>
  <c r="AA59" i="75"/>
  <c r="Z59" i="75"/>
  <c r="Y59" i="75"/>
  <c r="X59" i="75"/>
  <c r="W59" i="75"/>
  <c r="V59" i="75"/>
  <c r="U59" i="75"/>
  <c r="T59" i="75"/>
  <c r="S59" i="75"/>
  <c r="R59" i="75"/>
  <c r="Q59" i="75"/>
  <c r="P59" i="75"/>
  <c r="O59" i="75"/>
  <c r="N59" i="75"/>
  <c r="M59" i="75"/>
  <c r="L59" i="75"/>
  <c r="K59" i="75"/>
  <c r="J59" i="75"/>
  <c r="I59" i="75"/>
  <c r="H59" i="75"/>
  <c r="G59" i="75"/>
  <c r="F59" i="75"/>
  <c r="E59" i="75"/>
  <c r="D59" i="75"/>
  <c r="C59" i="75"/>
  <c r="BJ58" i="75"/>
  <c r="BI58" i="75"/>
  <c r="BH58" i="75"/>
  <c r="BG58" i="75"/>
  <c r="BF58" i="75"/>
  <c r="BE58" i="75"/>
  <c r="BD58" i="75"/>
  <c r="BC58" i="75"/>
  <c r="BB58" i="75"/>
  <c r="BA58" i="75"/>
  <c r="AZ58" i="75"/>
  <c r="AY58" i="75"/>
  <c r="AX58" i="75"/>
  <c r="AW58" i="75"/>
  <c r="AV58" i="75"/>
  <c r="AU58" i="75"/>
  <c r="AT58" i="75"/>
  <c r="AS58" i="75"/>
  <c r="AR58" i="75"/>
  <c r="AQ58" i="75"/>
  <c r="AP58" i="75"/>
  <c r="AO58" i="75"/>
  <c r="AN58" i="75"/>
  <c r="AM58" i="75"/>
  <c r="AL58" i="75"/>
  <c r="AK58" i="75"/>
  <c r="AJ58" i="75"/>
  <c r="AI58" i="75"/>
  <c r="AH58" i="75"/>
  <c r="AG58" i="75"/>
  <c r="AF58" i="75"/>
  <c r="AE58" i="75"/>
  <c r="AD58" i="75"/>
  <c r="AC58" i="75"/>
  <c r="AB58" i="75"/>
  <c r="AA58" i="75"/>
  <c r="Z58" i="75"/>
  <c r="Y58" i="75"/>
  <c r="X58" i="75"/>
  <c r="W58" i="75"/>
  <c r="V58" i="75"/>
  <c r="U58" i="75"/>
  <c r="T58" i="75"/>
  <c r="S58" i="75"/>
  <c r="R58" i="75"/>
  <c r="Q58" i="75"/>
  <c r="P58" i="75"/>
  <c r="O58" i="75"/>
  <c r="N58" i="75"/>
  <c r="M58" i="75"/>
  <c r="L58" i="75"/>
  <c r="K58" i="75"/>
  <c r="J58" i="75"/>
  <c r="I58" i="75"/>
  <c r="H58" i="75"/>
  <c r="G58" i="75"/>
  <c r="F58" i="75"/>
  <c r="E58" i="75"/>
  <c r="D58" i="75"/>
  <c r="C58" i="75"/>
  <c r="BJ57" i="75"/>
  <c r="BI57" i="75"/>
  <c r="BH57" i="75"/>
  <c r="BG57" i="75"/>
  <c r="BF57" i="75"/>
  <c r="BE57" i="75"/>
  <c r="BD57" i="75"/>
  <c r="BC57" i="75"/>
  <c r="BB57" i="75"/>
  <c r="BA57" i="75"/>
  <c r="AZ57" i="75"/>
  <c r="AY57" i="75"/>
  <c r="AX57" i="75"/>
  <c r="AW57" i="75"/>
  <c r="AV57" i="75"/>
  <c r="AU57" i="75"/>
  <c r="AT57" i="75"/>
  <c r="AS57" i="75"/>
  <c r="AR57" i="75"/>
  <c r="AQ57" i="75"/>
  <c r="AP57" i="75"/>
  <c r="AO57" i="75"/>
  <c r="AN57" i="75"/>
  <c r="AM57" i="75"/>
  <c r="AL57" i="75"/>
  <c r="AK57" i="75"/>
  <c r="AJ57" i="75"/>
  <c r="AI57" i="75"/>
  <c r="AH57" i="75"/>
  <c r="AG57" i="75"/>
  <c r="AF57" i="75"/>
  <c r="AE57" i="75"/>
  <c r="AD57" i="75"/>
  <c r="AC57" i="75"/>
  <c r="AB57" i="75"/>
  <c r="AA57" i="75"/>
  <c r="Z57" i="75"/>
  <c r="Y57" i="75"/>
  <c r="X57" i="75"/>
  <c r="W57" i="75"/>
  <c r="V57" i="75"/>
  <c r="U57" i="75"/>
  <c r="T57" i="75"/>
  <c r="S57" i="75"/>
  <c r="R57" i="75"/>
  <c r="Q57" i="75"/>
  <c r="P57" i="75"/>
  <c r="O57" i="75"/>
  <c r="N57" i="75"/>
  <c r="M57" i="75"/>
  <c r="L57" i="75"/>
  <c r="K57" i="75"/>
  <c r="J57" i="75"/>
  <c r="I57" i="75"/>
  <c r="H57" i="75"/>
  <c r="G57" i="75"/>
  <c r="F57" i="75"/>
  <c r="E57" i="75"/>
  <c r="D57" i="75"/>
  <c r="BJ56" i="75"/>
  <c r="BI56" i="75"/>
  <c r="BH56" i="75"/>
  <c r="BG56" i="75"/>
  <c r="BF56" i="75"/>
  <c r="BE56" i="75"/>
  <c r="BD56" i="75"/>
  <c r="BC56" i="75"/>
  <c r="BB56" i="75"/>
  <c r="BA56" i="75"/>
  <c r="AZ56" i="75"/>
  <c r="AY56" i="75"/>
  <c r="AX56" i="75"/>
  <c r="AW56" i="75"/>
  <c r="AV56" i="75"/>
  <c r="AU56" i="75"/>
  <c r="AT56" i="75"/>
  <c r="AS56" i="75"/>
  <c r="AR56" i="75"/>
  <c r="AQ56" i="75"/>
  <c r="AP56" i="75"/>
  <c r="AO56" i="75"/>
  <c r="AN56" i="75"/>
  <c r="AM56" i="75"/>
  <c r="AL56" i="75"/>
  <c r="AK56" i="75"/>
  <c r="AJ56" i="75"/>
  <c r="AI56" i="75"/>
  <c r="AH56" i="75"/>
  <c r="AG56" i="75"/>
  <c r="AF56" i="75"/>
  <c r="AE56" i="75"/>
  <c r="AD56" i="75"/>
  <c r="AC56" i="75"/>
  <c r="AB56" i="75"/>
  <c r="AA56" i="75"/>
  <c r="Z56" i="75"/>
  <c r="Y56" i="75"/>
  <c r="X56" i="75"/>
  <c r="W56" i="75"/>
  <c r="V56" i="75"/>
  <c r="U56" i="75"/>
  <c r="T56" i="75"/>
  <c r="S56" i="75"/>
  <c r="R56" i="75"/>
  <c r="Q56" i="75"/>
  <c r="P56" i="75"/>
  <c r="O56" i="75"/>
  <c r="N56" i="75"/>
  <c r="M56" i="75"/>
  <c r="L56" i="75"/>
  <c r="K56" i="75"/>
  <c r="J56" i="75"/>
  <c r="I56" i="75"/>
  <c r="H56" i="75"/>
  <c r="G56" i="75"/>
  <c r="F56" i="75"/>
  <c r="E56" i="75"/>
  <c r="D56" i="75"/>
  <c r="C56" i="75"/>
  <c r="BJ55" i="75"/>
  <c r="BI55" i="75"/>
  <c r="BH55" i="75"/>
  <c r="BG55" i="75"/>
  <c r="BF55" i="75"/>
  <c r="BE55" i="75"/>
  <c r="BD55" i="75"/>
  <c r="BC55" i="75"/>
  <c r="BB55" i="75"/>
  <c r="BA55" i="75"/>
  <c r="AZ55" i="75"/>
  <c r="AY55" i="75"/>
  <c r="AX55" i="75"/>
  <c r="AW55" i="75"/>
  <c r="AV55" i="75"/>
  <c r="AU55" i="75"/>
  <c r="AT55" i="75"/>
  <c r="AS55" i="75"/>
  <c r="AR55" i="75"/>
  <c r="AQ55" i="75"/>
  <c r="AP55" i="75"/>
  <c r="AO55" i="75"/>
  <c r="AN55" i="75"/>
  <c r="AM55" i="75"/>
  <c r="AL55" i="75"/>
  <c r="AK55" i="75"/>
  <c r="AJ55" i="75"/>
  <c r="AI55" i="75"/>
  <c r="AH55" i="75"/>
  <c r="AG55" i="75"/>
  <c r="AF55" i="75"/>
  <c r="AE55" i="75"/>
  <c r="AD55" i="75"/>
  <c r="AC55" i="75"/>
  <c r="AB55" i="75"/>
  <c r="AA55" i="75"/>
  <c r="Z55" i="75"/>
  <c r="Y55" i="75"/>
  <c r="X55" i="75"/>
  <c r="W55" i="75"/>
  <c r="V55" i="75"/>
  <c r="U55" i="75"/>
  <c r="T55" i="75"/>
  <c r="S55" i="75"/>
  <c r="R55" i="75"/>
  <c r="Q55" i="75"/>
  <c r="P55" i="75"/>
  <c r="O55" i="75"/>
  <c r="N55" i="75"/>
  <c r="M55" i="75"/>
  <c r="L55" i="75"/>
  <c r="K55" i="75"/>
  <c r="J55" i="75"/>
  <c r="I55" i="75"/>
  <c r="H55" i="75"/>
  <c r="G55" i="75"/>
  <c r="F55" i="75"/>
  <c r="E55" i="75"/>
  <c r="D55" i="75"/>
  <c r="C55" i="75"/>
  <c r="C54" i="75"/>
  <c r="BJ52" i="75"/>
  <c r="BI52" i="75"/>
  <c r="BH52" i="75"/>
  <c r="BG52" i="75"/>
  <c r="BF52" i="75"/>
  <c r="BE52" i="75"/>
  <c r="BD52" i="75"/>
  <c r="BC52" i="75"/>
  <c r="BB52" i="75"/>
  <c r="BA52" i="75"/>
  <c r="AZ52" i="75"/>
  <c r="AY52" i="75"/>
  <c r="AX52" i="75"/>
  <c r="AW52" i="75"/>
  <c r="AV52" i="75"/>
  <c r="AU52" i="75"/>
  <c r="AT52" i="75"/>
  <c r="AS52" i="75"/>
  <c r="AR52" i="75"/>
  <c r="AQ52" i="75"/>
  <c r="AP52" i="75"/>
  <c r="AO52" i="75"/>
  <c r="AN52" i="75"/>
  <c r="AM52" i="75"/>
  <c r="AL52" i="75"/>
  <c r="AK52" i="75"/>
  <c r="AJ52" i="75"/>
  <c r="AI52" i="75"/>
  <c r="AH52" i="75"/>
  <c r="AG52" i="75"/>
  <c r="AF52" i="75"/>
  <c r="AE52" i="75"/>
  <c r="AD52" i="75"/>
  <c r="AC52" i="75"/>
  <c r="AB52" i="75"/>
  <c r="AA52" i="75"/>
  <c r="Z52" i="75"/>
  <c r="Y52" i="75"/>
  <c r="X52" i="75"/>
  <c r="W52" i="75"/>
  <c r="V52" i="75"/>
  <c r="U52" i="75"/>
  <c r="T52" i="75"/>
  <c r="S52" i="75"/>
  <c r="R52" i="75"/>
  <c r="Q52" i="75"/>
  <c r="P52" i="75"/>
  <c r="O52" i="75"/>
  <c r="N52" i="75"/>
  <c r="M52" i="75"/>
  <c r="L52" i="75"/>
  <c r="K52" i="75"/>
  <c r="J52" i="75"/>
  <c r="I52" i="75"/>
  <c r="H52" i="75"/>
  <c r="G52" i="75"/>
  <c r="F52" i="75"/>
  <c r="E52" i="75"/>
  <c r="D52" i="75"/>
  <c r="C52" i="75"/>
  <c r="BJ51" i="75"/>
  <c r="BI51" i="75"/>
  <c r="BH51" i="75"/>
  <c r="BG51" i="75"/>
  <c r="BF51" i="75"/>
  <c r="BE51" i="75"/>
  <c r="BD51" i="75"/>
  <c r="BC51" i="75"/>
  <c r="BB51" i="75"/>
  <c r="BA51" i="75"/>
  <c r="AZ51" i="75"/>
  <c r="AY51" i="75"/>
  <c r="AX51" i="75"/>
  <c r="AW51" i="75"/>
  <c r="AV51" i="75"/>
  <c r="AU51" i="75"/>
  <c r="AT51" i="75"/>
  <c r="AS51" i="75"/>
  <c r="AR51" i="75"/>
  <c r="AQ51" i="75"/>
  <c r="AP51" i="75"/>
  <c r="AO51" i="75"/>
  <c r="AN51" i="75"/>
  <c r="AM51" i="75"/>
  <c r="AL51" i="75"/>
  <c r="AK51" i="75"/>
  <c r="AJ51" i="75"/>
  <c r="AI51" i="75"/>
  <c r="AH51" i="75"/>
  <c r="AG51" i="75"/>
  <c r="AF51" i="75"/>
  <c r="AE51" i="75"/>
  <c r="AD51" i="75"/>
  <c r="AC51" i="75"/>
  <c r="AB51" i="75"/>
  <c r="AA51" i="75"/>
  <c r="Z51" i="75"/>
  <c r="Y51" i="75"/>
  <c r="X51" i="75"/>
  <c r="W51" i="75"/>
  <c r="V51" i="75"/>
  <c r="U51" i="75"/>
  <c r="T51" i="75"/>
  <c r="S51" i="75"/>
  <c r="R51" i="75"/>
  <c r="Q51" i="75"/>
  <c r="P51" i="75"/>
  <c r="O51" i="75"/>
  <c r="N51" i="75"/>
  <c r="M51" i="75"/>
  <c r="L51" i="75"/>
  <c r="K51" i="75"/>
  <c r="J51" i="75"/>
  <c r="I51" i="75"/>
  <c r="H51" i="75"/>
  <c r="G51" i="75"/>
  <c r="F51" i="75"/>
  <c r="D51" i="75"/>
  <c r="C51" i="75"/>
  <c r="BJ50" i="75"/>
  <c r="BI50" i="75"/>
  <c r="BH50" i="75"/>
  <c r="BG50" i="75"/>
  <c r="BF50" i="75"/>
  <c r="BE50" i="75"/>
  <c r="BD50" i="75"/>
  <c r="BC50" i="75"/>
  <c r="BB50" i="75"/>
  <c r="BA50" i="75"/>
  <c r="AZ50" i="75"/>
  <c r="AY50" i="75"/>
  <c r="AX50" i="75"/>
  <c r="AW50" i="75"/>
  <c r="AV50" i="75"/>
  <c r="AU50" i="75"/>
  <c r="AT50" i="75"/>
  <c r="AS50" i="75"/>
  <c r="AR50" i="75"/>
  <c r="AQ50" i="75"/>
  <c r="AP50" i="75"/>
  <c r="AO50" i="75"/>
  <c r="AN50" i="75"/>
  <c r="AM50" i="75"/>
  <c r="AL50" i="75"/>
  <c r="AK50" i="75"/>
  <c r="AJ50" i="75"/>
  <c r="AI50" i="75"/>
  <c r="AH50" i="75"/>
  <c r="AG50" i="75"/>
  <c r="AF50" i="75"/>
  <c r="AE50" i="75"/>
  <c r="AD50" i="75"/>
  <c r="AC50" i="75"/>
  <c r="AB50" i="75"/>
  <c r="AA50" i="75"/>
  <c r="Z50" i="75"/>
  <c r="Y50" i="75"/>
  <c r="X50" i="75"/>
  <c r="W50" i="75"/>
  <c r="V50" i="75"/>
  <c r="U50" i="75"/>
  <c r="T50" i="75"/>
  <c r="S50" i="75"/>
  <c r="R50" i="75"/>
  <c r="Q50" i="75"/>
  <c r="P50" i="75"/>
  <c r="O50" i="75"/>
  <c r="N50" i="75"/>
  <c r="M50" i="75"/>
  <c r="L50" i="75"/>
  <c r="K50" i="75"/>
  <c r="J50" i="75"/>
  <c r="I50" i="75"/>
  <c r="H50" i="75"/>
  <c r="G50" i="75"/>
  <c r="F50" i="75"/>
  <c r="E50" i="75"/>
  <c r="D50" i="75"/>
  <c r="BJ49" i="75"/>
  <c r="BI49" i="75"/>
  <c r="BH49" i="75"/>
  <c r="BG49" i="75"/>
  <c r="BF49" i="75"/>
  <c r="BE49" i="75"/>
  <c r="BD49" i="75"/>
  <c r="BC49" i="75"/>
  <c r="BB49" i="75"/>
  <c r="BA49" i="75"/>
  <c r="AZ49" i="75"/>
  <c r="AY49" i="75"/>
  <c r="AX49" i="75"/>
  <c r="AW49" i="75"/>
  <c r="AV49" i="75"/>
  <c r="AU49" i="75"/>
  <c r="AT49" i="75"/>
  <c r="AS49" i="75"/>
  <c r="AR49" i="75"/>
  <c r="AQ49" i="75"/>
  <c r="AP49" i="75"/>
  <c r="AO49" i="75"/>
  <c r="AN49" i="75"/>
  <c r="AM49" i="75"/>
  <c r="AL49" i="75"/>
  <c r="AK49" i="75"/>
  <c r="AJ49" i="75"/>
  <c r="AI49" i="75"/>
  <c r="AH49" i="75"/>
  <c r="AG49" i="75"/>
  <c r="AF49" i="75"/>
  <c r="AE49" i="75"/>
  <c r="AD49" i="75"/>
  <c r="AC49" i="75"/>
  <c r="AB49" i="75"/>
  <c r="AA49" i="75"/>
  <c r="Z49" i="75"/>
  <c r="Y49" i="75"/>
  <c r="X49" i="75"/>
  <c r="W49" i="75"/>
  <c r="V49" i="75"/>
  <c r="U49" i="75"/>
  <c r="T49" i="75"/>
  <c r="S49" i="75"/>
  <c r="R49" i="75"/>
  <c r="Q49" i="75"/>
  <c r="P49" i="75"/>
  <c r="O49" i="75"/>
  <c r="N49" i="75"/>
  <c r="M49" i="75"/>
  <c r="L49" i="75"/>
  <c r="K49" i="75"/>
  <c r="J49" i="75"/>
  <c r="I49" i="75"/>
  <c r="H49" i="75"/>
  <c r="G49" i="75"/>
  <c r="F49" i="75"/>
  <c r="E49" i="75"/>
  <c r="D49" i="75"/>
  <c r="BJ48" i="75"/>
  <c r="BI48" i="75"/>
  <c r="BH48" i="75"/>
  <c r="BG48" i="75"/>
  <c r="BF48" i="75"/>
  <c r="BE48" i="75"/>
  <c r="BD48" i="75"/>
  <c r="BC48" i="75"/>
  <c r="BB48" i="75"/>
  <c r="BA48" i="75"/>
  <c r="AZ48" i="75"/>
  <c r="AY48" i="75"/>
  <c r="AX48" i="75"/>
  <c r="AW48" i="75"/>
  <c r="AV48" i="75"/>
  <c r="AU48" i="75"/>
  <c r="AT48" i="75"/>
  <c r="AS48" i="75"/>
  <c r="AR48" i="75"/>
  <c r="AQ48" i="75"/>
  <c r="AP48" i="75"/>
  <c r="AO48" i="75"/>
  <c r="AN48" i="75"/>
  <c r="AM48" i="75"/>
  <c r="AL48" i="75"/>
  <c r="AK48" i="75"/>
  <c r="AJ48" i="75"/>
  <c r="AI48" i="75"/>
  <c r="AH48" i="75"/>
  <c r="AG48" i="75"/>
  <c r="AF48" i="75"/>
  <c r="AE48" i="75"/>
  <c r="AD48" i="75"/>
  <c r="AC48" i="75"/>
  <c r="AB48" i="75"/>
  <c r="AA48" i="75"/>
  <c r="Z48" i="75"/>
  <c r="Y48" i="75"/>
  <c r="X48" i="75"/>
  <c r="W48" i="75"/>
  <c r="V48" i="75"/>
  <c r="U48" i="75"/>
  <c r="T48" i="75"/>
  <c r="S48" i="75"/>
  <c r="R48" i="75"/>
  <c r="Q48" i="75"/>
  <c r="P48" i="75"/>
  <c r="O48" i="75"/>
  <c r="N48" i="75"/>
  <c r="M48" i="75"/>
  <c r="L48" i="75"/>
  <c r="K48" i="75"/>
  <c r="J48" i="75"/>
  <c r="I48" i="75"/>
  <c r="H48" i="75"/>
  <c r="G48" i="75"/>
  <c r="F48" i="75"/>
  <c r="D48" i="75"/>
  <c r="C48" i="75"/>
  <c r="C47" i="75"/>
  <c r="BJ46" i="75"/>
  <c r="BI46" i="75"/>
  <c r="BH46" i="75"/>
  <c r="BG46" i="75"/>
  <c r="BF46" i="75"/>
  <c r="BE46" i="75"/>
  <c r="BD46" i="75"/>
  <c r="BC46" i="75"/>
  <c r="BB46" i="75"/>
  <c r="BA46" i="75"/>
  <c r="AZ46" i="75"/>
  <c r="AY46" i="75"/>
  <c r="AX46" i="75"/>
  <c r="AW46" i="75"/>
  <c r="AV46" i="75"/>
  <c r="AU46" i="75"/>
  <c r="AT46" i="75"/>
  <c r="AS46" i="75"/>
  <c r="AR46" i="75"/>
  <c r="AQ46" i="75"/>
  <c r="AP46" i="75"/>
  <c r="AO46" i="75"/>
  <c r="AN46" i="75"/>
  <c r="AM46" i="75"/>
  <c r="AL46" i="75"/>
  <c r="AK46" i="75"/>
  <c r="AJ46" i="75"/>
  <c r="AI46" i="75"/>
  <c r="AH46" i="75"/>
  <c r="AG46" i="75"/>
  <c r="AF46" i="75"/>
  <c r="AE46" i="75"/>
  <c r="AD46" i="75"/>
  <c r="AC46" i="75"/>
  <c r="AB46" i="75"/>
  <c r="AA46" i="75"/>
  <c r="Z46" i="75"/>
  <c r="Y46" i="75"/>
  <c r="X46" i="75"/>
  <c r="W46" i="75"/>
  <c r="V46" i="75"/>
  <c r="U46" i="75"/>
  <c r="T46" i="75"/>
  <c r="S46" i="75"/>
  <c r="R46" i="75"/>
  <c r="Q46" i="75"/>
  <c r="P46" i="75"/>
  <c r="O46" i="75"/>
  <c r="N46" i="75"/>
  <c r="M46" i="75"/>
  <c r="L46" i="75"/>
  <c r="K46" i="75"/>
  <c r="J46" i="75"/>
  <c r="I46" i="75"/>
  <c r="H46" i="75"/>
  <c r="G46" i="75"/>
  <c r="F46" i="75"/>
  <c r="E46" i="75"/>
  <c r="D46" i="75"/>
  <c r="C46" i="75"/>
  <c r="BJ45" i="75"/>
  <c r="BI45" i="75"/>
  <c r="BH45" i="75"/>
  <c r="BG45" i="75"/>
  <c r="BF45" i="75"/>
  <c r="BE45" i="75"/>
  <c r="BD45" i="75"/>
  <c r="BC45" i="75"/>
  <c r="BB45" i="75"/>
  <c r="BA45" i="75"/>
  <c r="AZ45" i="75"/>
  <c r="AY45" i="75"/>
  <c r="AX45" i="75"/>
  <c r="AW45" i="75"/>
  <c r="AV45" i="75"/>
  <c r="AU45" i="75"/>
  <c r="AT45" i="75"/>
  <c r="AS45" i="75"/>
  <c r="AR45" i="75"/>
  <c r="AQ45" i="75"/>
  <c r="AP45" i="75"/>
  <c r="AO45" i="75"/>
  <c r="AN45" i="75"/>
  <c r="AM45" i="75"/>
  <c r="AL45" i="75"/>
  <c r="AK45" i="75"/>
  <c r="AJ45" i="75"/>
  <c r="AI45" i="75"/>
  <c r="AH45" i="75"/>
  <c r="AG45" i="75"/>
  <c r="AF45" i="75"/>
  <c r="AE45" i="75"/>
  <c r="AD45" i="75"/>
  <c r="AC45" i="75"/>
  <c r="AB45" i="75"/>
  <c r="AA45" i="75"/>
  <c r="Z45" i="75"/>
  <c r="Y45" i="75"/>
  <c r="X45" i="75"/>
  <c r="W45" i="75"/>
  <c r="V45" i="75"/>
  <c r="U45" i="75"/>
  <c r="T45" i="75"/>
  <c r="S45" i="75"/>
  <c r="R45" i="75"/>
  <c r="Q45" i="75"/>
  <c r="P45" i="75"/>
  <c r="O45" i="75"/>
  <c r="N45" i="75"/>
  <c r="M45" i="75"/>
  <c r="L45" i="75"/>
  <c r="K45" i="75"/>
  <c r="J45" i="75"/>
  <c r="I45" i="75"/>
  <c r="H45" i="75"/>
  <c r="G45" i="75"/>
  <c r="F45" i="75"/>
  <c r="E45" i="75"/>
  <c r="D45" i="75"/>
  <c r="BJ40" i="75"/>
  <c r="BI40" i="75"/>
  <c r="BH40" i="75"/>
  <c r="BG40" i="75"/>
  <c r="BF40" i="75"/>
  <c r="BE40" i="75"/>
  <c r="BD40" i="75"/>
  <c r="BC40" i="75"/>
  <c r="BB40" i="75"/>
  <c r="BA40" i="75"/>
  <c r="AZ40" i="75"/>
  <c r="AY40" i="75"/>
  <c r="AX40" i="75"/>
  <c r="AW40" i="75"/>
  <c r="AV40" i="75"/>
  <c r="AU40" i="75"/>
  <c r="AT40" i="75"/>
  <c r="AS40" i="75"/>
  <c r="AR40" i="75"/>
  <c r="AQ40" i="75"/>
  <c r="AP40" i="75"/>
  <c r="AO40" i="75"/>
  <c r="AN40" i="75"/>
  <c r="AM40" i="75"/>
  <c r="AL40" i="75"/>
  <c r="AK40" i="75"/>
  <c r="AJ40" i="75"/>
  <c r="AI40" i="75"/>
  <c r="AH40" i="75"/>
  <c r="AG40" i="75"/>
  <c r="AF40" i="75"/>
  <c r="AE40" i="75"/>
  <c r="AD40" i="75"/>
  <c r="AC40" i="75"/>
  <c r="AB40" i="75"/>
  <c r="AA40" i="75"/>
  <c r="Z40" i="75"/>
  <c r="Y40" i="75"/>
  <c r="X40" i="75"/>
  <c r="W40" i="75"/>
  <c r="V40" i="75"/>
  <c r="U40" i="75"/>
  <c r="T40" i="75"/>
  <c r="S40" i="75"/>
  <c r="R40" i="75"/>
  <c r="Q40" i="75"/>
  <c r="P40" i="75"/>
  <c r="O40" i="75"/>
  <c r="N40" i="75"/>
  <c r="M40" i="75"/>
  <c r="L40" i="75"/>
  <c r="K40" i="75"/>
  <c r="J40" i="75"/>
  <c r="I40" i="75"/>
  <c r="H40" i="75"/>
  <c r="G40" i="75"/>
  <c r="F40" i="75"/>
  <c r="E40" i="75"/>
  <c r="D40" i="75"/>
  <c r="C40" i="75"/>
  <c r="BJ39" i="75"/>
  <c r="BI39" i="75"/>
  <c r="BH39" i="75"/>
  <c r="BG39" i="75"/>
  <c r="BF39" i="75"/>
  <c r="BE39" i="75"/>
  <c r="BD39" i="75"/>
  <c r="BC39" i="75"/>
  <c r="BB39" i="75"/>
  <c r="BA39" i="75"/>
  <c r="AZ39" i="75"/>
  <c r="AY39" i="75"/>
  <c r="AX39" i="75"/>
  <c r="AW39" i="75"/>
  <c r="AV39" i="75"/>
  <c r="AU39" i="75"/>
  <c r="AT39" i="75"/>
  <c r="AS39" i="75"/>
  <c r="AR39" i="75"/>
  <c r="AQ39" i="75"/>
  <c r="AP39" i="75"/>
  <c r="AO39" i="75"/>
  <c r="AN39" i="75"/>
  <c r="AM39" i="75"/>
  <c r="AL39" i="75"/>
  <c r="AK39" i="75"/>
  <c r="AJ39" i="75"/>
  <c r="AI39" i="75"/>
  <c r="AH39" i="75"/>
  <c r="AG39" i="75"/>
  <c r="AF39" i="75"/>
  <c r="AE39" i="75"/>
  <c r="AD39" i="75"/>
  <c r="AC39" i="75"/>
  <c r="AB39" i="75"/>
  <c r="AA39" i="75"/>
  <c r="Z39" i="75"/>
  <c r="Y39" i="75"/>
  <c r="X39" i="75"/>
  <c r="W39" i="75"/>
  <c r="V39" i="75"/>
  <c r="U39" i="75"/>
  <c r="T39" i="75"/>
  <c r="S39" i="75"/>
  <c r="R39" i="75"/>
  <c r="Q39" i="75"/>
  <c r="P39" i="75"/>
  <c r="O39" i="75"/>
  <c r="N39" i="75"/>
  <c r="M39" i="75"/>
  <c r="L39" i="75"/>
  <c r="K39" i="75"/>
  <c r="J39" i="75"/>
  <c r="I39" i="75"/>
  <c r="H39" i="75"/>
  <c r="G39" i="75"/>
  <c r="F39" i="75"/>
  <c r="E39" i="75"/>
  <c r="D39" i="75"/>
  <c r="BJ38" i="75"/>
  <c r="BI38" i="75"/>
  <c r="BH38" i="75"/>
  <c r="BG38" i="75"/>
  <c r="BF38" i="75"/>
  <c r="BE38" i="75"/>
  <c r="BD38" i="75"/>
  <c r="BC38" i="75"/>
  <c r="BB38" i="75"/>
  <c r="BA38" i="75"/>
  <c r="AZ38" i="75"/>
  <c r="AY38" i="75"/>
  <c r="AX38" i="75"/>
  <c r="AW38" i="75"/>
  <c r="AV38" i="75"/>
  <c r="AU38" i="75"/>
  <c r="AT38" i="75"/>
  <c r="AS38" i="75"/>
  <c r="AR38" i="75"/>
  <c r="AQ38" i="75"/>
  <c r="AP38" i="75"/>
  <c r="AO38" i="75"/>
  <c r="AN38" i="75"/>
  <c r="AM38" i="75"/>
  <c r="AL38" i="75"/>
  <c r="AK38" i="75"/>
  <c r="AJ38" i="75"/>
  <c r="AI38" i="75"/>
  <c r="AH38" i="75"/>
  <c r="AG38" i="75"/>
  <c r="AF38" i="75"/>
  <c r="AE38" i="75"/>
  <c r="AD38" i="75"/>
  <c r="AC38" i="75"/>
  <c r="AB38" i="75"/>
  <c r="AA38" i="75"/>
  <c r="Z38" i="75"/>
  <c r="Y38" i="75"/>
  <c r="X38" i="75"/>
  <c r="W38" i="75"/>
  <c r="V38" i="75"/>
  <c r="U38" i="75"/>
  <c r="T38" i="75"/>
  <c r="S38" i="75"/>
  <c r="R38" i="75"/>
  <c r="Q38" i="75"/>
  <c r="P38" i="75"/>
  <c r="O38" i="75"/>
  <c r="N38" i="75"/>
  <c r="M38" i="75"/>
  <c r="L38" i="75"/>
  <c r="K38" i="75"/>
  <c r="J38" i="75"/>
  <c r="I38" i="75"/>
  <c r="H38" i="75"/>
  <c r="G38" i="75"/>
  <c r="F38" i="75"/>
  <c r="E38" i="75"/>
  <c r="D38" i="75"/>
  <c r="BJ37" i="75"/>
  <c r="BI37" i="75"/>
  <c r="BH37" i="75"/>
  <c r="BG37" i="75"/>
  <c r="BF37" i="75"/>
  <c r="BE37" i="75"/>
  <c r="BD37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AM37" i="75"/>
  <c r="AL37" i="75"/>
  <c r="AK37" i="75"/>
  <c r="AJ37" i="75"/>
  <c r="AI37" i="75"/>
  <c r="AH37" i="75"/>
  <c r="AG37" i="75"/>
  <c r="AF37" i="75"/>
  <c r="AE37" i="75"/>
  <c r="AD37" i="75"/>
  <c r="AC37" i="75"/>
  <c r="AB37" i="75"/>
  <c r="AA37" i="75"/>
  <c r="Z37" i="75"/>
  <c r="Y37" i="75"/>
  <c r="X37" i="75"/>
  <c r="W37" i="75"/>
  <c r="V37" i="75"/>
  <c r="U37" i="75"/>
  <c r="T37" i="75"/>
  <c r="S37" i="75"/>
  <c r="R37" i="75"/>
  <c r="Q37" i="75"/>
  <c r="P37" i="75"/>
  <c r="O37" i="75"/>
  <c r="N37" i="75"/>
  <c r="M37" i="75"/>
  <c r="L37" i="75"/>
  <c r="K37" i="75"/>
  <c r="J37" i="75"/>
  <c r="I37" i="75"/>
  <c r="H37" i="75"/>
  <c r="G37" i="75"/>
  <c r="F37" i="75"/>
  <c r="E37" i="75"/>
  <c r="D37" i="75"/>
  <c r="BJ36" i="75"/>
  <c r="BI36" i="75"/>
  <c r="BH36" i="75"/>
  <c r="BG36" i="75"/>
  <c r="BF36" i="75"/>
  <c r="BE36" i="75"/>
  <c r="BD36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AM36" i="75"/>
  <c r="AL36" i="75"/>
  <c r="AK36" i="75"/>
  <c r="AJ36" i="75"/>
  <c r="AI36" i="75"/>
  <c r="AH36" i="75"/>
  <c r="AG36" i="75"/>
  <c r="AF36" i="75"/>
  <c r="AE36" i="75"/>
  <c r="AD36" i="75"/>
  <c r="AC36" i="75"/>
  <c r="AB36" i="75"/>
  <c r="AA36" i="75"/>
  <c r="Z36" i="75"/>
  <c r="Y36" i="75"/>
  <c r="X36" i="75"/>
  <c r="W36" i="75"/>
  <c r="V36" i="75"/>
  <c r="U36" i="75"/>
  <c r="T36" i="75"/>
  <c r="S36" i="75"/>
  <c r="R36" i="75"/>
  <c r="Q36" i="75"/>
  <c r="P36" i="75"/>
  <c r="O36" i="75"/>
  <c r="N36" i="75"/>
  <c r="M36" i="75"/>
  <c r="L36" i="75"/>
  <c r="K36" i="75"/>
  <c r="J36" i="75"/>
  <c r="I36" i="75"/>
  <c r="H36" i="75"/>
  <c r="G36" i="75"/>
  <c r="F36" i="75"/>
  <c r="E36" i="75"/>
  <c r="D36" i="75"/>
  <c r="BJ35" i="75"/>
  <c r="BI35" i="75"/>
  <c r="BH35" i="75"/>
  <c r="BG35" i="75"/>
  <c r="BF35" i="75"/>
  <c r="BE35" i="75"/>
  <c r="BD35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AM35" i="75"/>
  <c r="AL35" i="75"/>
  <c r="AK35" i="75"/>
  <c r="AJ35" i="75"/>
  <c r="AI35" i="75"/>
  <c r="AH35" i="75"/>
  <c r="AG35" i="75"/>
  <c r="AF35" i="75"/>
  <c r="AE35" i="75"/>
  <c r="D35" i="75"/>
  <c r="BJ33" i="75"/>
  <c r="BI33" i="75"/>
  <c r="BH33" i="75"/>
  <c r="BG33" i="75"/>
  <c r="BF33" i="75"/>
  <c r="BE33" i="75"/>
  <c r="BD33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AM33" i="75"/>
  <c r="AL33" i="75"/>
  <c r="AK33" i="75"/>
  <c r="AJ33" i="75"/>
  <c r="AI33" i="75"/>
  <c r="AH33" i="75"/>
  <c r="AG33" i="75"/>
  <c r="AF33" i="75"/>
  <c r="AE33" i="75"/>
  <c r="AD33" i="75"/>
  <c r="AC33" i="75"/>
  <c r="AB33" i="75"/>
  <c r="AA33" i="75"/>
  <c r="Z33" i="75"/>
  <c r="Y33" i="75"/>
  <c r="X33" i="75"/>
  <c r="W33" i="75"/>
  <c r="V33" i="75"/>
  <c r="U33" i="75"/>
  <c r="T33" i="75"/>
  <c r="S33" i="75"/>
  <c r="R33" i="75"/>
  <c r="Q33" i="75"/>
  <c r="P33" i="75"/>
  <c r="O33" i="75"/>
  <c r="N33" i="75"/>
  <c r="M33" i="75"/>
  <c r="L33" i="75"/>
  <c r="K33" i="75"/>
  <c r="J33" i="75"/>
  <c r="I33" i="75"/>
  <c r="H33" i="75"/>
  <c r="G33" i="75"/>
  <c r="F33" i="75"/>
  <c r="E33" i="75"/>
  <c r="D33" i="75"/>
  <c r="BJ31" i="75"/>
  <c r="BI31" i="75"/>
  <c r="BH31" i="75"/>
  <c r="BG31" i="75"/>
  <c r="BF31" i="75"/>
  <c r="BE31" i="75"/>
  <c r="BD31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AM31" i="75"/>
  <c r="AL31" i="75"/>
  <c r="AK31" i="75"/>
  <c r="AJ31" i="75"/>
  <c r="AI31" i="75"/>
  <c r="AH31" i="75"/>
  <c r="AG31" i="75"/>
  <c r="AF31" i="75"/>
  <c r="AE31" i="75"/>
  <c r="AD31" i="75"/>
  <c r="AC31" i="75"/>
  <c r="AB31" i="75"/>
  <c r="AA31" i="75"/>
  <c r="Z31" i="75"/>
  <c r="Y31" i="75"/>
  <c r="X31" i="75"/>
  <c r="W31" i="75"/>
  <c r="V31" i="75"/>
  <c r="U31" i="75"/>
  <c r="T31" i="75"/>
  <c r="S31" i="75"/>
  <c r="R31" i="75"/>
  <c r="Q31" i="75"/>
  <c r="P31" i="75"/>
  <c r="O31" i="75"/>
  <c r="N31" i="75"/>
  <c r="M31" i="75"/>
  <c r="L31" i="75"/>
  <c r="K31" i="75"/>
  <c r="J31" i="75"/>
  <c r="I31" i="75"/>
  <c r="H31" i="75"/>
  <c r="G31" i="75"/>
  <c r="F31" i="75"/>
  <c r="E31" i="75"/>
  <c r="D31" i="75"/>
  <c r="C31" i="75"/>
  <c r="BJ30" i="75"/>
  <c r="BI30" i="75"/>
  <c r="BH30" i="75"/>
  <c r="BG30" i="75"/>
  <c r="BF30" i="75"/>
  <c r="BE30" i="75"/>
  <c r="BD30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AM30" i="75"/>
  <c r="AL30" i="75"/>
  <c r="AK30" i="75"/>
  <c r="AJ30" i="75"/>
  <c r="AI30" i="75"/>
  <c r="AH30" i="75"/>
  <c r="AG30" i="75"/>
  <c r="AF30" i="75"/>
  <c r="AE30" i="75"/>
  <c r="AD30" i="75"/>
  <c r="AC30" i="75"/>
  <c r="AB30" i="75"/>
  <c r="AA30" i="75"/>
  <c r="Z30" i="75"/>
  <c r="Y30" i="75"/>
  <c r="X30" i="75"/>
  <c r="W30" i="75"/>
  <c r="V30" i="75"/>
  <c r="U30" i="75"/>
  <c r="T30" i="75"/>
  <c r="S30" i="75"/>
  <c r="R30" i="75"/>
  <c r="Q30" i="75"/>
  <c r="P30" i="75"/>
  <c r="O30" i="75"/>
  <c r="N30" i="75"/>
  <c r="M30" i="75"/>
  <c r="L30" i="75"/>
  <c r="K30" i="75"/>
  <c r="J30" i="75"/>
  <c r="I30" i="75"/>
  <c r="H30" i="75"/>
  <c r="G30" i="75"/>
  <c r="F30" i="75"/>
  <c r="E30" i="75"/>
  <c r="D30" i="75"/>
  <c r="BJ29" i="75"/>
  <c r="BI29" i="75"/>
  <c r="BH29" i="75"/>
  <c r="BG29" i="75"/>
  <c r="BF29" i="75"/>
  <c r="BE29" i="75"/>
  <c r="BD29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AM29" i="75"/>
  <c r="AL29" i="75"/>
  <c r="AK29" i="75"/>
  <c r="AJ29" i="75"/>
  <c r="AI29" i="75"/>
  <c r="AH29" i="75"/>
  <c r="AG29" i="75"/>
  <c r="AF29" i="75"/>
  <c r="AE29" i="75"/>
  <c r="AD29" i="75"/>
  <c r="AC29" i="75"/>
  <c r="AB29" i="75"/>
  <c r="AA29" i="75"/>
  <c r="Z29" i="75"/>
  <c r="Y29" i="75"/>
  <c r="X29" i="75"/>
  <c r="W29" i="75"/>
  <c r="V29" i="75"/>
  <c r="U29" i="75"/>
  <c r="T29" i="75"/>
  <c r="S29" i="75"/>
  <c r="R29" i="75"/>
  <c r="Q29" i="75"/>
  <c r="P29" i="75"/>
  <c r="O29" i="75"/>
  <c r="N29" i="75"/>
  <c r="M29" i="75"/>
  <c r="L29" i="75"/>
  <c r="K29" i="75"/>
  <c r="J29" i="75"/>
  <c r="I29" i="75"/>
  <c r="H29" i="75"/>
  <c r="G29" i="75"/>
  <c r="F29" i="75"/>
  <c r="E29" i="75"/>
  <c r="D29" i="75"/>
  <c r="BJ28" i="75"/>
  <c r="BI28" i="75"/>
  <c r="BH28" i="75"/>
  <c r="BG28" i="75"/>
  <c r="BF28" i="75"/>
  <c r="BE28" i="75"/>
  <c r="BD28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AM28" i="75"/>
  <c r="AL28" i="75"/>
  <c r="AK28" i="75"/>
  <c r="AJ28" i="75"/>
  <c r="AI28" i="75"/>
  <c r="AH28" i="75"/>
  <c r="AG28" i="75"/>
  <c r="AF28" i="75"/>
  <c r="AE28" i="75"/>
  <c r="AD28" i="75"/>
  <c r="AC28" i="75"/>
  <c r="AB28" i="75"/>
  <c r="AA28" i="75"/>
  <c r="Z28" i="75"/>
  <c r="Y28" i="75"/>
  <c r="X28" i="75"/>
  <c r="W28" i="75"/>
  <c r="V28" i="75"/>
  <c r="U28" i="75"/>
  <c r="T28" i="75"/>
  <c r="S28" i="75"/>
  <c r="R28" i="75"/>
  <c r="Q28" i="75"/>
  <c r="P28" i="75"/>
  <c r="O28" i="75"/>
  <c r="N28" i="75"/>
  <c r="M28" i="75"/>
  <c r="L28" i="75"/>
  <c r="K28" i="75"/>
  <c r="J28" i="75"/>
  <c r="I28" i="75"/>
  <c r="H28" i="75"/>
  <c r="G28" i="75"/>
  <c r="F28" i="75"/>
  <c r="E28" i="75"/>
  <c r="D28" i="75"/>
  <c r="BJ27" i="75"/>
  <c r="BI27" i="75"/>
  <c r="BH27" i="75"/>
  <c r="BG27" i="75"/>
  <c r="BF27" i="75"/>
  <c r="BE27" i="75"/>
  <c r="BD27" i="75"/>
  <c r="BC27" i="75"/>
  <c r="BB27" i="75"/>
  <c r="BA27" i="75"/>
  <c r="AZ27" i="75"/>
  <c r="AY27" i="75"/>
  <c r="AX27" i="75"/>
  <c r="AW27" i="75"/>
  <c r="AV27" i="75"/>
  <c r="AU27" i="75"/>
  <c r="AT27" i="75"/>
  <c r="AS27" i="75"/>
  <c r="AR27" i="75"/>
  <c r="AQ27" i="75"/>
  <c r="AP27" i="75"/>
  <c r="AO27" i="75"/>
  <c r="AN27" i="75"/>
  <c r="AM27" i="75"/>
  <c r="AL27" i="75"/>
  <c r="AK27" i="75"/>
  <c r="AJ27" i="75"/>
  <c r="AI27" i="75"/>
  <c r="AH27" i="75"/>
  <c r="AG27" i="75"/>
  <c r="AF27" i="75"/>
  <c r="AE27" i="75"/>
  <c r="AD27" i="75"/>
  <c r="AC27" i="75"/>
  <c r="AB27" i="75"/>
  <c r="AA27" i="75"/>
  <c r="Z27" i="75"/>
  <c r="Y27" i="75"/>
  <c r="X27" i="75"/>
  <c r="W27" i="75"/>
  <c r="V27" i="75"/>
  <c r="U27" i="75"/>
  <c r="T27" i="75"/>
  <c r="S27" i="75"/>
  <c r="R27" i="75"/>
  <c r="Q27" i="75"/>
  <c r="P27" i="75"/>
  <c r="O27" i="75"/>
  <c r="N27" i="75"/>
  <c r="M27" i="75"/>
  <c r="L27" i="75"/>
  <c r="K27" i="75"/>
  <c r="J27" i="75"/>
  <c r="I27" i="75"/>
  <c r="H27" i="75"/>
  <c r="G27" i="75"/>
  <c r="F27" i="75"/>
  <c r="E27" i="75"/>
  <c r="D27" i="75"/>
  <c r="BJ26" i="75"/>
  <c r="BI26" i="75"/>
  <c r="BH26" i="75"/>
  <c r="BG26" i="75"/>
  <c r="BF26" i="75"/>
  <c r="BE26" i="75"/>
  <c r="BD26" i="75"/>
  <c r="BC26" i="75"/>
  <c r="BB26" i="75"/>
  <c r="BA26" i="75"/>
  <c r="AZ26" i="75"/>
  <c r="AY26" i="75"/>
  <c r="AX26" i="75"/>
  <c r="AW26" i="75"/>
  <c r="AV26" i="75"/>
  <c r="AU26" i="75"/>
  <c r="AT26" i="75"/>
  <c r="AS26" i="75"/>
  <c r="AR26" i="75"/>
  <c r="AQ26" i="75"/>
  <c r="AP26" i="75"/>
  <c r="AO26" i="75"/>
  <c r="AN26" i="75"/>
  <c r="AM26" i="75"/>
  <c r="AL26" i="75"/>
  <c r="AK26" i="75"/>
  <c r="AJ26" i="75"/>
  <c r="AI26" i="75"/>
  <c r="AH26" i="75"/>
  <c r="AG26" i="75"/>
  <c r="AF26" i="75"/>
  <c r="AE26" i="75"/>
  <c r="AD26" i="75"/>
  <c r="AC26" i="75"/>
  <c r="AB26" i="75"/>
  <c r="AA26" i="75"/>
  <c r="Z26" i="75"/>
  <c r="Y26" i="75"/>
  <c r="X26" i="75"/>
  <c r="W26" i="75"/>
  <c r="V26" i="75"/>
  <c r="U26" i="75"/>
  <c r="T26" i="75"/>
  <c r="S26" i="75"/>
  <c r="R26" i="75"/>
  <c r="Q26" i="75"/>
  <c r="P26" i="75"/>
  <c r="O26" i="75"/>
  <c r="N26" i="75"/>
  <c r="M26" i="75"/>
  <c r="L26" i="75"/>
  <c r="K26" i="75"/>
  <c r="J26" i="75"/>
  <c r="I26" i="75"/>
  <c r="H26" i="75"/>
  <c r="G26" i="75"/>
  <c r="F26" i="75"/>
  <c r="E26" i="75"/>
  <c r="D26" i="75"/>
  <c r="BJ25" i="75"/>
  <c r="BI25" i="75"/>
  <c r="BH25" i="75"/>
  <c r="BG25" i="75"/>
  <c r="BF25" i="75"/>
  <c r="BE25" i="75"/>
  <c r="BD25" i="75"/>
  <c r="BC25" i="75"/>
  <c r="BB25" i="75"/>
  <c r="BA25" i="75"/>
  <c r="AZ25" i="75"/>
  <c r="AY25" i="75"/>
  <c r="AX25" i="75"/>
  <c r="AW25" i="75"/>
  <c r="AV25" i="75"/>
  <c r="AU25" i="75"/>
  <c r="AT25" i="75"/>
  <c r="AS25" i="75"/>
  <c r="AR25" i="75"/>
  <c r="AQ25" i="75"/>
  <c r="AP25" i="75"/>
  <c r="AO25" i="75"/>
  <c r="AN25" i="75"/>
  <c r="AM25" i="75"/>
  <c r="AL25" i="75"/>
  <c r="AK25" i="75"/>
  <c r="AJ25" i="75"/>
  <c r="AI25" i="75"/>
  <c r="AH25" i="75"/>
  <c r="AG25" i="75"/>
  <c r="AF25" i="75"/>
  <c r="AE25" i="75"/>
  <c r="AD25" i="75"/>
  <c r="AC25" i="75"/>
  <c r="AB25" i="75"/>
  <c r="AA25" i="75"/>
  <c r="Z25" i="75"/>
  <c r="Y25" i="75"/>
  <c r="X25" i="75"/>
  <c r="W25" i="75"/>
  <c r="V25" i="75"/>
  <c r="U25" i="75"/>
  <c r="T25" i="75"/>
  <c r="S25" i="75"/>
  <c r="R25" i="75"/>
  <c r="Q25" i="75"/>
  <c r="P25" i="75"/>
  <c r="O25" i="75"/>
  <c r="N25" i="75"/>
  <c r="M25" i="75"/>
  <c r="L25" i="75"/>
  <c r="K25" i="75"/>
  <c r="J25" i="75"/>
  <c r="I25" i="75"/>
  <c r="H25" i="75"/>
  <c r="G25" i="75"/>
  <c r="F25" i="75"/>
  <c r="E25" i="75"/>
  <c r="D25" i="75"/>
  <c r="BJ24" i="75"/>
  <c r="BI24" i="75"/>
  <c r="BH24" i="75"/>
  <c r="BG24" i="75"/>
  <c r="BF24" i="75"/>
  <c r="BE24" i="75"/>
  <c r="BD24" i="75"/>
  <c r="BC24" i="75"/>
  <c r="BB24" i="75"/>
  <c r="BA24" i="75"/>
  <c r="AZ24" i="75"/>
  <c r="AY24" i="75"/>
  <c r="AX24" i="75"/>
  <c r="AW24" i="75"/>
  <c r="AV24" i="75"/>
  <c r="AU24" i="75"/>
  <c r="AT24" i="75"/>
  <c r="AS24" i="75"/>
  <c r="AR24" i="75"/>
  <c r="AQ24" i="75"/>
  <c r="AP24" i="75"/>
  <c r="AO24" i="75"/>
  <c r="AN24" i="75"/>
  <c r="AM24" i="75"/>
  <c r="AL24" i="75"/>
  <c r="AK24" i="75"/>
  <c r="AJ24" i="75"/>
  <c r="AI24" i="75"/>
  <c r="AH24" i="75"/>
  <c r="AG24" i="75"/>
  <c r="AF24" i="75"/>
  <c r="AE24" i="75"/>
  <c r="AD24" i="75"/>
  <c r="AC24" i="75"/>
  <c r="AB24" i="75"/>
  <c r="AA24" i="75"/>
  <c r="Z24" i="75"/>
  <c r="Y24" i="75"/>
  <c r="X24" i="75"/>
  <c r="W24" i="75"/>
  <c r="V24" i="75"/>
  <c r="U24" i="75"/>
  <c r="T24" i="75"/>
  <c r="S24" i="75"/>
  <c r="R24" i="75"/>
  <c r="Q24" i="75"/>
  <c r="P24" i="75"/>
  <c r="O24" i="75"/>
  <c r="N24" i="75"/>
  <c r="M24" i="75"/>
  <c r="L24" i="75"/>
  <c r="K24" i="75"/>
  <c r="J24" i="75"/>
  <c r="I24" i="75"/>
  <c r="H24" i="75"/>
  <c r="G24" i="75"/>
  <c r="F24" i="75"/>
  <c r="E24" i="75"/>
  <c r="D24" i="75"/>
  <c r="C24" i="75"/>
  <c r="BJ22" i="75"/>
  <c r="BI22" i="75"/>
  <c r="BH22" i="75"/>
  <c r="BG22" i="75"/>
  <c r="BF22" i="75"/>
  <c r="BE22" i="75"/>
  <c r="BD22" i="75"/>
  <c r="BC22" i="75"/>
  <c r="BB22" i="75"/>
  <c r="BA22" i="75"/>
  <c r="AZ22" i="75"/>
  <c r="AY22" i="75"/>
  <c r="AX22" i="75"/>
  <c r="AW22" i="75"/>
  <c r="AV22" i="75"/>
  <c r="AU22" i="75"/>
  <c r="AT22" i="75"/>
  <c r="AS22" i="75"/>
  <c r="AR22" i="75"/>
  <c r="AQ22" i="75"/>
  <c r="AP22" i="75"/>
  <c r="AO22" i="75"/>
  <c r="AN22" i="75"/>
  <c r="AM22" i="75"/>
  <c r="AL22" i="75"/>
  <c r="AK22" i="75"/>
  <c r="AJ22" i="75"/>
  <c r="AI22" i="75"/>
  <c r="AH22" i="75"/>
  <c r="AG22" i="75"/>
  <c r="AF22" i="75"/>
  <c r="AE22" i="75"/>
  <c r="AD22" i="75"/>
  <c r="AC22" i="75"/>
  <c r="AB22" i="75"/>
  <c r="AA22" i="75"/>
  <c r="Z22" i="75"/>
  <c r="Y22" i="75"/>
  <c r="X22" i="75"/>
  <c r="W22" i="75"/>
  <c r="V22" i="75"/>
  <c r="U22" i="75"/>
  <c r="T22" i="75"/>
  <c r="S22" i="75"/>
  <c r="R22" i="75"/>
  <c r="Q22" i="75"/>
  <c r="P22" i="75"/>
  <c r="O22" i="75"/>
  <c r="N22" i="75"/>
  <c r="M22" i="75"/>
  <c r="L22" i="75"/>
  <c r="K22" i="75"/>
  <c r="J22" i="75"/>
  <c r="I22" i="75"/>
  <c r="H22" i="75"/>
  <c r="G22" i="75"/>
  <c r="F22" i="75"/>
  <c r="E22" i="75"/>
  <c r="D22" i="75"/>
  <c r="BJ20" i="75"/>
  <c r="BI20" i="75"/>
  <c r="BH20" i="75"/>
  <c r="BG20" i="75"/>
  <c r="BF20" i="75"/>
  <c r="BE20" i="75"/>
  <c r="BD20" i="75"/>
  <c r="BC20" i="75"/>
  <c r="BB20" i="75"/>
  <c r="BA20" i="75"/>
  <c r="AZ20" i="75"/>
  <c r="AY20" i="75"/>
  <c r="AX20" i="75"/>
  <c r="AW20" i="75"/>
  <c r="AV20" i="75"/>
  <c r="AU20" i="75"/>
  <c r="AT20" i="75"/>
  <c r="AS20" i="75"/>
  <c r="AR20" i="75"/>
  <c r="AQ20" i="75"/>
  <c r="AP20" i="75"/>
  <c r="AO20" i="75"/>
  <c r="AN20" i="75"/>
  <c r="AM20" i="75"/>
  <c r="AL20" i="75"/>
  <c r="AK20" i="75"/>
  <c r="AJ20" i="75"/>
  <c r="AI20" i="75"/>
  <c r="AH20" i="75"/>
  <c r="AG20" i="75"/>
  <c r="AF20" i="75"/>
  <c r="AE20" i="75"/>
  <c r="AD20" i="75"/>
  <c r="AC20" i="75"/>
  <c r="AB20" i="75"/>
  <c r="AA20" i="75"/>
  <c r="Z20" i="75"/>
  <c r="Y20" i="75"/>
  <c r="X20" i="75"/>
  <c r="W20" i="75"/>
  <c r="V20" i="75"/>
  <c r="U20" i="75"/>
  <c r="T20" i="75"/>
  <c r="S20" i="75"/>
  <c r="R20" i="75"/>
  <c r="Q20" i="75"/>
  <c r="P20" i="75"/>
  <c r="O20" i="75"/>
  <c r="N20" i="75"/>
  <c r="M20" i="75"/>
  <c r="L20" i="75"/>
  <c r="K20" i="75"/>
  <c r="J20" i="75"/>
  <c r="I20" i="75"/>
  <c r="H20" i="75"/>
  <c r="G20" i="75"/>
  <c r="F20" i="75"/>
  <c r="E20" i="75"/>
  <c r="D20" i="75"/>
  <c r="C20" i="75"/>
  <c r="BJ19" i="75"/>
  <c r="BI19" i="75"/>
  <c r="BH19" i="75"/>
  <c r="BG19" i="75"/>
  <c r="BF19" i="75"/>
  <c r="BE19" i="75"/>
  <c r="BD19" i="75"/>
  <c r="BC19" i="75"/>
  <c r="BB19" i="75"/>
  <c r="BA19" i="75"/>
  <c r="AZ19" i="75"/>
  <c r="AY19" i="75"/>
  <c r="AX19" i="75"/>
  <c r="AW19" i="75"/>
  <c r="AV19" i="75"/>
  <c r="AU19" i="75"/>
  <c r="AT19" i="75"/>
  <c r="AS19" i="75"/>
  <c r="AR19" i="75"/>
  <c r="AQ19" i="75"/>
  <c r="AP19" i="75"/>
  <c r="AO19" i="75"/>
  <c r="AN19" i="75"/>
  <c r="AM19" i="75"/>
  <c r="AL19" i="75"/>
  <c r="AK19" i="75"/>
  <c r="AJ19" i="75"/>
  <c r="AI19" i="75"/>
  <c r="AH19" i="75"/>
  <c r="AG19" i="75"/>
  <c r="AF19" i="75"/>
  <c r="AE19" i="75"/>
  <c r="AD19" i="75"/>
  <c r="AC19" i="75"/>
  <c r="AB19" i="75"/>
  <c r="AA19" i="75"/>
  <c r="Z19" i="75"/>
  <c r="Y19" i="75"/>
  <c r="X19" i="75"/>
  <c r="W19" i="75"/>
  <c r="V19" i="75"/>
  <c r="U19" i="75"/>
  <c r="T19" i="75"/>
  <c r="S19" i="75"/>
  <c r="R19" i="75"/>
  <c r="Q19" i="75"/>
  <c r="P19" i="75"/>
  <c r="O19" i="75"/>
  <c r="N19" i="75"/>
  <c r="M19" i="75"/>
  <c r="L19" i="75"/>
  <c r="K19" i="75"/>
  <c r="J19" i="75"/>
  <c r="I19" i="75"/>
  <c r="H19" i="75"/>
  <c r="G19" i="75"/>
  <c r="F19" i="75"/>
  <c r="E19" i="75"/>
  <c r="D19" i="75"/>
  <c r="BJ17" i="75"/>
  <c r="BI17" i="75"/>
  <c r="BH17" i="75"/>
  <c r="BG17" i="75"/>
  <c r="BF17" i="75"/>
  <c r="BE17" i="75"/>
  <c r="BD17" i="75"/>
  <c r="BC17" i="75"/>
  <c r="BB17" i="75"/>
  <c r="BA17" i="75"/>
  <c r="AZ17" i="75"/>
  <c r="AY17" i="75"/>
  <c r="AX17" i="75"/>
  <c r="AW17" i="75"/>
  <c r="AV17" i="75"/>
  <c r="AU17" i="75"/>
  <c r="AT17" i="75"/>
  <c r="AS17" i="75"/>
  <c r="AR17" i="75"/>
  <c r="AQ17" i="75"/>
  <c r="AP17" i="75"/>
  <c r="AO17" i="75"/>
  <c r="AN17" i="75"/>
  <c r="AM17" i="75"/>
  <c r="AL17" i="75"/>
  <c r="AK17" i="75"/>
  <c r="AJ17" i="75"/>
  <c r="AI17" i="75"/>
  <c r="AH17" i="75"/>
  <c r="AG17" i="75"/>
  <c r="AF17" i="75"/>
  <c r="AE17" i="75"/>
  <c r="AD17" i="75"/>
  <c r="AC17" i="75"/>
  <c r="AB17" i="75"/>
  <c r="AA17" i="75"/>
  <c r="Z17" i="75"/>
  <c r="Y17" i="75"/>
  <c r="X17" i="75"/>
  <c r="W17" i="75"/>
  <c r="V17" i="75"/>
  <c r="U17" i="75"/>
  <c r="T17" i="75"/>
  <c r="S17" i="75"/>
  <c r="R17" i="75"/>
  <c r="Q17" i="75"/>
  <c r="P17" i="75"/>
  <c r="O17" i="75"/>
  <c r="N17" i="75"/>
  <c r="M17" i="75"/>
  <c r="L17" i="75"/>
  <c r="K17" i="75"/>
  <c r="J17" i="75"/>
  <c r="I17" i="75"/>
  <c r="H17" i="75"/>
  <c r="G17" i="75"/>
  <c r="F17" i="75"/>
  <c r="E17" i="75"/>
  <c r="D17" i="75"/>
  <c r="BJ16" i="75"/>
  <c r="BI16" i="75"/>
  <c r="BH16" i="75"/>
  <c r="BG16" i="75"/>
  <c r="BF16" i="75"/>
  <c r="BE16" i="75"/>
  <c r="BD16" i="75"/>
  <c r="BC16" i="75"/>
  <c r="BB16" i="75"/>
  <c r="BA16" i="75"/>
  <c r="AZ16" i="75"/>
  <c r="AY16" i="75"/>
  <c r="AX16" i="75"/>
  <c r="AW16" i="75"/>
  <c r="AV16" i="75"/>
  <c r="AU16" i="75"/>
  <c r="AT16" i="75"/>
  <c r="AS16" i="75"/>
  <c r="AR16" i="75"/>
  <c r="AQ16" i="75"/>
  <c r="AP16" i="75"/>
  <c r="AO16" i="75"/>
  <c r="AN16" i="75"/>
  <c r="AM16" i="75"/>
  <c r="AL16" i="75"/>
  <c r="AK16" i="75"/>
  <c r="AJ16" i="75"/>
  <c r="AI16" i="75"/>
  <c r="AH16" i="75"/>
  <c r="AG16" i="75"/>
  <c r="AF16" i="75"/>
  <c r="AE16" i="75"/>
  <c r="AD16" i="75"/>
  <c r="AC16" i="75"/>
  <c r="AB16" i="75"/>
  <c r="AA16" i="75"/>
  <c r="Z16" i="75"/>
  <c r="Y16" i="75"/>
  <c r="X16" i="75"/>
  <c r="W16" i="75"/>
  <c r="V16" i="75"/>
  <c r="U16" i="75"/>
  <c r="T16" i="75"/>
  <c r="S16" i="75"/>
  <c r="R16" i="75"/>
  <c r="Q16" i="75"/>
  <c r="P16" i="75"/>
  <c r="O16" i="75"/>
  <c r="N16" i="75"/>
  <c r="M16" i="75"/>
  <c r="L16" i="75"/>
  <c r="K16" i="75"/>
  <c r="J16" i="75"/>
  <c r="I16" i="75"/>
  <c r="H16" i="75"/>
  <c r="G16" i="75"/>
  <c r="F16" i="75"/>
  <c r="E16" i="75"/>
  <c r="D16" i="75"/>
  <c r="BJ14" i="75"/>
  <c r="BI14" i="75"/>
  <c r="BH14" i="75"/>
  <c r="BG14" i="75"/>
  <c r="BF14" i="75"/>
  <c r="BE14" i="75"/>
  <c r="BD14" i="75"/>
  <c r="BC14" i="75"/>
  <c r="BB14" i="75"/>
  <c r="BA14" i="75"/>
  <c r="AZ14" i="75"/>
  <c r="AY14" i="75"/>
  <c r="AX14" i="75"/>
  <c r="AW14" i="75"/>
  <c r="AV14" i="75"/>
  <c r="AU14" i="75"/>
  <c r="AT14" i="75"/>
  <c r="AS14" i="75"/>
  <c r="AR14" i="75"/>
  <c r="AQ14" i="75"/>
  <c r="AP14" i="75"/>
  <c r="AO14" i="75"/>
  <c r="AN14" i="75"/>
  <c r="AM14" i="75"/>
  <c r="AL14" i="75"/>
  <c r="AK14" i="75"/>
  <c r="AJ14" i="75"/>
  <c r="AI14" i="75"/>
  <c r="AH14" i="75"/>
  <c r="AG14" i="75"/>
  <c r="AF14" i="75"/>
  <c r="AE14" i="75"/>
  <c r="AD14" i="75"/>
  <c r="AC14" i="75"/>
  <c r="AB14" i="75"/>
  <c r="AA14" i="75"/>
  <c r="Z14" i="75"/>
  <c r="Y14" i="75"/>
  <c r="X14" i="75"/>
  <c r="W14" i="75"/>
  <c r="V14" i="75"/>
  <c r="U14" i="75"/>
  <c r="T14" i="75"/>
  <c r="S14" i="75"/>
  <c r="R14" i="75"/>
  <c r="Q14" i="75"/>
  <c r="P14" i="75"/>
  <c r="O14" i="75"/>
  <c r="N14" i="75"/>
  <c r="M14" i="75"/>
  <c r="L14" i="75"/>
  <c r="K14" i="75"/>
  <c r="J14" i="75"/>
  <c r="I14" i="75"/>
  <c r="H14" i="75"/>
  <c r="G14" i="75"/>
  <c r="F14" i="75"/>
  <c r="E14" i="75"/>
  <c r="D14" i="75"/>
  <c r="C14" i="75"/>
  <c r="BJ13" i="75"/>
  <c r="BI13" i="75"/>
  <c r="BH13" i="75"/>
  <c r="BG13" i="75"/>
  <c r="BF13" i="75"/>
  <c r="BE13" i="75"/>
  <c r="BD13" i="75"/>
  <c r="BC13" i="75"/>
  <c r="BB13" i="75"/>
  <c r="BA13" i="75"/>
  <c r="AZ13" i="75"/>
  <c r="AY13" i="75"/>
  <c r="AX13" i="75"/>
  <c r="AW13" i="75"/>
  <c r="AV13" i="75"/>
  <c r="AU13" i="75"/>
  <c r="AT13" i="75"/>
  <c r="AS13" i="75"/>
  <c r="AR13" i="75"/>
  <c r="AQ13" i="75"/>
  <c r="AP13" i="75"/>
  <c r="AO13" i="75"/>
  <c r="AN13" i="75"/>
  <c r="AM13" i="75"/>
  <c r="AL13" i="75"/>
  <c r="AK13" i="75"/>
  <c r="AJ13" i="75"/>
  <c r="AI13" i="75"/>
  <c r="AH13" i="75"/>
  <c r="AG13" i="75"/>
  <c r="AF13" i="75"/>
  <c r="AE13" i="75"/>
  <c r="AD13" i="75"/>
  <c r="AC13" i="75"/>
  <c r="AB13" i="75"/>
  <c r="AA13" i="75"/>
  <c r="Z13" i="75"/>
  <c r="Y13" i="75"/>
  <c r="X13" i="75"/>
  <c r="W13" i="75"/>
  <c r="V13" i="75"/>
  <c r="U13" i="75"/>
  <c r="T13" i="75"/>
  <c r="S13" i="75"/>
  <c r="R13" i="75"/>
  <c r="Q13" i="75"/>
  <c r="P13" i="75"/>
  <c r="O13" i="75"/>
  <c r="N13" i="75"/>
  <c r="M13" i="75"/>
  <c r="L13" i="75"/>
  <c r="K13" i="75"/>
  <c r="J13" i="75"/>
  <c r="I13" i="75"/>
  <c r="H13" i="75"/>
  <c r="G13" i="75"/>
  <c r="F13" i="75"/>
  <c r="E13" i="75"/>
  <c r="D13" i="75"/>
  <c r="BJ12" i="75"/>
  <c r="BI12" i="75"/>
  <c r="BH12" i="75"/>
  <c r="BG12" i="75"/>
  <c r="BF12" i="75"/>
  <c r="BE12" i="75"/>
  <c r="BD12" i="75"/>
  <c r="BC12" i="75"/>
  <c r="BB12" i="75"/>
  <c r="BA12" i="75"/>
  <c r="AZ12" i="75"/>
  <c r="AY12" i="75"/>
  <c r="AX12" i="75"/>
  <c r="AW12" i="75"/>
  <c r="AV12" i="75"/>
  <c r="AU12" i="75"/>
  <c r="AT12" i="75"/>
  <c r="AS12" i="75"/>
  <c r="AR12" i="75"/>
  <c r="AQ12" i="75"/>
  <c r="AP12" i="75"/>
  <c r="AO12" i="75"/>
  <c r="AN12" i="75"/>
  <c r="AM12" i="75"/>
  <c r="AL12" i="75"/>
  <c r="AK12" i="75"/>
  <c r="AJ12" i="75"/>
  <c r="AI12" i="75"/>
  <c r="AH12" i="75"/>
  <c r="AG12" i="75"/>
  <c r="AF12" i="75"/>
  <c r="AE12" i="75"/>
  <c r="AD12" i="75"/>
  <c r="AC12" i="75"/>
  <c r="AB12" i="75"/>
  <c r="AA12" i="75"/>
  <c r="Z12" i="75"/>
  <c r="Y12" i="75"/>
  <c r="X12" i="75"/>
  <c r="W12" i="75"/>
  <c r="V12" i="75"/>
  <c r="U12" i="75"/>
  <c r="T12" i="75"/>
  <c r="S12" i="75"/>
  <c r="R12" i="75"/>
  <c r="Q12" i="75"/>
  <c r="P12" i="75"/>
  <c r="O12" i="75"/>
  <c r="N12" i="75"/>
  <c r="M12" i="75"/>
  <c r="L12" i="75"/>
  <c r="K12" i="75"/>
  <c r="J12" i="75"/>
  <c r="I12" i="75"/>
  <c r="H12" i="75"/>
  <c r="G12" i="75"/>
  <c r="F12" i="75"/>
  <c r="E12" i="75"/>
  <c r="D12" i="75"/>
  <c r="BJ11" i="75"/>
  <c r="BI11" i="75"/>
  <c r="BH11" i="75"/>
  <c r="BG11" i="75"/>
  <c r="BF11" i="75"/>
  <c r="BE11" i="75"/>
  <c r="BD11" i="75"/>
  <c r="BC11" i="75"/>
  <c r="BB11" i="75"/>
  <c r="BA11" i="75"/>
  <c r="AZ11" i="75"/>
  <c r="AY11" i="75"/>
  <c r="AX11" i="75"/>
  <c r="AW11" i="75"/>
  <c r="AV11" i="75"/>
  <c r="AU11" i="75"/>
  <c r="AT11" i="75"/>
  <c r="AS11" i="75"/>
  <c r="AR11" i="75"/>
  <c r="AQ11" i="75"/>
  <c r="AP11" i="75"/>
  <c r="AO11" i="75"/>
  <c r="AN11" i="75"/>
  <c r="AM11" i="75"/>
  <c r="AL11" i="75"/>
  <c r="AK11" i="75"/>
  <c r="AJ11" i="75"/>
  <c r="AI11" i="75"/>
  <c r="AH11" i="75"/>
  <c r="AG11" i="75"/>
  <c r="AF11" i="75"/>
  <c r="AE11" i="75"/>
  <c r="AD11" i="75"/>
  <c r="AC11" i="75"/>
  <c r="AB11" i="75"/>
  <c r="AA11" i="75"/>
  <c r="Z11" i="75"/>
  <c r="Y11" i="75"/>
  <c r="X11" i="75"/>
  <c r="W11" i="75"/>
  <c r="V11" i="75"/>
  <c r="U11" i="75"/>
  <c r="T11" i="75"/>
  <c r="S11" i="75"/>
  <c r="R11" i="75"/>
  <c r="Q11" i="75"/>
  <c r="P11" i="75"/>
  <c r="O11" i="75"/>
  <c r="N11" i="75"/>
  <c r="M11" i="75"/>
  <c r="L11" i="75"/>
  <c r="K11" i="75"/>
  <c r="J11" i="75"/>
  <c r="I11" i="75"/>
  <c r="H11" i="75"/>
  <c r="G11" i="75"/>
  <c r="F11" i="75"/>
  <c r="E11" i="75"/>
  <c r="D11" i="75"/>
  <c r="BJ10" i="75"/>
  <c r="BI10" i="75"/>
  <c r="BH10" i="75"/>
  <c r="BG10" i="75"/>
  <c r="BF10" i="75"/>
  <c r="BE10" i="75"/>
  <c r="BD10" i="75"/>
  <c r="BC10" i="75"/>
  <c r="BB10" i="75"/>
  <c r="BA10" i="75"/>
  <c r="AZ10" i="75"/>
  <c r="AY10" i="75"/>
  <c r="AX10" i="75"/>
  <c r="AW10" i="75"/>
  <c r="AV10" i="75"/>
  <c r="AU10" i="75"/>
  <c r="AT10" i="75"/>
  <c r="AS10" i="75"/>
  <c r="AR10" i="75"/>
  <c r="AQ10" i="75"/>
  <c r="AP10" i="75"/>
  <c r="AO10" i="75"/>
  <c r="AN10" i="75"/>
  <c r="AM10" i="75"/>
  <c r="AL10" i="75"/>
  <c r="AK10" i="75"/>
  <c r="AJ10" i="75"/>
  <c r="AI10" i="75"/>
  <c r="AH10" i="75"/>
  <c r="AG10" i="75"/>
  <c r="AF10" i="75"/>
  <c r="AE10" i="75"/>
  <c r="AD10" i="75"/>
  <c r="AC10" i="75"/>
  <c r="AB10" i="75"/>
  <c r="AA10" i="75"/>
  <c r="Z10" i="75"/>
  <c r="Y10" i="75"/>
  <c r="X10" i="75"/>
  <c r="W10" i="75"/>
  <c r="V10" i="75"/>
  <c r="U10" i="75"/>
  <c r="T10" i="75"/>
  <c r="S10" i="75"/>
  <c r="R10" i="75"/>
  <c r="Q10" i="75"/>
  <c r="P10" i="75"/>
  <c r="O10" i="75"/>
  <c r="N10" i="75"/>
  <c r="M10" i="75"/>
  <c r="L10" i="75"/>
  <c r="K10" i="75"/>
  <c r="J10" i="75"/>
  <c r="I10" i="75"/>
  <c r="H10" i="75"/>
  <c r="G10" i="75"/>
  <c r="F10" i="75"/>
  <c r="E10" i="75"/>
  <c r="D10" i="75"/>
  <c r="BJ9" i="75"/>
  <c r="BI9" i="75"/>
  <c r="BH9" i="75"/>
  <c r="BG9" i="75"/>
  <c r="BF9" i="75"/>
  <c r="BE9" i="75"/>
  <c r="BD9" i="75"/>
  <c r="BC9" i="75"/>
  <c r="BB9" i="75"/>
  <c r="BA9" i="75"/>
  <c r="AZ9" i="75"/>
  <c r="AY9" i="75"/>
  <c r="AX9" i="75"/>
  <c r="AW9" i="75"/>
  <c r="AV9" i="75"/>
  <c r="AU9" i="75"/>
  <c r="AT9" i="75"/>
  <c r="AS9" i="75"/>
  <c r="AR9" i="75"/>
  <c r="AQ9" i="75"/>
  <c r="AP9" i="75"/>
  <c r="AO9" i="75"/>
  <c r="AN9" i="75"/>
  <c r="AM9" i="75"/>
  <c r="AL9" i="75"/>
  <c r="AK9" i="75"/>
  <c r="AJ9" i="75"/>
  <c r="AI9" i="75"/>
  <c r="AH9" i="75"/>
  <c r="AG9" i="75"/>
  <c r="AF9" i="75"/>
  <c r="AE9" i="75"/>
  <c r="AD9" i="75"/>
  <c r="AC9" i="75"/>
  <c r="AB9" i="75"/>
  <c r="AA9" i="75"/>
  <c r="Z9" i="75"/>
  <c r="Y9" i="75"/>
  <c r="X9" i="75"/>
  <c r="W9" i="75"/>
  <c r="V9" i="75"/>
  <c r="U9" i="75"/>
  <c r="T9" i="75"/>
  <c r="S9" i="75"/>
  <c r="R9" i="75"/>
  <c r="Q9" i="75"/>
  <c r="P9" i="75"/>
  <c r="O9" i="75"/>
  <c r="N9" i="75"/>
  <c r="M9" i="75"/>
  <c r="L9" i="75"/>
  <c r="K9" i="75"/>
  <c r="J9" i="75"/>
  <c r="I9" i="75"/>
  <c r="H9" i="75"/>
  <c r="G9" i="75"/>
  <c r="F9" i="75"/>
  <c r="E9" i="75"/>
  <c r="D9" i="75"/>
  <c r="BJ8" i="75"/>
  <c r="BI8" i="75"/>
  <c r="BH8" i="75"/>
  <c r="BG8" i="75"/>
  <c r="BF8" i="75"/>
  <c r="BE8" i="75"/>
  <c r="BD8" i="75"/>
  <c r="BC8" i="75"/>
  <c r="BB8" i="75"/>
  <c r="BA8" i="75"/>
  <c r="AZ8" i="75"/>
  <c r="AY8" i="75"/>
  <c r="AX8" i="75"/>
  <c r="AW8" i="75"/>
  <c r="AV8" i="75"/>
  <c r="AU8" i="75"/>
  <c r="AT8" i="75"/>
  <c r="AS8" i="75"/>
  <c r="AR8" i="75"/>
  <c r="AQ8" i="75"/>
  <c r="AP8" i="75"/>
  <c r="AO8" i="75"/>
  <c r="AN8" i="75"/>
  <c r="AM8" i="75"/>
  <c r="AL8" i="75"/>
  <c r="AK8" i="75"/>
  <c r="AJ8" i="75"/>
  <c r="AI8" i="75"/>
  <c r="AH8" i="75"/>
  <c r="AG8" i="75"/>
  <c r="AF8" i="75"/>
  <c r="AE8" i="75"/>
  <c r="AD8" i="75"/>
  <c r="AC8" i="75"/>
  <c r="AB8" i="75"/>
  <c r="AA8" i="75"/>
  <c r="Z8" i="75"/>
  <c r="Y8" i="75"/>
  <c r="X8" i="75"/>
  <c r="W8" i="75"/>
  <c r="V8" i="75"/>
  <c r="U8" i="75"/>
  <c r="T8" i="75"/>
  <c r="S8" i="75"/>
  <c r="R8" i="75"/>
  <c r="Q8" i="75"/>
  <c r="P8" i="75"/>
  <c r="O8" i="75"/>
  <c r="N8" i="75"/>
  <c r="M8" i="75"/>
  <c r="L8" i="75"/>
  <c r="K8" i="75"/>
  <c r="J8" i="75"/>
  <c r="I8" i="75"/>
  <c r="H8" i="75"/>
  <c r="G8" i="75"/>
  <c r="F8" i="75"/>
  <c r="E8" i="75"/>
  <c r="D8" i="75"/>
  <c r="BJ7" i="75"/>
  <c r="BI7" i="75"/>
  <c r="BH7" i="75"/>
  <c r="BG7" i="75"/>
  <c r="BF7" i="75"/>
  <c r="BE7" i="75"/>
  <c r="BD7" i="75"/>
  <c r="BC7" i="75"/>
  <c r="BB7" i="75"/>
  <c r="BA7" i="75"/>
  <c r="AZ7" i="75"/>
  <c r="AY7" i="75"/>
  <c r="AX7" i="75"/>
  <c r="AW7" i="75"/>
  <c r="AV7" i="75"/>
  <c r="AU7" i="75"/>
  <c r="AT7" i="75"/>
  <c r="AS7" i="75"/>
  <c r="AR7" i="75"/>
  <c r="AQ7" i="75"/>
  <c r="AP7" i="75"/>
  <c r="AO7" i="75"/>
  <c r="AN7" i="75"/>
  <c r="AM7" i="75"/>
  <c r="AL7" i="75"/>
  <c r="AK7" i="75"/>
  <c r="AJ7" i="75"/>
  <c r="AI7" i="75"/>
  <c r="AH7" i="75"/>
  <c r="AG7" i="75"/>
  <c r="AF7" i="75"/>
  <c r="AE7" i="75"/>
  <c r="AD7" i="75"/>
  <c r="AC7" i="75"/>
  <c r="AB7" i="75"/>
  <c r="AA7" i="75"/>
  <c r="Z7" i="75"/>
  <c r="Y7" i="75"/>
  <c r="X7" i="75"/>
  <c r="W7" i="75"/>
  <c r="V7" i="75"/>
  <c r="U7" i="75"/>
  <c r="T7" i="75"/>
  <c r="S7" i="75"/>
  <c r="R7" i="75"/>
  <c r="Q7" i="75"/>
  <c r="P7" i="75"/>
  <c r="O7" i="75"/>
  <c r="N7" i="75"/>
  <c r="M7" i="75"/>
  <c r="L7" i="75"/>
  <c r="K7" i="75"/>
  <c r="J7" i="75"/>
  <c r="I7" i="75"/>
  <c r="H7" i="75"/>
  <c r="G7" i="75"/>
  <c r="F7" i="75"/>
  <c r="E7" i="75"/>
  <c r="D7" i="75"/>
  <c r="BJ6" i="75"/>
  <c r="BI6" i="75"/>
  <c r="BH6" i="75"/>
  <c r="BG6" i="75"/>
  <c r="BF6" i="75"/>
  <c r="BE6" i="75"/>
  <c r="BD6" i="75"/>
  <c r="BC6" i="75"/>
  <c r="BB6" i="75"/>
  <c r="BA6" i="75"/>
  <c r="AZ6" i="75"/>
  <c r="AY6" i="75"/>
  <c r="AX6" i="75"/>
  <c r="AW6" i="75"/>
  <c r="AV6" i="75"/>
  <c r="AU6" i="75"/>
  <c r="AT6" i="75"/>
  <c r="AS6" i="75"/>
  <c r="AR6" i="75"/>
  <c r="AQ6" i="75"/>
  <c r="AP6" i="75"/>
  <c r="AO6" i="75"/>
  <c r="AN6" i="75"/>
  <c r="AM6" i="75"/>
  <c r="AL6" i="75"/>
  <c r="AK6" i="75"/>
  <c r="AJ6" i="75"/>
  <c r="AI6" i="75"/>
  <c r="AH6" i="75"/>
  <c r="AG6" i="75"/>
  <c r="AF6" i="75"/>
  <c r="AE6" i="75"/>
  <c r="AD6" i="75"/>
  <c r="AC6" i="75"/>
  <c r="AB6" i="75"/>
  <c r="AA6" i="75"/>
  <c r="Z6" i="75"/>
  <c r="Y6" i="75"/>
  <c r="X6" i="75"/>
  <c r="W6" i="75"/>
  <c r="V6" i="75"/>
  <c r="U6" i="75"/>
  <c r="T6" i="75"/>
  <c r="S6" i="75"/>
  <c r="R6" i="75"/>
  <c r="Q6" i="75"/>
  <c r="P6" i="75"/>
  <c r="O6" i="75"/>
  <c r="N6" i="75"/>
  <c r="M6" i="75"/>
  <c r="L6" i="75"/>
  <c r="K6" i="75"/>
  <c r="J6" i="75"/>
  <c r="I6" i="75"/>
  <c r="H6" i="75"/>
  <c r="G6" i="75"/>
  <c r="F6" i="75"/>
  <c r="E6" i="75"/>
  <c r="D6" i="75"/>
  <c r="BJ5" i="75"/>
  <c r="BI5" i="75"/>
  <c r="BH5" i="75"/>
  <c r="BG5" i="75"/>
  <c r="BF5" i="75"/>
  <c r="BE5" i="75"/>
  <c r="BD5" i="75"/>
  <c r="BC5" i="75"/>
  <c r="BB5" i="75"/>
  <c r="BA5" i="75"/>
  <c r="AZ5" i="75"/>
  <c r="AY5" i="75"/>
  <c r="AX5" i="75"/>
  <c r="AW5" i="75"/>
  <c r="AV5" i="75"/>
  <c r="AU5" i="75"/>
  <c r="AT5" i="75"/>
  <c r="AS5" i="75"/>
  <c r="AR5" i="75"/>
  <c r="AQ5" i="75"/>
  <c r="AP5" i="75"/>
  <c r="AO5" i="75"/>
  <c r="AN5" i="75"/>
  <c r="AM5" i="75"/>
  <c r="AL5" i="75"/>
  <c r="AK5" i="75"/>
  <c r="AJ5" i="75"/>
  <c r="AI5" i="75"/>
  <c r="AH5" i="75"/>
  <c r="AG5" i="75"/>
  <c r="AF5" i="75"/>
  <c r="AE5" i="75"/>
  <c r="AD5" i="75"/>
  <c r="AC5" i="75"/>
  <c r="AB5" i="75"/>
  <c r="AA5" i="75"/>
  <c r="Z5" i="75"/>
  <c r="Y5" i="75"/>
  <c r="X5" i="75"/>
  <c r="W5" i="75"/>
  <c r="V5" i="75"/>
  <c r="U5" i="75"/>
  <c r="T5" i="75"/>
  <c r="S5" i="75"/>
  <c r="R5" i="75"/>
  <c r="Q5" i="75"/>
  <c r="P5" i="75"/>
  <c r="O5" i="75"/>
  <c r="N5" i="75"/>
  <c r="M5" i="75"/>
  <c r="L5" i="75"/>
  <c r="K5" i="75"/>
  <c r="J5" i="75"/>
  <c r="I5" i="75"/>
  <c r="H5" i="75"/>
  <c r="G5" i="75"/>
  <c r="F5" i="75"/>
  <c r="E5" i="75"/>
  <c r="D5" i="75"/>
  <c r="BJ4" i="75"/>
  <c r="BI4" i="75"/>
  <c r="BH4" i="75"/>
  <c r="BG4" i="75"/>
  <c r="BF4" i="75"/>
  <c r="BE4" i="75"/>
  <c r="BD4" i="75"/>
  <c r="BC4" i="75"/>
  <c r="BB4" i="75"/>
  <c r="BA4" i="75"/>
  <c r="AZ4" i="75"/>
  <c r="AY4" i="75"/>
  <c r="AX4" i="75"/>
  <c r="AW4" i="75"/>
  <c r="AV4" i="75"/>
  <c r="AU4" i="75"/>
  <c r="AT4" i="75"/>
  <c r="AS4" i="75"/>
  <c r="AR4" i="75"/>
  <c r="AQ4" i="75"/>
  <c r="AP4" i="75"/>
  <c r="AO4" i="75"/>
  <c r="AN4" i="75"/>
  <c r="AM4" i="75"/>
  <c r="AL4" i="75"/>
  <c r="AK4" i="75"/>
  <c r="AJ4" i="75"/>
  <c r="AI4" i="75"/>
  <c r="AH4" i="75"/>
  <c r="AG4" i="75"/>
  <c r="AF4" i="75"/>
  <c r="AE4" i="75"/>
  <c r="AD4" i="75"/>
  <c r="AC4" i="75"/>
  <c r="AB4" i="75"/>
  <c r="AA4" i="75"/>
  <c r="Z4" i="75"/>
  <c r="Y4" i="75"/>
  <c r="X4" i="75"/>
  <c r="W4" i="75"/>
  <c r="V4" i="75"/>
  <c r="U4" i="75"/>
  <c r="T4" i="75"/>
  <c r="S4" i="75"/>
  <c r="R4" i="75"/>
  <c r="Q4" i="75"/>
  <c r="P4" i="75"/>
  <c r="O4" i="75"/>
  <c r="N4" i="75"/>
  <c r="M4" i="75"/>
  <c r="L4" i="75"/>
  <c r="K4" i="75"/>
  <c r="J4" i="75"/>
  <c r="I4" i="75"/>
  <c r="H4" i="75"/>
  <c r="G4" i="75"/>
  <c r="F4" i="75"/>
  <c r="E4" i="75"/>
  <c r="D4" i="75"/>
  <c r="C4" i="75"/>
  <c r="BJ3" i="75"/>
  <c r="BI3" i="75"/>
  <c r="BH3" i="75"/>
  <c r="BG3" i="75"/>
  <c r="BF3" i="75"/>
  <c r="BE3" i="75"/>
  <c r="BD3" i="75"/>
  <c r="BC3" i="75"/>
  <c r="BB3" i="75"/>
  <c r="BA3" i="75"/>
  <c r="AZ3" i="75"/>
  <c r="AY3" i="75"/>
  <c r="AX3" i="75"/>
  <c r="AW3" i="75"/>
  <c r="AV3" i="75"/>
  <c r="AU3" i="75"/>
  <c r="AT3" i="75"/>
  <c r="AS3" i="75"/>
  <c r="AR3" i="75"/>
  <c r="AQ3" i="75"/>
  <c r="AP3" i="75"/>
  <c r="AO3" i="75"/>
  <c r="AN3" i="75"/>
  <c r="AM3" i="75"/>
  <c r="AL3" i="75"/>
  <c r="AK3" i="75"/>
  <c r="AJ3" i="75"/>
  <c r="AI3" i="75"/>
  <c r="AH3" i="75"/>
  <c r="AG3" i="75"/>
  <c r="AF3" i="75"/>
  <c r="AE3" i="75"/>
  <c r="AD3" i="75"/>
  <c r="AC3" i="75"/>
  <c r="AB3" i="75"/>
  <c r="AA3" i="75"/>
  <c r="Z3" i="75"/>
  <c r="Y3" i="75"/>
  <c r="X3" i="75"/>
  <c r="W3" i="75"/>
  <c r="V3" i="75"/>
  <c r="U3" i="75"/>
  <c r="T3" i="75"/>
  <c r="S3" i="75"/>
  <c r="R3" i="75"/>
  <c r="Q3" i="75"/>
  <c r="P3" i="75"/>
  <c r="O3" i="75"/>
  <c r="N3" i="75"/>
  <c r="M3" i="75"/>
  <c r="L3" i="75"/>
  <c r="K3" i="75"/>
  <c r="J3" i="75"/>
  <c r="I3" i="75"/>
  <c r="H3" i="75"/>
  <c r="G3" i="75"/>
  <c r="F3" i="75"/>
  <c r="E3" i="75"/>
  <c r="D3" i="75"/>
  <c r="C3" i="75"/>
  <c r="A117" i="75"/>
  <c r="A109" i="75"/>
  <c r="A101" i="75"/>
  <c r="A93" i="75"/>
  <c r="A90" i="75"/>
  <c r="A85" i="75"/>
  <c r="A77" i="75"/>
  <c r="A69" i="75"/>
  <c r="A61" i="75"/>
  <c r="A58" i="75"/>
  <c r="A53" i="75"/>
  <c r="A50" i="75"/>
  <c r="A45" i="75"/>
  <c r="A37" i="75"/>
  <c r="A36" i="75"/>
  <c r="A26" i="75"/>
  <c r="A20" i="75"/>
  <c r="A18" i="75"/>
  <c r="A10" i="75"/>
  <c r="A2" i="75"/>
  <c r="BJ138" i="74"/>
  <c r="BJ132" i="74"/>
  <c r="BI132" i="74"/>
  <c r="BH132" i="74"/>
  <c r="BG132" i="74"/>
  <c r="BF132" i="74"/>
  <c r="BE132" i="74"/>
  <c r="BD132" i="74"/>
  <c r="BC132" i="74"/>
  <c r="BB132" i="74"/>
  <c r="BA132" i="74"/>
  <c r="AZ132" i="74"/>
  <c r="AY132" i="74"/>
  <c r="AX132" i="74"/>
  <c r="AW132" i="74"/>
  <c r="AV132" i="74"/>
  <c r="AU132" i="74"/>
  <c r="AT132" i="74"/>
  <c r="AS132" i="74"/>
  <c r="AR132" i="74"/>
  <c r="AQ132" i="74"/>
  <c r="AP132" i="74"/>
  <c r="AO132" i="74"/>
  <c r="AN132" i="74"/>
  <c r="AM132" i="74"/>
  <c r="AL132" i="74"/>
  <c r="AK132" i="74"/>
  <c r="AJ132" i="74"/>
  <c r="AI132" i="74"/>
  <c r="AH132" i="74"/>
  <c r="AG132" i="74"/>
  <c r="AF132" i="74"/>
  <c r="AE132" i="74"/>
  <c r="AD132" i="74"/>
  <c r="AC132" i="74"/>
  <c r="AB132" i="74"/>
  <c r="AA132" i="74"/>
  <c r="Z132" i="74"/>
  <c r="Y132" i="74"/>
  <c r="X132" i="74"/>
  <c r="W132" i="74"/>
  <c r="V132" i="74"/>
  <c r="U132" i="74"/>
  <c r="T132" i="74"/>
  <c r="S132" i="74"/>
  <c r="R132" i="74"/>
  <c r="Q132" i="74"/>
  <c r="P132" i="74"/>
  <c r="O132" i="74"/>
  <c r="N132" i="74"/>
  <c r="M132" i="74"/>
  <c r="L132" i="74"/>
  <c r="K132" i="74"/>
  <c r="J132" i="74"/>
  <c r="I132" i="74"/>
  <c r="H132" i="74"/>
  <c r="G132" i="74"/>
  <c r="F132" i="74"/>
  <c r="E132" i="74"/>
  <c r="D132" i="74"/>
  <c r="C132" i="74"/>
  <c r="BJ131" i="74"/>
  <c r="BI131" i="74"/>
  <c r="BH131" i="74"/>
  <c r="BG131" i="74"/>
  <c r="BF131" i="74"/>
  <c r="BE131" i="74"/>
  <c r="BD131" i="74"/>
  <c r="BC131" i="74"/>
  <c r="BB131" i="74"/>
  <c r="BA131" i="74"/>
  <c r="AZ131" i="74"/>
  <c r="AY131" i="74"/>
  <c r="AX131" i="74"/>
  <c r="AW131" i="74"/>
  <c r="AV131" i="74"/>
  <c r="AU131" i="74"/>
  <c r="AT131" i="74"/>
  <c r="AS131" i="74"/>
  <c r="AR131" i="74"/>
  <c r="AQ131" i="74"/>
  <c r="AP131" i="74"/>
  <c r="AO131" i="74"/>
  <c r="AN131" i="74"/>
  <c r="AM131" i="74"/>
  <c r="AL131" i="74"/>
  <c r="AK131" i="74"/>
  <c r="AJ131" i="74"/>
  <c r="AI131" i="74"/>
  <c r="AH131" i="74"/>
  <c r="AG131" i="74"/>
  <c r="AF131" i="74"/>
  <c r="AE131" i="74"/>
  <c r="AD131" i="74"/>
  <c r="AC131" i="74"/>
  <c r="AB131" i="74"/>
  <c r="AA131" i="74"/>
  <c r="Z131" i="74"/>
  <c r="Y131" i="74"/>
  <c r="X131" i="74"/>
  <c r="W131" i="74"/>
  <c r="V131" i="74"/>
  <c r="U131" i="74"/>
  <c r="T131" i="74"/>
  <c r="S131" i="74"/>
  <c r="R131" i="74"/>
  <c r="Q131" i="74"/>
  <c r="P131" i="74"/>
  <c r="O131" i="74"/>
  <c r="N131" i="74"/>
  <c r="M131" i="74"/>
  <c r="L131" i="74"/>
  <c r="K131" i="74"/>
  <c r="J131" i="74"/>
  <c r="I131" i="74"/>
  <c r="H131" i="74"/>
  <c r="G131" i="74"/>
  <c r="F131" i="74"/>
  <c r="E131" i="74"/>
  <c r="D131" i="74"/>
  <c r="C131" i="74"/>
  <c r="BJ130" i="74"/>
  <c r="BI130" i="74"/>
  <c r="BH130" i="74"/>
  <c r="BG130" i="74"/>
  <c r="BF130" i="74"/>
  <c r="BE130" i="74"/>
  <c r="BD130" i="74"/>
  <c r="BC130" i="74"/>
  <c r="BB130" i="74"/>
  <c r="BA130" i="74"/>
  <c r="AZ130" i="74"/>
  <c r="AY130" i="74"/>
  <c r="AX130" i="74"/>
  <c r="AW130" i="74"/>
  <c r="AV130" i="74"/>
  <c r="AU130" i="74"/>
  <c r="AT130" i="74"/>
  <c r="AS130" i="74"/>
  <c r="AR130" i="74"/>
  <c r="AQ130" i="74"/>
  <c r="AP130" i="74"/>
  <c r="AO130" i="74"/>
  <c r="AN130" i="74"/>
  <c r="AM130" i="74"/>
  <c r="AL130" i="74"/>
  <c r="AK130" i="74"/>
  <c r="AJ130" i="74"/>
  <c r="AI130" i="74"/>
  <c r="AH130" i="74"/>
  <c r="AG130" i="74"/>
  <c r="AF130" i="74"/>
  <c r="AE130" i="74"/>
  <c r="AD130" i="74"/>
  <c r="AC130" i="74"/>
  <c r="AB130" i="74"/>
  <c r="AA130" i="74"/>
  <c r="Z130" i="74"/>
  <c r="Y130" i="74"/>
  <c r="X130" i="74"/>
  <c r="W130" i="74"/>
  <c r="V130" i="74"/>
  <c r="P130" i="74"/>
  <c r="O130" i="74"/>
  <c r="M130" i="74"/>
  <c r="L130" i="74"/>
  <c r="K130" i="74"/>
  <c r="J130" i="74"/>
  <c r="I130" i="74"/>
  <c r="H130" i="74"/>
  <c r="G130" i="74"/>
  <c r="F130" i="74"/>
  <c r="E130" i="74"/>
  <c r="D130" i="74"/>
  <c r="C130" i="74"/>
  <c r="BJ129" i="74"/>
  <c r="BI129" i="74"/>
  <c r="BH129" i="74"/>
  <c r="BG129" i="74"/>
  <c r="BF129" i="74"/>
  <c r="BE129" i="74"/>
  <c r="BD129" i="74"/>
  <c r="BC129" i="74"/>
  <c r="BB129" i="74"/>
  <c r="BA129" i="74"/>
  <c r="AZ129" i="74"/>
  <c r="AY129" i="74"/>
  <c r="AX129" i="74"/>
  <c r="AW129" i="74"/>
  <c r="AV129" i="74"/>
  <c r="AU129" i="74"/>
  <c r="AT129" i="74"/>
  <c r="AS129" i="74"/>
  <c r="AR129" i="74"/>
  <c r="AQ129" i="74"/>
  <c r="AP129" i="74"/>
  <c r="AO129" i="74"/>
  <c r="AN129" i="74"/>
  <c r="AM129" i="74"/>
  <c r="AL129" i="74"/>
  <c r="AK129" i="74"/>
  <c r="AJ129" i="74"/>
  <c r="AI129" i="74"/>
  <c r="AH129" i="74"/>
  <c r="AG129" i="74"/>
  <c r="AF129" i="74"/>
  <c r="AE129" i="74"/>
  <c r="AD129" i="74"/>
  <c r="AC129" i="74"/>
  <c r="AB129" i="74"/>
  <c r="AA129" i="74"/>
  <c r="Z129" i="74"/>
  <c r="Y129" i="74"/>
  <c r="X129" i="74"/>
  <c r="W129" i="74"/>
  <c r="U129" i="74"/>
  <c r="T129" i="74"/>
  <c r="S129" i="74"/>
  <c r="R129" i="74"/>
  <c r="Q129" i="74"/>
  <c r="P129" i="74"/>
  <c r="O129" i="74"/>
  <c r="N129" i="74"/>
  <c r="M129" i="74"/>
  <c r="L129" i="74"/>
  <c r="K129" i="74"/>
  <c r="J129" i="74"/>
  <c r="I129" i="74"/>
  <c r="H129" i="74"/>
  <c r="F129" i="74"/>
  <c r="BJ122" i="74"/>
  <c r="BI122" i="74"/>
  <c r="BH122" i="74"/>
  <c r="BG122" i="74"/>
  <c r="BF122" i="74"/>
  <c r="BE122" i="74"/>
  <c r="BD122" i="74"/>
  <c r="BC122" i="74"/>
  <c r="BB122" i="74"/>
  <c r="BA122" i="74"/>
  <c r="AZ122" i="74"/>
  <c r="AY122" i="74"/>
  <c r="AX122" i="74"/>
  <c r="AW122" i="74"/>
  <c r="AV122" i="74"/>
  <c r="AU122" i="74"/>
  <c r="AT122" i="74"/>
  <c r="AS122" i="74"/>
  <c r="AR122" i="74"/>
  <c r="AQ122" i="74"/>
  <c r="AP122" i="74"/>
  <c r="AO122" i="74"/>
  <c r="AN122" i="74"/>
  <c r="AM122" i="74"/>
  <c r="AL122" i="74"/>
  <c r="AK122" i="74"/>
  <c r="AJ122" i="74"/>
  <c r="AI122" i="74"/>
  <c r="AH122" i="74"/>
  <c r="AG122" i="74"/>
  <c r="AF122" i="74"/>
  <c r="AE122" i="74"/>
  <c r="AD122" i="74"/>
  <c r="AC122" i="74"/>
  <c r="AB122" i="74"/>
  <c r="AA122" i="74"/>
  <c r="Z122" i="74"/>
  <c r="Y122" i="74"/>
  <c r="X122" i="74"/>
  <c r="W122" i="74"/>
  <c r="V122" i="74"/>
  <c r="U122" i="74"/>
  <c r="T122" i="74"/>
  <c r="S122" i="74"/>
  <c r="R122" i="74"/>
  <c r="Q122" i="74"/>
  <c r="P122" i="74"/>
  <c r="O122" i="74"/>
  <c r="N122" i="74"/>
  <c r="M122" i="74"/>
  <c r="L122" i="74"/>
  <c r="K122" i="74"/>
  <c r="J122" i="74"/>
  <c r="I122" i="74"/>
  <c r="H122" i="74"/>
  <c r="G122" i="74"/>
  <c r="F122" i="74"/>
  <c r="E122" i="74"/>
  <c r="D122" i="74"/>
  <c r="C122" i="74"/>
  <c r="BJ118" i="74"/>
  <c r="BI118" i="74"/>
  <c r="BH118" i="74"/>
  <c r="BG118" i="74"/>
  <c r="BF118" i="74"/>
  <c r="BE118" i="74"/>
  <c r="BD118" i="74"/>
  <c r="BC118" i="74"/>
  <c r="BB118" i="74"/>
  <c r="BA118" i="74"/>
  <c r="AZ118" i="74"/>
  <c r="AY118" i="74"/>
  <c r="AX118" i="74"/>
  <c r="AW118" i="74"/>
  <c r="AV118" i="74"/>
  <c r="AU118" i="74"/>
  <c r="AT118" i="74"/>
  <c r="AS118" i="74"/>
  <c r="AR118" i="74"/>
  <c r="AQ118" i="74"/>
  <c r="AP118" i="74"/>
  <c r="AO118" i="74"/>
  <c r="AN118" i="74"/>
  <c r="AM118" i="74"/>
  <c r="AL118" i="74"/>
  <c r="AK118" i="74"/>
  <c r="AJ118" i="74"/>
  <c r="AI118" i="74"/>
  <c r="AH118" i="74"/>
  <c r="AG118" i="74"/>
  <c r="AF118" i="74"/>
  <c r="AE118" i="74"/>
  <c r="AD118" i="74"/>
  <c r="AC118" i="74"/>
  <c r="AB118" i="74"/>
  <c r="AA118" i="74"/>
  <c r="Z118" i="74"/>
  <c r="Y118" i="74"/>
  <c r="X118" i="74"/>
  <c r="W118" i="74"/>
  <c r="V118" i="74"/>
  <c r="U118" i="74"/>
  <c r="T118" i="74"/>
  <c r="S118" i="74"/>
  <c r="R118" i="74"/>
  <c r="Q118" i="74"/>
  <c r="P118" i="74"/>
  <c r="O118" i="74"/>
  <c r="N118" i="74"/>
  <c r="M118" i="74"/>
  <c r="L118" i="74"/>
  <c r="K118" i="74"/>
  <c r="J118" i="74"/>
  <c r="I118" i="74"/>
  <c r="H118" i="74"/>
  <c r="G118" i="74"/>
  <c r="F118" i="74"/>
  <c r="E118" i="74"/>
  <c r="D118" i="74"/>
  <c r="C118" i="74"/>
  <c r="BJ115" i="74"/>
  <c r="BI115" i="74"/>
  <c r="BH115" i="74"/>
  <c r="BG115" i="74"/>
  <c r="BF115" i="74"/>
  <c r="BE115" i="74"/>
  <c r="BD115" i="74"/>
  <c r="BC115" i="74"/>
  <c r="BB115" i="74"/>
  <c r="BA115" i="74"/>
  <c r="AZ115" i="74"/>
  <c r="AY115" i="74"/>
  <c r="AX115" i="74"/>
  <c r="AW115" i="74"/>
  <c r="AV115" i="74"/>
  <c r="AU115" i="74"/>
  <c r="AT115" i="74"/>
  <c r="AS115" i="74"/>
  <c r="AR115" i="74"/>
  <c r="AQ115" i="74"/>
  <c r="AP115" i="74"/>
  <c r="AO115" i="74"/>
  <c r="AN115" i="74"/>
  <c r="AM115" i="74"/>
  <c r="AL115" i="74"/>
  <c r="AK115" i="74"/>
  <c r="AJ115" i="74"/>
  <c r="AI115" i="74"/>
  <c r="AH115" i="74"/>
  <c r="AG115" i="74"/>
  <c r="AF115" i="74"/>
  <c r="AE115" i="74"/>
  <c r="AD115" i="74"/>
  <c r="AC115" i="74"/>
  <c r="AB115" i="74"/>
  <c r="AA115" i="74"/>
  <c r="Z115" i="74"/>
  <c r="Y115" i="74"/>
  <c r="X115" i="74"/>
  <c r="W115" i="74"/>
  <c r="V115" i="74"/>
  <c r="U115" i="74"/>
  <c r="T115" i="74"/>
  <c r="S115" i="74"/>
  <c r="R115" i="74"/>
  <c r="Q115" i="74"/>
  <c r="P115" i="74"/>
  <c r="O115" i="74"/>
  <c r="N115" i="74"/>
  <c r="M115" i="74"/>
  <c r="L115" i="74"/>
  <c r="K115" i="74"/>
  <c r="J115" i="74"/>
  <c r="I115" i="74"/>
  <c r="H115" i="74"/>
  <c r="G115" i="74"/>
  <c r="F115" i="74"/>
  <c r="E115" i="74"/>
  <c r="D115" i="74"/>
  <c r="C115" i="74"/>
  <c r="BJ111" i="74"/>
  <c r="BI111" i="74"/>
  <c r="BH111" i="74"/>
  <c r="BG111" i="74"/>
  <c r="BF111" i="74"/>
  <c r="BE111" i="74"/>
  <c r="BD111" i="74"/>
  <c r="BC111" i="74"/>
  <c r="BB111" i="74"/>
  <c r="BA111" i="74"/>
  <c r="AZ111" i="74"/>
  <c r="AY111" i="74"/>
  <c r="AX111" i="74"/>
  <c r="AW111" i="74"/>
  <c r="AV111" i="74"/>
  <c r="AU111" i="74"/>
  <c r="AT111" i="74"/>
  <c r="AS111" i="74"/>
  <c r="AR111" i="74"/>
  <c r="AQ111" i="74"/>
  <c r="AP111" i="74"/>
  <c r="AO111" i="74"/>
  <c r="AN111" i="74"/>
  <c r="AM111" i="74"/>
  <c r="AL111" i="74"/>
  <c r="AK111" i="74"/>
  <c r="AJ111" i="74"/>
  <c r="AI111" i="74"/>
  <c r="AH111" i="74"/>
  <c r="AG111" i="74"/>
  <c r="AF111" i="74"/>
  <c r="AE111" i="74"/>
  <c r="AD111" i="74"/>
  <c r="AC111" i="74"/>
  <c r="AB111" i="74"/>
  <c r="AA111" i="74"/>
  <c r="Z111" i="74"/>
  <c r="Y111" i="74"/>
  <c r="X111" i="74"/>
  <c r="W111" i="74"/>
  <c r="V111" i="74"/>
  <c r="U111" i="74"/>
  <c r="T111" i="74"/>
  <c r="S111" i="74"/>
  <c r="R111" i="74"/>
  <c r="Q111" i="74"/>
  <c r="P111" i="74"/>
  <c r="O111" i="74"/>
  <c r="N111" i="74"/>
  <c r="M111" i="74"/>
  <c r="L111" i="74"/>
  <c r="K111" i="74"/>
  <c r="J111" i="74"/>
  <c r="I111" i="74"/>
  <c r="H111" i="74"/>
  <c r="G111" i="74"/>
  <c r="F111" i="74"/>
  <c r="E111" i="74"/>
  <c r="D111" i="74"/>
  <c r="C111" i="74"/>
  <c r="BJ103" i="74"/>
  <c r="BI103" i="74"/>
  <c r="BH103" i="74"/>
  <c r="BG103" i="74"/>
  <c r="BF103" i="74"/>
  <c r="BE103" i="74"/>
  <c r="BD103" i="74"/>
  <c r="BC103" i="74"/>
  <c r="BB103" i="74"/>
  <c r="BA103" i="74"/>
  <c r="AZ103" i="74"/>
  <c r="AY103" i="74"/>
  <c r="AX103" i="74"/>
  <c r="AW103" i="74"/>
  <c r="AV103" i="74"/>
  <c r="AU103" i="74"/>
  <c r="AT103" i="74"/>
  <c r="AS103" i="74"/>
  <c r="AR103" i="74"/>
  <c r="AQ103" i="74"/>
  <c r="AP103" i="74"/>
  <c r="AO103" i="74"/>
  <c r="AN103" i="74"/>
  <c r="AM103" i="74"/>
  <c r="AL103" i="74"/>
  <c r="AK103" i="74"/>
  <c r="AJ103" i="74"/>
  <c r="AI103" i="74"/>
  <c r="AH103" i="74"/>
  <c r="AG103" i="74"/>
  <c r="AF103" i="74"/>
  <c r="AE103" i="74"/>
  <c r="AD103" i="74"/>
  <c r="AC103" i="74"/>
  <c r="AB103" i="74"/>
  <c r="AA103" i="74"/>
  <c r="Z103" i="74"/>
  <c r="Y103" i="74"/>
  <c r="X103" i="74"/>
  <c r="W103" i="74"/>
  <c r="V103" i="74"/>
  <c r="U103" i="74"/>
  <c r="T103" i="74"/>
  <c r="S103" i="74"/>
  <c r="R103" i="74"/>
  <c r="Q103" i="74"/>
  <c r="P103" i="74"/>
  <c r="O103" i="74"/>
  <c r="N103" i="74"/>
  <c r="M103" i="74"/>
  <c r="L103" i="74"/>
  <c r="K103" i="74"/>
  <c r="J103" i="74"/>
  <c r="I103" i="74"/>
  <c r="H103" i="74"/>
  <c r="G103" i="74"/>
  <c r="F103" i="74"/>
  <c r="E103" i="74"/>
  <c r="D103" i="74"/>
  <c r="C103" i="74"/>
  <c r="BJ102" i="74"/>
  <c r="BI102" i="74"/>
  <c r="BH102" i="74"/>
  <c r="BG102" i="74"/>
  <c r="BF102" i="74"/>
  <c r="BE102" i="74"/>
  <c r="BD102" i="74"/>
  <c r="BC102" i="74"/>
  <c r="BB102" i="74"/>
  <c r="BA102" i="74"/>
  <c r="AZ102" i="74"/>
  <c r="AY102" i="74"/>
  <c r="AX102" i="74"/>
  <c r="AW102" i="74"/>
  <c r="AV102" i="74"/>
  <c r="AU102" i="74"/>
  <c r="AT102" i="74"/>
  <c r="AS102" i="74"/>
  <c r="AR102" i="74"/>
  <c r="AQ102" i="74"/>
  <c r="AP102" i="74"/>
  <c r="AO102" i="74"/>
  <c r="AN102" i="74"/>
  <c r="AM102" i="74"/>
  <c r="AL102" i="74"/>
  <c r="AK102" i="74"/>
  <c r="AJ102" i="74"/>
  <c r="AI102" i="74"/>
  <c r="AH102" i="74"/>
  <c r="AG102" i="74"/>
  <c r="AF102" i="74"/>
  <c r="AE102" i="74"/>
  <c r="AD102" i="74"/>
  <c r="AC102" i="74"/>
  <c r="AB102" i="74"/>
  <c r="AA102" i="74"/>
  <c r="Z102" i="74"/>
  <c r="Y102" i="74"/>
  <c r="X102" i="74"/>
  <c r="W102" i="74"/>
  <c r="V102" i="74"/>
  <c r="U102" i="74"/>
  <c r="T102" i="74"/>
  <c r="S102" i="74"/>
  <c r="R102" i="74"/>
  <c r="Q102" i="74"/>
  <c r="P102" i="74"/>
  <c r="O102" i="74"/>
  <c r="N102" i="74"/>
  <c r="M102" i="74"/>
  <c r="L102" i="74"/>
  <c r="K102" i="74"/>
  <c r="J102" i="74"/>
  <c r="I102" i="74"/>
  <c r="H102" i="74"/>
  <c r="G102" i="74"/>
  <c r="F102" i="74"/>
  <c r="E102" i="74"/>
  <c r="D102" i="74"/>
  <c r="C102" i="74"/>
  <c r="BJ98" i="74"/>
  <c r="BI98" i="74"/>
  <c r="BH98" i="74"/>
  <c r="BG98" i="74"/>
  <c r="BF98" i="74"/>
  <c r="BE98" i="74"/>
  <c r="BD98" i="74"/>
  <c r="BC98" i="74"/>
  <c r="BB98" i="74"/>
  <c r="BA98" i="74"/>
  <c r="AZ98" i="74"/>
  <c r="AY98" i="74"/>
  <c r="AX98" i="74"/>
  <c r="AW98" i="74"/>
  <c r="AV98" i="74"/>
  <c r="AU98" i="74"/>
  <c r="AT98" i="74"/>
  <c r="AS98" i="74"/>
  <c r="AR98" i="74"/>
  <c r="AQ98" i="74"/>
  <c r="AP98" i="74"/>
  <c r="AO98" i="74"/>
  <c r="AN98" i="74"/>
  <c r="AM98" i="74"/>
  <c r="AL98" i="74"/>
  <c r="AK98" i="74"/>
  <c r="AJ98" i="74"/>
  <c r="AI98" i="74"/>
  <c r="AH98" i="74"/>
  <c r="AG98" i="74"/>
  <c r="AF98" i="74"/>
  <c r="AE98" i="74"/>
  <c r="AD98" i="74"/>
  <c r="AC98" i="74"/>
  <c r="AB98" i="74"/>
  <c r="AA98" i="74"/>
  <c r="Z98" i="74"/>
  <c r="Y98" i="74"/>
  <c r="X98" i="74"/>
  <c r="W98" i="74"/>
  <c r="V98" i="74"/>
  <c r="U98" i="74"/>
  <c r="T98" i="74"/>
  <c r="S98" i="74"/>
  <c r="R98" i="74"/>
  <c r="Q98" i="74"/>
  <c r="P98" i="74"/>
  <c r="O98" i="74"/>
  <c r="N98" i="74"/>
  <c r="M98" i="74"/>
  <c r="L98" i="74"/>
  <c r="K98" i="74"/>
  <c r="J98" i="74"/>
  <c r="I98" i="74"/>
  <c r="H98" i="74"/>
  <c r="G98" i="74"/>
  <c r="F98" i="74"/>
  <c r="E98" i="74"/>
  <c r="D98" i="74"/>
  <c r="C98" i="74"/>
  <c r="C97" i="74"/>
  <c r="BJ96" i="74"/>
  <c r="BI96" i="74"/>
  <c r="BH96" i="74"/>
  <c r="BG96" i="74"/>
  <c r="BF96" i="74"/>
  <c r="BE96" i="74"/>
  <c r="BD96" i="74"/>
  <c r="BC96" i="74"/>
  <c r="BB96" i="74"/>
  <c r="BA96" i="74"/>
  <c r="AZ96" i="74"/>
  <c r="AY96" i="74"/>
  <c r="AX96" i="74"/>
  <c r="AW96" i="74"/>
  <c r="AV96" i="74"/>
  <c r="AU96" i="74"/>
  <c r="AT96" i="74"/>
  <c r="AS96" i="74"/>
  <c r="AR96" i="74"/>
  <c r="AQ96" i="74"/>
  <c r="AP96" i="74"/>
  <c r="AO96" i="74"/>
  <c r="AN96" i="74"/>
  <c r="AM96" i="74"/>
  <c r="AL96" i="74"/>
  <c r="AK96" i="74"/>
  <c r="AJ96" i="74"/>
  <c r="AI96" i="74"/>
  <c r="AH96" i="74"/>
  <c r="AG96" i="74"/>
  <c r="AF96" i="74"/>
  <c r="AE96" i="74"/>
  <c r="AD96" i="74"/>
  <c r="AC96" i="74"/>
  <c r="AB96" i="74"/>
  <c r="AA96" i="74"/>
  <c r="Z96" i="74"/>
  <c r="Y96" i="74"/>
  <c r="X96" i="74"/>
  <c r="W96" i="74"/>
  <c r="V96" i="74"/>
  <c r="U96" i="74"/>
  <c r="T96" i="74"/>
  <c r="S96" i="74"/>
  <c r="R96" i="74"/>
  <c r="Q96" i="74"/>
  <c r="P96" i="74"/>
  <c r="O96" i="74"/>
  <c r="N96" i="74"/>
  <c r="M96" i="74"/>
  <c r="L96" i="74"/>
  <c r="K96" i="74"/>
  <c r="J96" i="74"/>
  <c r="I96" i="74"/>
  <c r="H96" i="74"/>
  <c r="G96" i="74"/>
  <c r="F96" i="74"/>
  <c r="E96" i="74"/>
  <c r="D96" i="74"/>
  <c r="C96" i="74"/>
  <c r="BJ95" i="74"/>
  <c r="BI95" i="74"/>
  <c r="BH95" i="74"/>
  <c r="BG95" i="74"/>
  <c r="BF95" i="74"/>
  <c r="BE95" i="74"/>
  <c r="BD95" i="74"/>
  <c r="BC95" i="74"/>
  <c r="BB95" i="74"/>
  <c r="BA95" i="74"/>
  <c r="AZ95" i="74"/>
  <c r="AY95" i="74"/>
  <c r="AX95" i="74"/>
  <c r="AW95" i="74"/>
  <c r="AV95" i="74"/>
  <c r="AU95" i="74"/>
  <c r="AT95" i="74"/>
  <c r="AS95" i="74"/>
  <c r="AR95" i="74"/>
  <c r="AQ95" i="74"/>
  <c r="AP95" i="74"/>
  <c r="AO95" i="74"/>
  <c r="AN95" i="74"/>
  <c r="AM95" i="74"/>
  <c r="AL95" i="74"/>
  <c r="AK95" i="74"/>
  <c r="AJ95" i="74"/>
  <c r="AI95" i="74"/>
  <c r="AH95" i="74"/>
  <c r="AG95" i="74"/>
  <c r="AF95" i="74"/>
  <c r="AE95" i="74"/>
  <c r="AD95" i="74"/>
  <c r="AC95" i="74"/>
  <c r="AB95" i="74"/>
  <c r="AA95" i="74"/>
  <c r="Z95" i="74"/>
  <c r="Y95" i="74"/>
  <c r="X95" i="74"/>
  <c r="W95" i="74"/>
  <c r="V95" i="74"/>
  <c r="U95" i="74"/>
  <c r="T95" i="74"/>
  <c r="S95" i="74"/>
  <c r="R95" i="74"/>
  <c r="Q95" i="74"/>
  <c r="P95" i="74"/>
  <c r="O95" i="74"/>
  <c r="N95" i="74"/>
  <c r="M95" i="74"/>
  <c r="L95" i="74"/>
  <c r="K95" i="74"/>
  <c r="J95" i="74"/>
  <c r="I95" i="74"/>
  <c r="H95" i="74"/>
  <c r="G95" i="74"/>
  <c r="F95" i="74"/>
  <c r="E95" i="74"/>
  <c r="D95" i="74"/>
  <c r="C95" i="74"/>
  <c r="BJ94" i="74"/>
  <c r="BI94" i="74"/>
  <c r="BH94" i="74"/>
  <c r="BG94" i="74"/>
  <c r="BF94" i="74"/>
  <c r="BE94" i="74"/>
  <c r="BD94" i="74"/>
  <c r="BC94" i="74"/>
  <c r="BB94" i="74"/>
  <c r="BA94" i="74"/>
  <c r="AZ94" i="74"/>
  <c r="AY94" i="74"/>
  <c r="AX94" i="74"/>
  <c r="AW94" i="74"/>
  <c r="AV94" i="74"/>
  <c r="AU94" i="74"/>
  <c r="AT94" i="74"/>
  <c r="AS94" i="74"/>
  <c r="AR94" i="74"/>
  <c r="AQ94" i="74"/>
  <c r="AP94" i="74"/>
  <c r="AO94" i="74"/>
  <c r="AN94" i="74"/>
  <c r="AM94" i="74"/>
  <c r="AL94" i="74"/>
  <c r="AK94" i="74"/>
  <c r="AJ94" i="74"/>
  <c r="AI94" i="74"/>
  <c r="AH94" i="74"/>
  <c r="AG94" i="74"/>
  <c r="AF94" i="74"/>
  <c r="AE94" i="74"/>
  <c r="AD94" i="74"/>
  <c r="AC94" i="74"/>
  <c r="AB94" i="74"/>
  <c r="AA94" i="74"/>
  <c r="Z94" i="74"/>
  <c r="Y94" i="74"/>
  <c r="X94" i="74"/>
  <c r="W94" i="74"/>
  <c r="V94" i="74"/>
  <c r="U94" i="74"/>
  <c r="T94" i="74"/>
  <c r="S94" i="74"/>
  <c r="R94" i="74"/>
  <c r="Q94" i="74"/>
  <c r="P94" i="74"/>
  <c r="O94" i="74"/>
  <c r="N94" i="74"/>
  <c r="M94" i="74"/>
  <c r="L94" i="74"/>
  <c r="K94" i="74"/>
  <c r="J94" i="74"/>
  <c r="I94" i="74"/>
  <c r="H94" i="74"/>
  <c r="G94" i="74"/>
  <c r="F94" i="74"/>
  <c r="E94" i="74"/>
  <c r="D94" i="74"/>
  <c r="BJ91" i="74"/>
  <c r="BI91" i="74"/>
  <c r="BH91" i="74"/>
  <c r="BG91" i="74"/>
  <c r="BF91" i="74"/>
  <c r="BE91" i="74"/>
  <c r="BD91" i="74"/>
  <c r="BC91" i="74"/>
  <c r="BB91" i="74"/>
  <c r="BA91" i="74"/>
  <c r="AZ91" i="74"/>
  <c r="AY91" i="74"/>
  <c r="AX91" i="74"/>
  <c r="AW91" i="74"/>
  <c r="AV91" i="74"/>
  <c r="AU91" i="74"/>
  <c r="AT91" i="74"/>
  <c r="AS91" i="74"/>
  <c r="AR91" i="74"/>
  <c r="AQ91" i="74"/>
  <c r="AP91" i="74"/>
  <c r="AO91" i="74"/>
  <c r="AN91" i="74"/>
  <c r="AM91" i="74"/>
  <c r="AL91" i="74"/>
  <c r="AK91" i="74"/>
  <c r="AJ91" i="74"/>
  <c r="AI91" i="74"/>
  <c r="AH91" i="74"/>
  <c r="AG91" i="74"/>
  <c r="AF91" i="74"/>
  <c r="AE91" i="74"/>
  <c r="AD91" i="74"/>
  <c r="AC91" i="74"/>
  <c r="AB91" i="74"/>
  <c r="AA91" i="74"/>
  <c r="Z91" i="74"/>
  <c r="Y91" i="74"/>
  <c r="X91" i="74"/>
  <c r="W91" i="74"/>
  <c r="V91" i="74"/>
  <c r="U91" i="74"/>
  <c r="T91" i="74"/>
  <c r="S91" i="74"/>
  <c r="R91" i="74"/>
  <c r="Q91" i="74"/>
  <c r="P91" i="74"/>
  <c r="O91" i="74"/>
  <c r="N91" i="74"/>
  <c r="M91" i="74"/>
  <c r="L91" i="74"/>
  <c r="K91" i="74"/>
  <c r="J91" i="74"/>
  <c r="I91" i="74"/>
  <c r="H91" i="74"/>
  <c r="G91" i="74"/>
  <c r="F91" i="74"/>
  <c r="E91" i="74"/>
  <c r="D91" i="74"/>
  <c r="C91" i="74"/>
  <c r="BJ86" i="74"/>
  <c r="BI86" i="74"/>
  <c r="BH86" i="74"/>
  <c r="BG86" i="74"/>
  <c r="BF86" i="74"/>
  <c r="BE86" i="74"/>
  <c r="BD86" i="74"/>
  <c r="BC86" i="74"/>
  <c r="BB86" i="74"/>
  <c r="BA86" i="74"/>
  <c r="AZ86" i="74"/>
  <c r="AY86" i="74"/>
  <c r="AX86" i="74"/>
  <c r="AW86" i="74"/>
  <c r="AV86" i="74"/>
  <c r="AU86" i="74"/>
  <c r="AT86" i="74"/>
  <c r="AS86" i="74"/>
  <c r="AR86" i="74"/>
  <c r="AQ86" i="74"/>
  <c r="AP86" i="74"/>
  <c r="AO86" i="74"/>
  <c r="AN86" i="74"/>
  <c r="AM86" i="74"/>
  <c r="AL86" i="74"/>
  <c r="AK86" i="74"/>
  <c r="AJ86" i="74"/>
  <c r="AI86" i="74"/>
  <c r="AH86" i="74"/>
  <c r="AG86" i="74"/>
  <c r="AF86" i="74"/>
  <c r="AE86" i="74"/>
  <c r="AD86" i="74"/>
  <c r="AC86" i="74"/>
  <c r="AB86" i="74"/>
  <c r="AA86" i="74"/>
  <c r="Z86" i="74"/>
  <c r="Y86" i="74"/>
  <c r="X86" i="74"/>
  <c r="W86" i="74"/>
  <c r="V86" i="74"/>
  <c r="U86" i="74"/>
  <c r="T86" i="74"/>
  <c r="S86" i="74"/>
  <c r="R86" i="74"/>
  <c r="Q86" i="74"/>
  <c r="P86" i="74"/>
  <c r="O86" i="74"/>
  <c r="N86" i="74"/>
  <c r="M86" i="74"/>
  <c r="L86" i="74"/>
  <c r="K86" i="74"/>
  <c r="J86" i="74"/>
  <c r="I86" i="74"/>
  <c r="H86" i="74"/>
  <c r="G86" i="74"/>
  <c r="F86" i="74"/>
  <c r="E86" i="74"/>
  <c r="D86" i="74"/>
  <c r="C86" i="74"/>
  <c r="BJ85" i="74"/>
  <c r="BI85" i="74"/>
  <c r="BH85" i="74"/>
  <c r="BG85" i="74"/>
  <c r="BF85" i="74"/>
  <c r="BE85" i="74"/>
  <c r="BD85" i="74"/>
  <c r="BC85" i="74"/>
  <c r="BB85" i="74"/>
  <c r="BA85" i="74"/>
  <c r="AZ85" i="74"/>
  <c r="AY85" i="74"/>
  <c r="AX85" i="74"/>
  <c r="AW85" i="74"/>
  <c r="AV85" i="74"/>
  <c r="AU85" i="74"/>
  <c r="AT85" i="74"/>
  <c r="AS85" i="74"/>
  <c r="AR85" i="74"/>
  <c r="AQ85" i="74"/>
  <c r="AP85" i="74"/>
  <c r="AO85" i="74"/>
  <c r="AN85" i="74"/>
  <c r="AM85" i="74"/>
  <c r="AL85" i="74"/>
  <c r="AK85" i="74"/>
  <c r="AJ85" i="74"/>
  <c r="AI85" i="74"/>
  <c r="AH85" i="74"/>
  <c r="AG85" i="74"/>
  <c r="AF85" i="74"/>
  <c r="AE85" i="74"/>
  <c r="AD85" i="74"/>
  <c r="AC85" i="74"/>
  <c r="AB85" i="74"/>
  <c r="AA85" i="74"/>
  <c r="Z85" i="74"/>
  <c r="Y85" i="74"/>
  <c r="X85" i="74"/>
  <c r="W85" i="74"/>
  <c r="V85" i="74"/>
  <c r="U85" i="74"/>
  <c r="T85" i="74"/>
  <c r="S85" i="74"/>
  <c r="R85" i="74"/>
  <c r="Q85" i="74"/>
  <c r="P85" i="74"/>
  <c r="O85" i="74"/>
  <c r="N85" i="74"/>
  <c r="M85" i="74"/>
  <c r="L85" i="74"/>
  <c r="K85" i="74"/>
  <c r="J85" i="74"/>
  <c r="I85" i="74"/>
  <c r="H85" i="74"/>
  <c r="G85" i="74"/>
  <c r="F85" i="74"/>
  <c r="E85" i="74"/>
  <c r="D85" i="74"/>
  <c r="C85" i="74"/>
  <c r="BJ84" i="74"/>
  <c r="BI84" i="74"/>
  <c r="BH84" i="74"/>
  <c r="BG84" i="74"/>
  <c r="BF84" i="74"/>
  <c r="BE84" i="74"/>
  <c r="BD84" i="74"/>
  <c r="BC84" i="74"/>
  <c r="BB84" i="74"/>
  <c r="BA84" i="74"/>
  <c r="AZ84" i="74"/>
  <c r="AY84" i="74"/>
  <c r="AX84" i="74"/>
  <c r="AW84" i="74"/>
  <c r="AV84" i="74"/>
  <c r="AU84" i="74"/>
  <c r="AT84" i="74"/>
  <c r="AS84" i="74"/>
  <c r="AR84" i="74"/>
  <c r="AQ84" i="74"/>
  <c r="AP84" i="74"/>
  <c r="AO84" i="74"/>
  <c r="AN84" i="74"/>
  <c r="AM84" i="74"/>
  <c r="AL84" i="74"/>
  <c r="AK84" i="74"/>
  <c r="AJ84" i="74"/>
  <c r="AI84" i="74"/>
  <c r="AH84" i="74"/>
  <c r="AG84" i="74"/>
  <c r="AF84" i="74"/>
  <c r="AE84" i="74"/>
  <c r="AD84" i="74"/>
  <c r="AC84" i="74"/>
  <c r="AB84" i="74"/>
  <c r="AA84" i="74"/>
  <c r="Z84" i="74"/>
  <c r="Y84" i="74"/>
  <c r="X84" i="74"/>
  <c r="W84" i="74"/>
  <c r="V84" i="74"/>
  <c r="U84" i="74"/>
  <c r="T84" i="74"/>
  <c r="S84" i="74"/>
  <c r="R84" i="74"/>
  <c r="Q84" i="74"/>
  <c r="P84" i="74"/>
  <c r="O84" i="74"/>
  <c r="N84" i="74"/>
  <c r="M84" i="74"/>
  <c r="L84" i="74"/>
  <c r="K84" i="74"/>
  <c r="J84" i="74"/>
  <c r="I84" i="74"/>
  <c r="H84" i="74"/>
  <c r="G84" i="74"/>
  <c r="F84" i="74"/>
  <c r="E84" i="74"/>
  <c r="D84" i="74"/>
  <c r="BJ83" i="74"/>
  <c r="BI83" i="74"/>
  <c r="BH83" i="74"/>
  <c r="BG83" i="74"/>
  <c r="BF83" i="74"/>
  <c r="BE83" i="74"/>
  <c r="BD83" i="74"/>
  <c r="BC83" i="74"/>
  <c r="BB83" i="74"/>
  <c r="BA83" i="74"/>
  <c r="AZ83" i="74"/>
  <c r="AY83" i="74"/>
  <c r="AX83" i="74"/>
  <c r="AW83" i="74"/>
  <c r="AV83" i="74"/>
  <c r="AU83" i="74"/>
  <c r="AT83" i="74"/>
  <c r="AS83" i="74"/>
  <c r="AR83" i="74"/>
  <c r="AQ83" i="74"/>
  <c r="AP83" i="74"/>
  <c r="AO83" i="74"/>
  <c r="AN83" i="74"/>
  <c r="AM83" i="74"/>
  <c r="AL83" i="74"/>
  <c r="AK83" i="74"/>
  <c r="AJ83" i="74"/>
  <c r="AI83" i="74"/>
  <c r="AH83" i="74"/>
  <c r="AG83" i="74"/>
  <c r="AF83" i="74"/>
  <c r="AE83" i="74"/>
  <c r="AD83" i="74"/>
  <c r="AC83" i="74"/>
  <c r="AB83" i="74"/>
  <c r="AA83" i="74"/>
  <c r="Z83" i="74"/>
  <c r="Y83" i="74"/>
  <c r="X83" i="74"/>
  <c r="W83" i="74"/>
  <c r="V83" i="74"/>
  <c r="U83" i="74"/>
  <c r="T83" i="74"/>
  <c r="S83" i="74"/>
  <c r="R83" i="74"/>
  <c r="Q83" i="74"/>
  <c r="P83" i="74"/>
  <c r="O83" i="74"/>
  <c r="N83" i="74"/>
  <c r="M83" i="74"/>
  <c r="L83" i="74"/>
  <c r="K83" i="74"/>
  <c r="J83" i="74"/>
  <c r="I83" i="74"/>
  <c r="H83" i="74"/>
  <c r="G83" i="74"/>
  <c r="F83" i="74"/>
  <c r="E83" i="74"/>
  <c r="D83" i="74"/>
  <c r="BJ82" i="74"/>
  <c r="BI82" i="74"/>
  <c r="BH82" i="74"/>
  <c r="BG82" i="74"/>
  <c r="BF82" i="74"/>
  <c r="BE82" i="74"/>
  <c r="BD82" i="74"/>
  <c r="BC82" i="74"/>
  <c r="BB82" i="74"/>
  <c r="BA82" i="74"/>
  <c r="AZ82" i="74"/>
  <c r="AY82" i="74"/>
  <c r="AX82" i="74"/>
  <c r="AW82" i="74"/>
  <c r="AV82" i="74"/>
  <c r="AU82" i="74"/>
  <c r="AT82" i="74"/>
  <c r="AS82" i="74"/>
  <c r="AR82" i="74"/>
  <c r="AQ82" i="74"/>
  <c r="AP82" i="74"/>
  <c r="AO82" i="74"/>
  <c r="AN82" i="74"/>
  <c r="AM82" i="74"/>
  <c r="AL82" i="74"/>
  <c r="AK82" i="74"/>
  <c r="AJ82" i="74"/>
  <c r="AI82" i="74"/>
  <c r="AH82" i="74"/>
  <c r="AG82" i="74"/>
  <c r="AF82" i="74"/>
  <c r="AE82" i="74"/>
  <c r="AD82" i="74"/>
  <c r="AC82" i="74"/>
  <c r="AB82" i="74"/>
  <c r="AA82" i="74"/>
  <c r="Z82" i="74"/>
  <c r="Y82" i="74"/>
  <c r="X82" i="74"/>
  <c r="W82" i="74"/>
  <c r="V82" i="74"/>
  <c r="U82" i="74"/>
  <c r="T82" i="74"/>
  <c r="S82" i="74"/>
  <c r="R82" i="74"/>
  <c r="Q82" i="74"/>
  <c r="P82" i="74"/>
  <c r="O82" i="74"/>
  <c r="N82" i="74"/>
  <c r="M82" i="74"/>
  <c r="L82" i="74"/>
  <c r="K82" i="74"/>
  <c r="J82" i="74"/>
  <c r="I82" i="74"/>
  <c r="H82" i="74"/>
  <c r="G82" i="74"/>
  <c r="F82" i="74"/>
  <c r="E82" i="74"/>
  <c r="D82" i="74"/>
  <c r="BJ81" i="74"/>
  <c r="BI81" i="74"/>
  <c r="BH81" i="74"/>
  <c r="BG81" i="74"/>
  <c r="BF81" i="74"/>
  <c r="BE81" i="74"/>
  <c r="BD81" i="74"/>
  <c r="BC81" i="74"/>
  <c r="BB81" i="74"/>
  <c r="BA81" i="74"/>
  <c r="AZ81" i="74"/>
  <c r="AY81" i="74"/>
  <c r="AX81" i="74"/>
  <c r="AW81" i="74"/>
  <c r="AV81" i="74"/>
  <c r="AU81" i="74"/>
  <c r="AT81" i="74"/>
  <c r="AS81" i="74"/>
  <c r="AR81" i="74"/>
  <c r="AQ81" i="74"/>
  <c r="AP81" i="74"/>
  <c r="AO81" i="74"/>
  <c r="AN81" i="74"/>
  <c r="AM81" i="74"/>
  <c r="AL81" i="74"/>
  <c r="AK81" i="74"/>
  <c r="AJ81" i="74"/>
  <c r="AI81" i="74"/>
  <c r="AH81" i="74"/>
  <c r="AG81" i="74"/>
  <c r="AF81" i="74"/>
  <c r="AE81" i="74"/>
  <c r="AD81" i="74"/>
  <c r="AC81" i="74"/>
  <c r="AB81" i="74"/>
  <c r="AA81" i="74"/>
  <c r="Z81" i="74"/>
  <c r="Y81" i="74"/>
  <c r="X81" i="74"/>
  <c r="W81" i="74"/>
  <c r="V81" i="74"/>
  <c r="U81" i="74"/>
  <c r="T81" i="74"/>
  <c r="S81" i="74"/>
  <c r="R81" i="74"/>
  <c r="Q81" i="74"/>
  <c r="P81" i="74"/>
  <c r="O81" i="74"/>
  <c r="N81" i="74"/>
  <c r="M81" i="74"/>
  <c r="L81" i="74"/>
  <c r="K81" i="74"/>
  <c r="J81" i="74"/>
  <c r="I81" i="74"/>
  <c r="H81" i="74"/>
  <c r="G81" i="74"/>
  <c r="F81" i="74"/>
  <c r="E81" i="74"/>
  <c r="D81" i="74"/>
  <c r="C81" i="74"/>
  <c r="BJ80" i="74"/>
  <c r="BI80" i="74"/>
  <c r="BH80" i="74"/>
  <c r="BG80" i="74"/>
  <c r="BF80" i="74"/>
  <c r="BE80" i="74"/>
  <c r="BD80" i="74"/>
  <c r="BC80" i="74"/>
  <c r="BB80" i="74"/>
  <c r="BA80" i="74"/>
  <c r="AZ80" i="74"/>
  <c r="AY80" i="74"/>
  <c r="AX80" i="74"/>
  <c r="AW80" i="74"/>
  <c r="AV80" i="74"/>
  <c r="AU80" i="74"/>
  <c r="AT80" i="74"/>
  <c r="AS80" i="74"/>
  <c r="AR80" i="74"/>
  <c r="AQ80" i="74"/>
  <c r="AP80" i="74"/>
  <c r="AO80" i="74"/>
  <c r="AN80" i="74"/>
  <c r="AM80" i="74"/>
  <c r="AL80" i="74"/>
  <c r="AK80" i="74"/>
  <c r="AJ80" i="74"/>
  <c r="AI80" i="74"/>
  <c r="AH80" i="74"/>
  <c r="AG80" i="74"/>
  <c r="AF80" i="74"/>
  <c r="AE80" i="74"/>
  <c r="AD80" i="74"/>
  <c r="AC80" i="74"/>
  <c r="AB80" i="74"/>
  <c r="AA80" i="74"/>
  <c r="Z80" i="74"/>
  <c r="Y80" i="74"/>
  <c r="X80" i="74"/>
  <c r="W80" i="74"/>
  <c r="V80" i="74"/>
  <c r="U80" i="74"/>
  <c r="T80" i="74"/>
  <c r="S80" i="74"/>
  <c r="R80" i="74"/>
  <c r="Q80" i="74"/>
  <c r="P80" i="74"/>
  <c r="O80" i="74"/>
  <c r="N80" i="74"/>
  <c r="M80" i="74"/>
  <c r="L80" i="74"/>
  <c r="K80" i="74"/>
  <c r="J80" i="74"/>
  <c r="I80" i="74"/>
  <c r="H80" i="74"/>
  <c r="G80" i="74"/>
  <c r="F80" i="74"/>
  <c r="E80" i="74"/>
  <c r="D80" i="74"/>
  <c r="BJ79" i="74"/>
  <c r="BI79" i="74"/>
  <c r="BH79" i="74"/>
  <c r="BG79" i="74"/>
  <c r="BF79" i="74"/>
  <c r="BE79" i="74"/>
  <c r="BD79" i="74"/>
  <c r="BC79" i="74"/>
  <c r="BB79" i="74"/>
  <c r="BA79" i="74"/>
  <c r="AZ79" i="74"/>
  <c r="AY79" i="74"/>
  <c r="AX79" i="74"/>
  <c r="AW79" i="74"/>
  <c r="AV79" i="74"/>
  <c r="AU79" i="74"/>
  <c r="AT79" i="74"/>
  <c r="AS79" i="74"/>
  <c r="AR79" i="74"/>
  <c r="AQ79" i="74"/>
  <c r="AP79" i="74"/>
  <c r="AO79" i="74"/>
  <c r="AN79" i="74"/>
  <c r="AM79" i="74"/>
  <c r="AL79" i="74"/>
  <c r="AK79" i="74"/>
  <c r="AJ79" i="74"/>
  <c r="AI79" i="74"/>
  <c r="AH79" i="74"/>
  <c r="AG79" i="74"/>
  <c r="AF79" i="74"/>
  <c r="AE79" i="74"/>
  <c r="AD79" i="74"/>
  <c r="AC79" i="74"/>
  <c r="AB79" i="74"/>
  <c r="AA79" i="74"/>
  <c r="Z79" i="74"/>
  <c r="Y79" i="74"/>
  <c r="X79" i="74"/>
  <c r="W79" i="74"/>
  <c r="V79" i="74"/>
  <c r="U79" i="74"/>
  <c r="T79" i="74"/>
  <c r="S79" i="74"/>
  <c r="R79" i="74"/>
  <c r="Q79" i="74"/>
  <c r="P79" i="74"/>
  <c r="O79" i="74"/>
  <c r="N79" i="74"/>
  <c r="M79" i="74"/>
  <c r="L79" i="74"/>
  <c r="K79" i="74"/>
  <c r="J79" i="74"/>
  <c r="I79" i="74"/>
  <c r="H79" i="74"/>
  <c r="G79" i="74"/>
  <c r="F79" i="74"/>
  <c r="E79" i="74"/>
  <c r="D79" i="74"/>
  <c r="BJ78" i="74"/>
  <c r="BI78" i="74"/>
  <c r="BH78" i="74"/>
  <c r="BG78" i="74"/>
  <c r="BF78" i="74"/>
  <c r="BE78" i="74"/>
  <c r="BD78" i="74"/>
  <c r="BC78" i="74"/>
  <c r="BB78" i="74"/>
  <c r="BA78" i="74"/>
  <c r="AZ78" i="74"/>
  <c r="AY78" i="74"/>
  <c r="AX78" i="74"/>
  <c r="AW78" i="74"/>
  <c r="AV78" i="74"/>
  <c r="AU78" i="74"/>
  <c r="AT78" i="74"/>
  <c r="AS78" i="74"/>
  <c r="AR78" i="74"/>
  <c r="AQ78" i="74"/>
  <c r="AP78" i="74"/>
  <c r="AO78" i="74"/>
  <c r="AN78" i="74"/>
  <c r="AM78" i="74"/>
  <c r="AL78" i="74"/>
  <c r="AK78" i="74"/>
  <c r="AJ78" i="74"/>
  <c r="AI78" i="74"/>
  <c r="AH78" i="74"/>
  <c r="AG78" i="74"/>
  <c r="AF78" i="74"/>
  <c r="AE78" i="74"/>
  <c r="AD78" i="74"/>
  <c r="AC78" i="74"/>
  <c r="AB78" i="74"/>
  <c r="AA78" i="74"/>
  <c r="Z78" i="74"/>
  <c r="Y78" i="74"/>
  <c r="X78" i="74"/>
  <c r="W78" i="74"/>
  <c r="V78" i="74"/>
  <c r="U78" i="74"/>
  <c r="T78" i="74"/>
  <c r="S78" i="74"/>
  <c r="R78" i="74"/>
  <c r="Q78" i="74"/>
  <c r="P78" i="74"/>
  <c r="O78" i="74"/>
  <c r="N78" i="74"/>
  <c r="M78" i="74"/>
  <c r="L78" i="74"/>
  <c r="K78" i="74"/>
  <c r="J78" i="74"/>
  <c r="I78" i="74"/>
  <c r="H78" i="74"/>
  <c r="G78" i="74"/>
  <c r="F78" i="74"/>
  <c r="E78" i="74"/>
  <c r="D78" i="74"/>
  <c r="C78" i="74"/>
  <c r="BJ77" i="74"/>
  <c r="BI77" i="74"/>
  <c r="BH77" i="74"/>
  <c r="BG77" i="74"/>
  <c r="BF77" i="74"/>
  <c r="BE77" i="74"/>
  <c r="BD77" i="74"/>
  <c r="BC77" i="74"/>
  <c r="BB77" i="74"/>
  <c r="BA77" i="74"/>
  <c r="AZ77" i="74"/>
  <c r="AY77" i="74"/>
  <c r="AX77" i="74"/>
  <c r="AW77" i="74"/>
  <c r="AV77" i="74"/>
  <c r="AU77" i="74"/>
  <c r="AT77" i="74"/>
  <c r="AS77" i="74"/>
  <c r="AR77" i="74"/>
  <c r="AQ77" i="74"/>
  <c r="AP77" i="74"/>
  <c r="AO77" i="74"/>
  <c r="AN77" i="74"/>
  <c r="AM77" i="74"/>
  <c r="AL77" i="74"/>
  <c r="AK77" i="74"/>
  <c r="AJ77" i="74"/>
  <c r="AI77" i="74"/>
  <c r="AH77" i="74"/>
  <c r="AG77" i="74"/>
  <c r="AF77" i="74"/>
  <c r="AE77" i="74"/>
  <c r="AD77" i="74"/>
  <c r="AC77" i="74"/>
  <c r="AB77" i="74"/>
  <c r="AA77" i="74"/>
  <c r="Z77" i="74"/>
  <c r="Y77" i="74"/>
  <c r="X77" i="74"/>
  <c r="W77" i="74"/>
  <c r="V77" i="74"/>
  <c r="U77" i="74"/>
  <c r="T77" i="74"/>
  <c r="S77" i="74"/>
  <c r="R77" i="74"/>
  <c r="Q77" i="74"/>
  <c r="P77" i="74"/>
  <c r="O77" i="74"/>
  <c r="N77" i="74"/>
  <c r="M77" i="74"/>
  <c r="L77" i="74"/>
  <c r="K77" i="74"/>
  <c r="J77" i="74"/>
  <c r="I77" i="74"/>
  <c r="H77" i="74"/>
  <c r="G77" i="74"/>
  <c r="F77" i="74"/>
  <c r="E77" i="74"/>
  <c r="D77" i="74"/>
  <c r="BJ76" i="74"/>
  <c r="BI76" i="74"/>
  <c r="BH76" i="74"/>
  <c r="BG76" i="74"/>
  <c r="BF76" i="74"/>
  <c r="BE76" i="74"/>
  <c r="BD76" i="74"/>
  <c r="BC76" i="74"/>
  <c r="BB76" i="74"/>
  <c r="BA76" i="74"/>
  <c r="AZ76" i="74"/>
  <c r="AY76" i="74"/>
  <c r="AX76" i="74"/>
  <c r="AW76" i="74"/>
  <c r="AV76" i="74"/>
  <c r="AU76" i="74"/>
  <c r="AT76" i="74"/>
  <c r="AS76" i="74"/>
  <c r="AR76" i="74"/>
  <c r="AQ76" i="74"/>
  <c r="AP76" i="74"/>
  <c r="AO76" i="74"/>
  <c r="AN76" i="74"/>
  <c r="AM76" i="74"/>
  <c r="AL76" i="74"/>
  <c r="AK76" i="74"/>
  <c r="AJ76" i="74"/>
  <c r="AI76" i="74"/>
  <c r="AH76" i="74"/>
  <c r="AG76" i="74"/>
  <c r="AF76" i="74"/>
  <c r="AE76" i="74"/>
  <c r="AD76" i="74"/>
  <c r="AC76" i="74"/>
  <c r="AB76" i="74"/>
  <c r="AA76" i="74"/>
  <c r="Z76" i="74"/>
  <c r="Y76" i="74"/>
  <c r="X76" i="74"/>
  <c r="W76" i="74"/>
  <c r="V76" i="74"/>
  <c r="U76" i="74"/>
  <c r="T76" i="74"/>
  <c r="S76" i="74"/>
  <c r="R76" i="74"/>
  <c r="Q76" i="74"/>
  <c r="P76" i="74"/>
  <c r="O76" i="74"/>
  <c r="N76" i="74"/>
  <c r="M76" i="74"/>
  <c r="L76" i="74"/>
  <c r="K76" i="74"/>
  <c r="J76" i="74"/>
  <c r="I76" i="74"/>
  <c r="H76" i="74"/>
  <c r="G76" i="74"/>
  <c r="F76" i="74"/>
  <c r="E76" i="74"/>
  <c r="D76" i="74"/>
  <c r="BJ75" i="74"/>
  <c r="BI75" i="74"/>
  <c r="BH75" i="74"/>
  <c r="BG75" i="74"/>
  <c r="BF75" i="74"/>
  <c r="BE75" i="74"/>
  <c r="BD75" i="74"/>
  <c r="BC75" i="74"/>
  <c r="BB75" i="74"/>
  <c r="BA75" i="74"/>
  <c r="AZ75" i="74"/>
  <c r="AY75" i="74"/>
  <c r="AX75" i="74"/>
  <c r="AW75" i="74"/>
  <c r="AV75" i="74"/>
  <c r="AU75" i="74"/>
  <c r="AT75" i="74"/>
  <c r="AS75" i="74"/>
  <c r="AR75" i="74"/>
  <c r="AQ75" i="74"/>
  <c r="AP75" i="74"/>
  <c r="AO75" i="74"/>
  <c r="AN75" i="74"/>
  <c r="AM75" i="74"/>
  <c r="AL75" i="74"/>
  <c r="AK75" i="74"/>
  <c r="AJ75" i="74"/>
  <c r="AI75" i="74"/>
  <c r="AH75" i="74"/>
  <c r="AG75" i="74"/>
  <c r="AF75" i="74"/>
  <c r="AE75" i="74"/>
  <c r="AD75" i="74"/>
  <c r="AC75" i="74"/>
  <c r="AB75" i="74"/>
  <c r="AA75" i="74"/>
  <c r="Z75" i="74"/>
  <c r="Y75" i="74"/>
  <c r="X75" i="74"/>
  <c r="W75" i="74"/>
  <c r="V75" i="74"/>
  <c r="U75" i="74"/>
  <c r="T75" i="74"/>
  <c r="S75" i="74"/>
  <c r="R75" i="74"/>
  <c r="Q75" i="74"/>
  <c r="P75" i="74"/>
  <c r="O75" i="74"/>
  <c r="N75" i="74"/>
  <c r="M75" i="74"/>
  <c r="L75" i="74"/>
  <c r="K75" i="74"/>
  <c r="J75" i="74"/>
  <c r="I75" i="74"/>
  <c r="H75" i="74"/>
  <c r="G75" i="74"/>
  <c r="F75" i="74"/>
  <c r="E75" i="74"/>
  <c r="D75" i="74"/>
  <c r="BJ74" i="74"/>
  <c r="BI74" i="74"/>
  <c r="BH74" i="74"/>
  <c r="BG74" i="74"/>
  <c r="BF74" i="74"/>
  <c r="BE74" i="74"/>
  <c r="BD74" i="74"/>
  <c r="BC74" i="74"/>
  <c r="BB74" i="74"/>
  <c r="BA74" i="74"/>
  <c r="AZ74" i="74"/>
  <c r="AY74" i="74"/>
  <c r="AX74" i="74"/>
  <c r="AW74" i="74"/>
  <c r="AV74" i="74"/>
  <c r="AU74" i="74"/>
  <c r="AT74" i="74"/>
  <c r="AS74" i="74"/>
  <c r="AR74" i="74"/>
  <c r="AQ74" i="74"/>
  <c r="AP74" i="74"/>
  <c r="AO74" i="74"/>
  <c r="AN74" i="74"/>
  <c r="AM74" i="74"/>
  <c r="AL74" i="74"/>
  <c r="AK74" i="74"/>
  <c r="AJ74" i="74"/>
  <c r="AI74" i="74"/>
  <c r="AH74" i="74"/>
  <c r="AG74" i="74"/>
  <c r="AF74" i="74"/>
  <c r="AE74" i="74"/>
  <c r="AD74" i="74"/>
  <c r="AC74" i="74"/>
  <c r="AB74" i="74"/>
  <c r="AA74" i="74"/>
  <c r="Z74" i="74"/>
  <c r="Y74" i="74"/>
  <c r="X74" i="74"/>
  <c r="W74" i="74"/>
  <c r="V74" i="74"/>
  <c r="U74" i="74"/>
  <c r="T74" i="74"/>
  <c r="S74" i="74"/>
  <c r="R74" i="74"/>
  <c r="Q74" i="74"/>
  <c r="P74" i="74"/>
  <c r="O74" i="74"/>
  <c r="N74" i="74"/>
  <c r="M74" i="74"/>
  <c r="L74" i="74"/>
  <c r="K74" i="74"/>
  <c r="J74" i="74"/>
  <c r="I74" i="74"/>
  <c r="H74" i="74"/>
  <c r="G74" i="74"/>
  <c r="F74" i="74"/>
  <c r="E74" i="74"/>
  <c r="D74" i="74"/>
  <c r="BJ72" i="74"/>
  <c r="BI72" i="74"/>
  <c r="BH72" i="74"/>
  <c r="BG72" i="74"/>
  <c r="BF72" i="74"/>
  <c r="BE72" i="74"/>
  <c r="BD72" i="74"/>
  <c r="BC72" i="74"/>
  <c r="BB72" i="74"/>
  <c r="BA72" i="74"/>
  <c r="AZ72" i="74"/>
  <c r="AY72" i="74"/>
  <c r="AX72" i="74"/>
  <c r="AW72" i="74"/>
  <c r="AV72" i="74"/>
  <c r="AU72" i="74"/>
  <c r="AT72" i="74"/>
  <c r="AS72" i="74"/>
  <c r="AR72" i="74"/>
  <c r="AQ72" i="74"/>
  <c r="AP72" i="74"/>
  <c r="AO72" i="74"/>
  <c r="AN72" i="74"/>
  <c r="AM72" i="74"/>
  <c r="AL72" i="74"/>
  <c r="AK72" i="74"/>
  <c r="AJ72" i="74"/>
  <c r="AI72" i="74"/>
  <c r="AH72" i="74"/>
  <c r="AG72" i="74"/>
  <c r="AF72" i="74"/>
  <c r="AE72" i="74"/>
  <c r="AD72" i="74"/>
  <c r="AC72" i="74"/>
  <c r="AB72" i="74"/>
  <c r="AA72" i="74"/>
  <c r="Z72" i="74"/>
  <c r="Y72" i="74"/>
  <c r="X72" i="74"/>
  <c r="W72" i="74"/>
  <c r="V72" i="74"/>
  <c r="U72" i="74"/>
  <c r="T72" i="74"/>
  <c r="S72" i="74"/>
  <c r="R72" i="74"/>
  <c r="Q72" i="74"/>
  <c r="P72" i="74"/>
  <c r="O72" i="74"/>
  <c r="N72" i="74"/>
  <c r="M72" i="74"/>
  <c r="L72" i="74"/>
  <c r="K72" i="74"/>
  <c r="J72" i="74"/>
  <c r="I72" i="74"/>
  <c r="H72" i="74"/>
  <c r="G72" i="74"/>
  <c r="F72" i="74"/>
  <c r="E72" i="74"/>
  <c r="D72" i="74"/>
  <c r="C72" i="74"/>
  <c r="BJ71" i="74"/>
  <c r="BI71" i="74"/>
  <c r="BH71" i="74"/>
  <c r="BG71" i="74"/>
  <c r="BF71" i="74"/>
  <c r="BE71" i="74"/>
  <c r="BD71" i="74"/>
  <c r="BC71" i="74"/>
  <c r="BB71" i="74"/>
  <c r="BA71" i="74"/>
  <c r="AZ71" i="74"/>
  <c r="AY71" i="74"/>
  <c r="AX71" i="74"/>
  <c r="AW71" i="74"/>
  <c r="AV71" i="74"/>
  <c r="AU71" i="74"/>
  <c r="AT71" i="74"/>
  <c r="AS71" i="74"/>
  <c r="AR71" i="74"/>
  <c r="AQ71" i="74"/>
  <c r="AP71" i="74"/>
  <c r="AO71" i="74"/>
  <c r="AN71" i="74"/>
  <c r="AM71" i="74"/>
  <c r="AL71" i="74"/>
  <c r="AK71" i="74"/>
  <c r="AJ71" i="74"/>
  <c r="AI71" i="74"/>
  <c r="AH71" i="74"/>
  <c r="AG71" i="74"/>
  <c r="AF71" i="74"/>
  <c r="AE71" i="74"/>
  <c r="AD71" i="74"/>
  <c r="AC71" i="74"/>
  <c r="AB71" i="74"/>
  <c r="AA71" i="74"/>
  <c r="Z71" i="74"/>
  <c r="Y71" i="74"/>
  <c r="X71" i="74"/>
  <c r="W71" i="74"/>
  <c r="V71" i="74"/>
  <c r="U71" i="74"/>
  <c r="T71" i="74"/>
  <c r="S71" i="74"/>
  <c r="R71" i="74"/>
  <c r="Q71" i="74"/>
  <c r="P71" i="74"/>
  <c r="O71" i="74"/>
  <c r="N71" i="74"/>
  <c r="M71" i="74"/>
  <c r="L71" i="74"/>
  <c r="K71" i="74"/>
  <c r="J71" i="74"/>
  <c r="I71" i="74"/>
  <c r="H71" i="74"/>
  <c r="G71" i="74"/>
  <c r="F71" i="74"/>
  <c r="E71" i="74"/>
  <c r="D71" i="74"/>
  <c r="BJ70" i="74"/>
  <c r="BI70" i="74"/>
  <c r="BH70" i="74"/>
  <c r="BG70" i="74"/>
  <c r="BF70" i="74"/>
  <c r="BE70" i="74"/>
  <c r="BD70" i="74"/>
  <c r="BC70" i="74"/>
  <c r="BB70" i="74"/>
  <c r="BA70" i="74"/>
  <c r="AZ70" i="74"/>
  <c r="AY70" i="74"/>
  <c r="AX70" i="74"/>
  <c r="AW70" i="74"/>
  <c r="AV70" i="74"/>
  <c r="AU70" i="74"/>
  <c r="AT70" i="74"/>
  <c r="AS70" i="74"/>
  <c r="AR70" i="74"/>
  <c r="AQ70" i="74"/>
  <c r="AP70" i="74"/>
  <c r="AO70" i="74"/>
  <c r="AN70" i="74"/>
  <c r="AM70" i="74"/>
  <c r="AL70" i="74"/>
  <c r="AK70" i="74"/>
  <c r="AJ70" i="74"/>
  <c r="AI70" i="74"/>
  <c r="AH70" i="74"/>
  <c r="AG70" i="74"/>
  <c r="AF70" i="74"/>
  <c r="AE70" i="74"/>
  <c r="AD70" i="74"/>
  <c r="AC70" i="74"/>
  <c r="AB70" i="74"/>
  <c r="AA70" i="74"/>
  <c r="Z70" i="74"/>
  <c r="Y70" i="74"/>
  <c r="X70" i="74"/>
  <c r="W70" i="74"/>
  <c r="V70" i="74"/>
  <c r="U70" i="74"/>
  <c r="T70" i="74"/>
  <c r="S70" i="74"/>
  <c r="R70" i="74"/>
  <c r="Q70" i="74"/>
  <c r="P70" i="74"/>
  <c r="O70" i="74"/>
  <c r="N70" i="74"/>
  <c r="M70" i="74"/>
  <c r="L70" i="74"/>
  <c r="K70" i="74"/>
  <c r="J70" i="74"/>
  <c r="I70" i="74"/>
  <c r="H70" i="74"/>
  <c r="G70" i="74"/>
  <c r="F70" i="74"/>
  <c r="E70" i="74"/>
  <c r="D70" i="74"/>
  <c r="BJ69" i="74"/>
  <c r="BI69" i="74"/>
  <c r="BH69" i="74"/>
  <c r="BG69" i="74"/>
  <c r="BF69" i="74"/>
  <c r="BE69" i="74"/>
  <c r="BD69" i="74"/>
  <c r="BC69" i="74"/>
  <c r="BB69" i="74"/>
  <c r="BA69" i="74"/>
  <c r="AZ69" i="74"/>
  <c r="AY69" i="74"/>
  <c r="AX69" i="74"/>
  <c r="AW69" i="74"/>
  <c r="AV69" i="74"/>
  <c r="AU69" i="74"/>
  <c r="AT69" i="74"/>
  <c r="AS69" i="74"/>
  <c r="AR69" i="74"/>
  <c r="AQ69" i="74"/>
  <c r="AP69" i="74"/>
  <c r="AO69" i="74"/>
  <c r="AN69" i="74"/>
  <c r="AM69" i="74"/>
  <c r="AL69" i="74"/>
  <c r="AK69" i="74"/>
  <c r="AJ69" i="74"/>
  <c r="AI69" i="74"/>
  <c r="AH69" i="74"/>
  <c r="AG69" i="74"/>
  <c r="AF69" i="74"/>
  <c r="AE69" i="74"/>
  <c r="AD69" i="74"/>
  <c r="AC69" i="74"/>
  <c r="AB69" i="74"/>
  <c r="AA69" i="74"/>
  <c r="Z69" i="74"/>
  <c r="Y69" i="74"/>
  <c r="X69" i="74"/>
  <c r="W69" i="74"/>
  <c r="V69" i="74"/>
  <c r="U69" i="74"/>
  <c r="T69" i="74"/>
  <c r="S69" i="74"/>
  <c r="R69" i="74"/>
  <c r="Q69" i="74"/>
  <c r="P69" i="74"/>
  <c r="O69" i="74"/>
  <c r="N69" i="74"/>
  <c r="M69" i="74"/>
  <c r="L69" i="74"/>
  <c r="K69" i="74"/>
  <c r="J69" i="74"/>
  <c r="I69" i="74"/>
  <c r="H69" i="74"/>
  <c r="G69" i="74"/>
  <c r="F69" i="74"/>
  <c r="E69" i="74"/>
  <c r="D69" i="74"/>
  <c r="BJ68" i="74"/>
  <c r="BI68" i="74"/>
  <c r="BH68" i="74"/>
  <c r="BG68" i="74"/>
  <c r="BF68" i="74"/>
  <c r="BE68" i="74"/>
  <c r="BD68" i="74"/>
  <c r="BC68" i="74"/>
  <c r="BB68" i="74"/>
  <c r="BA68" i="74"/>
  <c r="AZ68" i="74"/>
  <c r="AY68" i="74"/>
  <c r="AX68" i="74"/>
  <c r="AW68" i="74"/>
  <c r="AV68" i="74"/>
  <c r="AU68" i="74"/>
  <c r="AT68" i="74"/>
  <c r="AS68" i="74"/>
  <c r="AR68" i="74"/>
  <c r="AQ68" i="74"/>
  <c r="AP68" i="74"/>
  <c r="AO68" i="74"/>
  <c r="AN68" i="74"/>
  <c r="AM68" i="74"/>
  <c r="AL68" i="74"/>
  <c r="AK68" i="74"/>
  <c r="AJ68" i="74"/>
  <c r="AI68" i="74"/>
  <c r="AH68" i="74"/>
  <c r="AG68" i="74"/>
  <c r="AF68" i="74"/>
  <c r="AE68" i="74"/>
  <c r="AD68" i="74"/>
  <c r="AC68" i="74"/>
  <c r="AB68" i="74"/>
  <c r="AA68" i="74"/>
  <c r="Z68" i="74"/>
  <c r="Y68" i="74"/>
  <c r="X68" i="74"/>
  <c r="W68" i="74"/>
  <c r="V68" i="74"/>
  <c r="U68" i="74"/>
  <c r="T68" i="74"/>
  <c r="S68" i="74"/>
  <c r="R68" i="74"/>
  <c r="Q68" i="74"/>
  <c r="P68" i="74"/>
  <c r="O68" i="74"/>
  <c r="N68" i="74"/>
  <c r="M68" i="74"/>
  <c r="L68" i="74"/>
  <c r="K68" i="74"/>
  <c r="J68" i="74"/>
  <c r="I68" i="74"/>
  <c r="H68" i="74"/>
  <c r="G68" i="74"/>
  <c r="F68" i="74"/>
  <c r="E68" i="74"/>
  <c r="D68" i="74"/>
  <c r="BJ67" i="74"/>
  <c r="BI67" i="74"/>
  <c r="BH67" i="74"/>
  <c r="BG67" i="74"/>
  <c r="BF67" i="74"/>
  <c r="BE67" i="74"/>
  <c r="BD67" i="74"/>
  <c r="BC67" i="74"/>
  <c r="BB67" i="74"/>
  <c r="BA67" i="74"/>
  <c r="AZ67" i="74"/>
  <c r="AY67" i="74"/>
  <c r="AX67" i="74"/>
  <c r="AW67" i="74"/>
  <c r="AV67" i="74"/>
  <c r="AU67" i="74"/>
  <c r="AT67" i="74"/>
  <c r="AS67" i="74"/>
  <c r="AR67" i="74"/>
  <c r="AQ67" i="74"/>
  <c r="AP67" i="74"/>
  <c r="AO67" i="74"/>
  <c r="AN67" i="74"/>
  <c r="AM67" i="74"/>
  <c r="AL67" i="74"/>
  <c r="AK67" i="74"/>
  <c r="AJ67" i="74"/>
  <c r="AI67" i="74"/>
  <c r="AH67" i="74"/>
  <c r="AG67" i="74"/>
  <c r="AF67" i="74"/>
  <c r="AE67" i="74"/>
  <c r="AD67" i="74"/>
  <c r="AC67" i="74"/>
  <c r="AB67" i="74"/>
  <c r="AA67" i="74"/>
  <c r="Z67" i="74"/>
  <c r="Y67" i="74"/>
  <c r="X67" i="74"/>
  <c r="W67" i="74"/>
  <c r="V67" i="74"/>
  <c r="U67" i="74"/>
  <c r="T67" i="74"/>
  <c r="S67" i="74"/>
  <c r="R67" i="74"/>
  <c r="Q67" i="74"/>
  <c r="P67" i="74"/>
  <c r="O67" i="74"/>
  <c r="N67" i="74"/>
  <c r="M67" i="74"/>
  <c r="L67" i="74"/>
  <c r="K67" i="74"/>
  <c r="J67" i="74"/>
  <c r="I67" i="74"/>
  <c r="H67" i="74"/>
  <c r="G67" i="74"/>
  <c r="F67" i="74"/>
  <c r="E67" i="74"/>
  <c r="D67" i="74"/>
  <c r="BJ66" i="74"/>
  <c r="BI66" i="74"/>
  <c r="BH66" i="74"/>
  <c r="BG66" i="74"/>
  <c r="BF66" i="74"/>
  <c r="BE66" i="74"/>
  <c r="BD66" i="74"/>
  <c r="BC66" i="74"/>
  <c r="BB66" i="74"/>
  <c r="BA66" i="74"/>
  <c r="AZ66" i="74"/>
  <c r="AY66" i="74"/>
  <c r="AX66" i="74"/>
  <c r="AW66" i="74"/>
  <c r="AV66" i="74"/>
  <c r="AU66" i="74"/>
  <c r="AT66" i="74"/>
  <c r="AS66" i="74"/>
  <c r="AR66" i="74"/>
  <c r="AQ66" i="74"/>
  <c r="AP66" i="74"/>
  <c r="AO66" i="74"/>
  <c r="AN66" i="74"/>
  <c r="AM66" i="74"/>
  <c r="AL66" i="74"/>
  <c r="AK66" i="74"/>
  <c r="AJ66" i="74"/>
  <c r="AI66" i="74"/>
  <c r="AH66" i="74"/>
  <c r="AG66" i="74"/>
  <c r="AF66" i="74"/>
  <c r="AE66" i="74"/>
  <c r="AD66" i="74"/>
  <c r="AC66" i="74"/>
  <c r="AB66" i="74"/>
  <c r="AA66" i="74"/>
  <c r="Z66" i="74"/>
  <c r="Y66" i="74"/>
  <c r="X66" i="74"/>
  <c r="W66" i="74"/>
  <c r="V66" i="74"/>
  <c r="U66" i="74"/>
  <c r="T66" i="74"/>
  <c r="S66" i="74"/>
  <c r="R66" i="74"/>
  <c r="Q66" i="74"/>
  <c r="P66" i="74"/>
  <c r="O66" i="74"/>
  <c r="N66" i="74"/>
  <c r="M66" i="74"/>
  <c r="L66" i="74"/>
  <c r="K66" i="74"/>
  <c r="J66" i="74"/>
  <c r="I66" i="74"/>
  <c r="H66" i="74"/>
  <c r="G66" i="74"/>
  <c r="F66" i="74"/>
  <c r="E66" i="74"/>
  <c r="D66" i="74"/>
  <c r="BJ65" i="74"/>
  <c r="BI65" i="74"/>
  <c r="BH65" i="74"/>
  <c r="BG65" i="74"/>
  <c r="BF65" i="74"/>
  <c r="BE65" i="74"/>
  <c r="BD65" i="74"/>
  <c r="BC65" i="74"/>
  <c r="BB65" i="74"/>
  <c r="BA65" i="74"/>
  <c r="AZ65" i="74"/>
  <c r="AY65" i="74"/>
  <c r="AX65" i="74"/>
  <c r="AW65" i="74"/>
  <c r="AV65" i="74"/>
  <c r="AU65" i="74"/>
  <c r="AT65" i="74"/>
  <c r="AS65" i="74"/>
  <c r="AR65" i="74"/>
  <c r="AQ65" i="74"/>
  <c r="AP65" i="74"/>
  <c r="AO65" i="74"/>
  <c r="AN65" i="74"/>
  <c r="AM65" i="74"/>
  <c r="AL65" i="74"/>
  <c r="AK65" i="74"/>
  <c r="AJ65" i="74"/>
  <c r="AI65" i="74"/>
  <c r="AH65" i="74"/>
  <c r="AG65" i="74"/>
  <c r="AF65" i="74"/>
  <c r="AE65" i="74"/>
  <c r="AD65" i="74"/>
  <c r="AC65" i="74"/>
  <c r="AB65" i="74"/>
  <c r="AA65" i="74"/>
  <c r="Z65" i="74"/>
  <c r="Y65" i="74"/>
  <c r="X65" i="74"/>
  <c r="W65" i="74"/>
  <c r="V65" i="74"/>
  <c r="U65" i="74"/>
  <c r="T65" i="74"/>
  <c r="S65" i="74"/>
  <c r="R65" i="74"/>
  <c r="Q65" i="74"/>
  <c r="P65" i="74"/>
  <c r="O65" i="74"/>
  <c r="N65" i="74"/>
  <c r="M65" i="74"/>
  <c r="L65" i="74"/>
  <c r="K65" i="74"/>
  <c r="J65" i="74"/>
  <c r="I65" i="74"/>
  <c r="H65" i="74"/>
  <c r="G65" i="74"/>
  <c r="F65" i="74"/>
  <c r="E65" i="74"/>
  <c r="D65" i="74"/>
  <c r="BJ64" i="74"/>
  <c r="BI64" i="74"/>
  <c r="BH64" i="74"/>
  <c r="BG64" i="74"/>
  <c r="BF64" i="74"/>
  <c r="BE64" i="74"/>
  <c r="BD64" i="74"/>
  <c r="BC64" i="74"/>
  <c r="BB64" i="74"/>
  <c r="BA64" i="74"/>
  <c r="AZ64" i="74"/>
  <c r="AY64" i="74"/>
  <c r="AX64" i="74"/>
  <c r="AW64" i="74"/>
  <c r="AV64" i="74"/>
  <c r="AU64" i="74"/>
  <c r="AT64" i="74"/>
  <c r="AS64" i="74"/>
  <c r="AR64" i="74"/>
  <c r="AQ64" i="74"/>
  <c r="AP64" i="74"/>
  <c r="AO64" i="74"/>
  <c r="AN64" i="74"/>
  <c r="AM64" i="74"/>
  <c r="AL64" i="74"/>
  <c r="AK64" i="74"/>
  <c r="AJ64" i="74"/>
  <c r="AI64" i="74"/>
  <c r="AH64" i="74"/>
  <c r="AG64" i="74"/>
  <c r="AF64" i="74"/>
  <c r="AE64" i="74"/>
  <c r="AD64" i="74"/>
  <c r="AC64" i="74"/>
  <c r="AB64" i="74"/>
  <c r="AA64" i="74"/>
  <c r="Z64" i="74"/>
  <c r="Y64" i="74"/>
  <c r="X64" i="74"/>
  <c r="W64" i="74"/>
  <c r="V64" i="74"/>
  <c r="U64" i="74"/>
  <c r="T64" i="74"/>
  <c r="S64" i="74"/>
  <c r="R64" i="74"/>
  <c r="Q64" i="74"/>
  <c r="P64" i="74"/>
  <c r="O64" i="74"/>
  <c r="N64" i="74"/>
  <c r="M64" i="74"/>
  <c r="L64" i="74"/>
  <c r="K64" i="74"/>
  <c r="J64" i="74"/>
  <c r="I64" i="74"/>
  <c r="H64" i="74"/>
  <c r="G64" i="74"/>
  <c r="F64" i="74"/>
  <c r="E64" i="74"/>
  <c r="D64" i="74"/>
  <c r="C64" i="74"/>
  <c r="BJ63" i="74"/>
  <c r="BI63" i="74"/>
  <c r="BH63" i="74"/>
  <c r="BG63" i="74"/>
  <c r="BF63" i="74"/>
  <c r="BE63" i="74"/>
  <c r="BD63" i="74"/>
  <c r="BC63" i="74"/>
  <c r="BB63" i="74"/>
  <c r="BA63" i="74"/>
  <c r="AZ63" i="74"/>
  <c r="AY63" i="74"/>
  <c r="AX63" i="74"/>
  <c r="AW63" i="74"/>
  <c r="AV63" i="74"/>
  <c r="AU63" i="74"/>
  <c r="AT63" i="74"/>
  <c r="AS63" i="74"/>
  <c r="AR63" i="74"/>
  <c r="AQ63" i="74"/>
  <c r="AP63" i="74"/>
  <c r="AO63" i="74"/>
  <c r="AN63" i="74"/>
  <c r="AM63" i="74"/>
  <c r="AL63" i="74"/>
  <c r="AK63" i="74"/>
  <c r="AJ63" i="74"/>
  <c r="AI63" i="74"/>
  <c r="AH63" i="74"/>
  <c r="AG63" i="74"/>
  <c r="AF63" i="74"/>
  <c r="AE63" i="74"/>
  <c r="AD63" i="74"/>
  <c r="AC63" i="74"/>
  <c r="AB63" i="74"/>
  <c r="AA63" i="74"/>
  <c r="Z63" i="74"/>
  <c r="Y63" i="74"/>
  <c r="X63" i="74"/>
  <c r="W63" i="74"/>
  <c r="V63" i="74"/>
  <c r="U63" i="74"/>
  <c r="T63" i="74"/>
  <c r="S63" i="74"/>
  <c r="R63" i="74"/>
  <c r="Q63" i="74"/>
  <c r="P63" i="74"/>
  <c r="O63" i="74"/>
  <c r="N63" i="74"/>
  <c r="M63" i="74"/>
  <c r="L63" i="74"/>
  <c r="K63" i="74"/>
  <c r="J63" i="74"/>
  <c r="I63" i="74"/>
  <c r="H63" i="74"/>
  <c r="G63" i="74"/>
  <c r="F63" i="74"/>
  <c r="E63" i="74"/>
  <c r="D63" i="74"/>
  <c r="BJ62" i="74"/>
  <c r="BI62" i="74"/>
  <c r="BH62" i="74"/>
  <c r="BG62" i="74"/>
  <c r="BF62" i="74"/>
  <c r="BE62" i="74"/>
  <c r="BD62" i="74"/>
  <c r="BC62" i="74"/>
  <c r="BB62" i="74"/>
  <c r="BA62" i="74"/>
  <c r="AZ62" i="74"/>
  <c r="AY62" i="74"/>
  <c r="AX62" i="74"/>
  <c r="AW62" i="74"/>
  <c r="AV62" i="74"/>
  <c r="AU62" i="74"/>
  <c r="AT62" i="74"/>
  <c r="AS62" i="74"/>
  <c r="AR62" i="74"/>
  <c r="AQ62" i="74"/>
  <c r="AP62" i="74"/>
  <c r="AO62" i="74"/>
  <c r="AN62" i="74"/>
  <c r="AM62" i="74"/>
  <c r="AL62" i="74"/>
  <c r="AK62" i="74"/>
  <c r="AJ62" i="74"/>
  <c r="AI62" i="74"/>
  <c r="AH62" i="74"/>
  <c r="AG62" i="74"/>
  <c r="AF62" i="74"/>
  <c r="AE62" i="74"/>
  <c r="AD62" i="74"/>
  <c r="AC62" i="74"/>
  <c r="AB62" i="74"/>
  <c r="AA62" i="74"/>
  <c r="Z62" i="74"/>
  <c r="Y62" i="74"/>
  <c r="X62" i="74"/>
  <c r="W62" i="74"/>
  <c r="V62" i="74"/>
  <c r="U62" i="74"/>
  <c r="T62" i="74"/>
  <c r="S62" i="74"/>
  <c r="R62" i="74"/>
  <c r="Q62" i="74"/>
  <c r="P62" i="74"/>
  <c r="O62" i="74"/>
  <c r="N62" i="74"/>
  <c r="M62" i="74"/>
  <c r="L62" i="74"/>
  <c r="K62" i="74"/>
  <c r="J62" i="74"/>
  <c r="I62" i="74"/>
  <c r="H62" i="74"/>
  <c r="G62" i="74"/>
  <c r="F62" i="74"/>
  <c r="E62" i="74"/>
  <c r="D62" i="74"/>
  <c r="BJ61" i="74"/>
  <c r="BI61" i="74"/>
  <c r="BH61" i="74"/>
  <c r="BG61" i="74"/>
  <c r="BF61" i="74"/>
  <c r="BE61" i="74"/>
  <c r="BD61" i="74"/>
  <c r="BC61" i="74"/>
  <c r="BB61" i="74"/>
  <c r="BA61" i="74"/>
  <c r="AZ61" i="74"/>
  <c r="AY61" i="74"/>
  <c r="AX61" i="74"/>
  <c r="AW61" i="74"/>
  <c r="AV61" i="74"/>
  <c r="AU61" i="74"/>
  <c r="AT61" i="74"/>
  <c r="AS61" i="74"/>
  <c r="AR61" i="74"/>
  <c r="AQ61" i="74"/>
  <c r="AP61" i="74"/>
  <c r="AO61" i="74"/>
  <c r="AN61" i="74"/>
  <c r="AM61" i="74"/>
  <c r="AL61" i="74"/>
  <c r="AK61" i="74"/>
  <c r="AJ61" i="74"/>
  <c r="AI61" i="74"/>
  <c r="AH61" i="74"/>
  <c r="AG61" i="74"/>
  <c r="AF61" i="74"/>
  <c r="AE61" i="74"/>
  <c r="AD61" i="74"/>
  <c r="AC61" i="74"/>
  <c r="AB61" i="74"/>
  <c r="AA61" i="74"/>
  <c r="Z61" i="74"/>
  <c r="Y61" i="74"/>
  <c r="X61" i="74"/>
  <c r="W61" i="74"/>
  <c r="V61" i="74"/>
  <c r="U61" i="74"/>
  <c r="T61" i="74"/>
  <c r="S61" i="74"/>
  <c r="R61" i="74"/>
  <c r="Q61" i="74"/>
  <c r="P61" i="74"/>
  <c r="O61" i="74"/>
  <c r="N61" i="74"/>
  <c r="M61" i="74"/>
  <c r="L61" i="74"/>
  <c r="K61" i="74"/>
  <c r="J61" i="74"/>
  <c r="I61" i="74"/>
  <c r="H61" i="74"/>
  <c r="G61" i="74"/>
  <c r="F61" i="74"/>
  <c r="E61" i="74"/>
  <c r="D61" i="74"/>
  <c r="BJ60" i="74"/>
  <c r="BI60" i="74"/>
  <c r="BH60" i="74"/>
  <c r="BG60" i="74"/>
  <c r="BF60" i="74"/>
  <c r="BE60" i="74"/>
  <c r="BD60" i="74"/>
  <c r="BC60" i="74"/>
  <c r="BB60" i="74"/>
  <c r="BA60" i="74"/>
  <c r="AZ60" i="74"/>
  <c r="AY60" i="74"/>
  <c r="AX60" i="74"/>
  <c r="AW60" i="74"/>
  <c r="AV60" i="74"/>
  <c r="AU60" i="74"/>
  <c r="AT60" i="74"/>
  <c r="AS60" i="74"/>
  <c r="AR60" i="74"/>
  <c r="AQ60" i="74"/>
  <c r="AP60" i="74"/>
  <c r="AO60" i="74"/>
  <c r="AN60" i="74"/>
  <c r="AM60" i="74"/>
  <c r="AL60" i="74"/>
  <c r="AK60" i="74"/>
  <c r="AJ60" i="74"/>
  <c r="AI60" i="74"/>
  <c r="AH60" i="74"/>
  <c r="AG60" i="74"/>
  <c r="AF60" i="74"/>
  <c r="AE60" i="74"/>
  <c r="AD60" i="74"/>
  <c r="AC60" i="74"/>
  <c r="AB60" i="74"/>
  <c r="AA60" i="74"/>
  <c r="Z60" i="74"/>
  <c r="Y60" i="74"/>
  <c r="X60" i="74"/>
  <c r="W60" i="74"/>
  <c r="V60" i="74"/>
  <c r="U60" i="74"/>
  <c r="T60" i="74"/>
  <c r="S60" i="74"/>
  <c r="R60" i="74"/>
  <c r="Q60" i="74"/>
  <c r="P60" i="74"/>
  <c r="O60" i="74"/>
  <c r="N60" i="74"/>
  <c r="M60" i="74"/>
  <c r="L60" i="74"/>
  <c r="K60" i="74"/>
  <c r="J60" i="74"/>
  <c r="I60" i="74"/>
  <c r="H60" i="74"/>
  <c r="G60" i="74"/>
  <c r="F60" i="74"/>
  <c r="E60" i="74"/>
  <c r="D60" i="74"/>
  <c r="BJ59" i="74"/>
  <c r="BI59" i="74"/>
  <c r="BH59" i="74"/>
  <c r="BG59" i="74"/>
  <c r="BF59" i="74"/>
  <c r="BE59" i="74"/>
  <c r="BD59" i="74"/>
  <c r="BC59" i="74"/>
  <c r="BB59" i="74"/>
  <c r="BA59" i="74"/>
  <c r="AZ59" i="74"/>
  <c r="AY59" i="74"/>
  <c r="AX59" i="74"/>
  <c r="AW59" i="74"/>
  <c r="AV59" i="74"/>
  <c r="AU59" i="74"/>
  <c r="AT59" i="74"/>
  <c r="AS59" i="74"/>
  <c r="AR59" i="74"/>
  <c r="AQ59" i="74"/>
  <c r="AP59" i="74"/>
  <c r="AO59" i="74"/>
  <c r="AN59" i="74"/>
  <c r="AM59" i="74"/>
  <c r="AL59" i="74"/>
  <c r="AK59" i="74"/>
  <c r="AJ59" i="74"/>
  <c r="AI59" i="74"/>
  <c r="AH59" i="74"/>
  <c r="AG59" i="74"/>
  <c r="AF59" i="74"/>
  <c r="AE59" i="74"/>
  <c r="AD59" i="74"/>
  <c r="AC59" i="74"/>
  <c r="AB59" i="74"/>
  <c r="AA59" i="74"/>
  <c r="Z59" i="74"/>
  <c r="Y59" i="74"/>
  <c r="X59" i="74"/>
  <c r="W59" i="74"/>
  <c r="V59" i="74"/>
  <c r="U59" i="74"/>
  <c r="T59" i="74"/>
  <c r="S59" i="74"/>
  <c r="R59" i="74"/>
  <c r="Q59" i="74"/>
  <c r="P59" i="74"/>
  <c r="O59" i="74"/>
  <c r="N59" i="74"/>
  <c r="M59" i="74"/>
  <c r="L59" i="74"/>
  <c r="K59" i="74"/>
  <c r="J59" i="74"/>
  <c r="I59" i="74"/>
  <c r="H59" i="74"/>
  <c r="G59" i="74"/>
  <c r="F59" i="74"/>
  <c r="E59" i="74"/>
  <c r="D59" i="74"/>
  <c r="C59" i="74"/>
  <c r="BJ58" i="74"/>
  <c r="BI58" i="74"/>
  <c r="BH58" i="74"/>
  <c r="BG58" i="74"/>
  <c r="BF58" i="74"/>
  <c r="BE58" i="74"/>
  <c r="BD58" i="74"/>
  <c r="BC58" i="74"/>
  <c r="BB58" i="74"/>
  <c r="BA58" i="74"/>
  <c r="AZ58" i="74"/>
  <c r="AY58" i="74"/>
  <c r="AX58" i="74"/>
  <c r="AW58" i="74"/>
  <c r="AV58" i="74"/>
  <c r="AU58" i="74"/>
  <c r="AT58" i="74"/>
  <c r="AS58" i="74"/>
  <c r="AR58" i="74"/>
  <c r="AQ58" i="74"/>
  <c r="AP58" i="74"/>
  <c r="AO58" i="74"/>
  <c r="AN58" i="74"/>
  <c r="AM58" i="74"/>
  <c r="AL58" i="74"/>
  <c r="AK58" i="74"/>
  <c r="AJ58" i="74"/>
  <c r="AI58" i="74"/>
  <c r="AH58" i="74"/>
  <c r="AG58" i="74"/>
  <c r="AF58" i="74"/>
  <c r="AE58" i="74"/>
  <c r="AD58" i="74"/>
  <c r="AC58" i="74"/>
  <c r="AB58" i="74"/>
  <c r="AA58" i="74"/>
  <c r="Z58" i="74"/>
  <c r="Y58" i="74"/>
  <c r="X58" i="74"/>
  <c r="W58" i="74"/>
  <c r="V58" i="74"/>
  <c r="U58" i="74"/>
  <c r="T58" i="74"/>
  <c r="S58" i="74"/>
  <c r="R58" i="74"/>
  <c r="Q58" i="74"/>
  <c r="P58" i="74"/>
  <c r="O58" i="74"/>
  <c r="N58" i="74"/>
  <c r="M58" i="74"/>
  <c r="L58" i="74"/>
  <c r="K58" i="74"/>
  <c r="J58" i="74"/>
  <c r="I58" i="74"/>
  <c r="H58" i="74"/>
  <c r="G58" i="74"/>
  <c r="F58" i="74"/>
  <c r="E58" i="74"/>
  <c r="D58" i="74"/>
  <c r="C58" i="74"/>
  <c r="BJ57" i="74"/>
  <c r="BI57" i="74"/>
  <c r="BH57" i="74"/>
  <c r="BG57" i="74"/>
  <c r="BF57" i="74"/>
  <c r="BE57" i="74"/>
  <c r="BD57" i="74"/>
  <c r="BC57" i="74"/>
  <c r="BB57" i="74"/>
  <c r="BA57" i="74"/>
  <c r="AZ57" i="74"/>
  <c r="AY57" i="74"/>
  <c r="AX57" i="74"/>
  <c r="AW57" i="74"/>
  <c r="AV57" i="74"/>
  <c r="AU57" i="74"/>
  <c r="AT57" i="74"/>
  <c r="AS57" i="74"/>
  <c r="AR57" i="74"/>
  <c r="AQ57" i="74"/>
  <c r="AP57" i="74"/>
  <c r="AO57" i="74"/>
  <c r="AN57" i="74"/>
  <c r="AM57" i="74"/>
  <c r="AL57" i="74"/>
  <c r="AK57" i="74"/>
  <c r="AJ57" i="74"/>
  <c r="AI57" i="74"/>
  <c r="AH57" i="74"/>
  <c r="AG57" i="74"/>
  <c r="AF57" i="74"/>
  <c r="AE57" i="74"/>
  <c r="AD57" i="74"/>
  <c r="AC57" i="74"/>
  <c r="AB57" i="74"/>
  <c r="AA57" i="74"/>
  <c r="Z57" i="74"/>
  <c r="Y57" i="74"/>
  <c r="X57" i="74"/>
  <c r="W57" i="74"/>
  <c r="V57" i="74"/>
  <c r="U57" i="74"/>
  <c r="T57" i="74"/>
  <c r="S57" i="74"/>
  <c r="R57" i="74"/>
  <c r="Q57" i="74"/>
  <c r="P57" i="74"/>
  <c r="O57" i="74"/>
  <c r="N57" i="74"/>
  <c r="M57" i="74"/>
  <c r="L57" i="74"/>
  <c r="K57" i="74"/>
  <c r="J57" i="74"/>
  <c r="I57" i="74"/>
  <c r="H57" i="74"/>
  <c r="G57" i="74"/>
  <c r="F57" i="74"/>
  <c r="E57" i="74"/>
  <c r="D57" i="74"/>
  <c r="BJ56" i="74"/>
  <c r="BI56" i="74"/>
  <c r="BH56" i="74"/>
  <c r="BG56" i="74"/>
  <c r="BF56" i="74"/>
  <c r="BE56" i="74"/>
  <c r="BD56" i="74"/>
  <c r="BC56" i="74"/>
  <c r="BB56" i="74"/>
  <c r="BA56" i="74"/>
  <c r="AZ56" i="74"/>
  <c r="AY56" i="74"/>
  <c r="AX56" i="74"/>
  <c r="AW56" i="74"/>
  <c r="AV56" i="74"/>
  <c r="AU56" i="74"/>
  <c r="AT56" i="74"/>
  <c r="AS56" i="74"/>
  <c r="AR56" i="74"/>
  <c r="AQ56" i="74"/>
  <c r="AP56" i="74"/>
  <c r="AO56" i="74"/>
  <c r="AN56" i="74"/>
  <c r="AM56" i="74"/>
  <c r="AL56" i="74"/>
  <c r="AK56" i="74"/>
  <c r="AJ56" i="74"/>
  <c r="AI56" i="74"/>
  <c r="AH56" i="74"/>
  <c r="AG56" i="74"/>
  <c r="AF56" i="74"/>
  <c r="AE56" i="74"/>
  <c r="AD56" i="74"/>
  <c r="AC56" i="74"/>
  <c r="AB56" i="74"/>
  <c r="AA56" i="74"/>
  <c r="Z56" i="74"/>
  <c r="Y56" i="74"/>
  <c r="X56" i="74"/>
  <c r="W56" i="74"/>
  <c r="V56" i="74"/>
  <c r="U56" i="74"/>
  <c r="T56" i="74"/>
  <c r="S56" i="74"/>
  <c r="R56" i="74"/>
  <c r="Q56" i="74"/>
  <c r="P56" i="74"/>
  <c r="O56" i="74"/>
  <c r="N56" i="74"/>
  <c r="M56" i="74"/>
  <c r="L56" i="74"/>
  <c r="K56" i="74"/>
  <c r="J56" i="74"/>
  <c r="I56" i="74"/>
  <c r="H56" i="74"/>
  <c r="G56" i="74"/>
  <c r="F56" i="74"/>
  <c r="E56" i="74"/>
  <c r="D56" i="74"/>
  <c r="C56" i="74"/>
  <c r="BJ55" i="74"/>
  <c r="BI55" i="74"/>
  <c r="BH55" i="74"/>
  <c r="BG55" i="74"/>
  <c r="BF55" i="74"/>
  <c r="BE55" i="74"/>
  <c r="BD55" i="74"/>
  <c r="BC55" i="74"/>
  <c r="BB55" i="74"/>
  <c r="BA55" i="74"/>
  <c r="AZ55" i="74"/>
  <c r="AY55" i="74"/>
  <c r="AX55" i="74"/>
  <c r="AW55" i="74"/>
  <c r="AV55" i="74"/>
  <c r="AU55" i="74"/>
  <c r="AT55" i="74"/>
  <c r="AS55" i="74"/>
  <c r="AR55" i="74"/>
  <c r="AQ55" i="74"/>
  <c r="AP55" i="74"/>
  <c r="AO55" i="74"/>
  <c r="AN55" i="74"/>
  <c r="AM55" i="74"/>
  <c r="AL55" i="74"/>
  <c r="AK55" i="74"/>
  <c r="AJ55" i="74"/>
  <c r="AI55" i="74"/>
  <c r="AH55" i="74"/>
  <c r="AG55" i="74"/>
  <c r="AF55" i="74"/>
  <c r="AE55" i="74"/>
  <c r="AD55" i="74"/>
  <c r="AC55" i="74"/>
  <c r="AB55" i="74"/>
  <c r="AA55" i="74"/>
  <c r="Z55" i="74"/>
  <c r="Y55" i="74"/>
  <c r="X55" i="74"/>
  <c r="W55" i="74"/>
  <c r="V55" i="74"/>
  <c r="U55" i="74"/>
  <c r="T55" i="74"/>
  <c r="S55" i="74"/>
  <c r="R55" i="74"/>
  <c r="Q55" i="74"/>
  <c r="P55" i="74"/>
  <c r="O55" i="74"/>
  <c r="N55" i="74"/>
  <c r="M55" i="74"/>
  <c r="L55" i="74"/>
  <c r="K55" i="74"/>
  <c r="J55" i="74"/>
  <c r="I55" i="74"/>
  <c r="H55" i="74"/>
  <c r="G55" i="74"/>
  <c r="F55" i="74"/>
  <c r="E55" i="74"/>
  <c r="D55" i="74"/>
  <c r="C55" i="74"/>
  <c r="C54" i="74"/>
  <c r="BJ52" i="74"/>
  <c r="BI52" i="74"/>
  <c r="BH52" i="74"/>
  <c r="BG52" i="74"/>
  <c r="BF52" i="74"/>
  <c r="BE52" i="74"/>
  <c r="BD52" i="74"/>
  <c r="BC52" i="74"/>
  <c r="BB52" i="74"/>
  <c r="BA52" i="74"/>
  <c r="AZ52" i="74"/>
  <c r="AY52" i="74"/>
  <c r="AX52" i="74"/>
  <c r="AW52" i="74"/>
  <c r="AV52" i="74"/>
  <c r="AU52" i="74"/>
  <c r="AT52" i="74"/>
  <c r="AS52" i="74"/>
  <c r="AR52" i="74"/>
  <c r="AQ52" i="74"/>
  <c r="AP52" i="74"/>
  <c r="AO52" i="74"/>
  <c r="AN52" i="74"/>
  <c r="AM52" i="74"/>
  <c r="AL52" i="74"/>
  <c r="AK52" i="74"/>
  <c r="AJ52" i="74"/>
  <c r="AI52" i="74"/>
  <c r="AH52" i="74"/>
  <c r="AG52" i="74"/>
  <c r="AF52" i="74"/>
  <c r="AE52" i="74"/>
  <c r="AD52" i="74"/>
  <c r="AC52" i="74"/>
  <c r="AB52" i="74"/>
  <c r="AA52" i="74"/>
  <c r="Z52" i="74"/>
  <c r="Y52" i="74"/>
  <c r="X52" i="74"/>
  <c r="W52" i="74"/>
  <c r="V52" i="74"/>
  <c r="U52" i="74"/>
  <c r="T52" i="74"/>
  <c r="S52" i="74"/>
  <c r="R52" i="74"/>
  <c r="Q52" i="74"/>
  <c r="P52" i="74"/>
  <c r="O52" i="74"/>
  <c r="N52" i="74"/>
  <c r="M52" i="74"/>
  <c r="L52" i="74"/>
  <c r="K52" i="74"/>
  <c r="J52" i="74"/>
  <c r="I52" i="74"/>
  <c r="H52" i="74"/>
  <c r="G52" i="74"/>
  <c r="F52" i="74"/>
  <c r="E52" i="74"/>
  <c r="D52" i="74"/>
  <c r="C52" i="74"/>
  <c r="BJ51" i="74"/>
  <c r="BI51" i="74"/>
  <c r="BH51" i="74"/>
  <c r="BG51" i="74"/>
  <c r="BF51" i="74"/>
  <c r="BE51" i="74"/>
  <c r="BD51" i="74"/>
  <c r="BC51" i="74"/>
  <c r="BB51" i="74"/>
  <c r="BA51" i="74"/>
  <c r="AZ51" i="74"/>
  <c r="AY51" i="74"/>
  <c r="AX51" i="74"/>
  <c r="AW51" i="74"/>
  <c r="AV51" i="74"/>
  <c r="AU51" i="74"/>
  <c r="AT51" i="74"/>
  <c r="AS51" i="74"/>
  <c r="AR51" i="74"/>
  <c r="AQ51" i="74"/>
  <c r="AP51" i="74"/>
  <c r="AO51" i="74"/>
  <c r="AN51" i="74"/>
  <c r="AM51" i="74"/>
  <c r="AL51" i="74"/>
  <c r="AK51" i="74"/>
  <c r="AJ51" i="74"/>
  <c r="AI51" i="74"/>
  <c r="AH51" i="74"/>
  <c r="AG51" i="74"/>
  <c r="AF51" i="74"/>
  <c r="AE51" i="74"/>
  <c r="AD51" i="74"/>
  <c r="AC51" i="74"/>
  <c r="AB51" i="74"/>
  <c r="AA51" i="74"/>
  <c r="Z51" i="74"/>
  <c r="Y51" i="74"/>
  <c r="X51" i="74"/>
  <c r="W51" i="74"/>
  <c r="V51" i="74"/>
  <c r="U51" i="74"/>
  <c r="T51" i="74"/>
  <c r="S51" i="74"/>
  <c r="R51" i="74"/>
  <c r="Q51" i="74"/>
  <c r="P51" i="74"/>
  <c r="O51" i="74"/>
  <c r="N51" i="74"/>
  <c r="M51" i="74"/>
  <c r="L51" i="74"/>
  <c r="K51" i="74"/>
  <c r="J51" i="74"/>
  <c r="I51" i="74"/>
  <c r="H51" i="74"/>
  <c r="G51" i="74"/>
  <c r="F51" i="74"/>
  <c r="D51" i="74"/>
  <c r="C51" i="74"/>
  <c r="BJ50" i="74"/>
  <c r="BI50" i="74"/>
  <c r="BH50" i="74"/>
  <c r="BG50" i="74"/>
  <c r="BF50" i="74"/>
  <c r="BE50" i="74"/>
  <c r="BD50" i="74"/>
  <c r="BC50" i="74"/>
  <c r="BB50" i="74"/>
  <c r="BA50" i="74"/>
  <c r="AZ50" i="74"/>
  <c r="AY50" i="74"/>
  <c r="AX50" i="74"/>
  <c r="AW50" i="74"/>
  <c r="AV50" i="74"/>
  <c r="AU50" i="74"/>
  <c r="AT50" i="74"/>
  <c r="AS50" i="74"/>
  <c r="AR50" i="74"/>
  <c r="AQ50" i="74"/>
  <c r="AP50" i="74"/>
  <c r="AO50" i="74"/>
  <c r="AN50" i="74"/>
  <c r="AM50" i="74"/>
  <c r="AL50" i="74"/>
  <c r="AK50" i="74"/>
  <c r="AJ50" i="74"/>
  <c r="AI50" i="74"/>
  <c r="AH50" i="74"/>
  <c r="AG50" i="74"/>
  <c r="AF50" i="74"/>
  <c r="AE50" i="74"/>
  <c r="AD50" i="74"/>
  <c r="AC50" i="74"/>
  <c r="AB50" i="74"/>
  <c r="AA50" i="74"/>
  <c r="Z50" i="74"/>
  <c r="Y50" i="74"/>
  <c r="X50" i="74"/>
  <c r="W50" i="74"/>
  <c r="V50" i="74"/>
  <c r="U50" i="74"/>
  <c r="T50" i="74"/>
  <c r="S50" i="74"/>
  <c r="R50" i="74"/>
  <c r="Q50" i="74"/>
  <c r="P50" i="74"/>
  <c r="O50" i="74"/>
  <c r="N50" i="74"/>
  <c r="M50" i="74"/>
  <c r="L50" i="74"/>
  <c r="K50" i="74"/>
  <c r="J50" i="74"/>
  <c r="I50" i="74"/>
  <c r="H50" i="74"/>
  <c r="G50" i="74"/>
  <c r="F50" i="74"/>
  <c r="E50" i="74"/>
  <c r="D50" i="74"/>
  <c r="BJ49" i="74"/>
  <c r="BI49" i="74"/>
  <c r="BH49" i="74"/>
  <c r="BG49" i="74"/>
  <c r="BF49" i="74"/>
  <c r="BE49" i="74"/>
  <c r="BD49" i="74"/>
  <c r="BC49" i="74"/>
  <c r="BB49" i="74"/>
  <c r="BA49" i="74"/>
  <c r="AZ49" i="74"/>
  <c r="AY49" i="74"/>
  <c r="AX49" i="74"/>
  <c r="AW49" i="74"/>
  <c r="AV49" i="74"/>
  <c r="AU49" i="74"/>
  <c r="AT49" i="74"/>
  <c r="AS49" i="74"/>
  <c r="AR49" i="74"/>
  <c r="AQ49" i="74"/>
  <c r="AP49" i="74"/>
  <c r="AO49" i="74"/>
  <c r="AN49" i="74"/>
  <c r="AM49" i="74"/>
  <c r="AL49" i="74"/>
  <c r="AK49" i="74"/>
  <c r="AJ49" i="74"/>
  <c r="AI49" i="74"/>
  <c r="AH49" i="74"/>
  <c r="AG49" i="74"/>
  <c r="AF49" i="74"/>
  <c r="AE49" i="74"/>
  <c r="AD49" i="74"/>
  <c r="AC49" i="74"/>
  <c r="AB49" i="74"/>
  <c r="AA49" i="74"/>
  <c r="Z49" i="74"/>
  <c r="Y49" i="74"/>
  <c r="X49" i="74"/>
  <c r="W49" i="74"/>
  <c r="V49" i="74"/>
  <c r="U49" i="74"/>
  <c r="T49" i="74"/>
  <c r="S49" i="74"/>
  <c r="R49" i="74"/>
  <c r="Q49" i="74"/>
  <c r="P49" i="74"/>
  <c r="O49" i="74"/>
  <c r="N49" i="74"/>
  <c r="M49" i="74"/>
  <c r="L49" i="74"/>
  <c r="K49" i="74"/>
  <c r="J49" i="74"/>
  <c r="I49" i="74"/>
  <c r="H49" i="74"/>
  <c r="G49" i="74"/>
  <c r="F49" i="74"/>
  <c r="E49" i="74"/>
  <c r="D49" i="74"/>
  <c r="BJ48" i="74"/>
  <c r="BI48" i="74"/>
  <c r="BH48" i="74"/>
  <c r="BG48" i="74"/>
  <c r="BF48" i="74"/>
  <c r="BE48" i="74"/>
  <c r="BD48" i="74"/>
  <c r="BC48" i="74"/>
  <c r="BB48" i="74"/>
  <c r="BA48" i="74"/>
  <c r="AZ48" i="74"/>
  <c r="AY48" i="74"/>
  <c r="AX48" i="74"/>
  <c r="AW48" i="74"/>
  <c r="AV48" i="74"/>
  <c r="AU48" i="74"/>
  <c r="AT48" i="74"/>
  <c r="AS48" i="74"/>
  <c r="AR48" i="74"/>
  <c r="AQ48" i="74"/>
  <c r="AP48" i="74"/>
  <c r="AO48" i="74"/>
  <c r="AN48" i="74"/>
  <c r="AM48" i="74"/>
  <c r="AL48" i="74"/>
  <c r="AK48" i="74"/>
  <c r="AJ48" i="74"/>
  <c r="AI48" i="74"/>
  <c r="AH48" i="74"/>
  <c r="AG48" i="74"/>
  <c r="AF48" i="74"/>
  <c r="AE48" i="74"/>
  <c r="AD48" i="74"/>
  <c r="AC48" i="74"/>
  <c r="AB48" i="74"/>
  <c r="AA48" i="74"/>
  <c r="Z48" i="74"/>
  <c r="Y48" i="74"/>
  <c r="X48" i="74"/>
  <c r="W48" i="74"/>
  <c r="V48" i="74"/>
  <c r="U48" i="74"/>
  <c r="T48" i="74"/>
  <c r="S48" i="74"/>
  <c r="R48" i="74"/>
  <c r="Q48" i="74"/>
  <c r="P48" i="74"/>
  <c r="O48" i="74"/>
  <c r="N48" i="74"/>
  <c r="M48" i="74"/>
  <c r="L48" i="74"/>
  <c r="K48" i="74"/>
  <c r="J48" i="74"/>
  <c r="I48" i="74"/>
  <c r="H48" i="74"/>
  <c r="G48" i="74"/>
  <c r="F48" i="74"/>
  <c r="D48" i="74"/>
  <c r="C48" i="74"/>
  <c r="C47" i="74"/>
  <c r="BJ46" i="74"/>
  <c r="BI46" i="74"/>
  <c r="BH46" i="74"/>
  <c r="BG46" i="74"/>
  <c r="BF46" i="74"/>
  <c r="BE46" i="74"/>
  <c r="BD46" i="74"/>
  <c r="BC46" i="74"/>
  <c r="BB46" i="74"/>
  <c r="BA46" i="74"/>
  <c r="AZ46" i="74"/>
  <c r="AY46" i="74"/>
  <c r="AX46" i="74"/>
  <c r="AW46" i="74"/>
  <c r="AV46" i="74"/>
  <c r="AU46" i="74"/>
  <c r="AT46" i="74"/>
  <c r="AS46" i="74"/>
  <c r="AR46" i="74"/>
  <c r="AQ46" i="74"/>
  <c r="AP46" i="74"/>
  <c r="AO46" i="74"/>
  <c r="AN46" i="74"/>
  <c r="AM46" i="74"/>
  <c r="AL46" i="74"/>
  <c r="AK46" i="74"/>
  <c r="AJ46" i="74"/>
  <c r="AI46" i="74"/>
  <c r="AH46" i="74"/>
  <c r="AG46" i="74"/>
  <c r="AF46" i="74"/>
  <c r="AE46" i="74"/>
  <c r="AD46" i="74"/>
  <c r="AC46" i="74"/>
  <c r="AB46" i="74"/>
  <c r="AA46" i="74"/>
  <c r="Z46" i="74"/>
  <c r="Y46" i="74"/>
  <c r="X46" i="74"/>
  <c r="W46" i="74"/>
  <c r="V46" i="74"/>
  <c r="U46" i="74"/>
  <c r="T46" i="74"/>
  <c r="S46" i="74"/>
  <c r="R46" i="74"/>
  <c r="Q46" i="74"/>
  <c r="P46" i="74"/>
  <c r="O46" i="74"/>
  <c r="N46" i="74"/>
  <c r="M46" i="74"/>
  <c r="L46" i="74"/>
  <c r="K46" i="74"/>
  <c r="J46" i="74"/>
  <c r="I46" i="74"/>
  <c r="H46" i="74"/>
  <c r="G46" i="74"/>
  <c r="F46" i="74"/>
  <c r="E46" i="74"/>
  <c r="D46" i="74"/>
  <c r="C46" i="74"/>
  <c r="BJ45" i="74"/>
  <c r="BI45" i="74"/>
  <c r="BH45" i="74"/>
  <c r="BG45" i="74"/>
  <c r="BF45" i="74"/>
  <c r="BE45" i="74"/>
  <c r="BD45" i="74"/>
  <c r="BC45" i="74"/>
  <c r="BB45" i="74"/>
  <c r="BA45" i="74"/>
  <c r="AZ45" i="74"/>
  <c r="AY45" i="74"/>
  <c r="AX45" i="74"/>
  <c r="AW45" i="74"/>
  <c r="AV45" i="74"/>
  <c r="AU45" i="74"/>
  <c r="AT45" i="74"/>
  <c r="AS45" i="74"/>
  <c r="AR45" i="74"/>
  <c r="AQ45" i="74"/>
  <c r="AP45" i="74"/>
  <c r="AO45" i="74"/>
  <c r="AN45" i="74"/>
  <c r="AM45" i="74"/>
  <c r="AL45" i="74"/>
  <c r="AK45" i="74"/>
  <c r="AJ45" i="74"/>
  <c r="AI45" i="74"/>
  <c r="AH45" i="74"/>
  <c r="AG45" i="74"/>
  <c r="AF45" i="74"/>
  <c r="AE45" i="74"/>
  <c r="AD45" i="74"/>
  <c r="AC45" i="74"/>
  <c r="AB45" i="74"/>
  <c r="AA45" i="74"/>
  <c r="Z45" i="74"/>
  <c r="Y45" i="74"/>
  <c r="X45" i="74"/>
  <c r="W45" i="74"/>
  <c r="V45" i="74"/>
  <c r="U45" i="74"/>
  <c r="T45" i="74"/>
  <c r="S45" i="74"/>
  <c r="R45" i="74"/>
  <c r="Q45" i="74"/>
  <c r="P45" i="74"/>
  <c r="O45" i="74"/>
  <c r="N45" i="74"/>
  <c r="M45" i="74"/>
  <c r="L45" i="74"/>
  <c r="K45" i="74"/>
  <c r="J45" i="74"/>
  <c r="I45" i="74"/>
  <c r="H45" i="74"/>
  <c r="G45" i="74"/>
  <c r="F45" i="74"/>
  <c r="E45" i="74"/>
  <c r="D45" i="74"/>
  <c r="BJ40" i="74"/>
  <c r="BI40" i="74"/>
  <c r="BH40" i="74"/>
  <c r="BG40" i="74"/>
  <c r="BF40" i="74"/>
  <c r="BE40" i="74"/>
  <c r="BD40" i="74"/>
  <c r="BC40" i="74"/>
  <c r="BB40" i="74"/>
  <c r="BA40" i="74"/>
  <c r="AZ40" i="74"/>
  <c r="AY40" i="74"/>
  <c r="AX40" i="74"/>
  <c r="AW40" i="74"/>
  <c r="AV40" i="74"/>
  <c r="AU40" i="74"/>
  <c r="AT40" i="74"/>
  <c r="AS40" i="74"/>
  <c r="AR40" i="74"/>
  <c r="AQ40" i="74"/>
  <c r="AP40" i="74"/>
  <c r="AO40" i="74"/>
  <c r="AN40" i="74"/>
  <c r="AM40" i="74"/>
  <c r="AL40" i="74"/>
  <c r="AK40" i="74"/>
  <c r="AJ40" i="74"/>
  <c r="AI40" i="74"/>
  <c r="AH40" i="74"/>
  <c r="AG40" i="74"/>
  <c r="AF40" i="74"/>
  <c r="AE40" i="74"/>
  <c r="AD40" i="74"/>
  <c r="AC40" i="74"/>
  <c r="AB40" i="74"/>
  <c r="AA40" i="74"/>
  <c r="Z40" i="74"/>
  <c r="Y40" i="74"/>
  <c r="X40" i="74"/>
  <c r="W40" i="74"/>
  <c r="V40" i="74"/>
  <c r="U40" i="74"/>
  <c r="T40" i="74"/>
  <c r="S40" i="74"/>
  <c r="R40" i="74"/>
  <c r="Q40" i="74"/>
  <c r="P40" i="74"/>
  <c r="O40" i="74"/>
  <c r="N40" i="74"/>
  <c r="M40" i="74"/>
  <c r="L40" i="74"/>
  <c r="K40" i="74"/>
  <c r="J40" i="74"/>
  <c r="I40" i="74"/>
  <c r="H40" i="74"/>
  <c r="G40" i="74"/>
  <c r="F40" i="74"/>
  <c r="E40" i="74"/>
  <c r="D40" i="74"/>
  <c r="C40" i="74"/>
  <c r="BJ39" i="74"/>
  <c r="BI39" i="74"/>
  <c r="BH39" i="74"/>
  <c r="BG39" i="74"/>
  <c r="BF39" i="74"/>
  <c r="BE39" i="74"/>
  <c r="BD39" i="74"/>
  <c r="BC39" i="74"/>
  <c r="BB39" i="74"/>
  <c r="BA39" i="74"/>
  <c r="AZ39" i="74"/>
  <c r="AY39" i="74"/>
  <c r="AX39" i="74"/>
  <c r="AW39" i="74"/>
  <c r="AV39" i="74"/>
  <c r="AU39" i="74"/>
  <c r="AT39" i="74"/>
  <c r="AS39" i="74"/>
  <c r="AR39" i="74"/>
  <c r="AQ39" i="74"/>
  <c r="AP39" i="74"/>
  <c r="AO39" i="74"/>
  <c r="AN39" i="74"/>
  <c r="AM39" i="74"/>
  <c r="AL39" i="74"/>
  <c r="AK39" i="74"/>
  <c r="AJ39" i="74"/>
  <c r="AI39" i="74"/>
  <c r="AH39" i="74"/>
  <c r="AG39" i="74"/>
  <c r="AF39" i="74"/>
  <c r="AE39" i="74"/>
  <c r="AD39" i="74"/>
  <c r="AC39" i="74"/>
  <c r="AB39" i="74"/>
  <c r="AA39" i="74"/>
  <c r="Z39" i="74"/>
  <c r="Y39" i="74"/>
  <c r="X39" i="74"/>
  <c r="W39" i="74"/>
  <c r="V39" i="74"/>
  <c r="U39" i="74"/>
  <c r="T39" i="74"/>
  <c r="S39" i="74"/>
  <c r="R39" i="74"/>
  <c r="Q39" i="74"/>
  <c r="P39" i="74"/>
  <c r="O39" i="74"/>
  <c r="N39" i="74"/>
  <c r="M39" i="74"/>
  <c r="L39" i="74"/>
  <c r="K39" i="74"/>
  <c r="J39" i="74"/>
  <c r="I39" i="74"/>
  <c r="H39" i="74"/>
  <c r="G39" i="74"/>
  <c r="F39" i="74"/>
  <c r="E39" i="74"/>
  <c r="D39" i="74"/>
  <c r="BJ38" i="74"/>
  <c r="BI38" i="74"/>
  <c r="BH38" i="74"/>
  <c r="BG38" i="74"/>
  <c r="BF38" i="74"/>
  <c r="BE38" i="74"/>
  <c r="BD38" i="74"/>
  <c r="BC38" i="74"/>
  <c r="BB38" i="74"/>
  <c r="BA38" i="74"/>
  <c r="AZ38" i="74"/>
  <c r="AY38" i="74"/>
  <c r="AX38" i="74"/>
  <c r="AW38" i="74"/>
  <c r="AV38" i="74"/>
  <c r="AU38" i="74"/>
  <c r="AT38" i="74"/>
  <c r="AS38" i="74"/>
  <c r="AR38" i="74"/>
  <c r="AQ38" i="74"/>
  <c r="AP38" i="74"/>
  <c r="AO38" i="74"/>
  <c r="AN38" i="74"/>
  <c r="AM38" i="74"/>
  <c r="AL38" i="74"/>
  <c r="AK38" i="74"/>
  <c r="AJ38" i="74"/>
  <c r="AI38" i="74"/>
  <c r="AH38" i="74"/>
  <c r="AG38" i="74"/>
  <c r="AF38" i="74"/>
  <c r="AE38" i="74"/>
  <c r="AD38" i="74"/>
  <c r="AC38" i="74"/>
  <c r="AB38" i="74"/>
  <c r="AA38" i="74"/>
  <c r="Z38" i="74"/>
  <c r="Y38" i="74"/>
  <c r="X38" i="74"/>
  <c r="W38" i="74"/>
  <c r="V38" i="74"/>
  <c r="U38" i="74"/>
  <c r="T38" i="74"/>
  <c r="S38" i="74"/>
  <c r="R38" i="74"/>
  <c r="Q38" i="74"/>
  <c r="P38" i="74"/>
  <c r="O38" i="74"/>
  <c r="N38" i="74"/>
  <c r="M38" i="74"/>
  <c r="L38" i="74"/>
  <c r="K38" i="74"/>
  <c r="J38" i="74"/>
  <c r="I38" i="74"/>
  <c r="H38" i="74"/>
  <c r="G38" i="74"/>
  <c r="F38" i="74"/>
  <c r="E38" i="74"/>
  <c r="D38" i="74"/>
  <c r="BJ37" i="74"/>
  <c r="BI37" i="74"/>
  <c r="BH37" i="74"/>
  <c r="BG37" i="74"/>
  <c r="BF37" i="74"/>
  <c r="BE37" i="74"/>
  <c r="BD37" i="74"/>
  <c r="BC37" i="74"/>
  <c r="BB37" i="74"/>
  <c r="BA37" i="74"/>
  <c r="AZ37" i="74"/>
  <c r="AY37" i="74"/>
  <c r="AX37" i="74"/>
  <c r="AW37" i="74"/>
  <c r="AV37" i="74"/>
  <c r="AU37" i="74"/>
  <c r="AT37" i="74"/>
  <c r="AS37" i="74"/>
  <c r="AR37" i="74"/>
  <c r="AQ37" i="74"/>
  <c r="AP37" i="74"/>
  <c r="AO37" i="74"/>
  <c r="AN37" i="74"/>
  <c r="AM37" i="74"/>
  <c r="AL37" i="74"/>
  <c r="AK37" i="74"/>
  <c r="AJ37" i="74"/>
  <c r="AI37" i="74"/>
  <c r="AH37" i="74"/>
  <c r="AG37" i="74"/>
  <c r="AF37" i="74"/>
  <c r="AE37" i="74"/>
  <c r="AD37" i="74"/>
  <c r="AC37" i="74"/>
  <c r="AB37" i="74"/>
  <c r="AA37" i="74"/>
  <c r="Z37" i="74"/>
  <c r="Y37" i="74"/>
  <c r="X37" i="74"/>
  <c r="W37" i="74"/>
  <c r="V37" i="74"/>
  <c r="U37" i="74"/>
  <c r="T37" i="74"/>
  <c r="S37" i="74"/>
  <c r="R37" i="74"/>
  <c r="Q37" i="74"/>
  <c r="P37" i="74"/>
  <c r="O37" i="74"/>
  <c r="N37" i="74"/>
  <c r="M37" i="74"/>
  <c r="L37" i="74"/>
  <c r="K37" i="74"/>
  <c r="J37" i="74"/>
  <c r="I37" i="74"/>
  <c r="H37" i="74"/>
  <c r="G37" i="74"/>
  <c r="F37" i="74"/>
  <c r="E37" i="74"/>
  <c r="D37" i="74"/>
  <c r="BJ36" i="74"/>
  <c r="BI36" i="74"/>
  <c r="BH36" i="74"/>
  <c r="BG36" i="74"/>
  <c r="BF36" i="74"/>
  <c r="BE36" i="74"/>
  <c r="BD36" i="74"/>
  <c r="BC36" i="74"/>
  <c r="BB36" i="74"/>
  <c r="BA36" i="74"/>
  <c r="AZ36" i="74"/>
  <c r="AY36" i="74"/>
  <c r="AX36" i="74"/>
  <c r="AW36" i="74"/>
  <c r="AV36" i="74"/>
  <c r="AU36" i="74"/>
  <c r="AT36" i="74"/>
  <c r="AS36" i="74"/>
  <c r="AR36" i="74"/>
  <c r="AQ36" i="74"/>
  <c r="AP36" i="74"/>
  <c r="AO36" i="74"/>
  <c r="AN36" i="74"/>
  <c r="AM36" i="74"/>
  <c r="AL36" i="74"/>
  <c r="AK36" i="74"/>
  <c r="AJ36" i="74"/>
  <c r="AI36" i="74"/>
  <c r="AH36" i="74"/>
  <c r="AG36" i="74"/>
  <c r="AF36" i="74"/>
  <c r="AE36" i="74"/>
  <c r="AD36" i="74"/>
  <c r="AC36" i="74"/>
  <c r="AB36" i="74"/>
  <c r="AA36" i="74"/>
  <c r="Z36" i="74"/>
  <c r="Y36" i="74"/>
  <c r="X36" i="74"/>
  <c r="W36" i="74"/>
  <c r="V36" i="74"/>
  <c r="U36" i="74"/>
  <c r="T36" i="74"/>
  <c r="S36" i="74"/>
  <c r="R36" i="74"/>
  <c r="Q36" i="74"/>
  <c r="P36" i="74"/>
  <c r="O36" i="74"/>
  <c r="N36" i="74"/>
  <c r="M36" i="74"/>
  <c r="L36" i="74"/>
  <c r="K36" i="74"/>
  <c r="J36" i="74"/>
  <c r="I36" i="74"/>
  <c r="H36" i="74"/>
  <c r="G36" i="74"/>
  <c r="F36" i="74"/>
  <c r="E36" i="74"/>
  <c r="D36" i="74"/>
  <c r="BJ35" i="74"/>
  <c r="BI35" i="74"/>
  <c r="BH35" i="74"/>
  <c r="BG35" i="74"/>
  <c r="BF35" i="74"/>
  <c r="BE35" i="74"/>
  <c r="BD35" i="74"/>
  <c r="BC35" i="74"/>
  <c r="BB35" i="74"/>
  <c r="BA35" i="74"/>
  <c r="AZ35" i="74"/>
  <c r="AY35" i="74"/>
  <c r="AX35" i="74"/>
  <c r="AW35" i="74"/>
  <c r="AV35" i="74"/>
  <c r="AU35" i="74"/>
  <c r="AT35" i="74"/>
  <c r="AS35" i="74"/>
  <c r="AR35" i="74"/>
  <c r="AQ35" i="74"/>
  <c r="AP35" i="74"/>
  <c r="AO35" i="74"/>
  <c r="AN35" i="74"/>
  <c r="AM35" i="74"/>
  <c r="AL35" i="74"/>
  <c r="AK35" i="74"/>
  <c r="AJ35" i="74"/>
  <c r="AI35" i="74"/>
  <c r="AH35" i="74"/>
  <c r="AG35" i="74"/>
  <c r="AF35" i="74"/>
  <c r="AE35" i="74"/>
  <c r="D35" i="74"/>
  <c r="BJ33" i="74"/>
  <c r="BI33" i="74"/>
  <c r="BH33" i="74"/>
  <c r="BG33" i="74"/>
  <c r="BF33" i="74"/>
  <c r="BE33" i="74"/>
  <c r="BD33" i="74"/>
  <c r="BC33" i="74"/>
  <c r="BB33" i="74"/>
  <c r="BA33" i="74"/>
  <c r="AZ33" i="74"/>
  <c r="AY33" i="74"/>
  <c r="AX33" i="74"/>
  <c r="AW33" i="74"/>
  <c r="AV33" i="74"/>
  <c r="AU33" i="74"/>
  <c r="AT33" i="74"/>
  <c r="AS33" i="74"/>
  <c r="AR33" i="74"/>
  <c r="AQ33" i="74"/>
  <c r="AP33" i="74"/>
  <c r="AO33" i="74"/>
  <c r="AN33" i="74"/>
  <c r="AM33" i="74"/>
  <c r="AL33" i="74"/>
  <c r="AK33" i="74"/>
  <c r="AJ33" i="74"/>
  <c r="AI33" i="74"/>
  <c r="AH33" i="74"/>
  <c r="AG33" i="74"/>
  <c r="AF33" i="74"/>
  <c r="AE33" i="74"/>
  <c r="AD33" i="74"/>
  <c r="AC33" i="74"/>
  <c r="AB33" i="74"/>
  <c r="AA33" i="74"/>
  <c r="Z33" i="74"/>
  <c r="Y33" i="74"/>
  <c r="X33" i="74"/>
  <c r="W33" i="74"/>
  <c r="V33" i="74"/>
  <c r="U33" i="74"/>
  <c r="T33" i="74"/>
  <c r="S33" i="74"/>
  <c r="R33" i="74"/>
  <c r="Q33" i="74"/>
  <c r="P33" i="74"/>
  <c r="O33" i="74"/>
  <c r="N33" i="74"/>
  <c r="M33" i="74"/>
  <c r="L33" i="74"/>
  <c r="K33" i="74"/>
  <c r="J33" i="74"/>
  <c r="I33" i="74"/>
  <c r="H33" i="74"/>
  <c r="G33" i="74"/>
  <c r="F33" i="74"/>
  <c r="E33" i="74"/>
  <c r="D33" i="74"/>
  <c r="BJ31" i="74"/>
  <c r="BI31" i="74"/>
  <c r="BH31" i="74"/>
  <c r="BG31" i="74"/>
  <c r="BF31" i="74"/>
  <c r="BE31" i="74"/>
  <c r="BD31" i="74"/>
  <c r="BC31" i="74"/>
  <c r="BB31" i="74"/>
  <c r="BA31" i="74"/>
  <c r="AZ31" i="74"/>
  <c r="AY31" i="74"/>
  <c r="AX31" i="74"/>
  <c r="AW31" i="74"/>
  <c r="AV31" i="74"/>
  <c r="AU31" i="74"/>
  <c r="AT31" i="74"/>
  <c r="AS31" i="74"/>
  <c r="AR31" i="74"/>
  <c r="AQ31" i="74"/>
  <c r="AP31" i="74"/>
  <c r="AO31" i="74"/>
  <c r="AN31" i="74"/>
  <c r="AM31" i="74"/>
  <c r="AL31" i="74"/>
  <c r="AK31" i="74"/>
  <c r="AJ31" i="74"/>
  <c r="AI31" i="74"/>
  <c r="AH31" i="74"/>
  <c r="AG31" i="74"/>
  <c r="AF31" i="74"/>
  <c r="AE31" i="74"/>
  <c r="AD31" i="74"/>
  <c r="AC31" i="74"/>
  <c r="AB31" i="74"/>
  <c r="AA31" i="74"/>
  <c r="Z31" i="74"/>
  <c r="Y31" i="74"/>
  <c r="X31" i="74"/>
  <c r="W31" i="74"/>
  <c r="V31" i="74"/>
  <c r="U31" i="74"/>
  <c r="T31" i="74"/>
  <c r="S31" i="74"/>
  <c r="R31" i="74"/>
  <c r="Q31" i="74"/>
  <c r="P31" i="74"/>
  <c r="O31" i="74"/>
  <c r="N31" i="74"/>
  <c r="M31" i="74"/>
  <c r="L31" i="74"/>
  <c r="K31" i="74"/>
  <c r="J31" i="74"/>
  <c r="I31" i="74"/>
  <c r="H31" i="74"/>
  <c r="G31" i="74"/>
  <c r="F31" i="74"/>
  <c r="E31" i="74"/>
  <c r="D31" i="74"/>
  <c r="C31" i="74"/>
  <c r="BJ30" i="74"/>
  <c r="BI30" i="74"/>
  <c r="BH30" i="74"/>
  <c r="BG30" i="74"/>
  <c r="BF30" i="74"/>
  <c r="BE30" i="74"/>
  <c r="BD30" i="74"/>
  <c r="BC30" i="74"/>
  <c r="BB30" i="74"/>
  <c r="BA30" i="74"/>
  <c r="AZ30" i="74"/>
  <c r="AY30" i="74"/>
  <c r="AX30" i="74"/>
  <c r="AW30" i="74"/>
  <c r="AV30" i="74"/>
  <c r="AU30" i="74"/>
  <c r="AT30" i="74"/>
  <c r="AS30" i="74"/>
  <c r="AR30" i="74"/>
  <c r="AQ30" i="74"/>
  <c r="AP30" i="74"/>
  <c r="AO30" i="74"/>
  <c r="AN30" i="74"/>
  <c r="AM30" i="74"/>
  <c r="AL30" i="74"/>
  <c r="AK30" i="74"/>
  <c r="AJ30" i="74"/>
  <c r="AI30" i="74"/>
  <c r="AH30" i="74"/>
  <c r="AG30" i="74"/>
  <c r="AF30" i="74"/>
  <c r="AE30" i="74"/>
  <c r="AD30" i="74"/>
  <c r="AC30" i="74"/>
  <c r="AB30" i="74"/>
  <c r="AA30" i="74"/>
  <c r="Z30" i="74"/>
  <c r="Y30" i="74"/>
  <c r="X30" i="74"/>
  <c r="W30" i="74"/>
  <c r="V30" i="74"/>
  <c r="U30" i="74"/>
  <c r="T30" i="74"/>
  <c r="S30" i="74"/>
  <c r="R30" i="74"/>
  <c r="Q30" i="74"/>
  <c r="P30" i="74"/>
  <c r="O30" i="74"/>
  <c r="N30" i="74"/>
  <c r="M30" i="74"/>
  <c r="L30" i="74"/>
  <c r="K30" i="74"/>
  <c r="J30" i="74"/>
  <c r="I30" i="74"/>
  <c r="H30" i="74"/>
  <c r="G30" i="74"/>
  <c r="F30" i="74"/>
  <c r="E30" i="74"/>
  <c r="D30" i="74"/>
  <c r="BJ29" i="74"/>
  <c r="BI29" i="74"/>
  <c r="BH29" i="74"/>
  <c r="BG29" i="74"/>
  <c r="BF29" i="74"/>
  <c r="BE29" i="74"/>
  <c r="BD29" i="74"/>
  <c r="BC29" i="74"/>
  <c r="BB29" i="74"/>
  <c r="BA29" i="74"/>
  <c r="AZ29" i="74"/>
  <c r="AY29" i="74"/>
  <c r="AX29" i="74"/>
  <c r="AW29" i="74"/>
  <c r="AV29" i="74"/>
  <c r="AU29" i="74"/>
  <c r="AT29" i="74"/>
  <c r="AS29" i="74"/>
  <c r="AR29" i="74"/>
  <c r="AQ29" i="74"/>
  <c r="AP29" i="74"/>
  <c r="AO29" i="74"/>
  <c r="AN29" i="74"/>
  <c r="AM29" i="74"/>
  <c r="AL29" i="74"/>
  <c r="AK29" i="74"/>
  <c r="AJ29" i="74"/>
  <c r="AI29" i="74"/>
  <c r="AH29" i="74"/>
  <c r="AG29" i="74"/>
  <c r="AF29" i="74"/>
  <c r="AE29" i="74"/>
  <c r="AD29" i="74"/>
  <c r="AC29" i="74"/>
  <c r="AB29" i="74"/>
  <c r="AA29" i="74"/>
  <c r="Z29" i="74"/>
  <c r="Y29" i="74"/>
  <c r="X29" i="74"/>
  <c r="W29" i="74"/>
  <c r="V29" i="74"/>
  <c r="U29" i="74"/>
  <c r="T29" i="74"/>
  <c r="S29" i="74"/>
  <c r="R29" i="74"/>
  <c r="Q29" i="74"/>
  <c r="P29" i="74"/>
  <c r="O29" i="74"/>
  <c r="N29" i="74"/>
  <c r="M29" i="74"/>
  <c r="L29" i="74"/>
  <c r="K29" i="74"/>
  <c r="J29" i="74"/>
  <c r="I29" i="74"/>
  <c r="H29" i="74"/>
  <c r="G29" i="74"/>
  <c r="F29" i="74"/>
  <c r="E29" i="74"/>
  <c r="D29" i="74"/>
  <c r="BJ28" i="74"/>
  <c r="BI28" i="74"/>
  <c r="BH28" i="74"/>
  <c r="BG28" i="74"/>
  <c r="BF28" i="74"/>
  <c r="BE28" i="74"/>
  <c r="BD28" i="74"/>
  <c r="BC28" i="74"/>
  <c r="BB28" i="74"/>
  <c r="BA28" i="74"/>
  <c r="AZ28" i="74"/>
  <c r="AY28" i="74"/>
  <c r="AX28" i="74"/>
  <c r="AW28" i="74"/>
  <c r="AV28" i="74"/>
  <c r="AU28" i="74"/>
  <c r="AT28" i="74"/>
  <c r="AS28" i="74"/>
  <c r="AR28" i="74"/>
  <c r="AQ28" i="74"/>
  <c r="AP28" i="74"/>
  <c r="AO28" i="74"/>
  <c r="AN28" i="74"/>
  <c r="AM28" i="74"/>
  <c r="AL28" i="74"/>
  <c r="AK28" i="74"/>
  <c r="AJ28" i="74"/>
  <c r="AI28" i="74"/>
  <c r="AH28" i="74"/>
  <c r="AG28" i="74"/>
  <c r="AF28" i="74"/>
  <c r="AE28" i="74"/>
  <c r="AD28" i="74"/>
  <c r="AC28" i="74"/>
  <c r="AB28" i="74"/>
  <c r="AA28" i="74"/>
  <c r="Z28" i="74"/>
  <c r="Y28" i="74"/>
  <c r="X28" i="74"/>
  <c r="W28" i="74"/>
  <c r="V28" i="74"/>
  <c r="U28" i="74"/>
  <c r="T28" i="74"/>
  <c r="S28" i="74"/>
  <c r="R28" i="74"/>
  <c r="Q28" i="74"/>
  <c r="P28" i="74"/>
  <c r="O28" i="74"/>
  <c r="N28" i="74"/>
  <c r="M28" i="74"/>
  <c r="L28" i="74"/>
  <c r="K28" i="74"/>
  <c r="J28" i="74"/>
  <c r="I28" i="74"/>
  <c r="H28" i="74"/>
  <c r="G28" i="74"/>
  <c r="F28" i="74"/>
  <c r="E28" i="74"/>
  <c r="D28" i="74"/>
  <c r="BJ27" i="74"/>
  <c r="BI27" i="74"/>
  <c r="BH27" i="74"/>
  <c r="BG27" i="74"/>
  <c r="BF27" i="74"/>
  <c r="BE27" i="74"/>
  <c r="BD27" i="74"/>
  <c r="BC27" i="74"/>
  <c r="BB27" i="74"/>
  <c r="BA27" i="74"/>
  <c r="AZ27" i="74"/>
  <c r="AY27" i="74"/>
  <c r="AX27" i="74"/>
  <c r="AW27" i="74"/>
  <c r="AV27" i="74"/>
  <c r="AU27" i="74"/>
  <c r="AT27" i="74"/>
  <c r="AS27" i="74"/>
  <c r="AR27" i="74"/>
  <c r="AQ27" i="74"/>
  <c r="AP27" i="74"/>
  <c r="AO27" i="74"/>
  <c r="AN27" i="74"/>
  <c r="AM27" i="74"/>
  <c r="AL27" i="74"/>
  <c r="AK27" i="74"/>
  <c r="AJ27" i="74"/>
  <c r="AI27" i="74"/>
  <c r="AH27" i="74"/>
  <c r="AG27" i="74"/>
  <c r="AF27" i="74"/>
  <c r="AE27" i="74"/>
  <c r="AD27" i="74"/>
  <c r="AC27" i="74"/>
  <c r="AB27" i="74"/>
  <c r="AA27" i="74"/>
  <c r="Z27" i="74"/>
  <c r="Y27" i="74"/>
  <c r="X27" i="74"/>
  <c r="W27" i="74"/>
  <c r="V27" i="74"/>
  <c r="U27" i="74"/>
  <c r="T27" i="74"/>
  <c r="S27" i="74"/>
  <c r="R27" i="74"/>
  <c r="Q27" i="74"/>
  <c r="P27" i="74"/>
  <c r="O27" i="74"/>
  <c r="N27" i="74"/>
  <c r="M27" i="74"/>
  <c r="L27" i="74"/>
  <c r="K27" i="74"/>
  <c r="J27" i="74"/>
  <c r="I27" i="74"/>
  <c r="H27" i="74"/>
  <c r="G27" i="74"/>
  <c r="F27" i="74"/>
  <c r="E27" i="74"/>
  <c r="D27" i="74"/>
  <c r="BJ26" i="74"/>
  <c r="BI26" i="74"/>
  <c r="BH26" i="74"/>
  <c r="BG26" i="74"/>
  <c r="BF26" i="74"/>
  <c r="BE26" i="74"/>
  <c r="BD26" i="74"/>
  <c r="BC26" i="74"/>
  <c r="BB26" i="74"/>
  <c r="BA26" i="74"/>
  <c r="AZ26" i="74"/>
  <c r="AY26" i="74"/>
  <c r="AX26" i="74"/>
  <c r="AW26" i="74"/>
  <c r="AV26" i="74"/>
  <c r="AU26" i="74"/>
  <c r="AT26" i="74"/>
  <c r="AS26" i="74"/>
  <c r="AR26" i="74"/>
  <c r="AQ26" i="74"/>
  <c r="AP26" i="74"/>
  <c r="AO26" i="74"/>
  <c r="AN26" i="74"/>
  <c r="AM26" i="74"/>
  <c r="AL26" i="74"/>
  <c r="AK26" i="74"/>
  <c r="AJ26" i="74"/>
  <c r="AI26" i="74"/>
  <c r="AH26" i="74"/>
  <c r="AG26" i="74"/>
  <c r="AF26" i="74"/>
  <c r="AE26" i="74"/>
  <c r="AD26" i="74"/>
  <c r="AC26" i="74"/>
  <c r="AB26" i="74"/>
  <c r="AA26" i="74"/>
  <c r="Z26" i="74"/>
  <c r="Y26" i="74"/>
  <c r="X26" i="74"/>
  <c r="W26" i="74"/>
  <c r="V26" i="74"/>
  <c r="U26" i="74"/>
  <c r="T26" i="74"/>
  <c r="S26" i="74"/>
  <c r="R26" i="74"/>
  <c r="Q26" i="74"/>
  <c r="P26" i="74"/>
  <c r="O26" i="74"/>
  <c r="N26" i="74"/>
  <c r="M26" i="74"/>
  <c r="L26" i="74"/>
  <c r="K26" i="74"/>
  <c r="J26" i="74"/>
  <c r="I26" i="74"/>
  <c r="H26" i="74"/>
  <c r="G26" i="74"/>
  <c r="F26" i="74"/>
  <c r="E26" i="74"/>
  <c r="D26" i="74"/>
  <c r="BJ25" i="74"/>
  <c r="BI25" i="74"/>
  <c r="BH25" i="74"/>
  <c r="BG25" i="74"/>
  <c r="BF25" i="74"/>
  <c r="BE25" i="74"/>
  <c r="BD25" i="74"/>
  <c r="BC25" i="74"/>
  <c r="BB25" i="74"/>
  <c r="BA25" i="74"/>
  <c r="AZ25" i="74"/>
  <c r="AY25" i="74"/>
  <c r="AX25" i="74"/>
  <c r="AW25" i="74"/>
  <c r="AV25" i="74"/>
  <c r="AU25" i="74"/>
  <c r="AT25" i="74"/>
  <c r="AS25" i="74"/>
  <c r="AR25" i="74"/>
  <c r="AQ25" i="74"/>
  <c r="AP25" i="74"/>
  <c r="AO25" i="74"/>
  <c r="AN25" i="74"/>
  <c r="AM25" i="74"/>
  <c r="AL25" i="74"/>
  <c r="AK25" i="74"/>
  <c r="AJ25" i="74"/>
  <c r="AI25" i="74"/>
  <c r="AH25" i="74"/>
  <c r="AG25" i="74"/>
  <c r="AF25" i="74"/>
  <c r="AE25" i="74"/>
  <c r="AD25" i="74"/>
  <c r="AC25" i="74"/>
  <c r="AB25" i="74"/>
  <c r="AA25" i="74"/>
  <c r="Z25" i="74"/>
  <c r="Y25" i="74"/>
  <c r="X25" i="74"/>
  <c r="W25" i="74"/>
  <c r="V25" i="74"/>
  <c r="U25" i="74"/>
  <c r="T25" i="74"/>
  <c r="S25" i="74"/>
  <c r="R25" i="74"/>
  <c r="Q25" i="74"/>
  <c r="P25" i="74"/>
  <c r="O25" i="74"/>
  <c r="N25" i="74"/>
  <c r="M25" i="74"/>
  <c r="L25" i="74"/>
  <c r="K25" i="74"/>
  <c r="J25" i="74"/>
  <c r="I25" i="74"/>
  <c r="H25" i="74"/>
  <c r="G25" i="74"/>
  <c r="F25" i="74"/>
  <c r="E25" i="74"/>
  <c r="D25" i="74"/>
  <c r="BJ24" i="74"/>
  <c r="BI24" i="74"/>
  <c r="BH24" i="74"/>
  <c r="BG24" i="74"/>
  <c r="BF24" i="74"/>
  <c r="BE24" i="74"/>
  <c r="BD24" i="74"/>
  <c r="BC24" i="74"/>
  <c r="BB24" i="74"/>
  <c r="BA24" i="74"/>
  <c r="AZ24" i="74"/>
  <c r="AY24" i="74"/>
  <c r="AX24" i="74"/>
  <c r="AW24" i="74"/>
  <c r="AV24" i="74"/>
  <c r="AU24" i="74"/>
  <c r="AT24" i="74"/>
  <c r="AS24" i="74"/>
  <c r="AR24" i="74"/>
  <c r="AQ24" i="74"/>
  <c r="AP24" i="74"/>
  <c r="AO24" i="74"/>
  <c r="AN24" i="74"/>
  <c r="AM24" i="74"/>
  <c r="AL24" i="74"/>
  <c r="AK24" i="74"/>
  <c r="AJ24" i="74"/>
  <c r="AI24" i="74"/>
  <c r="AH24" i="74"/>
  <c r="AG24" i="74"/>
  <c r="AF24" i="74"/>
  <c r="AE24" i="74"/>
  <c r="AD24" i="74"/>
  <c r="AC24" i="74"/>
  <c r="AB24" i="74"/>
  <c r="AA24" i="74"/>
  <c r="Z24" i="74"/>
  <c r="Y24" i="74"/>
  <c r="X24" i="74"/>
  <c r="W24" i="74"/>
  <c r="V24" i="74"/>
  <c r="U24" i="74"/>
  <c r="T24" i="74"/>
  <c r="S24" i="74"/>
  <c r="R24" i="74"/>
  <c r="Q24" i="74"/>
  <c r="P24" i="74"/>
  <c r="O24" i="74"/>
  <c r="N24" i="74"/>
  <c r="M24" i="74"/>
  <c r="L24" i="74"/>
  <c r="K24" i="74"/>
  <c r="J24" i="74"/>
  <c r="I24" i="74"/>
  <c r="H24" i="74"/>
  <c r="G24" i="74"/>
  <c r="F24" i="74"/>
  <c r="E24" i="74"/>
  <c r="D24" i="74"/>
  <c r="C24" i="74"/>
  <c r="BJ22" i="74"/>
  <c r="BI22" i="74"/>
  <c r="BH22" i="74"/>
  <c r="BG22" i="74"/>
  <c r="BF22" i="74"/>
  <c r="BE22" i="74"/>
  <c r="BD22" i="74"/>
  <c r="BC22" i="74"/>
  <c r="BB22" i="74"/>
  <c r="BA22" i="74"/>
  <c r="AZ22" i="74"/>
  <c r="AY22" i="74"/>
  <c r="AX22" i="74"/>
  <c r="AW22" i="74"/>
  <c r="AV22" i="74"/>
  <c r="AU22" i="74"/>
  <c r="AT22" i="74"/>
  <c r="AS22" i="74"/>
  <c r="AR22" i="74"/>
  <c r="AQ22" i="74"/>
  <c r="AP22" i="74"/>
  <c r="AO22" i="74"/>
  <c r="AN22" i="74"/>
  <c r="AM22" i="74"/>
  <c r="AL22" i="74"/>
  <c r="AK22" i="74"/>
  <c r="AJ22" i="74"/>
  <c r="AI22" i="74"/>
  <c r="AH22" i="74"/>
  <c r="AG22" i="74"/>
  <c r="AF22" i="74"/>
  <c r="AE22" i="74"/>
  <c r="AD22" i="74"/>
  <c r="AC22" i="74"/>
  <c r="AB22" i="74"/>
  <c r="AA22" i="74"/>
  <c r="Z22" i="74"/>
  <c r="Y22" i="74"/>
  <c r="X22" i="74"/>
  <c r="W22" i="74"/>
  <c r="V22" i="74"/>
  <c r="U22" i="74"/>
  <c r="T22" i="74"/>
  <c r="S22" i="74"/>
  <c r="R22" i="74"/>
  <c r="Q22" i="74"/>
  <c r="P22" i="74"/>
  <c r="O22" i="74"/>
  <c r="N22" i="74"/>
  <c r="M22" i="74"/>
  <c r="L22" i="74"/>
  <c r="K22" i="74"/>
  <c r="J22" i="74"/>
  <c r="I22" i="74"/>
  <c r="H22" i="74"/>
  <c r="G22" i="74"/>
  <c r="F22" i="74"/>
  <c r="E22" i="74"/>
  <c r="D22" i="74"/>
  <c r="BJ20" i="74"/>
  <c r="BI20" i="74"/>
  <c r="BH20" i="74"/>
  <c r="BG20" i="74"/>
  <c r="BF20" i="74"/>
  <c r="BE20" i="74"/>
  <c r="BD20" i="74"/>
  <c r="BC20" i="74"/>
  <c r="BB20" i="74"/>
  <c r="BA20" i="74"/>
  <c r="AZ20" i="74"/>
  <c r="AY20" i="74"/>
  <c r="AX20" i="74"/>
  <c r="AW20" i="74"/>
  <c r="AV20" i="74"/>
  <c r="AU20" i="74"/>
  <c r="AT20" i="74"/>
  <c r="AS20" i="74"/>
  <c r="AR20" i="74"/>
  <c r="AQ20" i="74"/>
  <c r="AP20" i="74"/>
  <c r="AO20" i="74"/>
  <c r="AN20" i="74"/>
  <c r="AM20" i="74"/>
  <c r="AL20" i="74"/>
  <c r="AK20" i="74"/>
  <c r="AJ20" i="74"/>
  <c r="AI20" i="74"/>
  <c r="AH20" i="74"/>
  <c r="AG20" i="74"/>
  <c r="AF20" i="74"/>
  <c r="AE20" i="74"/>
  <c r="AD20" i="74"/>
  <c r="AC20" i="74"/>
  <c r="AB20" i="74"/>
  <c r="AA20" i="74"/>
  <c r="Z20" i="74"/>
  <c r="Y20" i="74"/>
  <c r="X20" i="74"/>
  <c r="W20" i="74"/>
  <c r="V20" i="74"/>
  <c r="U20" i="74"/>
  <c r="T20" i="74"/>
  <c r="S20" i="74"/>
  <c r="R20" i="74"/>
  <c r="Q20" i="74"/>
  <c r="P20" i="74"/>
  <c r="O20" i="74"/>
  <c r="N20" i="74"/>
  <c r="M20" i="74"/>
  <c r="L20" i="74"/>
  <c r="K20" i="74"/>
  <c r="J20" i="74"/>
  <c r="I20" i="74"/>
  <c r="H20" i="74"/>
  <c r="G20" i="74"/>
  <c r="F20" i="74"/>
  <c r="E20" i="74"/>
  <c r="D20" i="74"/>
  <c r="C20" i="74"/>
  <c r="BJ19" i="74"/>
  <c r="BI19" i="74"/>
  <c r="BH19" i="74"/>
  <c r="BG19" i="74"/>
  <c r="BF19" i="74"/>
  <c r="BE19" i="74"/>
  <c r="BD19" i="74"/>
  <c r="BC19" i="74"/>
  <c r="BB19" i="74"/>
  <c r="BA19" i="74"/>
  <c r="AZ19" i="74"/>
  <c r="AY19" i="74"/>
  <c r="AX19" i="74"/>
  <c r="AW19" i="74"/>
  <c r="AV19" i="74"/>
  <c r="AU19" i="74"/>
  <c r="AT19" i="74"/>
  <c r="AS19" i="74"/>
  <c r="AR19" i="74"/>
  <c r="AQ19" i="74"/>
  <c r="AP19" i="74"/>
  <c r="AO19" i="74"/>
  <c r="AN19" i="74"/>
  <c r="AM19" i="74"/>
  <c r="AL19" i="74"/>
  <c r="AK19" i="74"/>
  <c r="AJ19" i="74"/>
  <c r="AI19" i="74"/>
  <c r="AH19" i="74"/>
  <c r="AG19" i="74"/>
  <c r="AF19" i="74"/>
  <c r="AE19" i="74"/>
  <c r="AD19" i="74"/>
  <c r="AC19" i="74"/>
  <c r="AB19" i="74"/>
  <c r="AA19" i="74"/>
  <c r="Z19" i="74"/>
  <c r="Y19" i="74"/>
  <c r="X19" i="74"/>
  <c r="W19" i="74"/>
  <c r="V19" i="74"/>
  <c r="U19" i="74"/>
  <c r="T19" i="74"/>
  <c r="S19" i="74"/>
  <c r="R19" i="74"/>
  <c r="Q19" i="74"/>
  <c r="P19" i="74"/>
  <c r="O19" i="74"/>
  <c r="N19" i="74"/>
  <c r="M19" i="74"/>
  <c r="L19" i="74"/>
  <c r="K19" i="74"/>
  <c r="J19" i="74"/>
  <c r="I19" i="74"/>
  <c r="H19" i="74"/>
  <c r="G19" i="74"/>
  <c r="F19" i="74"/>
  <c r="E19" i="74"/>
  <c r="D19" i="74"/>
  <c r="BJ17" i="74"/>
  <c r="BI17" i="74"/>
  <c r="BH17" i="74"/>
  <c r="BG17" i="74"/>
  <c r="BF17" i="74"/>
  <c r="BE17" i="74"/>
  <c r="BD17" i="74"/>
  <c r="BC17" i="74"/>
  <c r="BB17" i="74"/>
  <c r="BA17" i="74"/>
  <c r="AZ17" i="74"/>
  <c r="AY17" i="74"/>
  <c r="AX17" i="74"/>
  <c r="AW17" i="74"/>
  <c r="AV17" i="74"/>
  <c r="AU17" i="74"/>
  <c r="AT17" i="74"/>
  <c r="AS17" i="74"/>
  <c r="AR17" i="74"/>
  <c r="AQ17" i="74"/>
  <c r="AP17" i="74"/>
  <c r="AO17" i="74"/>
  <c r="AN17" i="74"/>
  <c r="AM17" i="74"/>
  <c r="AL17" i="74"/>
  <c r="AK17" i="74"/>
  <c r="AJ17" i="74"/>
  <c r="AI17" i="74"/>
  <c r="AH17" i="74"/>
  <c r="AG17" i="74"/>
  <c r="AF17" i="74"/>
  <c r="AE17" i="74"/>
  <c r="AD17" i="74"/>
  <c r="AC17" i="74"/>
  <c r="AB17" i="74"/>
  <c r="AA17" i="74"/>
  <c r="Z17" i="74"/>
  <c r="Y17" i="74"/>
  <c r="X17" i="74"/>
  <c r="W17" i="74"/>
  <c r="V17" i="74"/>
  <c r="U17" i="74"/>
  <c r="T17" i="74"/>
  <c r="S17" i="74"/>
  <c r="R17" i="74"/>
  <c r="Q17" i="74"/>
  <c r="P17" i="74"/>
  <c r="O17" i="74"/>
  <c r="N17" i="74"/>
  <c r="M17" i="74"/>
  <c r="L17" i="74"/>
  <c r="K17" i="74"/>
  <c r="J17" i="74"/>
  <c r="I17" i="74"/>
  <c r="H17" i="74"/>
  <c r="G17" i="74"/>
  <c r="F17" i="74"/>
  <c r="E17" i="74"/>
  <c r="D17" i="74"/>
  <c r="BJ16" i="74"/>
  <c r="BI16" i="74"/>
  <c r="BH16" i="74"/>
  <c r="BG16" i="74"/>
  <c r="BF16" i="74"/>
  <c r="BE16" i="74"/>
  <c r="BD16" i="74"/>
  <c r="BC16" i="74"/>
  <c r="BB16" i="74"/>
  <c r="BA16" i="74"/>
  <c r="AZ16" i="74"/>
  <c r="AY16" i="74"/>
  <c r="AX16" i="74"/>
  <c r="AW16" i="74"/>
  <c r="AV16" i="74"/>
  <c r="AU16" i="74"/>
  <c r="AT16" i="74"/>
  <c r="AS16" i="74"/>
  <c r="AR16" i="74"/>
  <c r="AQ16" i="74"/>
  <c r="AP16" i="74"/>
  <c r="AO16" i="74"/>
  <c r="AN16" i="74"/>
  <c r="AM16" i="74"/>
  <c r="AL16" i="74"/>
  <c r="AK16" i="74"/>
  <c r="AJ16" i="74"/>
  <c r="AI16" i="74"/>
  <c r="AH16" i="74"/>
  <c r="AG16" i="74"/>
  <c r="AF16" i="74"/>
  <c r="AE16" i="74"/>
  <c r="AD16" i="74"/>
  <c r="AC16" i="74"/>
  <c r="AB16" i="74"/>
  <c r="AA16" i="74"/>
  <c r="Z16" i="74"/>
  <c r="Y16" i="74"/>
  <c r="X16" i="74"/>
  <c r="W16" i="74"/>
  <c r="V16" i="74"/>
  <c r="U16" i="74"/>
  <c r="T16" i="74"/>
  <c r="S16" i="74"/>
  <c r="R16" i="74"/>
  <c r="Q16" i="74"/>
  <c r="P16" i="74"/>
  <c r="O16" i="74"/>
  <c r="N16" i="74"/>
  <c r="M16" i="74"/>
  <c r="L16" i="74"/>
  <c r="K16" i="74"/>
  <c r="J16" i="74"/>
  <c r="I16" i="74"/>
  <c r="H16" i="74"/>
  <c r="G16" i="74"/>
  <c r="F16" i="74"/>
  <c r="E16" i="74"/>
  <c r="D16" i="74"/>
  <c r="BJ14" i="74"/>
  <c r="BI14" i="74"/>
  <c r="BH14" i="74"/>
  <c r="BG14" i="74"/>
  <c r="BF14" i="74"/>
  <c r="BE14" i="74"/>
  <c r="BD14" i="74"/>
  <c r="BC14" i="74"/>
  <c r="BB14" i="74"/>
  <c r="BA14" i="74"/>
  <c r="AZ14" i="74"/>
  <c r="AY14" i="74"/>
  <c r="AX14" i="74"/>
  <c r="AW14" i="74"/>
  <c r="AV14" i="74"/>
  <c r="AU14" i="74"/>
  <c r="AT14" i="74"/>
  <c r="AS14" i="74"/>
  <c r="AR14" i="74"/>
  <c r="AQ14" i="74"/>
  <c r="AP14" i="74"/>
  <c r="AO14" i="74"/>
  <c r="AN14" i="74"/>
  <c r="AM14" i="74"/>
  <c r="AL14" i="74"/>
  <c r="AK14" i="74"/>
  <c r="AJ14" i="74"/>
  <c r="AI14" i="74"/>
  <c r="AH14" i="74"/>
  <c r="AG14" i="74"/>
  <c r="AF14" i="74"/>
  <c r="AE14" i="74"/>
  <c r="AD14" i="74"/>
  <c r="AC14" i="74"/>
  <c r="AB14" i="74"/>
  <c r="AA14" i="74"/>
  <c r="Z14" i="74"/>
  <c r="Y14" i="74"/>
  <c r="X14" i="74"/>
  <c r="W14" i="74"/>
  <c r="V14" i="74"/>
  <c r="U14" i="74"/>
  <c r="T14" i="74"/>
  <c r="S14" i="74"/>
  <c r="R14" i="74"/>
  <c r="Q14" i="74"/>
  <c r="P14" i="74"/>
  <c r="O14" i="74"/>
  <c r="N14" i="74"/>
  <c r="M14" i="74"/>
  <c r="L14" i="74"/>
  <c r="K14" i="74"/>
  <c r="J14" i="74"/>
  <c r="I14" i="74"/>
  <c r="H14" i="74"/>
  <c r="G14" i="74"/>
  <c r="F14" i="74"/>
  <c r="E14" i="74"/>
  <c r="D14" i="74"/>
  <c r="C14" i="74"/>
  <c r="BJ13" i="74"/>
  <c r="BI13" i="74"/>
  <c r="BH13" i="74"/>
  <c r="BG13" i="74"/>
  <c r="BF13" i="74"/>
  <c r="BE13" i="74"/>
  <c r="BD13" i="74"/>
  <c r="BC13" i="74"/>
  <c r="BB13" i="74"/>
  <c r="BA13" i="74"/>
  <c r="AZ13" i="74"/>
  <c r="AY13" i="74"/>
  <c r="AX13" i="74"/>
  <c r="AW13" i="74"/>
  <c r="AV13" i="74"/>
  <c r="AU13" i="74"/>
  <c r="AT13" i="74"/>
  <c r="AS13" i="74"/>
  <c r="AR13" i="74"/>
  <c r="AQ13" i="74"/>
  <c r="AP13" i="74"/>
  <c r="AO13" i="74"/>
  <c r="AN13" i="74"/>
  <c r="AM13" i="74"/>
  <c r="AL13" i="74"/>
  <c r="AK13" i="74"/>
  <c r="AJ13" i="74"/>
  <c r="AI13" i="74"/>
  <c r="AH13" i="74"/>
  <c r="AG13" i="74"/>
  <c r="AF13" i="74"/>
  <c r="AE13" i="74"/>
  <c r="AD13" i="74"/>
  <c r="AC13" i="74"/>
  <c r="AB13" i="74"/>
  <c r="AA13" i="74"/>
  <c r="Z13" i="74"/>
  <c r="Y13" i="74"/>
  <c r="X13" i="74"/>
  <c r="W13" i="74"/>
  <c r="V13" i="74"/>
  <c r="U13" i="74"/>
  <c r="T13" i="74"/>
  <c r="S13" i="74"/>
  <c r="R13" i="74"/>
  <c r="Q13" i="74"/>
  <c r="P13" i="74"/>
  <c r="O13" i="74"/>
  <c r="N13" i="74"/>
  <c r="M13" i="74"/>
  <c r="L13" i="74"/>
  <c r="K13" i="74"/>
  <c r="J13" i="74"/>
  <c r="I13" i="74"/>
  <c r="H13" i="74"/>
  <c r="G13" i="74"/>
  <c r="F13" i="74"/>
  <c r="E13" i="74"/>
  <c r="D13" i="74"/>
  <c r="BJ12" i="74"/>
  <c r="BI12" i="74"/>
  <c r="BH12" i="74"/>
  <c r="BG12" i="74"/>
  <c r="BF12" i="74"/>
  <c r="BE12" i="74"/>
  <c r="BD12" i="74"/>
  <c r="BC12" i="74"/>
  <c r="BB12" i="74"/>
  <c r="BA12" i="74"/>
  <c r="AZ12" i="74"/>
  <c r="AY12" i="74"/>
  <c r="AX12" i="74"/>
  <c r="AW12" i="74"/>
  <c r="AV12" i="74"/>
  <c r="AU12" i="74"/>
  <c r="AT12" i="74"/>
  <c r="AS12" i="74"/>
  <c r="AR12" i="74"/>
  <c r="AQ12" i="74"/>
  <c r="AP12" i="74"/>
  <c r="AO12" i="74"/>
  <c r="AN12" i="74"/>
  <c r="AM12" i="74"/>
  <c r="AL12" i="74"/>
  <c r="AK12" i="74"/>
  <c r="AJ12" i="74"/>
  <c r="AI12" i="74"/>
  <c r="AH12" i="74"/>
  <c r="AG12" i="74"/>
  <c r="AF12" i="74"/>
  <c r="AE12" i="74"/>
  <c r="AD12" i="74"/>
  <c r="AC12" i="74"/>
  <c r="AB12" i="74"/>
  <c r="AA12" i="74"/>
  <c r="Z12" i="74"/>
  <c r="Y12" i="74"/>
  <c r="X12" i="74"/>
  <c r="W12" i="74"/>
  <c r="V12" i="74"/>
  <c r="U12" i="74"/>
  <c r="T12" i="74"/>
  <c r="S12" i="74"/>
  <c r="R12" i="74"/>
  <c r="Q12" i="74"/>
  <c r="P12" i="74"/>
  <c r="O12" i="74"/>
  <c r="N12" i="74"/>
  <c r="M12" i="74"/>
  <c r="L12" i="74"/>
  <c r="K12" i="74"/>
  <c r="J12" i="74"/>
  <c r="I12" i="74"/>
  <c r="H12" i="74"/>
  <c r="G12" i="74"/>
  <c r="F12" i="74"/>
  <c r="E12" i="74"/>
  <c r="D12" i="74"/>
  <c r="BJ11" i="74"/>
  <c r="BI11" i="74"/>
  <c r="BH11" i="74"/>
  <c r="BG11" i="74"/>
  <c r="BF11" i="74"/>
  <c r="BE11" i="74"/>
  <c r="BD11" i="74"/>
  <c r="BC11" i="74"/>
  <c r="BB11" i="74"/>
  <c r="BA11" i="74"/>
  <c r="AZ11" i="74"/>
  <c r="AY11" i="74"/>
  <c r="AX11" i="74"/>
  <c r="AW11" i="74"/>
  <c r="AV11" i="74"/>
  <c r="AU11" i="74"/>
  <c r="AT11" i="74"/>
  <c r="AS11" i="74"/>
  <c r="AR11" i="74"/>
  <c r="AQ11" i="74"/>
  <c r="AP11" i="74"/>
  <c r="AO11" i="74"/>
  <c r="AN11" i="74"/>
  <c r="AM11" i="74"/>
  <c r="AL11" i="74"/>
  <c r="AK11" i="74"/>
  <c r="AJ11" i="74"/>
  <c r="AI11" i="74"/>
  <c r="AH11" i="74"/>
  <c r="AG11" i="74"/>
  <c r="AF11" i="74"/>
  <c r="AE11" i="74"/>
  <c r="AD11" i="74"/>
  <c r="AC11" i="74"/>
  <c r="AB11" i="74"/>
  <c r="AA11" i="74"/>
  <c r="Z11" i="74"/>
  <c r="Y11" i="74"/>
  <c r="X11" i="74"/>
  <c r="W11" i="74"/>
  <c r="V11" i="74"/>
  <c r="U11" i="74"/>
  <c r="T11" i="74"/>
  <c r="S11" i="74"/>
  <c r="R11" i="74"/>
  <c r="Q11" i="74"/>
  <c r="P11" i="74"/>
  <c r="O11" i="74"/>
  <c r="N11" i="74"/>
  <c r="M11" i="74"/>
  <c r="L11" i="74"/>
  <c r="K11" i="74"/>
  <c r="J11" i="74"/>
  <c r="I11" i="74"/>
  <c r="H11" i="74"/>
  <c r="G11" i="74"/>
  <c r="F11" i="74"/>
  <c r="E11" i="74"/>
  <c r="D11" i="74"/>
  <c r="BJ10" i="74"/>
  <c r="BI10" i="74"/>
  <c r="BH10" i="74"/>
  <c r="BG10" i="74"/>
  <c r="BF10" i="74"/>
  <c r="BE10" i="74"/>
  <c r="BD10" i="74"/>
  <c r="BC10" i="74"/>
  <c r="BB10" i="74"/>
  <c r="BA10" i="74"/>
  <c r="AZ10" i="74"/>
  <c r="AY10" i="74"/>
  <c r="AX10" i="74"/>
  <c r="AW10" i="74"/>
  <c r="AV10" i="74"/>
  <c r="AU10" i="74"/>
  <c r="AT10" i="74"/>
  <c r="AS10" i="74"/>
  <c r="AR10" i="74"/>
  <c r="AQ10" i="74"/>
  <c r="AP10" i="74"/>
  <c r="AO10" i="74"/>
  <c r="AN10" i="74"/>
  <c r="AM10" i="74"/>
  <c r="AL10" i="74"/>
  <c r="AK10" i="74"/>
  <c r="AJ10" i="74"/>
  <c r="AI10" i="74"/>
  <c r="AH10" i="74"/>
  <c r="AG10" i="74"/>
  <c r="AF10" i="74"/>
  <c r="AE10" i="74"/>
  <c r="AD10" i="74"/>
  <c r="AC10" i="74"/>
  <c r="AB10" i="74"/>
  <c r="AA10" i="74"/>
  <c r="Z10" i="74"/>
  <c r="Y10" i="74"/>
  <c r="X10" i="74"/>
  <c r="W10" i="74"/>
  <c r="V10" i="74"/>
  <c r="U10" i="74"/>
  <c r="T10" i="74"/>
  <c r="S10" i="74"/>
  <c r="R10" i="74"/>
  <c r="Q10" i="74"/>
  <c r="P10" i="74"/>
  <c r="O10" i="74"/>
  <c r="N10" i="74"/>
  <c r="M10" i="74"/>
  <c r="L10" i="74"/>
  <c r="K10" i="74"/>
  <c r="J10" i="74"/>
  <c r="I10" i="74"/>
  <c r="H10" i="74"/>
  <c r="G10" i="74"/>
  <c r="F10" i="74"/>
  <c r="E10" i="74"/>
  <c r="D10" i="74"/>
  <c r="BJ9" i="74"/>
  <c r="BI9" i="74"/>
  <c r="BH9" i="74"/>
  <c r="BG9" i="74"/>
  <c r="BF9" i="74"/>
  <c r="BE9" i="74"/>
  <c r="BD9" i="74"/>
  <c r="BC9" i="74"/>
  <c r="BB9" i="74"/>
  <c r="BA9" i="74"/>
  <c r="AZ9" i="74"/>
  <c r="AY9" i="74"/>
  <c r="AX9" i="74"/>
  <c r="AW9" i="74"/>
  <c r="AV9" i="74"/>
  <c r="AU9" i="74"/>
  <c r="AT9" i="74"/>
  <c r="AS9" i="74"/>
  <c r="AR9" i="74"/>
  <c r="AQ9" i="74"/>
  <c r="AP9" i="74"/>
  <c r="AO9" i="74"/>
  <c r="AN9" i="74"/>
  <c r="AM9" i="74"/>
  <c r="AL9" i="74"/>
  <c r="AK9" i="74"/>
  <c r="AJ9" i="74"/>
  <c r="AI9" i="74"/>
  <c r="AH9" i="74"/>
  <c r="AG9" i="74"/>
  <c r="AF9" i="74"/>
  <c r="AE9" i="74"/>
  <c r="AD9" i="74"/>
  <c r="AC9" i="74"/>
  <c r="AB9" i="74"/>
  <c r="AA9" i="74"/>
  <c r="Z9" i="74"/>
  <c r="Y9" i="74"/>
  <c r="X9" i="74"/>
  <c r="W9" i="74"/>
  <c r="V9" i="74"/>
  <c r="U9" i="74"/>
  <c r="T9" i="74"/>
  <c r="S9" i="74"/>
  <c r="R9" i="74"/>
  <c r="Q9" i="74"/>
  <c r="P9" i="74"/>
  <c r="O9" i="74"/>
  <c r="N9" i="74"/>
  <c r="M9" i="74"/>
  <c r="L9" i="74"/>
  <c r="K9" i="74"/>
  <c r="J9" i="74"/>
  <c r="I9" i="74"/>
  <c r="H9" i="74"/>
  <c r="G9" i="74"/>
  <c r="F9" i="74"/>
  <c r="E9" i="74"/>
  <c r="D9" i="74"/>
  <c r="BJ8" i="74"/>
  <c r="BI8" i="74"/>
  <c r="BH8" i="74"/>
  <c r="BG8" i="74"/>
  <c r="BF8" i="74"/>
  <c r="BE8" i="74"/>
  <c r="BD8" i="74"/>
  <c r="BC8" i="74"/>
  <c r="BB8" i="74"/>
  <c r="BA8" i="74"/>
  <c r="AZ8" i="74"/>
  <c r="AY8" i="74"/>
  <c r="AX8" i="74"/>
  <c r="AW8" i="74"/>
  <c r="AV8" i="74"/>
  <c r="AU8" i="74"/>
  <c r="AT8" i="74"/>
  <c r="AS8" i="74"/>
  <c r="AR8" i="74"/>
  <c r="AQ8" i="74"/>
  <c r="AP8" i="74"/>
  <c r="AO8" i="74"/>
  <c r="AN8" i="74"/>
  <c r="AM8" i="74"/>
  <c r="AL8" i="74"/>
  <c r="AK8" i="74"/>
  <c r="AJ8" i="74"/>
  <c r="AI8" i="74"/>
  <c r="AH8" i="74"/>
  <c r="AG8" i="74"/>
  <c r="AF8" i="74"/>
  <c r="AE8" i="74"/>
  <c r="AD8" i="74"/>
  <c r="AC8" i="74"/>
  <c r="AB8" i="74"/>
  <c r="AA8" i="74"/>
  <c r="Z8" i="74"/>
  <c r="Y8" i="74"/>
  <c r="X8" i="74"/>
  <c r="W8" i="74"/>
  <c r="V8" i="74"/>
  <c r="U8" i="74"/>
  <c r="T8" i="74"/>
  <c r="S8" i="74"/>
  <c r="R8" i="74"/>
  <c r="Q8" i="74"/>
  <c r="P8" i="74"/>
  <c r="O8" i="74"/>
  <c r="N8" i="74"/>
  <c r="M8" i="74"/>
  <c r="L8" i="74"/>
  <c r="K8" i="74"/>
  <c r="J8" i="74"/>
  <c r="I8" i="74"/>
  <c r="H8" i="74"/>
  <c r="G8" i="74"/>
  <c r="F8" i="74"/>
  <c r="E8" i="74"/>
  <c r="D8" i="74"/>
  <c r="BJ7" i="74"/>
  <c r="BI7" i="74"/>
  <c r="BH7" i="74"/>
  <c r="BG7" i="74"/>
  <c r="BF7" i="74"/>
  <c r="BE7" i="74"/>
  <c r="BD7" i="74"/>
  <c r="BC7" i="74"/>
  <c r="BB7" i="74"/>
  <c r="BA7" i="74"/>
  <c r="AZ7" i="74"/>
  <c r="AY7" i="74"/>
  <c r="AX7" i="74"/>
  <c r="AW7" i="74"/>
  <c r="AV7" i="74"/>
  <c r="AU7" i="74"/>
  <c r="AT7" i="74"/>
  <c r="AS7" i="74"/>
  <c r="AR7" i="74"/>
  <c r="AQ7" i="74"/>
  <c r="AP7" i="74"/>
  <c r="AO7" i="74"/>
  <c r="AN7" i="74"/>
  <c r="AM7" i="74"/>
  <c r="AL7" i="74"/>
  <c r="AK7" i="74"/>
  <c r="AJ7" i="74"/>
  <c r="AI7" i="74"/>
  <c r="AH7" i="74"/>
  <c r="AG7" i="74"/>
  <c r="AF7" i="74"/>
  <c r="AE7" i="74"/>
  <c r="AD7" i="74"/>
  <c r="AC7" i="74"/>
  <c r="AB7" i="74"/>
  <c r="AA7" i="74"/>
  <c r="Z7" i="74"/>
  <c r="Y7" i="74"/>
  <c r="X7" i="74"/>
  <c r="W7" i="74"/>
  <c r="V7" i="74"/>
  <c r="U7" i="74"/>
  <c r="T7" i="74"/>
  <c r="S7" i="74"/>
  <c r="R7" i="74"/>
  <c r="Q7" i="74"/>
  <c r="P7" i="74"/>
  <c r="O7" i="74"/>
  <c r="N7" i="74"/>
  <c r="M7" i="74"/>
  <c r="L7" i="74"/>
  <c r="K7" i="74"/>
  <c r="J7" i="74"/>
  <c r="I7" i="74"/>
  <c r="H7" i="74"/>
  <c r="G7" i="74"/>
  <c r="F7" i="74"/>
  <c r="E7" i="74"/>
  <c r="D7" i="74"/>
  <c r="BJ6" i="74"/>
  <c r="BI6" i="74"/>
  <c r="BH6" i="74"/>
  <c r="BG6" i="74"/>
  <c r="BF6" i="74"/>
  <c r="BE6" i="74"/>
  <c r="BD6" i="74"/>
  <c r="BC6" i="74"/>
  <c r="BB6" i="74"/>
  <c r="BA6" i="74"/>
  <c r="AZ6" i="74"/>
  <c r="AY6" i="74"/>
  <c r="AX6" i="74"/>
  <c r="AW6" i="74"/>
  <c r="AV6" i="74"/>
  <c r="AU6" i="74"/>
  <c r="AT6" i="74"/>
  <c r="AS6" i="74"/>
  <c r="AR6" i="74"/>
  <c r="AQ6" i="74"/>
  <c r="AP6" i="74"/>
  <c r="AO6" i="74"/>
  <c r="AN6" i="74"/>
  <c r="AM6" i="74"/>
  <c r="AL6" i="74"/>
  <c r="AK6" i="74"/>
  <c r="AJ6" i="74"/>
  <c r="AI6" i="74"/>
  <c r="AH6" i="74"/>
  <c r="AG6" i="74"/>
  <c r="AF6" i="74"/>
  <c r="AE6" i="74"/>
  <c r="AD6" i="74"/>
  <c r="AC6" i="74"/>
  <c r="AB6" i="74"/>
  <c r="AA6" i="74"/>
  <c r="Z6" i="74"/>
  <c r="Y6" i="74"/>
  <c r="X6" i="74"/>
  <c r="W6" i="74"/>
  <c r="V6" i="74"/>
  <c r="U6" i="74"/>
  <c r="T6" i="74"/>
  <c r="S6" i="74"/>
  <c r="R6" i="74"/>
  <c r="Q6" i="74"/>
  <c r="P6" i="74"/>
  <c r="O6" i="74"/>
  <c r="N6" i="74"/>
  <c r="M6" i="74"/>
  <c r="L6" i="74"/>
  <c r="K6" i="74"/>
  <c r="J6" i="74"/>
  <c r="I6" i="74"/>
  <c r="H6" i="74"/>
  <c r="G6" i="74"/>
  <c r="F6" i="74"/>
  <c r="E6" i="74"/>
  <c r="D6" i="74"/>
  <c r="BJ5" i="74"/>
  <c r="BI5" i="74"/>
  <c r="BH5" i="74"/>
  <c r="BG5" i="74"/>
  <c r="BF5" i="74"/>
  <c r="BE5" i="74"/>
  <c r="BD5" i="74"/>
  <c r="BC5" i="74"/>
  <c r="BB5" i="74"/>
  <c r="BA5" i="74"/>
  <c r="AZ5" i="74"/>
  <c r="AY5" i="74"/>
  <c r="AX5" i="74"/>
  <c r="AW5" i="74"/>
  <c r="AV5" i="74"/>
  <c r="AU5" i="74"/>
  <c r="AT5" i="74"/>
  <c r="AS5" i="74"/>
  <c r="AR5" i="74"/>
  <c r="AQ5" i="74"/>
  <c r="AP5" i="74"/>
  <c r="AO5" i="74"/>
  <c r="AN5" i="74"/>
  <c r="AM5" i="74"/>
  <c r="AL5" i="74"/>
  <c r="AK5" i="74"/>
  <c r="AJ5" i="74"/>
  <c r="AI5" i="74"/>
  <c r="AH5" i="74"/>
  <c r="AG5" i="74"/>
  <c r="AF5" i="74"/>
  <c r="AE5" i="74"/>
  <c r="AD5" i="74"/>
  <c r="AC5" i="74"/>
  <c r="AB5" i="74"/>
  <c r="AA5" i="74"/>
  <c r="Z5" i="74"/>
  <c r="Y5" i="74"/>
  <c r="X5" i="74"/>
  <c r="W5" i="74"/>
  <c r="V5" i="74"/>
  <c r="U5" i="74"/>
  <c r="T5" i="74"/>
  <c r="S5" i="74"/>
  <c r="R5" i="74"/>
  <c r="Q5" i="74"/>
  <c r="P5" i="74"/>
  <c r="O5" i="74"/>
  <c r="N5" i="74"/>
  <c r="M5" i="74"/>
  <c r="L5" i="74"/>
  <c r="K5" i="74"/>
  <c r="J5" i="74"/>
  <c r="I5" i="74"/>
  <c r="H5" i="74"/>
  <c r="G5" i="74"/>
  <c r="F5" i="74"/>
  <c r="E5" i="74"/>
  <c r="D5" i="74"/>
  <c r="BJ4" i="74"/>
  <c r="BI4" i="74"/>
  <c r="BH4" i="74"/>
  <c r="BG4" i="74"/>
  <c r="BF4" i="74"/>
  <c r="BE4" i="74"/>
  <c r="BD4" i="74"/>
  <c r="BC4" i="74"/>
  <c r="BB4" i="74"/>
  <c r="BA4" i="74"/>
  <c r="AZ4" i="74"/>
  <c r="AY4" i="74"/>
  <c r="AX4" i="74"/>
  <c r="AW4" i="74"/>
  <c r="AV4" i="74"/>
  <c r="AU4" i="74"/>
  <c r="AT4" i="74"/>
  <c r="AS4" i="74"/>
  <c r="AR4" i="74"/>
  <c r="AQ4" i="74"/>
  <c r="AP4" i="74"/>
  <c r="AO4" i="74"/>
  <c r="AN4" i="74"/>
  <c r="AM4" i="74"/>
  <c r="AL4" i="74"/>
  <c r="AK4" i="74"/>
  <c r="AJ4" i="74"/>
  <c r="AI4" i="74"/>
  <c r="AH4" i="74"/>
  <c r="AG4" i="74"/>
  <c r="AF4" i="74"/>
  <c r="AE4" i="74"/>
  <c r="AD4" i="74"/>
  <c r="AC4" i="74"/>
  <c r="AB4" i="74"/>
  <c r="AA4" i="74"/>
  <c r="Z4" i="74"/>
  <c r="Y4" i="74"/>
  <c r="X4" i="74"/>
  <c r="W4" i="74"/>
  <c r="V4" i="74"/>
  <c r="U4" i="74"/>
  <c r="T4" i="74"/>
  <c r="S4" i="74"/>
  <c r="R4" i="74"/>
  <c r="Q4" i="74"/>
  <c r="P4" i="74"/>
  <c r="O4" i="74"/>
  <c r="N4" i="74"/>
  <c r="M4" i="74"/>
  <c r="L4" i="74"/>
  <c r="K4" i="74"/>
  <c r="J4" i="74"/>
  <c r="I4" i="74"/>
  <c r="H4" i="74"/>
  <c r="G4" i="74"/>
  <c r="F4" i="74"/>
  <c r="E4" i="74"/>
  <c r="D4" i="74"/>
  <c r="C4" i="74"/>
  <c r="BJ3" i="74"/>
  <c r="BI3" i="74"/>
  <c r="BH3" i="74"/>
  <c r="BG3" i="74"/>
  <c r="BF3" i="74"/>
  <c r="BE3" i="74"/>
  <c r="BD3" i="74"/>
  <c r="BC3" i="74"/>
  <c r="BB3" i="74"/>
  <c r="BA3" i="74"/>
  <c r="AZ3" i="74"/>
  <c r="AY3" i="74"/>
  <c r="AX3" i="74"/>
  <c r="AW3" i="74"/>
  <c r="AV3" i="74"/>
  <c r="AU3" i="74"/>
  <c r="AT3" i="74"/>
  <c r="AS3" i="74"/>
  <c r="AR3" i="74"/>
  <c r="AQ3" i="74"/>
  <c r="AP3" i="74"/>
  <c r="AO3" i="74"/>
  <c r="AN3" i="74"/>
  <c r="AM3" i="74"/>
  <c r="AL3" i="74"/>
  <c r="AK3" i="74"/>
  <c r="AJ3" i="74"/>
  <c r="AI3" i="74"/>
  <c r="AH3" i="74"/>
  <c r="AG3" i="74"/>
  <c r="AF3" i="74"/>
  <c r="AE3" i="74"/>
  <c r="AD3" i="74"/>
  <c r="AC3" i="74"/>
  <c r="AB3" i="74"/>
  <c r="AA3" i="74"/>
  <c r="Z3" i="74"/>
  <c r="Y3" i="74"/>
  <c r="X3" i="74"/>
  <c r="W3" i="74"/>
  <c r="V3" i="74"/>
  <c r="U3" i="74"/>
  <c r="T3" i="74"/>
  <c r="S3" i="74"/>
  <c r="R3" i="74"/>
  <c r="Q3" i="74"/>
  <c r="P3" i="74"/>
  <c r="O3" i="74"/>
  <c r="N3" i="74"/>
  <c r="M3" i="74"/>
  <c r="L3" i="74"/>
  <c r="K3" i="74"/>
  <c r="J3" i="74"/>
  <c r="I3" i="74"/>
  <c r="H3" i="74"/>
  <c r="G3" i="74"/>
  <c r="F3" i="74"/>
  <c r="E3" i="74"/>
  <c r="D3" i="74"/>
  <c r="C3" i="74"/>
  <c r="B138" i="74"/>
  <c r="B135" i="74"/>
  <c r="B134" i="74"/>
  <c r="B132" i="74"/>
  <c r="B131" i="74"/>
  <c r="B130" i="74"/>
  <c r="B129" i="74"/>
  <c r="B127" i="74"/>
  <c r="B126" i="74"/>
  <c r="B125" i="74"/>
  <c r="B124" i="74"/>
  <c r="B123" i="74"/>
  <c r="B122" i="74"/>
  <c r="B121" i="74"/>
  <c r="B120" i="74"/>
  <c r="B119" i="74"/>
  <c r="B118" i="74"/>
  <c r="B117" i="74"/>
  <c r="B116" i="74"/>
  <c r="B115" i="74"/>
  <c r="B114" i="74"/>
  <c r="B113" i="74"/>
  <c r="B112" i="74"/>
  <c r="B111" i="74"/>
  <c r="B110" i="74"/>
  <c r="A110" i="74"/>
  <c r="B109" i="74"/>
  <c r="B108" i="74"/>
  <c r="B107" i="74"/>
  <c r="B106" i="74"/>
  <c r="B105" i="74"/>
  <c r="B104" i="74"/>
  <c r="B103" i="74"/>
  <c r="B102" i="74"/>
  <c r="A102" i="74"/>
  <c r="B101" i="74"/>
  <c r="B100" i="74"/>
  <c r="B99" i="74"/>
  <c r="B98" i="74"/>
  <c r="B97" i="74"/>
  <c r="B96" i="74"/>
  <c r="B95" i="74"/>
  <c r="B94" i="74"/>
  <c r="A94" i="74"/>
  <c r="B93" i="74"/>
  <c r="B92" i="74"/>
  <c r="B91" i="74"/>
  <c r="B90" i="74"/>
  <c r="B89" i="74"/>
  <c r="B88" i="74"/>
  <c r="B87" i="74"/>
  <c r="B86" i="74"/>
  <c r="A86" i="74"/>
  <c r="B85" i="74"/>
  <c r="B84" i="74"/>
  <c r="B83" i="74"/>
  <c r="B82" i="74"/>
  <c r="B81" i="74"/>
  <c r="B80" i="74"/>
  <c r="B79" i="74"/>
  <c r="B78" i="74"/>
  <c r="A78" i="74"/>
  <c r="B77" i="74"/>
  <c r="B76" i="74"/>
  <c r="B75" i="74"/>
  <c r="B74" i="74"/>
  <c r="B73" i="74"/>
  <c r="B72" i="74"/>
  <c r="B71" i="74"/>
  <c r="B70" i="74"/>
  <c r="A70" i="74"/>
  <c r="B69" i="74"/>
  <c r="B68" i="74"/>
  <c r="B67" i="74"/>
  <c r="B66" i="74"/>
  <c r="B65" i="74"/>
  <c r="B64" i="74"/>
  <c r="B63" i="74"/>
  <c r="B62" i="74"/>
  <c r="A62" i="74"/>
  <c r="B61" i="74"/>
  <c r="A61" i="74"/>
  <c r="B60" i="74"/>
  <c r="B59" i="74"/>
  <c r="B58" i="74"/>
  <c r="B57" i="74"/>
  <c r="B56" i="74"/>
  <c r="B55" i="74"/>
  <c r="B54" i="74"/>
  <c r="A54" i="74"/>
  <c r="B53" i="74"/>
  <c r="B52" i="74"/>
  <c r="B51" i="74"/>
  <c r="B50" i="74"/>
  <c r="B49" i="74"/>
  <c r="B48" i="74"/>
  <c r="B47" i="74"/>
  <c r="B46" i="74"/>
  <c r="B45" i="74"/>
  <c r="A45" i="74"/>
  <c r="B44" i="74"/>
  <c r="A44" i="74"/>
  <c r="B41" i="74"/>
  <c r="B40" i="74"/>
  <c r="B39" i="74"/>
  <c r="B38" i="74"/>
  <c r="B37" i="74"/>
  <c r="A37" i="74"/>
  <c r="B36" i="74"/>
  <c r="B35" i="74"/>
  <c r="B34" i="74"/>
  <c r="B33" i="74"/>
  <c r="B32" i="74"/>
  <c r="B31" i="74"/>
  <c r="B30" i="74"/>
  <c r="B29" i="74"/>
  <c r="B28" i="74"/>
  <c r="B27" i="74"/>
  <c r="B26" i="74"/>
  <c r="A26" i="74"/>
  <c r="B25" i="74"/>
  <c r="B24" i="74"/>
  <c r="B22" i="74"/>
  <c r="A22" i="74"/>
  <c r="B21" i="74"/>
  <c r="B20" i="74"/>
  <c r="B19" i="74"/>
  <c r="B18" i="74"/>
  <c r="A18" i="74"/>
  <c r="B17" i="74"/>
  <c r="B16" i="74"/>
  <c r="B15" i="74"/>
  <c r="B14" i="74"/>
  <c r="B13" i="74"/>
  <c r="B12" i="74"/>
  <c r="B11" i="74"/>
  <c r="B10" i="74"/>
  <c r="A10" i="74"/>
  <c r="B9" i="74"/>
  <c r="B8" i="74"/>
  <c r="B7" i="74"/>
  <c r="B6" i="74"/>
  <c r="B5" i="74"/>
  <c r="B4" i="74"/>
  <c r="B2" i="74"/>
  <c r="A2" i="74"/>
  <c r="B1" i="74"/>
  <c r="B3" i="74"/>
  <c r="B138" i="78"/>
  <c r="B137" i="78"/>
  <c r="B136" i="78"/>
  <c r="B135" i="78"/>
  <c r="B134" i="78"/>
  <c r="B133" i="78"/>
  <c r="B132" i="78"/>
  <c r="B131" i="78"/>
  <c r="B130" i="78"/>
  <c r="B129" i="78"/>
  <c r="B127" i="78"/>
  <c r="B126" i="78"/>
  <c r="B125" i="78"/>
  <c r="B124" i="78"/>
  <c r="B123" i="78"/>
  <c r="B122" i="78"/>
  <c r="B121" i="78"/>
  <c r="B120" i="78"/>
  <c r="B119" i="78"/>
  <c r="B118" i="78"/>
  <c r="B117" i="78"/>
  <c r="B116" i="78"/>
  <c r="B115" i="78"/>
  <c r="B114" i="78"/>
  <c r="B113" i="78"/>
  <c r="B112" i="78"/>
  <c r="B111" i="78"/>
  <c r="B110" i="78"/>
  <c r="B109" i="78"/>
  <c r="B108" i="78"/>
  <c r="B107" i="78"/>
  <c r="B106" i="78"/>
  <c r="B105" i="78"/>
  <c r="B104" i="78"/>
  <c r="B103" i="78"/>
  <c r="B102" i="78"/>
  <c r="B101" i="78"/>
  <c r="B100" i="78"/>
  <c r="B99" i="78"/>
  <c r="B98" i="78"/>
  <c r="B97" i="78"/>
  <c r="B96" i="78"/>
  <c r="B95" i="78"/>
  <c r="B94" i="78"/>
  <c r="B93" i="78"/>
  <c r="B92" i="78"/>
  <c r="B91" i="78"/>
  <c r="B90" i="78"/>
  <c r="B89" i="78"/>
  <c r="B88" i="78"/>
  <c r="B87" i="78"/>
  <c r="B86" i="78"/>
  <c r="B85" i="78"/>
  <c r="B84" i="78"/>
  <c r="B83" i="78"/>
  <c r="B82" i="78"/>
  <c r="B81" i="78"/>
  <c r="B80" i="78"/>
  <c r="B79" i="78"/>
  <c r="B78" i="78"/>
  <c r="B77" i="78"/>
  <c r="B76" i="78"/>
  <c r="B75" i="78"/>
  <c r="B74" i="78"/>
  <c r="B73" i="78"/>
  <c r="B72" i="78"/>
  <c r="B71" i="78"/>
  <c r="B70" i="78"/>
  <c r="B69" i="78"/>
  <c r="B68" i="78"/>
  <c r="B67" i="78"/>
  <c r="B66" i="78"/>
  <c r="B65" i="78"/>
  <c r="B64" i="78"/>
  <c r="B63" i="78"/>
  <c r="B62" i="78"/>
  <c r="B61" i="78"/>
  <c r="B60" i="78"/>
  <c r="B59" i="78"/>
  <c r="B58" i="78"/>
  <c r="B57" i="78"/>
  <c r="B56" i="78"/>
  <c r="B55" i="78"/>
  <c r="B54" i="78"/>
  <c r="B53" i="78"/>
  <c r="B52" i="78"/>
  <c r="B51" i="78"/>
  <c r="B50" i="78"/>
  <c r="B49" i="78"/>
  <c r="B48" i="78"/>
  <c r="B47" i="78"/>
  <c r="B46" i="78"/>
  <c r="B45" i="78"/>
  <c r="B44" i="78"/>
  <c r="B41" i="78"/>
  <c r="B40" i="78"/>
  <c r="B39" i="78"/>
  <c r="B38" i="78"/>
  <c r="B37" i="78"/>
  <c r="B36" i="78"/>
  <c r="B35" i="78"/>
  <c r="B34" i="78"/>
  <c r="B33" i="78"/>
  <c r="B32" i="78"/>
  <c r="B31" i="78"/>
  <c r="B30" i="78"/>
  <c r="B29" i="78"/>
  <c r="B28" i="78"/>
  <c r="B27" i="78"/>
  <c r="B26" i="78"/>
  <c r="B25" i="78"/>
  <c r="B24" i="78"/>
  <c r="B23" i="78"/>
  <c r="B22" i="78"/>
  <c r="B21" i="78"/>
  <c r="B20" i="78"/>
  <c r="B19" i="78"/>
  <c r="B18" i="78"/>
  <c r="B17" i="78"/>
  <c r="B16" i="78"/>
  <c r="B15" i="78"/>
  <c r="B14" i="78"/>
  <c r="B13" i="78"/>
  <c r="B12" i="78"/>
  <c r="B11" i="78"/>
  <c r="B10" i="78"/>
  <c r="B9" i="78"/>
  <c r="B8" i="78"/>
  <c r="B7" i="78"/>
  <c r="B6" i="78"/>
  <c r="B5" i="78"/>
  <c r="B4" i="78"/>
  <c r="B3" i="78"/>
  <c r="C2" i="78"/>
  <c r="B2" i="78"/>
  <c r="AO1" i="78"/>
  <c r="AN1" i="78"/>
  <c r="AM1" i="78"/>
  <c r="AL1" i="78"/>
  <c r="AK1" i="78"/>
  <c r="AJ1" i="78"/>
  <c r="AI1" i="78"/>
  <c r="AH1" i="78"/>
  <c r="AG1" i="78"/>
  <c r="AF1" i="78"/>
  <c r="AE1" i="78"/>
  <c r="AD1" i="78"/>
  <c r="AC1" i="78"/>
  <c r="AB1" i="78"/>
  <c r="AA1" i="78"/>
  <c r="Z1" i="78"/>
  <c r="Y1" i="78"/>
  <c r="X1" i="78"/>
  <c r="W1" i="78"/>
  <c r="V1" i="78"/>
  <c r="U1" i="78"/>
  <c r="T1" i="78"/>
  <c r="S1" i="78"/>
  <c r="R1" i="78"/>
  <c r="Q1" i="78"/>
  <c r="P1" i="78"/>
  <c r="O1" i="78"/>
  <c r="N1" i="78"/>
  <c r="M1" i="78"/>
  <c r="L1" i="78"/>
  <c r="K1" i="78"/>
  <c r="J1" i="78"/>
  <c r="I1" i="78"/>
  <c r="H1" i="78"/>
  <c r="G1" i="78"/>
  <c r="F1" i="78"/>
  <c r="E1" i="78"/>
  <c r="D1" i="78"/>
  <c r="C1" i="78"/>
  <c r="B1" i="78"/>
  <c r="B138" i="77"/>
  <c r="B137" i="77"/>
  <c r="B136" i="77"/>
  <c r="B135" i="77"/>
  <c r="B134" i="77"/>
  <c r="B133" i="77"/>
  <c r="B132" i="77"/>
  <c r="B131" i="77"/>
  <c r="B130" i="77"/>
  <c r="B129" i="77"/>
  <c r="B127" i="77"/>
  <c r="B126" i="77"/>
  <c r="B125" i="77"/>
  <c r="B124" i="77"/>
  <c r="B123" i="77"/>
  <c r="B122" i="77"/>
  <c r="B121" i="77"/>
  <c r="B120" i="77"/>
  <c r="B119" i="77"/>
  <c r="B118" i="77"/>
  <c r="B117" i="77"/>
  <c r="B116" i="77"/>
  <c r="B115" i="77"/>
  <c r="B114" i="77"/>
  <c r="B113" i="77"/>
  <c r="B112" i="77"/>
  <c r="B111" i="77"/>
  <c r="B110" i="77"/>
  <c r="B109" i="77"/>
  <c r="B108" i="77"/>
  <c r="B107" i="77"/>
  <c r="B106" i="77"/>
  <c r="B105" i="77"/>
  <c r="B104" i="77"/>
  <c r="B103" i="77"/>
  <c r="B102" i="77"/>
  <c r="B101" i="77"/>
  <c r="B100" i="77"/>
  <c r="B99" i="77"/>
  <c r="B98" i="77"/>
  <c r="B97" i="77"/>
  <c r="B96" i="77"/>
  <c r="B95" i="77"/>
  <c r="B94" i="77"/>
  <c r="B93" i="77"/>
  <c r="B92" i="77"/>
  <c r="B91" i="77"/>
  <c r="B90" i="77"/>
  <c r="B89" i="77"/>
  <c r="B88" i="77"/>
  <c r="B87" i="77"/>
  <c r="B86" i="77"/>
  <c r="B85" i="77"/>
  <c r="B84" i="77"/>
  <c r="B83" i="77"/>
  <c r="B82" i="77"/>
  <c r="B81" i="77"/>
  <c r="B80" i="77"/>
  <c r="B79" i="77"/>
  <c r="B78" i="77"/>
  <c r="B77" i="77"/>
  <c r="B76" i="77"/>
  <c r="B75" i="77"/>
  <c r="B74" i="77"/>
  <c r="B73" i="77"/>
  <c r="B72" i="77"/>
  <c r="B71" i="77"/>
  <c r="B70" i="77"/>
  <c r="B69" i="77"/>
  <c r="B68" i="77"/>
  <c r="B67" i="77"/>
  <c r="B66" i="77"/>
  <c r="B65" i="77"/>
  <c r="B64" i="77"/>
  <c r="B63" i="77"/>
  <c r="B62" i="77"/>
  <c r="B61" i="77"/>
  <c r="B60" i="77"/>
  <c r="B59" i="77"/>
  <c r="B58" i="77"/>
  <c r="B57" i="77"/>
  <c r="B56" i="77"/>
  <c r="B55" i="77"/>
  <c r="B54" i="77"/>
  <c r="B53" i="77"/>
  <c r="B52" i="77"/>
  <c r="B51" i="77"/>
  <c r="B50" i="77"/>
  <c r="B49" i="77"/>
  <c r="B48" i="77"/>
  <c r="B47" i="77"/>
  <c r="B46" i="77"/>
  <c r="B45" i="77"/>
  <c r="B44" i="77"/>
  <c r="B41" i="77"/>
  <c r="B40" i="77"/>
  <c r="B39" i="77"/>
  <c r="B38" i="77"/>
  <c r="B37" i="77"/>
  <c r="B36" i="77"/>
  <c r="B35" i="77"/>
  <c r="B34" i="77"/>
  <c r="B33" i="77"/>
  <c r="B32" i="77"/>
  <c r="B31" i="77"/>
  <c r="B30" i="77"/>
  <c r="B29" i="77"/>
  <c r="B28" i="77"/>
  <c r="B27" i="77"/>
  <c r="B26" i="77"/>
  <c r="B25" i="77"/>
  <c r="B24" i="77"/>
  <c r="B23" i="77"/>
  <c r="B22" i="77"/>
  <c r="B21" i="77"/>
  <c r="B20" i="77"/>
  <c r="B19" i="77"/>
  <c r="B18" i="77"/>
  <c r="B17" i="77"/>
  <c r="B16" i="77"/>
  <c r="B15" i="77"/>
  <c r="B14" i="77"/>
  <c r="B13" i="77"/>
  <c r="B12" i="77"/>
  <c r="B11" i="77"/>
  <c r="B10" i="77"/>
  <c r="B9" i="77"/>
  <c r="B8" i="77"/>
  <c r="B7" i="77"/>
  <c r="B6" i="77"/>
  <c r="B5" i="77"/>
  <c r="B4" i="77"/>
  <c r="B3" i="77"/>
  <c r="C2" i="77"/>
  <c r="B2" i="77"/>
  <c r="AO1" i="77"/>
  <c r="AN1" i="77"/>
  <c r="AM1" i="77"/>
  <c r="AL1" i="77"/>
  <c r="AK1" i="77"/>
  <c r="AJ1" i="77"/>
  <c r="AI1" i="77"/>
  <c r="AH1" i="77"/>
  <c r="AG1" i="77"/>
  <c r="AF1" i="77"/>
  <c r="AE1" i="77"/>
  <c r="AD1" i="77"/>
  <c r="AC1" i="77"/>
  <c r="AB1" i="77"/>
  <c r="AA1" i="77"/>
  <c r="Z1" i="77"/>
  <c r="Y1" i="77"/>
  <c r="X1" i="77"/>
  <c r="W1" i="77"/>
  <c r="V1" i="77"/>
  <c r="U1" i="77"/>
  <c r="T1" i="77"/>
  <c r="S1" i="77"/>
  <c r="R1" i="77"/>
  <c r="Q1" i="77"/>
  <c r="P1" i="77"/>
  <c r="O1" i="77"/>
  <c r="N1" i="77"/>
  <c r="M1" i="77"/>
  <c r="L1" i="77"/>
  <c r="K1" i="77"/>
  <c r="J1" i="77"/>
  <c r="I1" i="77"/>
  <c r="H1" i="77"/>
  <c r="G1" i="77"/>
  <c r="F1" i="77"/>
  <c r="E1" i="77"/>
  <c r="D1" i="77"/>
  <c r="C1" i="77"/>
  <c r="B1" i="77"/>
  <c r="B138" i="76"/>
  <c r="B136" i="76"/>
  <c r="B135" i="76"/>
  <c r="B134" i="76"/>
  <c r="B133" i="76"/>
  <c r="B132" i="76"/>
  <c r="B131" i="76"/>
  <c r="B130" i="76"/>
  <c r="B127" i="76"/>
  <c r="B126" i="76"/>
  <c r="B125" i="76"/>
  <c r="B124" i="76"/>
  <c r="B123" i="76"/>
  <c r="B122" i="76"/>
  <c r="B121" i="76"/>
  <c r="B120" i="76"/>
  <c r="B119" i="76"/>
  <c r="B118" i="76"/>
  <c r="B117" i="76"/>
  <c r="B116" i="76"/>
  <c r="B115" i="76"/>
  <c r="B114" i="76"/>
  <c r="B113" i="76"/>
  <c r="B112" i="76"/>
  <c r="B111" i="76"/>
  <c r="B110" i="76"/>
  <c r="B109" i="76"/>
  <c r="B108" i="76"/>
  <c r="B107" i="76"/>
  <c r="B106" i="76"/>
  <c r="B105" i="76"/>
  <c r="B104" i="76"/>
  <c r="B103" i="76"/>
  <c r="B102" i="76"/>
  <c r="B101" i="76"/>
  <c r="B100" i="76"/>
  <c r="B99" i="76"/>
  <c r="B98" i="76"/>
  <c r="B97" i="76"/>
  <c r="B96" i="76"/>
  <c r="B95" i="76"/>
  <c r="B94" i="76"/>
  <c r="B93" i="76"/>
  <c r="B92" i="76"/>
  <c r="B91" i="76"/>
  <c r="B90" i="76"/>
  <c r="B89" i="76"/>
  <c r="B88" i="76"/>
  <c r="B87" i="76"/>
  <c r="B86" i="76"/>
  <c r="B85" i="76"/>
  <c r="B84" i="76"/>
  <c r="B83" i="76"/>
  <c r="B82" i="76"/>
  <c r="B81" i="76"/>
  <c r="B80" i="76"/>
  <c r="B79" i="76"/>
  <c r="B78" i="76"/>
  <c r="B77" i="76"/>
  <c r="B76" i="76"/>
  <c r="B75" i="76"/>
  <c r="B74" i="76"/>
  <c r="B73" i="76"/>
  <c r="B72" i="76"/>
  <c r="B71" i="76"/>
  <c r="B70" i="76"/>
  <c r="B69" i="76"/>
  <c r="B68" i="76"/>
  <c r="B67" i="76"/>
  <c r="B66" i="76"/>
  <c r="B65" i="76"/>
  <c r="B64" i="76"/>
  <c r="B63" i="76"/>
  <c r="B62" i="76"/>
  <c r="B61" i="76"/>
  <c r="B60" i="76"/>
  <c r="B59" i="76"/>
  <c r="B58" i="76"/>
  <c r="B57" i="76"/>
  <c r="B56" i="76"/>
  <c r="B55" i="76"/>
  <c r="B54" i="76"/>
  <c r="B53" i="76"/>
  <c r="B52" i="76"/>
  <c r="B51" i="76"/>
  <c r="B50" i="76"/>
  <c r="B49" i="76"/>
  <c r="B48" i="76"/>
  <c r="B47" i="76"/>
  <c r="B46" i="76"/>
  <c r="B45" i="76"/>
  <c r="B44" i="76"/>
  <c r="B41" i="76"/>
  <c r="B40" i="76"/>
  <c r="B39" i="76"/>
  <c r="B38" i="76"/>
  <c r="B37" i="76"/>
  <c r="B36" i="76"/>
  <c r="B35" i="76"/>
  <c r="B34" i="76"/>
  <c r="B33" i="76"/>
  <c r="B32" i="76"/>
  <c r="B31" i="76"/>
  <c r="B30" i="76"/>
  <c r="B29" i="76"/>
  <c r="B28" i="76"/>
  <c r="B27" i="76"/>
  <c r="B26" i="76"/>
  <c r="B25" i="76"/>
  <c r="B24" i="76"/>
  <c r="B23" i="76"/>
  <c r="B22" i="76"/>
  <c r="B21" i="76"/>
  <c r="B20" i="76"/>
  <c r="B19" i="76"/>
  <c r="B18" i="76"/>
  <c r="B17" i="76"/>
  <c r="B16" i="76"/>
  <c r="B15" i="76"/>
  <c r="B14" i="76"/>
  <c r="B13" i="76"/>
  <c r="B12" i="76"/>
  <c r="B11" i="76"/>
  <c r="B10" i="76"/>
  <c r="B9" i="76"/>
  <c r="B8" i="76"/>
  <c r="B7" i="76"/>
  <c r="B6" i="76"/>
  <c r="B5" i="76"/>
  <c r="B4" i="76"/>
  <c r="B3" i="76"/>
  <c r="C2" i="76"/>
  <c r="B2" i="76"/>
  <c r="AO1" i="76"/>
  <c r="AN1" i="76"/>
  <c r="AM1" i="76"/>
  <c r="AL1" i="76"/>
  <c r="AK1" i="76"/>
  <c r="AJ1" i="76"/>
  <c r="AI1" i="76"/>
  <c r="AH1" i="76"/>
  <c r="AG1" i="76"/>
  <c r="AF1" i="76"/>
  <c r="AE1" i="76"/>
  <c r="AD1" i="76"/>
  <c r="AC1" i="76"/>
  <c r="AB1" i="76"/>
  <c r="AA1" i="76"/>
  <c r="Z1" i="76"/>
  <c r="Y1" i="76"/>
  <c r="X1" i="76"/>
  <c r="W1" i="76"/>
  <c r="V1" i="76"/>
  <c r="U1" i="76"/>
  <c r="T1" i="76"/>
  <c r="S1" i="76"/>
  <c r="R1" i="76"/>
  <c r="Q1" i="76"/>
  <c r="P1" i="76"/>
  <c r="O1" i="76"/>
  <c r="N1" i="76"/>
  <c r="M1" i="76"/>
  <c r="L1" i="76"/>
  <c r="K1" i="76"/>
  <c r="J1" i="76"/>
  <c r="I1" i="76"/>
  <c r="H1" i="76"/>
  <c r="G1" i="76"/>
  <c r="F1" i="76"/>
  <c r="E1" i="76"/>
  <c r="D1" i="76"/>
  <c r="C1" i="76"/>
  <c r="B1" i="76"/>
  <c r="B138" i="75"/>
  <c r="B135" i="75"/>
  <c r="B134" i="75"/>
  <c r="B132" i="75"/>
  <c r="B131" i="75"/>
  <c r="B130" i="75"/>
  <c r="B129" i="75"/>
  <c r="B127" i="75"/>
  <c r="B126" i="75"/>
  <c r="B125" i="75"/>
  <c r="B124" i="75"/>
  <c r="B123" i="75"/>
  <c r="B122" i="75"/>
  <c r="B121" i="75"/>
  <c r="B120" i="75"/>
  <c r="B119" i="75"/>
  <c r="B118" i="75"/>
  <c r="B117" i="75"/>
  <c r="B116" i="75"/>
  <c r="B115" i="75"/>
  <c r="B114" i="75"/>
  <c r="B113" i="75"/>
  <c r="B112" i="75"/>
  <c r="B111" i="75"/>
  <c r="B110" i="75"/>
  <c r="B109" i="75"/>
  <c r="B108" i="75"/>
  <c r="B107" i="75"/>
  <c r="B106" i="75"/>
  <c r="B105" i="75"/>
  <c r="B104" i="75"/>
  <c r="B103" i="75"/>
  <c r="B102" i="75"/>
  <c r="B101" i="75"/>
  <c r="B100" i="75"/>
  <c r="B99" i="75"/>
  <c r="B98" i="75"/>
  <c r="B97" i="75"/>
  <c r="B96" i="75"/>
  <c r="B95" i="75"/>
  <c r="B94" i="75"/>
  <c r="B93" i="75"/>
  <c r="B92" i="75"/>
  <c r="B91" i="75"/>
  <c r="B90" i="75"/>
  <c r="B89" i="75"/>
  <c r="B88" i="75"/>
  <c r="B87" i="75"/>
  <c r="B86" i="75"/>
  <c r="B85" i="75"/>
  <c r="B84" i="75"/>
  <c r="B83" i="75"/>
  <c r="B82" i="75"/>
  <c r="B81" i="75"/>
  <c r="B80" i="75"/>
  <c r="B79" i="75"/>
  <c r="B78" i="75"/>
  <c r="B77" i="75"/>
  <c r="B76" i="75"/>
  <c r="B75" i="75"/>
  <c r="B74" i="75"/>
  <c r="B73" i="75"/>
  <c r="B72" i="75"/>
  <c r="B71" i="75"/>
  <c r="B70" i="75"/>
  <c r="B69" i="75"/>
  <c r="B68" i="75"/>
  <c r="B67" i="75"/>
  <c r="B66" i="75"/>
  <c r="B65" i="75"/>
  <c r="B64" i="75"/>
  <c r="B63" i="75"/>
  <c r="B62" i="75"/>
  <c r="B61" i="75"/>
  <c r="B60" i="75"/>
  <c r="B59" i="75"/>
  <c r="B58" i="75"/>
  <c r="B57" i="75"/>
  <c r="B56" i="75"/>
  <c r="B55" i="75"/>
  <c r="B54" i="75"/>
  <c r="B53" i="75"/>
  <c r="B52" i="75"/>
  <c r="B51" i="75"/>
  <c r="B50" i="75"/>
  <c r="B49" i="75"/>
  <c r="B48" i="75"/>
  <c r="B47" i="75"/>
  <c r="B46" i="75"/>
  <c r="B45" i="75"/>
  <c r="B44" i="75"/>
  <c r="B41" i="75"/>
  <c r="B40" i="75"/>
  <c r="B39" i="75"/>
  <c r="B38" i="75"/>
  <c r="B37" i="75"/>
  <c r="B36" i="75"/>
  <c r="B35" i="75"/>
  <c r="B34" i="75"/>
  <c r="B33" i="75"/>
  <c r="B32" i="75"/>
  <c r="B31" i="75"/>
  <c r="B30" i="75"/>
  <c r="B29" i="75"/>
  <c r="B28" i="75"/>
  <c r="B27" i="75"/>
  <c r="B26" i="75"/>
  <c r="B25" i="75"/>
  <c r="B24" i="75"/>
  <c r="B23" i="75"/>
  <c r="B22" i="75"/>
  <c r="B21" i="75"/>
  <c r="B20" i="75"/>
  <c r="B19" i="75"/>
  <c r="B18" i="75"/>
  <c r="B17" i="75"/>
  <c r="B16" i="75"/>
  <c r="B15" i="75"/>
  <c r="B14" i="75"/>
  <c r="B13" i="75"/>
  <c r="B12" i="75"/>
  <c r="B11" i="75"/>
  <c r="B10" i="75"/>
  <c r="B9" i="75"/>
  <c r="B8" i="75"/>
  <c r="B7" i="75"/>
  <c r="B6" i="75"/>
  <c r="B5" i="75"/>
  <c r="B4" i="75"/>
  <c r="B3" i="75"/>
  <c r="C2" i="75"/>
  <c r="B2" i="75"/>
  <c r="AO1" i="75"/>
  <c r="AN1" i="75"/>
  <c r="AM1" i="75"/>
  <c r="AL1" i="75"/>
  <c r="AK1" i="75"/>
  <c r="AJ1" i="75"/>
  <c r="AI1" i="75"/>
  <c r="AH1" i="75"/>
  <c r="AG1" i="75"/>
  <c r="AF1" i="75"/>
  <c r="AE1" i="75"/>
  <c r="AD1" i="75"/>
  <c r="AC1" i="75"/>
  <c r="AB1" i="75"/>
  <c r="AA1" i="75"/>
  <c r="Z1" i="75"/>
  <c r="Y1" i="75"/>
  <c r="X1" i="75"/>
  <c r="W1" i="75"/>
  <c r="V1" i="75"/>
  <c r="U1" i="75"/>
  <c r="T1" i="75"/>
  <c r="S1" i="75"/>
  <c r="R1" i="75"/>
  <c r="Q1" i="75"/>
  <c r="P1" i="75"/>
  <c r="O1" i="75"/>
  <c r="N1" i="75"/>
  <c r="M1" i="75"/>
  <c r="L1" i="75"/>
  <c r="K1" i="75"/>
  <c r="J1" i="75"/>
  <c r="I1" i="75"/>
  <c r="H1" i="75"/>
  <c r="G1" i="75"/>
  <c r="F1" i="75"/>
  <c r="E1" i="75"/>
  <c r="D1" i="75"/>
  <c r="C1" i="75"/>
  <c r="B1" i="75"/>
  <c r="C2" i="74"/>
  <c r="AO1" i="74"/>
  <c r="AN1" i="74"/>
  <c r="AM1" i="74"/>
  <c r="AL1" i="74"/>
  <c r="AK1" i="74"/>
  <c r="AJ1" i="74"/>
  <c r="AI1" i="74"/>
  <c r="AH1" i="74"/>
  <c r="AG1" i="74"/>
  <c r="AF1" i="74"/>
  <c r="AE1" i="74"/>
  <c r="AD1" i="74"/>
  <c r="AC1" i="74"/>
  <c r="AB1" i="74"/>
  <c r="AA1" i="74"/>
  <c r="Z1" i="74"/>
  <c r="Y1" i="74"/>
  <c r="X1" i="74"/>
  <c r="W1" i="74"/>
  <c r="V1" i="74"/>
  <c r="U1" i="74"/>
  <c r="T1" i="74"/>
  <c r="S1" i="74"/>
  <c r="R1" i="74"/>
  <c r="Q1" i="74"/>
  <c r="P1" i="74"/>
  <c r="O1" i="74"/>
  <c r="N1" i="74"/>
  <c r="M1" i="74"/>
  <c r="L1" i="74"/>
  <c r="K1" i="74"/>
  <c r="J1" i="74"/>
  <c r="I1" i="74"/>
  <c r="H1" i="74"/>
  <c r="G1" i="74"/>
  <c r="F1" i="74"/>
  <c r="E1" i="74"/>
  <c r="D1" i="74"/>
  <c r="C1" i="74"/>
  <c r="BJ138" i="72"/>
  <c r="BJ132" i="72"/>
  <c r="BI132" i="72"/>
  <c r="BH132" i="72"/>
  <c r="BG132" i="72"/>
  <c r="BF132" i="72"/>
  <c r="BE132" i="72"/>
  <c r="BD132" i="72"/>
  <c r="BC132" i="72"/>
  <c r="BB132" i="72"/>
  <c r="BA132" i="72"/>
  <c r="AZ132" i="72"/>
  <c r="AY132" i="72"/>
  <c r="AX132" i="72"/>
  <c r="AW132" i="72"/>
  <c r="AV132" i="72"/>
  <c r="AU132" i="72"/>
  <c r="AT132" i="72"/>
  <c r="AS132" i="72"/>
  <c r="AR132" i="72"/>
  <c r="AQ132" i="72"/>
  <c r="AP132" i="72"/>
  <c r="AO132" i="72"/>
  <c r="AN132" i="72"/>
  <c r="AM132" i="72"/>
  <c r="AL132" i="72"/>
  <c r="AK132" i="72"/>
  <c r="AJ132" i="72"/>
  <c r="AI132" i="72"/>
  <c r="AH132" i="72"/>
  <c r="AG132" i="72"/>
  <c r="AF132" i="72"/>
  <c r="AE132" i="72"/>
  <c r="AD132" i="72"/>
  <c r="AC132" i="72"/>
  <c r="AB132" i="72"/>
  <c r="AA132" i="72"/>
  <c r="Z132" i="72"/>
  <c r="Y132" i="72"/>
  <c r="X132" i="72"/>
  <c r="W132" i="72"/>
  <c r="V132" i="72"/>
  <c r="U132" i="72"/>
  <c r="T132" i="72"/>
  <c r="S132" i="72"/>
  <c r="R132" i="72"/>
  <c r="Q132" i="72"/>
  <c r="P132" i="72"/>
  <c r="O132" i="72"/>
  <c r="N132" i="72"/>
  <c r="M132" i="72"/>
  <c r="L132" i="72"/>
  <c r="K132" i="72"/>
  <c r="J132" i="72"/>
  <c r="I132" i="72"/>
  <c r="H132" i="72"/>
  <c r="G132" i="72"/>
  <c r="F132" i="72"/>
  <c r="E132" i="72"/>
  <c r="D132" i="72"/>
  <c r="C132" i="72"/>
  <c r="AC131" i="72"/>
  <c r="AB131" i="72"/>
  <c r="AA131" i="72"/>
  <c r="Z131" i="72"/>
  <c r="Y131" i="72"/>
  <c r="X131" i="72"/>
  <c r="W131" i="72"/>
  <c r="V131" i="72"/>
  <c r="U131" i="72"/>
  <c r="T131" i="72"/>
  <c r="S131" i="72"/>
  <c r="R131" i="72"/>
  <c r="Q131" i="72"/>
  <c r="P131" i="72"/>
  <c r="O131" i="72"/>
  <c r="N131" i="72"/>
  <c r="M131" i="72"/>
  <c r="L131" i="72"/>
  <c r="K131" i="72"/>
  <c r="J131" i="72"/>
  <c r="I131" i="72"/>
  <c r="H131" i="72"/>
  <c r="G131" i="72"/>
  <c r="F131" i="72"/>
  <c r="E131" i="72"/>
  <c r="D131" i="72"/>
  <c r="C131" i="72"/>
  <c r="BJ130" i="72"/>
  <c r="BI130" i="72"/>
  <c r="BH130" i="72"/>
  <c r="BG130" i="72"/>
  <c r="BF130" i="72"/>
  <c r="BE130" i="72"/>
  <c r="BD130" i="72"/>
  <c r="BC130" i="72"/>
  <c r="BB130" i="72"/>
  <c r="BA130" i="72"/>
  <c r="AZ130" i="72"/>
  <c r="AY130" i="72"/>
  <c r="AX130" i="72"/>
  <c r="AW130" i="72"/>
  <c r="AV130" i="72"/>
  <c r="AU130" i="72"/>
  <c r="AT130" i="72"/>
  <c r="AS130" i="72"/>
  <c r="AR130" i="72"/>
  <c r="AQ130" i="72"/>
  <c r="AP130" i="72"/>
  <c r="AO130" i="72"/>
  <c r="AN130" i="72"/>
  <c r="AM130" i="72"/>
  <c r="AL130" i="72"/>
  <c r="AK130" i="72"/>
  <c r="AJ130" i="72"/>
  <c r="AI130" i="72"/>
  <c r="AH130" i="72"/>
  <c r="AG130" i="72"/>
  <c r="AF130" i="72"/>
  <c r="AE130" i="72"/>
  <c r="AD130" i="72"/>
  <c r="AC130" i="72"/>
  <c r="AB130" i="72"/>
  <c r="AA130" i="72"/>
  <c r="Z130" i="72"/>
  <c r="Y130" i="72"/>
  <c r="X130" i="72"/>
  <c r="W130" i="72"/>
  <c r="V130" i="72"/>
  <c r="U130" i="72"/>
  <c r="T130" i="72"/>
  <c r="S130" i="72"/>
  <c r="R130" i="72"/>
  <c r="Q130" i="72"/>
  <c r="P130" i="72"/>
  <c r="O130" i="72"/>
  <c r="N130" i="72"/>
  <c r="M130" i="72"/>
  <c r="L130" i="72"/>
  <c r="K130" i="72"/>
  <c r="J130" i="72"/>
  <c r="I130" i="72"/>
  <c r="H130" i="72"/>
  <c r="G130" i="72"/>
  <c r="F130" i="72"/>
  <c r="E130" i="72"/>
  <c r="D130" i="72"/>
  <c r="C130" i="72"/>
  <c r="BJ129" i="72"/>
  <c r="BI129" i="72"/>
  <c r="BH129" i="72"/>
  <c r="BG129" i="72"/>
  <c r="BF129" i="72"/>
  <c r="BE129" i="72"/>
  <c r="BD129" i="72"/>
  <c r="BC129" i="72"/>
  <c r="BB129" i="72"/>
  <c r="BA129" i="72"/>
  <c r="AZ129" i="72"/>
  <c r="AY129" i="72"/>
  <c r="AX129" i="72"/>
  <c r="AW129" i="72"/>
  <c r="AV129" i="72"/>
  <c r="AU129" i="72"/>
  <c r="AT129" i="72"/>
  <c r="AS129" i="72"/>
  <c r="AR129" i="72"/>
  <c r="AQ129" i="72"/>
  <c r="AP129" i="72"/>
  <c r="AO129" i="72"/>
  <c r="AN129" i="72"/>
  <c r="AM129" i="72"/>
  <c r="AL129" i="72"/>
  <c r="AK129" i="72"/>
  <c r="AJ129" i="72"/>
  <c r="AI129" i="72"/>
  <c r="AH129" i="72"/>
  <c r="AG129" i="72"/>
  <c r="AF129" i="72"/>
  <c r="AE129" i="72"/>
  <c r="AD129" i="72"/>
  <c r="AC129" i="72"/>
  <c r="AB129" i="72"/>
  <c r="AA129" i="72"/>
  <c r="Z129" i="72"/>
  <c r="Y129" i="72"/>
  <c r="X129" i="72"/>
  <c r="W129" i="72"/>
  <c r="V129" i="72"/>
  <c r="U129" i="72"/>
  <c r="T129" i="72"/>
  <c r="S129" i="72"/>
  <c r="R129" i="72"/>
  <c r="Q129" i="72"/>
  <c r="P129" i="72"/>
  <c r="O129" i="72"/>
  <c r="N129" i="72"/>
  <c r="M129" i="72"/>
  <c r="L129" i="72"/>
  <c r="K129" i="72"/>
  <c r="J129" i="72"/>
  <c r="I129" i="72"/>
  <c r="H129" i="72"/>
  <c r="G129" i="72"/>
  <c r="F129" i="72"/>
  <c r="D129" i="72"/>
  <c r="BJ122" i="72"/>
  <c r="BI122" i="72"/>
  <c r="BH122" i="72"/>
  <c r="BG122" i="72"/>
  <c r="BF122" i="72"/>
  <c r="BE122" i="72"/>
  <c r="BD122" i="72"/>
  <c r="BC122" i="72"/>
  <c r="BB122" i="72"/>
  <c r="BA122" i="72"/>
  <c r="AZ122" i="72"/>
  <c r="AY122" i="72"/>
  <c r="AX122" i="72"/>
  <c r="AW122" i="72"/>
  <c r="AV122" i="72"/>
  <c r="AU122" i="72"/>
  <c r="AT122" i="72"/>
  <c r="AS122" i="72"/>
  <c r="AR122" i="72"/>
  <c r="AQ122" i="72"/>
  <c r="AP122" i="72"/>
  <c r="AO122" i="72"/>
  <c r="AN122" i="72"/>
  <c r="AM122" i="72"/>
  <c r="AL122" i="72"/>
  <c r="AK122" i="72"/>
  <c r="AJ122" i="72"/>
  <c r="AI122" i="72"/>
  <c r="AH122" i="72"/>
  <c r="AG122" i="72"/>
  <c r="AF122" i="72"/>
  <c r="AE122" i="72"/>
  <c r="AD122" i="72"/>
  <c r="AC122" i="72"/>
  <c r="AB122" i="72"/>
  <c r="AA122" i="72"/>
  <c r="Z122" i="72"/>
  <c r="Y122" i="72"/>
  <c r="X122" i="72"/>
  <c r="W122" i="72"/>
  <c r="V122" i="72"/>
  <c r="U122" i="72"/>
  <c r="T122" i="72"/>
  <c r="S122" i="72"/>
  <c r="R122" i="72"/>
  <c r="Q122" i="72"/>
  <c r="P122" i="72"/>
  <c r="O122" i="72"/>
  <c r="N122" i="72"/>
  <c r="M122" i="72"/>
  <c r="L122" i="72"/>
  <c r="K122" i="72"/>
  <c r="J122" i="72"/>
  <c r="I122" i="72"/>
  <c r="H122" i="72"/>
  <c r="G122" i="72"/>
  <c r="F122" i="72"/>
  <c r="E122" i="72"/>
  <c r="D122" i="72"/>
  <c r="C122" i="72"/>
  <c r="BJ118" i="72"/>
  <c r="BI118" i="72"/>
  <c r="BH118" i="72"/>
  <c r="BG118" i="72"/>
  <c r="BF118" i="72"/>
  <c r="BE118" i="72"/>
  <c r="BD118" i="72"/>
  <c r="BC118" i="72"/>
  <c r="BB118" i="72"/>
  <c r="BA118" i="72"/>
  <c r="AZ118" i="72"/>
  <c r="AY118" i="72"/>
  <c r="AX118" i="72"/>
  <c r="AW118" i="72"/>
  <c r="AV118" i="72"/>
  <c r="AU118" i="72"/>
  <c r="AT118" i="72"/>
  <c r="AS118" i="72"/>
  <c r="AR118" i="72"/>
  <c r="AQ118" i="72"/>
  <c r="AP118" i="72"/>
  <c r="AO118" i="72"/>
  <c r="AN118" i="72"/>
  <c r="AM118" i="72"/>
  <c r="AL118" i="72"/>
  <c r="AK118" i="72"/>
  <c r="AJ118" i="72"/>
  <c r="AI118" i="72"/>
  <c r="AH118" i="72"/>
  <c r="AG118" i="72"/>
  <c r="AF118" i="72"/>
  <c r="AE118" i="72"/>
  <c r="AD118" i="72"/>
  <c r="AC118" i="72"/>
  <c r="AB118" i="72"/>
  <c r="AA118" i="72"/>
  <c r="Z118" i="72"/>
  <c r="Y118" i="72"/>
  <c r="X118" i="72"/>
  <c r="W118" i="72"/>
  <c r="V118" i="72"/>
  <c r="U118" i="72"/>
  <c r="T118" i="72"/>
  <c r="S118" i="72"/>
  <c r="R118" i="72"/>
  <c r="Q118" i="72"/>
  <c r="P118" i="72"/>
  <c r="O118" i="72"/>
  <c r="N118" i="72"/>
  <c r="M118" i="72"/>
  <c r="L118" i="72"/>
  <c r="K118" i="72"/>
  <c r="J118" i="72"/>
  <c r="I118" i="72"/>
  <c r="H118" i="72"/>
  <c r="G118" i="72"/>
  <c r="F118" i="72"/>
  <c r="E118" i="72"/>
  <c r="D118" i="72"/>
  <c r="C118" i="72"/>
  <c r="BJ115" i="72"/>
  <c r="BI115" i="72"/>
  <c r="BH115" i="72"/>
  <c r="BG115" i="72"/>
  <c r="BF115" i="72"/>
  <c r="BE115" i="72"/>
  <c r="BD115" i="72"/>
  <c r="BC115" i="72"/>
  <c r="BB115" i="72"/>
  <c r="BA115" i="72"/>
  <c r="AZ115" i="72"/>
  <c r="AY115" i="72"/>
  <c r="AX115" i="72"/>
  <c r="AW115" i="72"/>
  <c r="AV115" i="72"/>
  <c r="AU115" i="72"/>
  <c r="AT115" i="72"/>
  <c r="AS115" i="72"/>
  <c r="AR115" i="72"/>
  <c r="AQ115" i="72"/>
  <c r="AP115" i="72"/>
  <c r="AO115" i="72"/>
  <c r="AN115" i="72"/>
  <c r="AM115" i="72"/>
  <c r="AL115" i="72"/>
  <c r="AK115" i="72"/>
  <c r="AJ115" i="72"/>
  <c r="AI115" i="72"/>
  <c r="AH115" i="72"/>
  <c r="AG115" i="72"/>
  <c r="AF115" i="72"/>
  <c r="AE115" i="72"/>
  <c r="AD115" i="72"/>
  <c r="AC115" i="72"/>
  <c r="AB115" i="72"/>
  <c r="AA115" i="72"/>
  <c r="Z115" i="72"/>
  <c r="Y115" i="72"/>
  <c r="X115" i="72"/>
  <c r="W115" i="72"/>
  <c r="V115" i="72"/>
  <c r="U115" i="72"/>
  <c r="T115" i="72"/>
  <c r="S115" i="72"/>
  <c r="R115" i="72"/>
  <c r="Q115" i="72"/>
  <c r="P115" i="72"/>
  <c r="O115" i="72"/>
  <c r="N115" i="72"/>
  <c r="M115" i="72"/>
  <c r="L115" i="72"/>
  <c r="K115" i="72"/>
  <c r="J115" i="72"/>
  <c r="I115" i="72"/>
  <c r="H115" i="72"/>
  <c r="G115" i="72"/>
  <c r="F115" i="72"/>
  <c r="E115" i="72"/>
  <c r="D115" i="72"/>
  <c r="C115" i="72"/>
  <c r="BJ111" i="72"/>
  <c r="BI111" i="72"/>
  <c r="BH111" i="72"/>
  <c r="BG111" i="72"/>
  <c r="BF111" i="72"/>
  <c r="BE111" i="72"/>
  <c r="BD111" i="72"/>
  <c r="BC111" i="72"/>
  <c r="BB111" i="72"/>
  <c r="BA111" i="72"/>
  <c r="AZ111" i="72"/>
  <c r="AY111" i="72"/>
  <c r="AX111" i="72"/>
  <c r="AW111" i="72"/>
  <c r="AV111" i="72"/>
  <c r="AU111" i="72"/>
  <c r="AT111" i="72"/>
  <c r="AS111" i="72"/>
  <c r="AR111" i="72"/>
  <c r="AQ111" i="72"/>
  <c r="AP111" i="72"/>
  <c r="AO111" i="72"/>
  <c r="AN111" i="72"/>
  <c r="AM111" i="72"/>
  <c r="AL111" i="72"/>
  <c r="AK111" i="72"/>
  <c r="AJ111" i="72"/>
  <c r="AI111" i="72"/>
  <c r="AH111" i="72"/>
  <c r="AG111" i="72"/>
  <c r="AF111" i="72"/>
  <c r="AE111" i="72"/>
  <c r="AD111" i="72"/>
  <c r="AC111" i="72"/>
  <c r="AB111" i="72"/>
  <c r="AA111" i="72"/>
  <c r="Z111" i="72"/>
  <c r="Y111" i="72"/>
  <c r="X111" i="72"/>
  <c r="W111" i="72"/>
  <c r="V111" i="72"/>
  <c r="U111" i="72"/>
  <c r="T111" i="72"/>
  <c r="S111" i="72"/>
  <c r="R111" i="72"/>
  <c r="Q111" i="72"/>
  <c r="P111" i="72"/>
  <c r="O111" i="72"/>
  <c r="N111" i="72"/>
  <c r="M111" i="72"/>
  <c r="L111" i="72"/>
  <c r="K111" i="72"/>
  <c r="J111" i="72"/>
  <c r="I111" i="72"/>
  <c r="H111" i="72"/>
  <c r="G111" i="72"/>
  <c r="F111" i="72"/>
  <c r="E111" i="72"/>
  <c r="BJ103" i="72"/>
  <c r="BI103" i="72"/>
  <c r="BH103" i="72"/>
  <c r="BG103" i="72"/>
  <c r="BF103" i="72"/>
  <c r="BE103" i="72"/>
  <c r="BD103" i="72"/>
  <c r="BC103" i="72"/>
  <c r="BB103" i="72"/>
  <c r="BA103" i="72"/>
  <c r="AZ103" i="72"/>
  <c r="AY103" i="72"/>
  <c r="AX103" i="72"/>
  <c r="AW103" i="72"/>
  <c r="AV103" i="72"/>
  <c r="AU103" i="72"/>
  <c r="AT103" i="72"/>
  <c r="AS103" i="72"/>
  <c r="AR103" i="72"/>
  <c r="AQ103" i="72"/>
  <c r="AP103" i="72"/>
  <c r="C103" i="72"/>
  <c r="BJ102" i="72"/>
  <c r="BI102" i="72"/>
  <c r="BH102" i="72"/>
  <c r="BG102" i="72"/>
  <c r="BF102" i="72"/>
  <c r="BE102" i="72"/>
  <c r="BD102" i="72"/>
  <c r="BC102" i="72"/>
  <c r="BB102" i="72"/>
  <c r="BA102" i="72"/>
  <c r="AZ102" i="72"/>
  <c r="AY102" i="72"/>
  <c r="AX102" i="72"/>
  <c r="AW102" i="72"/>
  <c r="AV102" i="72"/>
  <c r="AU102" i="72"/>
  <c r="AT102" i="72"/>
  <c r="AS102" i="72"/>
  <c r="AR102" i="72"/>
  <c r="AQ102" i="72"/>
  <c r="AP102" i="72"/>
  <c r="AO102" i="72"/>
  <c r="AN102" i="72"/>
  <c r="AM102" i="72"/>
  <c r="AL102" i="72"/>
  <c r="AK102" i="72"/>
  <c r="AJ102" i="72"/>
  <c r="AI102" i="72"/>
  <c r="AH102" i="72"/>
  <c r="AG102" i="72"/>
  <c r="AF102" i="72"/>
  <c r="AE102" i="72"/>
  <c r="AD102" i="72"/>
  <c r="AC102" i="72"/>
  <c r="AB102" i="72"/>
  <c r="AA102" i="72"/>
  <c r="Z102" i="72"/>
  <c r="Y102" i="72"/>
  <c r="X102" i="72"/>
  <c r="W102" i="72"/>
  <c r="V102" i="72"/>
  <c r="U102" i="72"/>
  <c r="T102" i="72"/>
  <c r="S102" i="72"/>
  <c r="R102" i="72"/>
  <c r="Q102" i="72"/>
  <c r="P102" i="72"/>
  <c r="O102" i="72"/>
  <c r="N102" i="72"/>
  <c r="M102" i="72"/>
  <c r="L102" i="72"/>
  <c r="K102" i="72"/>
  <c r="J102" i="72"/>
  <c r="I102" i="72"/>
  <c r="H102" i="72"/>
  <c r="G102" i="72"/>
  <c r="F102" i="72"/>
  <c r="E102" i="72"/>
  <c r="D102" i="72"/>
  <c r="C102" i="72"/>
  <c r="BJ98" i="72"/>
  <c r="BI98" i="72"/>
  <c r="BH98" i="72"/>
  <c r="BG98" i="72"/>
  <c r="BF98" i="72"/>
  <c r="BE98" i="72"/>
  <c r="BD98" i="72"/>
  <c r="BC98" i="72"/>
  <c r="BB98" i="72"/>
  <c r="BA98" i="72"/>
  <c r="AZ98" i="72"/>
  <c r="AY98" i="72"/>
  <c r="AX98" i="72"/>
  <c r="AW98" i="72"/>
  <c r="AV98" i="72"/>
  <c r="AU98" i="72"/>
  <c r="AT98" i="72"/>
  <c r="AS98" i="72"/>
  <c r="AR98" i="72"/>
  <c r="AQ98" i="72"/>
  <c r="AP98" i="72"/>
  <c r="AO98" i="72"/>
  <c r="AN98" i="72"/>
  <c r="AM98" i="72"/>
  <c r="AL98" i="72"/>
  <c r="AK98" i="72"/>
  <c r="AJ98" i="72"/>
  <c r="AI98" i="72"/>
  <c r="AH98" i="72"/>
  <c r="AG98" i="72"/>
  <c r="AF98" i="72"/>
  <c r="AE98" i="72"/>
  <c r="AD98" i="72"/>
  <c r="AC98" i="72"/>
  <c r="AB98" i="72"/>
  <c r="AA98" i="72"/>
  <c r="Z98" i="72"/>
  <c r="Y98" i="72"/>
  <c r="X98" i="72"/>
  <c r="W98" i="72"/>
  <c r="V98" i="72"/>
  <c r="U98" i="72"/>
  <c r="T98" i="72"/>
  <c r="S98" i="72"/>
  <c r="R98" i="72"/>
  <c r="Q98" i="72"/>
  <c r="P98" i="72"/>
  <c r="O98" i="72"/>
  <c r="N98" i="72"/>
  <c r="M98" i="72"/>
  <c r="L98" i="72"/>
  <c r="K98" i="72"/>
  <c r="J98" i="72"/>
  <c r="I98" i="72"/>
  <c r="H98" i="72"/>
  <c r="G98" i="72"/>
  <c r="F98" i="72"/>
  <c r="E98" i="72"/>
  <c r="D98" i="72"/>
  <c r="C98" i="72"/>
  <c r="BJ96" i="72"/>
  <c r="BI96" i="72"/>
  <c r="BH96" i="72"/>
  <c r="BG96" i="72"/>
  <c r="BF96" i="72"/>
  <c r="BE96" i="72"/>
  <c r="BD96" i="72"/>
  <c r="BC96" i="72"/>
  <c r="BB96" i="72"/>
  <c r="BA96" i="72"/>
  <c r="AZ96" i="72"/>
  <c r="AY96" i="72"/>
  <c r="AX96" i="72"/>
  <c r="AW96" i="72"/>
  <c r="AV96" i="72"/>
  <c r="AU96" i="72"/>
  <c r="AT96" i="72"/>
  <c r="AS96" i="72"/>
  <c r="AR96" i="72"/>
  <c r="AQ96" i="72"/>
  <c r="AP96" i="72"/>
  <c r="AO96" i="72"/>
  <c r="AN96" i="72"/>
  <c r="AM96" i="72"/>
  <c r="AL96" i="72"/>
  <c r="AK96" i="72"/>
  <c r="AJ96" i="72"/>
  <c r="AI96" i="72"/>
  <c r="AH96" i="72"/>
  <c r="AG96" i="72"/>
  <c r="AF96" i="72"/>
  <c r="AE96" i="72"/>
  <c r="AD96" i="72"/>
  <c r="AC96" i="72"/>
  <c r="AB96" i="72"/>
  <c r="AA96" i="72"/>
  <c r="Z96" i="72"/>
  <c r="Y96" i="72"/>
  <c r="X96" i="72"/>
  <c r="W96" i="72"/>
  <c r="V96" i="72"/>
  <c r="U96" i="72"/>
  <c r="T96" i="72"/>
  <c r="S96" i="72"/>
  <c r="R96" i="72"/>
  <c r="Q96" i="72"/>
  <c r="P96" i="72"/>
  <c r="O96" i="72"/>
  <c r="N96" i="72"/>
  <c r="M96" i="72"/>
  <c r="L96" i="72"/>
  <c r="K96" i="72"/>
  <c r="J96" i="72"/>
  <c r="I96" i="72"/>
  <c r="H96" i="72"/>
  <c r="G96" i="72"/>
  <c r="F96" i="72"/>
  <c r="E96" i="72"/>
  <c r="D96" i="72"/>
  <c r="C96" i="72"/>
  <c r="BJ95" i="72"/>
  <c r="BI95" i="72"/>
  <c r="BH95" i="72"/>
  <c r="BG95" i="72"/>
  <c r="BF95" i="72"/>
  <c r="BE95" i="72"/>
  <c r="BD95" i="72"/>
  <c r="BC95" i="72"/>
  <c r="BB95" i="72"/>
  <c r="BA95" i="72"/>
  <c r="AZ95" i="72"/>
  <c r="AY95" i="72"/>
  <c r="AX95" i="72"/>
  <c r="AW95" i="72"/>
  <c r="AV95" i="72"/>
  <c r="AU95" i="72"/>
  <c r="AT95" i="72"/>
  <c r="AS95" i="72"/>
  <c r="AR95" i="72"/>
  <c r="AQ95" i="72"/>
  <c r="AP95" i="72"/>
  <c r="AO95" i="72"/>
  <c r="AN95" i="72"/>
  <c r="AM95" i="72"/>
  <c r="AL95" i="72"/>
  <c r="AK95" i="72"/>
  <c r="AJ95" i="72"/>
  <c r="AI95" i="72"/>
  <c r="AH95" i="72"/>
  <c r="AG95" i="72"/>
  <c r="AF95" i="72"/>
  <c r="AE95" i="72"/>
  <c r="AD95" i="72"/>
  <c r="AC95" i="72"/>
  <c r="AB95" i="72"/>
  <c r="AA95" i="72"/>
  <c r="Z95" i="72"/>
  <c r="Y95" i="72"/>
  <c r="X95" i="72"/>
  <c r="W95" i="72"/>
  <c r="V95" i="72"/>
  <c r="U95" i="72"/>
  <c r="T95" i="72"/>
  <c r="S95" i="72"/>
  <c r="R95" i="72"/>
  <c r="Q95" i="72"/>
  <c r="P95" i="72"/>
  <c r="O95" i="72"/>
  <c r="N95" i="72"/>
  <c r="M95" i="72"/>
  <c r="L95" i="72"/>
  <c r="K95" i="72"/>
  <c r="J95" i="72"/>
  <c r="I95" i="72"/>
  <c r="H95" i="72"/>
  <c r="E95" i="72"/>
  <c r="D95" i="72"/>
  <c r="C95" i="72"/>
  <c r="BJ91" i="72"/>
  <c r="BI91" i="72"/>
  <c r="BH91" i="72"/>
  <c r="BG91" i="72"/>
  <c r="BF91" i="72"/>
  <c r="BE91" i="72"/>
  <c r="BD91" i="72"/>
  <c r="BC91" i="72"/>
  <c r="BB91" i="72"/>
  <c r="BA91" i="72"/>
  <c r="AZ91" i="72"/>
  <c r="AY91" i="72"/>
  <c r="AX91" i="72"/>
  <c r="AW91" i="72"/>
  <c r="AV91" i="72"/>
  <c r="AU91" i="72"/>
  <c r="AT91" i="72"/>
  <c r="AS91" i="72"/>
  <c r="AR91" i="72"/>
  <c r="AQ91" i="72"/>
  <c r="AP91" i="72"/>
  <c r="AO91" i="72"/>
  <c r="AN91" i="72"/>
  <c r="AM91" i="72"/>
  <c r="AL91" i="72"/>
  <c r="AK91" i="72"/>
  <c r="AJ91" i="72"/>
  <c r="AI91" i="72"/>
  <c r="AH91" i="72"/>
  <c r="AG91" i="72"/>
  <c r="AF91" i="72"/>
  <c r="AE91" i="72"/>
  <c r="AD91" i="72"/>
  <c r="AC91" i="72"/>
  <c r="AB91" i="72"/>
  <c r="AA91" i="72"/>
  <c r="Z91" i="72"/>
  <c r="Y91" i="72"/>
  <c r="X91" i="72"/>
  <c r="W91" i="72"/>
  <c r="V91" i="72"/>
  <c r="U91" i="72"/>
  <c r="T91" i="72"/>
  <c r="S91" i="72"/>
  <c r="R91" i="72"/>
  <c r="Q91" i="72"/>
  <c r="P91" i="72"/>
  <c r="O91" i="72"/>
  <c r="N91" i="72"/>
  <c r="M91" i="72"/>
  <c r="L91" i="72"/>
  <c r="K91" i="72"/>
  <c r="J91" i="72"/>
  <c r="I91" i="72"/>
  <c r="H91" i="72"/>
  <c r="G91" i="72"/>
  <c r="F91" i="72"/>
  <c r="E91" i="72"/>
  <c r="D91" i="72"/>
  <c r="C91" i="72"/>
  <c r="BJ86" i="72"/>
  <c r="BI86" i="72"/>
  <c r="BH86" i="72"/>
  <c r="BG86" i="72"/>
  <c r="BF86" i="72"/>
  <c r="BE86" i="72"/>
  <c r="BD86" i="72"/>
  <c r="BC86" i="72"/>
  <c r="BB86" i="72"/>
  <c r="BA86" i="72"/>
  <c r="AZ86" i="72"/>
  <c r="AY86" i="72"/>
  <c r="AX86" i="72"/>
  <c r="AW86" i="72"/>
  <c r="AV86" i="72"/>
  <c r="AU86" i="72"/>
  <c r="AT86" i="72"/>
  <c r="AS86" i="72"/>
  <c r="AR86" i="72"/>
  <c r="AQ86" i="72"/>
  <c r="AP86" i="72"/>
  <c r="AO86" i="72"/>
  <c r="AN86" i="72"/>
  <c r="AM86" i="72"/>
  <c r="AL86" i="72"/>
  <c r="AK86" i="72"/>
  <c r="AJ86" i="72"/>
  <c r="AI86" i="72"/>
  <c r="AH86" i="72"/>
  <c r="AG86" i="72"/>
  <c r="AF86" i="72"/>
  <c r="AE86" i="72"/>
  <c r="AD86" i="72"/>
  <c r="AC86" i="72"/>
  <c r="AB86" i="72"/>
  <c r="AA86" i="72"/>
  <c r="Z86" i="72"/>
  <c r="Y86" i="72"/>
  <c r="X86" i="72"/>
  <c r="W86" i="72"/>
  <c r="V86" i="72"/>
  <c r="U86" i="72"/>
  <c r="T86" i="72"/>
  <c r="S86" i="72"/>
  <c r="R86" i="72"/>
  <c r="Q86" i="72"/>
  <c r="P86" i="72"/>
  <c r="O86" i="72"/>
  <c r="N86" i="72"/>
  <c r="M86" i="72"/>
  <c r="L86" i="72"/>
  <c r="K86" i="72"/>
  <c r="J86" i="72"/>
  <c r="I86" i="72"/>
  <c r="H86" i="72"/>
  <c r="G86" i="72"/>
  <c r="F86" i="72"/>
  <c r="E86" i="72"/>
  <c r="D86" i="72"/>
  <c r="C86" i="72"/>
  <c r="BJ85" i="72"/>
  <c r="BI85" i="72"/>
  <c r="BH85" i="72"/>
  <c r="BG85" i="72"/>
  <c r="BF85" i="72"/>
  <c r="BE85" i="72"/>
  <c r="BD85" i="72"/>
  <c r="BC85" i="72"/>
  <c r="BB85" i="72"/>
  <c r="BA85" i="72"/>
  <c r="AZ85" i="72"/>
  <c r="AY85" i="72"/>
  <c r="AX85" i="72"/>
  <c r="AW85" i="72"/>
  <c r="AV85" i="72"/>
  <c r="AU85" i="72"/>
  <c r="AT85" i="72"/>
  <c r="AS85" i="72"/>
  <c r="AR85" i="72"/>
  <c r="AQ85" i="72"/>
  <c r="AP85" i="72"/>
  <c r="AO85" i="72"/>
  <c r="AN85" i="72"/>
  <c r="AM85" i="72"/>
  <c r="AL85" i="72"/>
  <c r="AK85" i="72"/>
  <c r="AJ85" i="72"/>
  <c r="AI85" i="72"/>
  <c r="AH85" i="72"/>
  <c r="AG85" i="72"/>
  <c r="AF85" i="72"/>
  <c r="AE85" i="72"/>
  <c r="AD85" i="72"/>
  <c r="AC85" i="72"/>
  <c r="AB85" i="72"/>
  <c r="AA85" i="72"/>
  <c r="Z85" i="72"/>
  <c r="Y85" i="72"/>
  <c r="X85" i="72"/>
  <c r="W85" i="72"/>
  <c r="V85" i="72"/>
  <c r="U85" i="72"/>
  <c r="T85" i="72"/>
  <c r="S85" i="72"/>
  <c r="R85" i="72"/>
  <c r="Q85" i="72"/>
  <c r="P85" i="72"/>
  <c r="O85" i="72"/>
  <c r="N85" i="72"/>
  <c r="M85" i="72"/>
  <c r="L85" i="72"/>
  <c r="K85" i="72"/>
  <c r="J85" i="72"/>
  <c r="I85" i="72"/>
  <c r="H85" i="72"/>
  <c r="G85" i="72"/>
  <c r="F85" i="72"/>
  <c r="E85" i="72"/>
  <c r="D85" i="72"/>
  <c r="C85" i="72"/>
  <c r="BJ84" i="72"/>
  <c r="BI84" i="72"/>
  <c r="BH84" i="72"/>
  <c r="BG84" i="72"/>
  <c r="BF84" i="72"/>
  <c r="BE84" i="72"/>
  <c r="BD84" i="72"/>
  <c r="BC84" i="72"/>
  <c r="BB84" i="72"/>
  <c r="BA84" i="72"/>
  <c r="AZ84" i="72"/>
  <c r="AY84" i="72"/>
  <c r="AX84" i="72"/>
  <c r="AW84" i="72"/>
  <c r="AV84" i="72"/>
  <c r="AU84" i="72"/>
  <c r="AT84" i="72"/>
  <c r="AS84" i="72"/>
  <c r="AR84" i="72"/>
  <c r="AQ84" i="72"/>
  <c r="AP84" i="72"/>
  <c r="AO84" i="72"/>
  <c r="AN84" i="72"/>
  <c r="AM84" i="72"/>
  <c r="AL84" i="72"/>
  <c r="AK84" i="72"/>
  <c r="AJ84" i="72"/>
  <c r="AI84" i="72"/>
  <c r="AH84" i="72"/>
  <c r="AG84" i="72"/>
  <c r="AF84" i="72"/>
  <c r="AE84" i="72"/>
  <c r="AD84" i="72"/>
  <c r="AC84" i="72"/>
  <c r="AB84" i="72"/>
  <c r="AA84" i="72"/>
  <c r="Z84" i="72"/>
  <c r="Y84" i="72"/>
  <c r="X84" i="72"/>
  <c r="W84" i="72"/>
  <c r="V84" i="72"/>
  <c r="U84" i="72"/>
  <c r="T84" i="72"/>
  <c r="S84" i="72"/>
  <c r="R84" i="72"/>
  <c r="Q84" i="72"/>
  <c r="P84" i="72"/>
  <c r="O84" i="72"/>
  <c r="N84" i="72"/>
  <c r="M84" i="72"/>
  <c r="L84" i="72"/>
  <c r="K84" i="72"/>
  <c r="J84" i="72"/>
  <c r="I84" i="72"/>
  <c r="H84" i="72"/>
  <c r="BJ83" i="72"/>
  <c r="BI83" i="72"/>
  <c r="BH83" i="72"/>
  <c r="BG83" i="72"/>
  <c r="BF83" i="72"/>
  <c r="BE83" i="72"/>
  <c r="BD83" i="72"/>
  <c r="BC83" i="72"/>
  <c r="BB83" i="72"/>
  <c r="BA83" i="72"/>
  <c r="AZ83" i="72"/>
  <c r="AY83" i="72"/>
  <c r="AX83" i="72"/>
  <c r="AW83" i="72"/>
  <c r="AV83" i="72"/>
  <c r="AU83" i="72"/>
  <c r="AT83" i="72"/>
  <c r="AS83" i="72"/>
  <c r="AR83" i="72"/>
  <c r="AQ83" i="72"/>
  <c r="AP83" i="72"/>
  <c r="AO83" i="72"/>
  <c r="AN83" i="72"/>
  <c r="AM83" i="72"/>
  <c r="AL83" i="72"/>
  <c r="AK83" i="72"/>
  <c r="AJ83" i="72"/>
  <c r="AI83" i="72"/>
  <c r="AH83" i="72"/>
  <c r="AG83" i="72"/>
  <c r="AF83" i="72"/>
  <c r="AE83" i="72"/>
  <c r="AD83" i="72"/>
  <c r="AC83" i="72"/>
  <c r="AB83" i="72"/>
  <c r="AA83" i="72"/>
  <c r="Z83" i="72"/>
  <c r="Y83" i="72"/>
  <c r="X83" i="72"/>
  <c r="W83" i="72"/>
  <c r="V83" i="72"/>
  <c r="U83" i="72"/>
  <c r="T83" i="72"/>
  <c r="S83" i="72"/>
  <c r="R83" i="72"/>
  <c r="Q83" i="72"/>
  <c r="P83" i="72"/>
  <c r="O83" i="72"/>
  <c r="N83" i="72"/>
  <c r="M83" i="72"/>
  <c r="L83" i="72"/>
  <c r="K83" i="72"/>
  <c r="J83" i="72"/>
  <c r="I83" i="72"/>
  <c r="H83" i="72"/>
  <c r="C83" i="72"/>
  <c r="BJ82" i="72"/>
  <c r="BI82" i="72"/>
  <c r="BH82" i="72"/>
  <c r="BG82" i="72"/>
  <c r="BF82" i="72"/>
  <c r="BE82" i="72"/>
  <c r="BD82" i="72"/>
  <c r="BC82" i="72"/>
  <c r="BB82" i="72"/>
  <c r="BA82" i="72"/>
  <c r="AZ82" i="72"/>
  <c r="AY82" i="72"/>
  <c r="AX82" i="72"/>
  <c r="AW82" i="72"/>
  <c r="AV82" i="72"/>
  <c r="AU82" i="72"/>
  <c r="AT82" i="72"/>
  <c r="AS82" i="72"/>
  <c r="AR82" i="72"/>
  <c r="AQ82" i="72"/>
  <c r="AP82" i="72"/>
  <c r="AO82" i="72"/>
  <c r="AN82" i="72"/>
  <c r="AM82" i="72"/>
  <c r="AL82" i="72"/>
  <c r="AK82" i="72"/>
  <c r="AJ82" i="72"/>
  <c r="AI82" i="72"/>
  <c r="AH82" i="72"/>
  <c r="AG82" i="72"/>
  <c r="AF82" i="72"/>
  <c r="AE82" i="72"/>
  <c r="AD82" i="72"/>
  <c r="AC82" i="72"/>
  <c r="AB82" i="72"/>
  <c r="AA82" i="72"/>
  <c r="Z82" i="72"/>
  <c r="Y82" i="72"/>
  <c r="X82" i="72"/>
  <c r="W82" i="72"/>
  <c r="V82" i="72"/>
  <c r="U82" i="72"/>
  <c r="T82" i="72"/>
  <c r="S82" i="72"/>
  <c r="R82" i="72"/>
  <c r="Q82" i="72"/>
  <c r="P82" i="72"/>
  <c r="O82" i="72"/>
  <c r="N82" i="72"/>
  <c r="M82" i="72"/>
  <c r="L82" i="72"/>
  <c r="K82" i="72"/>
  <c r="J82" i="72"/>
  <c r="I82" i="72"/>
  <c r="H82" i="72"/>
  <c r="D82" i="72"/>
  <c r="C82" i="72"/>
  <c r="BJ81" i="72"/>
  <c r="BI81" i="72"/>
  <c r="BH81" i="72"/>
  <c r="BG81" i="72"/>
  <c r="BF81" i="72"/>
  <c r="BE81" i="72"/>
  <c r="BD81" i="72"/>
  <c r="BC81" i="72"/>
  <c r="BB81" i="72"/>
  <c r="BA81" i="72"/>
  <c r="AZ81" i="72"/>
  <c r="AY81" i="72"/>
  <c r="AX81" i="72"/>
  <c r="AW81" i="72"/>
  <c r="AV81" i="72"/>
  <c r="AU81" i="72"/>
  <c r="AT81" i="72"/>
  <c r="AS81" i="72"/>
  <c r="AR81" i="72"/>
  <c r="AQ81" i="72"/>
  <c r="AP81" i="72"/>
  <c r="AO81" i="72"/>
  <c r="AN81" i="72"/>
  <c r="AM81" i="72"/>
  <c r="AL81" i="72"/>
  <c r="AK81" i="72"/>
  <c r="AJ81" i="72"/>
  <c r="AI81" i="72"/>
  <c r="AH81" i="72"/>
  <c r="AG81" i="72"/>
  <c r="AF81" i="72"/>
  <c r="AE81" i="72"/>
  <c r="AD81" i="72"/>
  <c r="AC81" i="72"/>
  <c r="AB81" i="72"/>
  <c r="AA81" i="72"/>
  <c r="Z81" i="72"/>
  <c r="Y81" i="72"/>
  <c r="X81" i="72"/>
  <c r="W81" i="72"/>
  <c r="V81" i="72"/>
  <c r="U81" i="72"/>
  <c r="T81" i="72"/>
  <c r="S81" i="72"/>
  <c r="R81" i="72"/>
  <c r="Q81" i="72"/>
  <c r="P81" i="72"/>
  <c r="O81" i="72"/>
  <c r="N81" i="72"/>
  <c r="M81" i="72"/>
  <c r="L81" i="72"/>
  <c r="K81" i="72"/>
  <c r="J81" i="72"/>
  <c r="I81" i="72"/>
  <c r="H81" i="72"/>
  <c r="G81" i="72"/>
  <c r="F81" i="72"/>
  <c r="E81" i="72"/>
  <c r="D81" i="72"/>
  <c r="C81" i="72"/>
  <c r="BJ80" i="72"/>
  <c r="BI80" i="72"/>
  <c r="BH80" i="72"/>
  <c r="BG80" i="72"/>
  <c r="BF80" i="72"/>
  <c r="BE80" i="72"/>
  <c r="BD80" i="72"/>
  <c r="BC80" i="72"/>
  <c r="BB80" i="72"/>
  <c r="BA80" i="72"/>
  <c r="AZ80" i="72"/>
  <c r="AY80" i="72"/>
  <c r="AX80" i="72"/>
  <c r="AW80" i="72"/>
  <c r="AV80" i="72"/>
  <c r="AU80" i="72"/>
  <c r="AT80" i="72"/>
  <c r="AS80" i="72"/>
  <c r="AR80" i="72"/>
  <c r="AQ80" i="72"/>
  <c r="AP80" i="72"/>
  <c r="AO80" i="72"/>
  <c r="AN80" i="72"/>
  <c r="AM80" i="72"/>
  <c r="AL80" i="72"/>
  <c r="AK80" i="72"/>
  <c r="AJ80" i="72"/>
  <c r="AI80" i="72"/>
  <c r="AH80" i="72"/>
  <c r="AG80" i="72"/>
  <c r="AF80" i="72"/>
  <c r="AE80" i="72"/>
  <c r="AD80" i="72"/>
  <c r="AC80" i="72"/>
  <c r="AB80" i="72"/>
  <c r="AA80" i="72"/>
  <c r="Z80" i="72"/>
  <c r="Y80" i="72"/>
  <c r="X80" i="72"/>
  <c r="W80" i="72"/>
  <c r="V80" i="72"/>
  <c r="U80" i="72"/>
  <c r="T80" i="72"/>
  <c r="S80" i="72"/>
  <c r="R80" i="72"/>
  <c r="Q80" i="72"/>
  <c r="P80" i="72"/>
  <c r="O80" i="72"/>
  <c r="N80" i="72"/>
  <c r="M80" i="72"/>
  <c r="L80" i="72"/>
  <c r="K80" i="72"/>
  <c r="J80" i="72"/>
  <c r="I80" i="72"/>
  <c r="H80" i="72"/>
  <c r="G80" i="72"/>
  <c r="F80" i="72"/>
  <c r="E80" i="72"/>
  <c r="D80" i="72"/>
  <c r="BJ79" i="72"/>
  <c r="BI79" i="72"/>
  <c r="BH79" i="72"/>
  <c r="BG79" i="72"/>
  <c r="BF79" i="72"/>
  <c r="BE79" i="72"/>
  <c r="BD79" i="72"/>
  <c r="BC79" i="72"/>
  <c r="BB79" i="72"/>
  <c r="BA79" i="72"/>
  <c r="AZ79" i="72"/>
  <c r="AY79" i="72"/>
  <c r="AX79" i="72"/>
  <c r="AW79" i="72"/>
  <c r="AV79" i="72"/>
  <c r="AU79" i="72"/>
  <c r="AT79" i="72"/>
  <c r="AS79" i="72"/>
  <c r="AR79" i="72"/>
  <c r="AQ79" i="72"/>
  <c r="AP79" i="72"/>
  <c r="AO79" i="72"/>
  <c r="AN79" i="72"/>
  <c r="AM79" i="72"/>
  <c r="AL79" i="72"/>
  <c r="AK79" i="72"/>
  <c r="AJ79" i="72"/>
  <c r="AI79" i="72"/>
  <c r="AH79" i="72"/>
  <c r="AG79" i="72"/>
  <c r="AF79" i="72"/>
  <c r="AE79" i="72"/>
  <c r="AD79" i="72"/>
  <c r="AC79" i="72"/>
  <c r="AB79" i="72"/>
  <c r="AA79" i="72"/>
  <c r="Z79" i="72"/>
  <c r="Y79" i="72"/>
  <c r="X79" i="72"/>
  <c r="W79" i="72"/>
  <c r="V79" i="72"/>
  <c r="U79" i="72"/>
  <c r="T79" i="72"/>
  <c r="S79" i="72"/>
  <c r="R79" i="72"/>
  <c r="Q79" i="72"/>
  <c r="P79" i="72"/>
  <c r="O79" i="72"/>
  <c r="N79" i="72"/>
  <c r="M79" i="72"/>
  <c r="L79" i="72"/>
  <c r="K79" i="72"/>
  <c r="J79" i="72"/>
  <c r="I79" i="72"/>
  <c r="H79" i="72"/>
  <c r="G79" i="72"/>
  <c r="F79" i="72"/>
  <c r="E79" i="72"/>
  <c r="D79" i="72"/>
  <c r="C79" i="72"/>
  <c r="BJ78" i="72"/>
  <c r="BI78" i="72"/>
  <c r="BH78" i="72"/>
  <c r="BG78" i="72"/>
  <c r="BF78" i="72"/>
  <c r="BE78" i="72"/>
  <c r="BD78" i="72"/>
  <c r="BC78" i="72"/>
  <c r="BB78" i="72"/>
  <c r="BA78" i="72"/>
  <c r="AZ78" i="72"/>
  <c r="AY78" i="72"/>
  <c r="AX78" i="72"/>
  <c r="AW78" i="72"/>
  <c r="AV78" i="72"/>
  <c r="AU78" i="72"/>
  <c r="AT78" i="72"/>
  <c r="AS78" i="72"/>
  <c r="AR78" i="72"/>
  <c r="AQ78" i="72"/>
  <c r="AP78" i="72"/>
  <c r="AO78" i="72"/>
  <c r="AN78" i="72"/>
  <c r="AM78" i="72"/>
  <c r="AL78" i="72"/>
  <c r="AK78" i="72"/>
  <c r="AJ78" i="72"/>
  <c r="AI78" i="72"/>
  <c r="AH78" i="72"/>
  <c r="AG78" i="72"/>
  <c r="AF78" i="72"/>
  <c r="AE78" i="72"/>
  <c r="AD78" i="72"/>
  <c r="AC78" i="72"/>
  <c r="AB78" i="72"/>
  <c r="AA78" i="72"/>
  <c r="Z78" i="72"/>
  <c r="Y78" i="72"/>
  <c r="X78" i="72"/>
  <c r="W78" i="72"/>
  <c r="V78" i="72"/>
  <c r="U78" i="72"/>
  <c r="T78" i="72"/>
  <c r="S78" i="72"/>
  <c r="R78" i="72"/>
  <c r="Q78" i="72"/>
  <c r="P78" i="72"/>
  <c r="O78" i="72"/>
  <c r="N78" i="72"/>
  <c r="M78" i="72"/>
  <c r="L78" i="72"/>
  <c r="K78" i="72"/>
  <c r="J78" i="72"/>
  <c r="I78" i="72"/>
  <c r="H78" i="72"/>
  <c r="G78" i="72"/>
  <c r="F78" i="72"/>
  <c r="E78" i="72"/>
  <c r="D78" i="72"/>
  <c r="C78" i="72"/>
  <c r="BJ77" i="72"/>
  <c r="BI77" i="72"/>
  <c r="BH77" i="72"/>
  <c r="BG77" i="72"/>
  <c r="BF77" i="72"/>
  <c r="BE77" i="72"/>
  <c r="BD77" i="72"/>
  <c r="BC77" i="72"/>
  <c r="BB77" i="72"/>
  <c r="BA77" i="72"/>
  <c r="AZ77" i="72"/>
  <c r="AY77" i="72"/>
  <c r="AX77" i="72"/>
  <c r="AW77" i="72"/>
  <c r="AV77" i="72"/>
  <c r="AU77" i="72"/>
  <c r="AT77" i="72"/>
  <c r="AS77" i="72"/>
  <c r="AR77" i="72"/>
  <c r="AQ77" i="72"/>
  <c r="AP77" i="72"/>
  <c r="AO77" i="72"/>
  <c r="AN77" i="72"/>
  <c r="AM77" i="72"/>
  <c r="AL77" i="72"/>
  <c r="AK77" i="72"/>
  <c r="AJ77" i="72"/>
  <c r="AI77" i="72"/>
  <c r="AH77" i="72"/>
  <c r="AG77" i="72"/>
  <c r="AF77" i="72"/>
  <c r="AE77" i="72"/>
  <c r="AD77" i="72"/>
  <c r="AC77" i="72"/>
  <c r="AB77" i="72"/>
  <c r="AA77" i="72"/>
  <c r="Z77" i="72"/>
  <c r="Y77" i="72"/>
  <c r="X77" i="72"/>
  <c r="W77" i="72"/>
  <c r="V77" i="72"/>
  <c r="U77" i="72"/>
  <c r="T77" i="72"/>
  <c r="S77" i="72"/>
  <c r="R77" i="72"/>
  <c r="Q77" i="72"/>
  <c r="P77" i="72"/>
  <c r="O77" i="72"/>
  <c r="N77" i="72"/>
  <c r="M77" i="72"/>
  <c r="L77" i="72"/>
  <c r="K77" i="72"/>
  <c r="J77" i="72"/>
  <c r="I77" i="72"/>
  <c r="H77" i="72"/>
  <c r="G77" i="72"/>
  <c r="F77" i="72"/>
  <c r="E77" i="72"/>
  <c r="D77" i="72"/>
  <c r="BJ76" i="72"/>
  <c r="BI76" i="72"/>
  <c r="BH76" i="72"/>
  <c r="BG76" i="72"/>
  <c r="BF76" i="72"/>
  <c r="BE76" i="72"/>
  <c r="BD76" i="72"/>
  <c r="BC76" i="72"/>
  <c r="BB76" i="72"/>
  <c r="BA76" i="72"/>
  <c r="AZ76" i="72"/>
  <c r="AY76" i="72"/>
  <c r="AX76" i="72"/>
  <c r="AW76" i="72"/>
  <c r="AV76" i="72"/>
  <c r="AU76" i="72"/>
  <c r="AT76" i="72"/>
  <c r="AS76" i="72"/>
  <c r="AR76" i="72"/>
  <c r="AQ76" i="72"/>
  <c r="AP76" i="72"/>
  <c r="AO76" i="72"/>
  <c r="AN76" i="72"/>
  <c r="AM76" i="72"/>
  <c r="AL76" i="72"/>
  <c r="AK76" i="72"/>
  <c r="AJ76" i="72"/>
  <c r="AI76" i="72"/>
  <c r="AH76" i="72"/>
  <c r="AG76" i="72"/>
  <c r="AF76" i="72"/>
  <c r="AE76" i="72"/>
  <c r="AD76" i="72"/>
  <c r="AC76" i="72"/>
  <c r="AB76" i="72"/>
  <c r="AA76" i="72"/>
  <c r="Z76" i="72"/>
  <c r="Y76" i="72"/>
  <c r="X76" i="72"/>
  <c r="W76" i="72"/>
  <c r="V76" i="72"/>
  <c r="U76" i="72"/>
  <c r="T76" i="72"/>
  <c r="S76" i="72"/>
  <c r="R76" i="72"/>
  <c r="Q76" i="72"/>
  <c r="P76" i="72"/>
  <c r="O76" i="72"/>
  <c r="N76" i="72"/>
  <c r="M76" i="72"/>
  <c r="L76" i="72"/>
  <c r="K76" i="72"/>
  <c r="J76" i="72"/>
  <c r="I76" i="72"/>
  <c r="H76" i="72"/>
  <c r="G76" i="72"/>
  <c r="F76" i="72"/>
  <c r="E76" i="72"/>
  <c r="D76" i="72"/>
  <c r="BJ75" i="72"/>
  <c r="BI75" i="72"/>
  <c r="BH75" i="72"/>
  <c r="BG75" i="72"/>
  <c r="BF75" i="72"/>
  <c r="BE75" i="72"/>
  <c r="BD75" i="72"/>
  <c r="BC75" i="72"/>
  <c r="BB75" i="72"/>
  <c r="BA75" i="72"/>
  <c r="AZ75" i="72"/>
  <c r="AY75" i="72"/>
  <c r="AX75" i="72"/>
  <c r="AW75" i="72"/>
  <c r="AV75" i="72"/>
  <c r="AU75" i="72"/>
  <c r="AT75" i="72"/>
  <c r="AS75" i="72"/>
  <c r="AR75" i="72"/>
  <c r="AQ75" i="72"/>
  <c r="AP75" i="72"/>
  <c r="AO75" i="72"/>
  <c r="AN75" i="72"/>
  <c r="AM75" i="72"/>
  <c r="AL75" i="72"/>
  <c r="AK75" i="72"/>
  <c r="AJ75" i="72"/>
  <c r="AI75" i="72"/>
  <c r="AH75" i="72"/>
  <c r="AG75" i="72"/>
  <c r="AF75" i="72"/>
  <c r="AE75" i="72"/>
  <c r="AD75" i="72"/>
  <c r="AC75" i="72"/>
  <c r="AB75" i="72"/>
  <c r="AA75" i="72"/>
  <c r="Z75" i="72"/>
  <c r="Y75" i="72"/>
  <c r="X75" i="72"/>
  <c r="W75" i="72"/>
  <c r="V75" i="72"/>
  <c r="U75" i="72"/>
  <c r="T75" i="72"/>
  <c r="S75" i="72"/>
  <c r="R75" i="72"/>
  <c r="Q75" i="72"/>
  <c r="P75" i="72"/>
  <c r="O75" i="72"/>
  <c r="N75" i="72"/>
  <c r="M75" i="72"/>
  <c r="L75" i="72"/>
  <c r="K75" i="72"/>
  <c r="J75" i="72"/>
  <c r="I75" i="72"/>
  <c r="H75" i="72"/>
  <c r="G75" i="72"/>
  <c r="F75" i="72"/>
  <c r="E75" i="72"/>
  <c r="D75" i="72"/>
  <c r="C75" i="72"/>
  <c r="BJ74" i="72"/>
  <c r="BI74" i="72"/>
  <c r="BH74" i="72"/>
  <c r="BG74" i="72"/>
  <c r="BF74" i="72"/>
  <c r="BE74" i="72"/>
  <c r="BD74" i="72"/>
  <c r="BC74" i="72"/>
  <c r="BB74" i="72"/>
  <c r="BA74" i="72"/>
  <c r="AZ74" i="72"/>
  <c r="AY74" i="72"/>
  <c r="AX74" i="72"/>
  <c r="AW74" i="72"/>
  <c r="AV74" i="72"/>
  <c r="AU74" i="72"/>
  <c r="AT74" i="72"/>
  <c r="AS74" i="72"/>
  <c r="AR74" i="72"/>
  <c r="AQ74" i="72"/>
  <c r="AP74" i="72"/>
  <c r="AO74" i="72"/>
  <c r="AN74" i="72"/>
  <c r="AM74" i="72"/>
  <c r="AL74" i="72"/>
  <c r="AK74" i="72"/>
  <c r="AJ74" i="72"/>
  <c r="AI74" i="72"/>
  <c r="AH74" i="72"/>
  <c r="AG74" i="72"/>
  <c r="AF74" i="72"/>
  <c r="AE74" i="72"/>
  <c r="AD74" i="72"/>
  <c r="AC74" i="72"/>
  <c r="AB74" i="72"/>
  <c r="AA74" i="72"/>
  <c r="Z74" i="72"/>
  <c r="Y74" i="72"/>
  <c r="X74" i="72"/>
  <c r="W74" i="72"/>
  <c r="V74" i="72"/>
  <c r="U74" i="72"/>
  <c r="T74" i="72"/>
  <c r="S74" i="72"/>
  <c r="R74" i="72"/>
  <c r="Q74" i="72"/>
  <c r="P74" i="72"/>
  <c r="O74" i="72"/>
  <c r="N74" i="72"/>
  <c r="M74" i="72"/>
  <c r="L74" i="72"/>
  <c r="K74" i="72"/>
  <c r="J74" i="72"/>
  <c r="I74" i="72"/>
  <c r="H74" i="72"/>
  <c r="G74" i="72"/>
  <c r="F74" i="72"/>
  <c r="E74" i="72"/>
  <c r="D74" i="72"/>
  <c r="C74" i="72"/>
  <c r="BJ72" i="72"/>
  <c r="BI72" i="72"/>
  <c r="BH72" i="72"/>
  <c r="BG72" i="72"/>
  <c r="BF72" i="72"/>
  <c r="BE72" i="72"/>
  <c r="BD72" i="72"/>
  <c r="BC72" i="72"/>
  <c r="BB72" i="72"/>
  <c r="BA72" i="72"/>
  <c r="AZ72" i="72"/>
  <c r="AY72" i="72"/>
  <c r="AX72" i="72"/>
  <c r="AW72" i="72"/>
  <c r="AV72" i="72"/>
  <c r="AU72" i="72"/>
  <c r="AT72" i="72"/>
  <c r="AS72" i="72"/>
  <c r="AR72" i="72"/>
  <c r="AQ72" i="72"/>
  <c r="AP72" i="72"/>
  <c r="AO72" i="72"/>
  <c r="AN72" i="72"/>
  <c r="AM72" i="72"/>
  <c r="AL72" i="72"/>
  <c r="AK72" i="72"/>
  <c r="AJ72" i="72"/>
  <c r="AI72" i="72"/>
  <c r="AH72" i="72"/>
  <c r="AG72" i="72"/>
  <c r="AF72" i="72"/>
  <c r="AE72" i="72"/>
  <c r="AD72" i="72"/>
  <c r="AC72" i="72"/>
  <c r="AB72" i="72"/>
  <c r="AA72" i="72"/>
  <c r="Z72" i="72"/>
  <c r="Y72" i="72"/>
  <c r="X72" i="72"/>
  <c r="W72" i="72"/>
  <c r="V72" i="72"/>
  <c r="U72" i="72"/>
  <c r="T72" i="72"/>
  <c r="S72" i="72"/>
  <c r="R72" i="72"/>
  <c r="Q72" i="72"/>
  <c r="P72" i="72"/>
  <c r="O72" i="72"/>
  <c r="N72" i="72"/>
  <c r="M72" i="72"/>
  <c r="L72" i="72"/>
  <c r="K72" i="72"/>
  <c r="J72" i="72"/>
  <c r="I72" i="72"/>
  <c r="H72" i="72"/>
  <c r="G72" i="72"/>
  <c r="F72" i="72"/>
  <c r="E72" i="72"/>
  <c r="D72" i="72"/>
  <c r="C72" i="72"/>
  <c r="BJ71" i="72"/>
  <c r="BI71" i="72"/>
  <c r="BH71" i="72"/>
  <c r="BG71" i="72"/>
  <c r="BF71" i="72"/>
  <c r="BE71" i="72"/>
  <c r="BD71" i="72"/>
  <c r="BC71" i="72"/>
  <c r="BB71" i="72"/>
  <c r="BA71" i="72"/>
  <c r="AZ71" i="72"/>
  <c r="AY71" i="72"/>
  <c r="AX71" i="72"/>
  <c r="AW71" i="72"/>
  <c r="AV71" i="72"/>
  <c r="AU71" i="72"/>
  <c r="AT71" i="72"/>
  <c r="AS71" i="72"/>
  <c r="AR71" i="72"/>
  <c r="AQ71" i="72"/>
  <c r="AP71" i="72"/>
  <c r="AO71" i="72"/>
  <c r="AN71" i="72"/>
  <c r="AM71" i="72"/>
  <c r="AL71" i="72"/>
  <c r="AK71" i="72"/>
  <c r="AJ71" i="72"/>
  <c r="AI71" i="72"/>
  <c r="AH71" i="72"/>
  <c r="AG71" i="72"/>
  <c r="AF71" i="72"/>
  <c r="AE71" i="72"/>
  <c r="AD71" i="72"/>
  <c r="AC71" i="72"/>
  <c r="AB71" i="72"/>
  <c r="AA71" i="72"/>
  <c r="Z71" i="72"/>
  <c r="Y71" i="72"/>
  <c r="X71" i="72"/>
  <c r="W71" i="72"/>
  <c r="V71" i="72"/>
  <c r="U71" i="72"/>
  <c r="T71" i="72"/>
  <c r="S71" i="72"/>
  <c r="R71" i="72"/>
  <c r="Q71" i="72"/>
  <c r="P71" i="72"/>
  <c r="O71" i="72"/>
  <c r="N71" i="72"/>
  <c r="M71" i="72"/>
  <c r="L71" i="72"/>
  <c r="K71" i="72"/>
  <c r="J71" i="72"/>
  <c r="I71" i="72"/>
  <c r="H71" i="72"/>
  <c r="G71" i="72"/>
  <c r="F71" i="72"/>
  <c r="E71" i="72"/>
  <c r="BJ70" i="72"/>
  <c r="BI70" i="72"/>
  <c r="BH70" i="72"/>
  <c r="BG70" i="72"/>
  <c r="BF70" i="72"/>
  <c r="BE70" i="72"/>
  <c r="BD70" i="72"/>
  <c r="BC70" i="72"/>
  <c r="BB70" i="72"/>
  <c r="BA70" i="72"/>
  <c r="AZ70" i="72"/>
  <c r="AY70" i="72"/>
  <c r="AX70" i="72"/>
  <c r="AW70" i="72"/>
  <c r="AV70" i="72"/>
  <c r="AU70" i="72"/>
  <c r="AT70" i="72"/>
  <c r="AS70" i="72"/>
  <c r="AR70" i="72"/>
  <c r="AQ70" i="72"/>
  <c r="AP70" i="72"/>
  <c r="AO70" i="72"/>
  <c r="AN70" i="72"/>
  <c r="AM70" i="72"/>
  <c r="AL70" i="72"/>
  <c r="AK70" i="72"/>
  <c r="AJ70" i="72"/>
  <c r="AI70" i="72"/>
  <c r="AH70" i="72"/>
  <c r="AG70" i="72"/>
  <c r="AF70" i="72"/>
  <c r="AE70" i="72"/>
  <c r="AD70" i="72"/>
  <c r="AC70" i="72"/>
  <c r="AB70" i="72"/>
  <c r="AA70" i="72"/>
  <c r="Z70" i="72"/>
  <c r="Y70" i="72"/>
  <c r="X70" i="72"/>
  <c r="W70" i="72"/>
  <c r="V70" i="72"/>
  <c r="U70" i="72"/>
  <c r="T70" i="72"/>
  <c r="S70" i="72"/>
  <c r="R70" i="72"/>
  <c r="Q70" i="72"/>
  <c r="P70" i="72"/>
  <c r="O70" i="72"/>
  <c r="N70" i="72"/>
  <c r="M70" i="72"/>
  <c r="L70" i="72"/>
  <c r="K70" i="72"/>
  <c r="J70" i="72"/>
  <c r="I70" i="72"/>
  <c r="H70" i="72"/>
  <c r="G70" i="72"/>
  <c r="F70" i="72"/>
  <c r="E70" i="72"/>
  <c r="D70" i="72"/>
  <c r="C70" i="72"/>
  <c r="BJ69" i="72"/>
  <c r="BI69" i="72"/>
  <c r="BH69" i="72"/>
  <c r="BG69" i="72"/>
  <c r="BF69" i="72"/>
  <c r="BE69" i="72"/>
  <c r="BD69" i="72"/>
  <c r="BC69" i="72"/>
  <c r="BB69" i="72"/>
  <c r="BA69" i="72"/>
  <c r="AZ69" i="72"/>
  <c r="AY69" i="72"/>
  <c r="AX69" i="72"/>
  <c r="AW69" i="72"/>
  <c r="AV69" i="72"/>
  <c r="AU69" i="72"/>
  <c r="AT69" i="72"/>
  <c r="AS69" i="72"/>
  <c r="AR69" i="72"/>
  <c r="AQ69" i="72"/>
  <c r="AP69" i="72"/>
  <c r="AO69" i="72"/>
  <c r="AN69" i="72"/>
  <c r="AM69" i="72"/>
  <c r="AL69" i="72"/>
  <c r="AK69" i="72"/>
  <c r="AJ69" i="72"/>
  <c r="AI69" i="72"/>
  <c r="AH69" i="72"/>
  <c r="AG69" i="72"/>
  <c r="AF69" i="72"/>
  <c r="AE69" i="72"/>
  <c r="AD69" i="72"/>
  <c r="AC69" i="72"/>
  <c r="AB69" i="72"/>
  <c r="AA69" i="72"/>
  <c r="Z69" i="72"/>
  <c r="Y69" i="72"/>
  <c r="X69" i="72"/>
  <c r="W69" i="72"/>
  <c r="V69" i="72"/>
  <c r="U69" i="72"/>
  <c r="T69" i="72"/>
  <c r="S69" i="72"/>
  <c r="R69" i="72"/>
  <c r="Q69" i="72"/>
  <c r="P69" i="72"/>
  <c r="O69" i="72"/>
  <c r="N69" i="72"/>
  <c r="M69" i="72"/>
  <c r="L69" i="72"/>
  <c r="K69" i="72"/>
  <c r="J69" i="72"/>
  <c r="I69" i="72"/>
  <c r="H69" i="72"/>
  <c r="G69" i="72"/>
  <c r="F69" i="72"/>
  <c r="E69" i="72"/>
  <c r="BJ68" i="72"/>
  <c r="BI68" i="72"/>
  <c r="BH68" i="72"/>
  <c r="BG68" i="72"/>
  <c r="BF68" i="72"/>
  <c r="BE68" i="72"/>
  <c r="BD68" i="72"/>
  <c r="BC68" i="72"/>
  <c r="BB68" i="72"/>
  <c r="BA68" i="72"/>
  <c r="AZ68" i="72"/>
  <c r="AY68" i="72"/>
  <c r="AX68" i="72"/>
  <c r="AW68" i="72"/>
  <c r="AV68" i="72"/>
  <c r="AU68" i="72"/>
  <c r="AT68" i="72"/>
  <c r="AS68" i="72"/>
  <c r="AR68" i="72"/>
  <c r="AQ68" i="72"/>
  <c r="AP68" i="72"/>
  <c r="AO68" i="72"/>
  <c r="AN68" i="72"/>
  <c r="AM68" i="72"/>
  <c r="AL68" i="72"/>
  <c r="AK68" i="72"/>
  <c r="AJ68" i="72"/>
  <c r="AI68" i="72"/>
  <c r="AH68" i="72"/>
  <c r="AG68" i="72"/>
  <c r="AF68" i="72"/>
  <c r="AE68" i="72"/>
  <c r="AD68" i="72"/>
  <c r="AC68" i="72"/>
  <c r="AB68" i="72"/>
  <c r="AA68" i="72"/>
  <c r="Z68" i="72"/>
  <c r="Y68" i="72"/>
  <c r="X68" i="72"/>
  <c r="W68" i="72"/>
  <c r="V68" i="72"/>
  <c r="U68" i="72"/>
  <c r="T68" i="72"/>
  <c r="S68" i="72"/>
  <c r="R68" i="72"/>
  <c r="Q68" i="72"/>
  <c r="P68" i="72"/>
  <c r="O68" i="72"/>
  <c r="N68" i="72"/>
  <c r="M68" i="72"/>
  <c r="L68" i="72"/>
  <c r="K68" i="72"/>
  <c r="J68" i="72"/>
  <c r="I68" i="72"/>
  <c r="H68" i="72"/>
  <c r="G68" i="72"/>
  <c r="F68" i="72"/>
  <c r="E68" i="72"/>
  <c r="BJ67" i="72"/>
  <c r="BI67" i="72"/>
  <c r="BH67" i="72"/>
  <c r="BG67" i="72"/>
  <c r="BF67" i="72"/>
  <c r="BE67" i="72"/>
  <c r="BD67" i="72"/>
  <c r="BC67" i="72"/>
  <c r="BB67" i="72"/>
  <c r="BA67" i="72"/>
  <c r="AZ67" i="72"/>
  <c r="AY67" i="72"/>
  <c r="AX67" i="72"/>
  <c r="AW67" i="72"/>
  <c r="AV67" i="72"/>
  <c r="AU67" i="72"/>
  <c r="AT67" i="72"/>
  <c r="AS67" i="72"/>
  <c r="AR67" i="72"/>
  <c r="AQ67" i="72"/>
  <c r="AP67" i="72"/>
  <c r="AO67" i="72"/>
  <c r="AN67" i="72"/>
  <c r="AM67" i="72"/>
  <c r="AL67" i="72"/>
  <c r="AK67" i="72"/>
  <c r="AJ67" i="72"/>
  <c r="AI67" i="72"/>
  <c r="AH67" i="72"/>
  <c r="AG67" i="72"/>
  <c r="AF67" i="72"/>
  <c r="AE67" i="72"/>
  <c r="AD67" i="72"/>
  <c r="AC67" i="72"/>
  <c r="AB67" i="72"/>
  <c r="AA67" i="72"/>
  <c r="Z67" i="72"/>
  <c r="Y67" i="72"/>
  <c r="X67" i="72"/>
  <c r="W67" i="72"/>
  <c r="V67" i="72"/>
  <c r="U67" i="72"/>
  <c r="T67" i="72"/>
  <c r="S67" i="72"/>
  <c r="R67" i="72"/>
  <c r="Q67" i="72"/>
  <c r="P67" i="72"/>
  <c r="O67" i="72"/>
  <c r="N67" i="72"/>
  <c r="M67" i="72"/>
  <c r="L67" i="72"/>
  <c r="K67" i="72"/>
  <c r="J67" i="72"/>
  <c r="I67" i="72"/>
  <c r="H67" i="72"/>
  <c r="G67" i="72"/>
  <c r="F67" i="72"/>
  <c r="E67" i="72"/>
  <c r="BJ66" i="72"/>
  <c r="BI66" i="72"/>
  <c r="BH66" i="72"/>
  <c r="BG66" i="72"/>
  <c r="BF66" i="72"/>
  <c r="BE66" i="72"/>
  <c r="BD66" i="72"/>
  <c r="BC66" i="72"/>
  <c r="BB66" i="72"/>
  <c r="BA66" i="72"/>
  <c r="AZ66" i="72"/>
  <c r="AY66" i="72"/>
  <c r="AX66" i="72"/>
  <c r="AW66" i="72"/>
  <c r="AV66" i="72"/>
  <c r="AU66" i="72"/>
  <c r="AT66" i="72"/>
  <c r="AS66" i="72"/>
  <c r="AR66" i="72"/>
  <c r="AQ66" i="72"/>
  <c r="AP66" i="72"/>
  <c r="AO66" i="72"/>
  <c r="AN66" i="72"/>
  <c r="AM66" i="72"/>
  <c r="AL66" i="72"/>
  <c r="AK66" i="72"/>
  <c r="AJ66" i="72"/>
  <c r="AI66" i="72"/>
  <c r="AH66" i="72"/>
  <c r="AG66" i="72"/>
  <c r="AF66" i="72"/>
  <c r="AE66" i="72"/>
  <c r="AD66" i="72"/>
  <c r="AC66" i="72"/>
  <c r="AB66" i="72"/>
  <c r="AA66" i="72"/>
  <c r="Z66" i="72"/>
  <c r="Y66" i="72"/>
  <c r="X66" i="72"/>
  <c r="W66" i="72"/>
  <c r="V66" i="72"/>
  <c r="U66" i="72"/>
  <c r="T66" i="72"/>
  <c r="S66" i="72"/>
  <c r="R66" i="72"/>
  <c r="Q66" i="72"/>
  <c r="P66" i="72"/>
  <c r="O66" i="72"/>
  <c r="N66" i="72"/>
  <c r="M66" i="72"/>
  <c r="L66" i="72"/>
  <c r="K66" i="72"/>
  <c r="J66" i="72"/>
  <c r="I66" i="72"/>
  <c r="H66" i="72"/>
  <c r="G66" i="72"/>
  <c r="F66" i="72"/>
  <c r="E66" i="72"/>
  <c r="BJ65" i="72"/>
  <c r="BI65" i="72"/>
  <c r="BH65" i="72"/>
  <c r="BG65" i="72"/>
  <c r="BF65" i="72"/>
  <c r="BE65" i="72"/>
  <c r="BD65" i="72"/>
  <c r="BC65" i="72"/>
  <c r="BB65" i="72"/>
  <c r="BA65" i="72"/>
  <c r="AZ65" i="72"/>
  <c r="AY65" i="72"/>
  <c r="AX65" i="72"/>
  <c r="AW65" i="72"/>
  <c r="AV65" i="72"/>
  <c r="AU65" i="72"/>
  <c r="AT65" i="72"/>
  <c r="AS65" i="72"/>
  <c r="AR65" i="72"/>
  <c r="AQ65" i="72"/>
  <c r="AP65" i="72"/>
  <c r="AO65" i="72"/>
  <c r="AN65" i="72"/>
  <c r="AM65" i="72"/>
  <c r="AL65" i="72"/>
  <c r="AK65" i="72"/>
  <c r="AJ65" i="72"/>
  <c r="AI65" i="72"/>
  <c r="AH65" i="72"/>
  <c r="AG65" i="72"/>
  <c r="AF65" i="72"/>
  <c r="AE65" i="72"/>
  <c r="AD65" i="72"/>
  <c r="AC65" i="72"/>
  <c r="AB65" i="72"/>
  <c r="AA65" i="72"/>
  <c r="Z65" i="72"/>
  <c r="Y65" i="72"/>
  <c r="X65" i="72"/>
  <c r="W65" i="72"/>
  <c r="V65" i="72"/>
  <c r="U65" i="72"/>
  <c r="T65" i="72"/>
  <c r="S65" i="72"/>
  <c r="R65" i="72"/>
  <c r="Q65" i="72"/>
  <c r="P65" i="72"/>
  <c r="O65" i="72"/>
  <c r="N65" i="72"/>
  <c r="M65" i="72"/>
  <c r="L65" i="72"/>
  <c r="K65" i="72"/>
  <c r="J65" i="72"/>
  <c r="I65" i="72"/>
  <c r="H65" i="72"/>
  <c r="G65" i="72"/>
  <c r="F65" i="72"/>
  <c r="E65" i="72"/>
  <c r="BJ64" i="72"/>
  <c r="BI64" i="72"/>
  <c r="BH64" i="72"/>
  <c r="BG64" i="72"/>
  <c r="BF64" i="72"/>
  <c r="BE64" i="72"/>
  <c r="BD64" i="72"/>
  <c r="BC64" i="72"/>
  <c r="BB64" i="72"/>
  <c r="BA64" i="72"/>
  <c r="AZ64" i="72"/>
  <c r="AY64" i="72"/>
  <c r="AX64" i="72"/>
  <c r="AW64" i="72"/>
  <c r="AV64" i="72"/>
  <c r="AU64" i="72"/>
  <c r="AT64" i="72"/>
  <c r="AS64" i="72"/>
  <c r="AR64" i="72"/>
  <c r="AQ64" i="72"/>
  <c r="AP64" i="72"/>
  <c r="AO64" i="72"/>
  <c r="AN64" i="72"/>
  <c r="AM64" i="72"/>
  <c r="AL64" i="72"/>
  <c r="AK64" i="72"/>
  <c r="AJ64" i="72"/>
  <c r="AI64" i="72"/>
  <c r="AH64" i="72"/>
  <c r="AG64" i="72"/>
  <c r="AF64" i="72"/>
  <c r="AE64" i="72"/>
  <c r="AD64" i="72"/>
  <c r="AC64" i="72"/>
  <c r="AB64" i="72"/>
  <c r="AA64" i="72"/>
  <c r="Z64" i="72"/>
  <c r="Y64" i="72"/>
  <c r="X64" i="72"/>
  <c r="W64" i="72"/>
  <c r="V64" i="72"/>
  <c r="U64" i="72"/>
  <c r="T64" i="72"/>
  <c r="S64" i="72"/>
  <c r="R64" i="72"/>
  <c r="Q64" i="72"/>
  <c r="P64" i="72"/>
  <c r="O64" i="72"/>
  <c r="N64" i="72"/>
  <c r="M64" i="72"/>
  <c r="L64" i="72"/>
  <c r="K64" i="72"/>
  <c r="J64" i="72"/>
  <c r="I64" i="72"/>
  <c r="H64" i="72"/>
  <c r="G64" i="72"/>
  <c r="F64" i="72"/>
  <c r="E64" i="72"/>
  <c r="D64" i="72"/>
  <c r="C64" i="72"/>
  <c r="BJ63" i="72"/>
  <c r="BI63" i="72"/>
  <c r="BH63" i="72"/>
  <c r="BG63" i="72"/>
  <c r="BF63" i="72"/>
  <c r="BE63" i="72"/>
  <c r="BD63" i="72"/>
  <c r="BC63" i="72"/>
  <c r="BB63" i="72"/>
  <c r="BA63" i="72"/>
  <c r="AZ63" i="72"/>
  <c r="AY63" i="72"/>
  <c r="AX63" i="72"/>
  <c r="AW63" i="72"/>
  <c r="AV63" i="72"/>
  <c r="AU63" i="72"/>
  <c r="AT63" i="72"/>
  <c r="AS63" i="72"/>
  <c r="AR63" i="72"/>
  <c r="AQ63" i="72"/>
  <c r="AP63" i="72"/>
  <c r="AO63" i="72"/>
  <c r="AN63" i="72"/>
  <c r="AM63" i="72"/>
  <c r="AL63" i="72"/>
  <c r="AK63" i="72"/>
  <c r="AJ63" i="72"/>
  <c r="AI63" i="72"/>
  <c r="AH63" i="72"/>
  <c r="AG63" i="72"/>
  <c r="AF63" i="72"/>
  <c r="AE63" i="72"/>
  <c r="AD63" i="72"/>
  <c r="AC63" i="72"/>
  <c r="AB63" i="72"/>
  <c r="AA63" i="72"/>
  <c r="Z63" i="72"/>
  <c r="Y63" i="72"/>
  <c r="X63" i="72"/>
  <c r="W63" i="72"/>
  <c r="V63" i="72"/>
  <c r="U63" i="72"/>
  <c r="T63" i="72"/>
  <c r="S63" i="72"/>
  <c r="R63" i="72"/>
  <c r="Q63" i="72"/>
  <c r="P63" i="72"/>
  <c r="O63" i="72"/>
  <c r="N63" i="72"/>
  <c r="M63" i="72"/>
  <c r="L63" i="72"/>
  <c r="K63" i="72"/>
  <c r="J63" i="72"/>
  <c r="I63" i="72"/>
  <c r="H63" i="72"/>
  <c r="G63" i="72"/>
  <c r="F63" i="72"/>
  <c r="E63" i="72"/>
  <c r="D63" i="72"/>
  <c r="BJ62" i="72"/>
  <c r="BI62" i="72"/>
  <c r="BH62" i="72"/>
  <c r="BG62" i="72"/>
  <c r="BF62" i="72"/>
  <c r="BE62" i="72"/>
  <c r="BD62" i="72"/>
  <c r="BC62" i="72"/>
  <c r="BB62" i="72"/>
  <c r="BA62" i="72"/>
  <c r="AZ62" i="72"/>
  <c r="AY62" i="72"/>
  <c r="AX62" i="72"/>
  <c r="AW62" i="72"/>
  <c r="AV62" i="72"/>
  <c r="AU62" i="72"/>
  <c r="AT62" i="72"/>
  <c r="AS62" i="72"/>
  <c r="AR62" i="72"/>
  <c r="AQ62" i="72"/>
  <c r="AP62" i="72"/>
  <c r="AO62" i="72"/>
  <c r="AN62" i="72"/>
  <c r="AM62" i="72"/>
  <c r="AL62" i="72"/>
  <c r="AK62" i="72"/>
  <c r="AJ62" i="72"/>
  <c r="AI62" i="72"/>
  <c r="AH62" i="72"/>
  <c r="AG62" i="72"/>
  <c r="AF62" i="72"/>
  <c r="AE62" i="72"/>
  <c r="AD62" i="72"/>
  <c r="AC62" i="72"/>
  <c r="AB62" i="72"/>
  <c r="AA62" i="72"/>
  <c r="Z62" i="72"/>
  <c r="Y62" i="72"/>
  <c r="X62" i="72"/>
  <c r="W62" i="72"/>
  <c r="V62" i="72"/>
  <c r="U62" i="72"/>
  <c r="T62" i="72"/>
  <c r="S62" i="72"/>
  <c r="R62" i="72"/>
  <c r="Q62" i="72"/>
  <c r="P62" i="72"/>
  <c r="O62" i="72"/>
  <c r="N62" i="72"/>
  <c r="M62" i="72"/>
  <c r="L62" i="72"/>
  <c r="K62" i="72"/>
  <c r="J62" i="72"/>
  <c r="I62" i="72"/>
  <c r="H62" i="72"/>
  <c r="G62" i="72"/>
  <c r="F62" i="72"/>
  <c r="E62" i="72"/>
  <c r="D62" i="72"/>
  <c r="BJ61" i="72"/>
  <c r="BI61" i="72"/>
  <c r="BH61" i="72"/>
  <c r="BG61" i="72"/>
  <c r="BF61" i="72"/>
  <c r="BE61" i="72"/>
  <c r="BD61" i="72"/>
  <c r="BC61" i="72"/>
  <c r="BB61" i="72"/>
  <c r="BA61" i="72"/>
  <c r="AZ61" i="72"/>
  <c r="AY61" i="72"/>
  <c r="AX61" i="72"/>
  <c r="AW61" i="72"/>
  <c r="AV61" i="72"/>
  <c r="AU61" i="72"/>
  <c r="AT61" i="72"/>
  <c r="AS61" i="72"/>
  <c r="AR61" i="72"/>
  <c r="AQ61" i="72"/>
  <c r="AP61" i="72"/>
  <c r="AO61" i="72"/>
  <c r="AN61" i="72"/>
  <c r="AM61" i="72"/>
  <c r="AL61" i="72"/>
  <c r="AK61" i="72"/>
  <c r="AJ61" i="72"/>
  <c r="AI61" i="72"/>
  <c r="AH61" i="72"/>
  <c r="AG61" i="72"/>
  <c r="AF61" i="72"/>
  <c r="AE61" i="72"/>
  <c r="AD61" i="72"/>
  <c r="AC61" i="72"/>
  <c r="AB61" i="72"/>
  <c r="AA61" i="72"/>
  <c r="Z61" i="72"/>
  <c r="Y61" i="72"/>
  <c r="X61" i="72"/>
  <c r="W61" i="72"/>
  <c r="V61" i="72"/>
  <c r="U61" i="72"/>
  <c r="T61" i="72"/>
  <c r="S61" i="72"/>
  <c r="R61" i="72"/>
  <c r="Q61" i="72"/>
  <c r="P61" i="72"/>
  <c r="O61" i="72"/>
  <c r="N61" i="72"/>
  <c r="M61" i="72"/>
  <c r="L61" i="72"/>
  <c r="K61" i="72"/>
  <c r="J61" i="72"/>
  <c r="I61" i="72"/>
  <c r="H61" i="72"/>
  <c r="G61" i="72"/>
  <c r="F61" i="72"/>
  <c r="E61" i="72"/>
  <c r="D61" i="72"/>
  <c r="C61" i="72"/>
  <c r="BJ60" i="72"/>
  <c r="BI60" i="72"/>
  <c r="BH60" i="72"/>
  <c r="BG60" i="72"/>
  <c r="BF60" i="72"/>
  <c r="BE60" i="72"/>
  <c r="BD60" i="72"/>
  <c r="BC60" i="72"/>
  <c r="BB60" i="72"/>
  <c r="BA60" i="72"/>
  <c r="AZ60" i="72"/>
  <c r="AY60" i="72"/>
  <c r="AX60" i="72"/>
  <c r="AW60" i="72"/>
  <c r="AV60" i="72"/>
  <c r="AU60" i="72"/>
  <c r="AT60" i="72"/>
  <c r="AS60" i="72"/>
  <c r="AR60" i="72"/>
  <c r="AQ60" i="72"/>
  <c r="AP60" i="72"/>
  <c r="AO60" i="72"/>
  <c r="AN60" i="72"/>
  <c r="AM60" i="72"/>
  <c r="AL60" i="72"/>
  <c r="AK60" i="72"/>
  <c r="AJ60" i="72"/>
  <c r="AI60" i="72"/>
  <c r="AH60" i="72"/>
  <c r="AG60" i="72"/>
  <c r="AF60" i="72"/>
  <c r="AE60" i="72"/>
  <c r="AD60" i="72"/>
  <c r="AC60" i="72"/>
  <c r="AB60" i="72"/>
  <c r="AA60" i="72"/>
  <c r="Z60" i="72"/>
  <c r="Y60" i="72"/>
  <c r="X60" i="72"/>
  <c r="W60" i="72"/>
  <c r="V60" i="72"/>
  <c r="U60" i="72"/>
  <c r="T60" i="72"/>
  <c r="S60" i="72"/>
  <c r="R60" i="72"/>
  <c r="Q60" i="72"/>
  <c r="P60" i="72"/>
  <c r="O60" i="72"/>
  <c r="N60" i="72"/>
  <c r="M60" i="72"/>
  <c r="L60" i="72"/>
  <c r="K60" i="72"/>
  <c r="J60" i="72"/>
  <c r="I60" i="72"/>
  <c r="H60" i="72"/>
  <c r="G60" i="72"/>
  <c r="F60" i="72"/>
  <c r="E60" i="72"/>
  <c r="D60" i="72"/>
  <c r="C60" i="72"/>
  <c r="BJ59" i="72"/>
  <c r="BI59" i="72"/>
  <c r="BH59" i="72"/>
  <c r="BG59" i="72"/>
  <c r="BF59" i="72"/>
  <c r="BE59" i="72"/>
  <c r="BD59" i="72"/>
  <c r="BC59" i="72"/>
  <c r="BB59" i="72"/>
  <c r="BA59" i="72"/>
  <c r="AZ59" i="72"/>
  <c r="AY59" i="72"/>
  <c r="AX59" i="72"/>
  <c r="AW59" i="72"/>
  <c r="AV59" i="72"/>
  <c r="AU59" i="72"/>
  <c r="AT59" i="72"/>
  <c r="AS59" i="72"/>
  <c r="AR59" i="72"/>
  <c r="AQ59" i="72"/>
  <c r="AP59" i="72"/>
  <c r="AO59" i="72"/>
  <c r="AN59" i="72"/>
  <c r="AM59" i="72"/>
  <c r="AL59" i="72"/>
  <c r="AK59" i="72"/>
  <c r="AJ59" i="72"/>
  <c r="AI59" i="72"/>
  <c r="AH59" i="72"/>
  <c r="AG59" i="72"/>
  <c r="AF59" i="72"/>
  <c r="AE59" i="72"/>
  <c r="AD59" i="72"/>
  <c r="AC59" i="72"/>
  <c r="AB59" i="72"/>
  <c r="AA59" i="72"/>
  <c r="Z59" i="72"/>
  <c r="Y59" i="72"/>
  <c r="X59" i="72"/>
  <c r="W59" i="72"/>
  <c r="V59" i="72"/>
  <c r="U59" i="72"/>
  <c r="T59" i="72"/>
  <c r="S59" i="72"/>
  <c r="R59" i="72"/>
  <c r="Q59" i="72"/>
  <c r="P59" i="72"/>
  <c r="O59" i="72"/>
  <c r="N59" i="72"/>
  <c r="M59" i="72"/>
  <c r="L59" i="72"/>
  <c r="K59" i="72"/>
  <c r="J59" i="72"/>
  <c r="I59" i="72"/>
  <c r="H59" i="72"/>
  <c r="G59" i="72"/>
  <c r="F59" i="72"/>
  <c r="E59" i="72"/>
  <c r="D59" i="72"/>
  <c r="C59" i="72"/>
  <c r="BJ58" i="72"/>
  <c r="BI58" i="72"/>
  <c r="BH58" i="72"/>
  <c r="BG58" i="72"/>
  <c r="BF58" i="72"/>
  <c r="BE58" i="72"/>
  <c r="BD58" i="72"/>
  <c r="BC58" i="72"/>
  <c r="BB58" i="72"/>
  <c r="BA58" i="72"/>
  <c r="AZ58" i="72"/>
  <c r="AY58" i="72"/>
  <c r="AX58" i="72"/>
  <c r="AW58" i="72"/>
  <c r="AV58" i="72"/>
  <c r="AU58" i="72"/>
  <c r="AT58" i="72"/>
  <c r="AS58" i="72"/>
  <c r="AR58" i="72"/>
  <c r="AQ58" i="72"/>
  <c r="AP58" i="72"/>
  <c r="AO58" i="72"/>
  <c r="AN58" i="72"/>
  <c r="AM58" i="72"/>
  <c r="AL58" i="72"/>
  <c r="AK58" i="72"/>
  <c r="AJ58" i="72"/>
  <c r="AI58" i="72"/>
  <c r="AH58" i="72"/>
  <c r="AG58" i="72"/>
  <c r="AF58" i="72"/>
  <c r="AE58" i="72"/>
  <c r="AD58" i="72"/>
  <c r="AC58" i="72"/>
  <c r="AB58" i="72"/>
  <c r="AA58" i="72"/>
  <c r="Z58" i="72"/>
  <c r="Y58" i="72"/>
  <c r="X58" i="72"/>
  <c r="W58" i="72"/>
  <c r="V58" i="72"/>
  <c r="U58" i="72"/>
  <c r="T58" i="72"/>
  <c r="S58" i="72"/>
  <c r="R58" i="72"/>
  <c r="Q58" i="72"/>
  <c r="P58" i="72"/>
  <c r="O58" i="72"/>
  <c r="N58" i="72"/>
  <c r="M58" i="72"/>
  <c r="L58" i="72"/>
  <c r="K58" i="72"/>
  <c r="J58" i="72"/>
  <c r="I58" i="72"/>
  <c r="H58" i="72"/>
  <c r="G58" i="72"/>
  <c r="F58" i="72"/>
  <c r="E58" i="72"/>
  <c r="D58" i="72"/>
  <c r="C58" i="72"/>
  <c r="BJ57" i="72"/>
  <c r="BI57" i="72"/>
  <c r="BH57" i="72"/>
  <c r="BG57" i="72"/>
  <c r="BF57" i="72"/>
  <c r="BE57" i="72"/>
  <c r="BD57" i="72"/>
  <c r="BC57" i="72"/>
  <c r="BB57" i="72"/>
  <c r="BA57" i="72"/>
  <c r="AZ57" i="72"/>
  <c r="AY57" i="72"/>
  <c r="AX57" i="72"/>
  <c r="AW57" i="72"/>
  <c r="AV57" i="72"/>
  <c r="AU57" i="72"/>
  <c r="AT57" i="72"/>
  <c r="AS57" i="72"/>
  <c r="AR57" i="72"/>
  <c r="AQ57" i="72"/>
  <c r="AP57" i="72"/>
  <c r="AO57" i="72"/>
  <c r="AN57" i="72"/>
  <c r="AM57" i="72"/>
  <c r="AL57" i="72"/>
  <c r="AK57" i="72"/>
  <c r="AJ57" i="72"/>
  <c r="AI57" i="72"/>
  <c r="AH57" i="72"/>
  <c r="AG57" i="72"/>
  <c r="AF57" i="72"/>
  <c r="AE57" i="72"/>
  <c r="AD57" i="72"/>
  <c r="AC57" i="72"/>
  <c r="AB57" i="72"/>
  <c r="AA57" i="72"/>
  <c r="Z57" i="72"/>
  <c r="Y57" i="72"/>
  <c r="X57" i="72"/>
  <c r="W57" i="72"/>
  <c r="V57" i="72"/>
  <c r="U57" i="72"/>
  <c r="T57" i="72"/>
  <c r="S57" i="72"/>
  <c r="R57" i="72"/>
  <c r="Q57" i="72"/>
  <c r="P57" i="72"/>
  <c r="O57" i="72"/>
  <c r="N57" i="72"/>
  <c r="M57" i="72"/>
  <c r="L57" i="72"/>
  <c r="K57" i="72"/>
  <c r="J57" i="72"/>
  <c r="I57" i="72"/>
  <c r="H57" i="72"/>
  <c r="G57" i="72"/>
  <c r="F57" i="72"/>
  <c r="E57" i="72"/>
  <c r="D57" i="72"/>
  <c r="C57" i="72"/>
  <c r="BJ56" i="72"/>
  <c r="BI56" i="72"/>
  <c r="BH56" i="72"/>
  <c r="BG56" i="72"/>
  <c r="BF56" i="72"/>
  <c r="BE56" i="72"/>
  <c r="BD56" i="72"/>
  <c r="BC56" i="72"/>
  <c r="BB56" i="72"/>
  <c r="BA56" i="72"/>
  <c r="AZ56" i="72"/>
  <c r="AY56" i="72"/>
  <c r="AX56" i="72"/>
  <c r="AW56" i="72"/>
  <c r="AV56" i="72"/>
  <c r="AU56" i="72"/>
  <c r="AT56" i="72"/>
  <c r="AS56" i="72"/>
  <c r="AR56" i="72"/>
  <c r="AQ56" i="72"/>
  <c r="AP56" i="72"/>
  <c r="AO56" i="72"/>
  <c r="AN56" i="72"/>
  <c r="AM56" i="72"/>
  <c r="AL56" i="72"/>
  <c r="AK56" i="72"/>
  <c r="AJ56" i="72"/>
  <c r="AI56" i="72"/>
  <c r="AH56" i="72"/>
  <c r="AG56" i="72"/>
  <c r="AF56" i="72"/>
  <c r="AE56" i="72"/>
  <c r="AD56" i="72"/>
  <c r="AC56" i="72"/>
  <c r="AB56" i="72"/>
  <c r="AA56" i="72"/>
  <c r="Z56" i="72"/>
  <c r="Y56" i="72"/>
  <c r="X56" i="72"/>
  <c r="W56" i="72"/>
  <c r="V56" i="72"/>
  <c r="U56" i="72"/>
  <c r="T56" i="72"/>
  <c r="S56" i="72"/>
  <c r="R56" i="72"/>
  <c r="Q56" i="72"/>
  <c r="P56" i="72"/>
  <c r="O56" i="72"/>
  <c r="N56" i="72"/>
  <c r="M56" i="72"/>
  <c r="L56" i="72"/>
  <c r="K56" i="72"/>
  <c r="J56" i="72"/>
  <c r="I56" i="72"/>
  <c r="H56" i="72"/>
  <c r="G56" i="72"/>
  <c r="F56" i="72"/>
  <c r="E56" i="72"/>
  <c r="D56" i="72"/>
  <c r="C56" i="72"/>
  <c r="BJ55" i="72"/>
  <c r="BI55" i="72"/>
  <c r="BH55" i="72"/>
  <c r="BG55" i="72"/>
  <c r="BF55" i="72"/>
  <c r="BE55" i="72"/>
  <c r="BD55" i="72"/>
  <c r="BC55" i="72"/>
  <c r="BB55" i="72"/>
  <c r="BA55" i="72"/>
  <c r="AZ55" i="72"/>
  <c r="AY55" i="72"/>
  <c r="AX55" i="72"/>
  <c r="AW55" i="72"/>
  <c r="AV55" i="72"/>
  <c r="AU55" i="72"/>
  <c r="AT55" i="72"/>
  <c r="AS55" i="72"/>
  <c r="AR55" i="72"/>
  <c r="AQ55" i="72"/>
  <c r="AP55" i="72"/>
  <c r="AO55" i="72"/>
  <c r="AN55" i="72"/>
  <c r="AM55" i="72"/>
  <c r="AL55" i="72"/>
  <c r="AK55" i="72"/>
  <c r="AJ55" i="72"/>
  <c r="AI55" i="72"/>
  <c r="AH55" i="72"/>
  <c r="AG55" i="72"/>
  <c r="AF55" i="72"/>
  <c r="AE55" i="72"/>
  <c r="AD55" i="72"/>
  <c r="AC55" i="72"/>
  <c r="AB55" i="72"/>
  <c r="AA55" i="72"/>
  <c r="Z55" i="72"/>
  <c r="Y55" i="72"/>
  <c r="X55" i="72"/>
  <c r="W55" i="72"/>
  <c r="V55" i="72"/>
  <c r="U55" i="72"/>
  <c r="T55" i="72"/>
  <c r="S55" i="72"/>
  <c r="R55" i="72"/>
  <c r="Q55" i="72"/>
  <c r="P55" i="72"/>
  <c r="O55" i="72"/>
  <c r="N55" i="72"/>
  <c r="M55" i="72"/>
  <c r="L55" i="72"/>
  <c r="K55" i="72"/>
  <c r="J55" i="72"/>
  <c r="I55" i="72"/>
  <c r="H55" i="72"/>
  <c r="G55" i="72"/>
  <c r="F55" i="72"/>
  <c r="E55" i="72"/>
  <c r="D55" i="72"/>
  <c r="C55" i="72"/>
  <c r="C54" i="72"/>
  <c r="K53" i="72"/>
  <c r="J53" i="72"/>
  <c r="I53" i="72"/>
  <c r="H53" i="72"/>
  <c r="G53" i="72"/>
  <c r="F53" i="72"/>
  <c r="E53" i="72"/>
  <c r="D53" i="72"/>
  <c r="C53" i="72"/>
  <c r="BJ52" i="72"/>
  <c r="BI52" i="72"/>
  <c r="BH52" i="72"/>
  <c r="BG52" i="72"/>
  <c r="BF52" i="72"/>
  <c r="BE52" i="72"/>
  <c r="BD52" i="72"/>
  <c r="BC52" i="72"/>
  <c r="BB52" i="72"/>
  <c r="BA52" i="72"/>
  <c r="AZ52" i="72"/>
  <c r="AY52" i="72"/>
  <c r="AX52" i="72"/>
  <c r="AW52" i="72"/>
  <c r="AV52" i="72"/>
  <c r="AU52" i="72"/>
  <c r="AT52" i="72"/>
  <c r="AS52" i="72"/>
  <c r="AR52" i="72"/>
  <c r="AQ52" i="72"/>
  <c r="AP52" i="72"/>
  <c r="AO52" i="72"/>
  <c r="AN52" i="72"/>
  <c r="AM52" i="72"/>
  <c r="AL52" i="72"/>
  <c r="AK52" i="72"/>
  <c r="AJ52" i="72"/>
  <c r="AI52" i="72"/>
  <c r="AH52" i="72"/>
  <c r="AG52" i="72"/>
  <c r="AF52" i="72"/>
  <c r="AE52" i="72"/>
  <c r="AD52" i="72"/>
  <c r="AC52" i="72"/>
  <c r="AB52" i="72"/>
  <c r="AA52" i="72"/>
  <c r="Z52" i="72"/>
  <c r="Y52" i="72"/>
  <c r="X52" i="72"/>
  <c r="W52" i="72"/>
  <c r="V52" i="72"/>
  <c r="U52" i="72"/>
  <c r="T52" i="72"/>
  <c r="S52" i="72"/>
  <c r="R52" i="72"/>
  <c r="Q52" i="72"/>
  <c r="P52" i="72"/>
  <c r="O52" i="72"/>
  <c r="N52" i="72"/>
  <c r="M52" i="72"/>
  <c r="L52" i="72"/>
  <c r="K52" i="72"/>
  <c r="J52" i="72"/>
  <c r="I52" i="72"/>
  <c r="H52" i="72"/>
  <c r="G52" i="72"/>
  <c r="F52" i="72"/>
  <c r="E52" i="72"/>
  <c r="D52" i="72"/>
  <c r="C52" i="72"/>
  <c r="BJ51" i="72"/>
  <c r="BI51" i="72"/>
  <c r="BH51" i="72"/>
  <c r="BG51" i="72"/>
  <c r="BF51" i="72"/>
  <c r="BE51" i="72"/>
  <c r="BD51" i="72"/>
  <c r="BC51" i="72"/>
  <c r="BB51" i="72"/>
  <c r="BA51" i="72"/>
  <c r="AZ51" i="72"/>
  <c r="AY51" i="72"/>
  <c r="AX51" i="72"/>
  <c r="AW51" i="72"/>
  <c r="AV51" i="72"/>
  <c r="AU51" i="72"/>
  <c r="AT51" i="72"/>
  <c r="AS51" i="72"/>
  <c r="AR51" i="72"/>
  <c r="AQ51" i="72"/>
  <c r="AP51" i="72"/>
  <c r="AO51" i="72"/>
  <c r="AN51" i="72"/>
  <c r="AM51" i="72"/>
  <c r="AL51" i="72"/>
  <c r="AK51" i="72"/>
  <c r="AJ51" i="72"/>
  <c r="AI51" i="72"/>
  <c r="AH51" i="72"/>
  <c r="AG51" i="72"/>
  <c r="AF51" i="72"/>
  <c r="AE51" i="72"/>
  <c r="AD51" i="72"/>
  <c r="AC51" i="72"/>
  <c r="AB51" i="72"/>
  <c r="AA51" i="72"/>
  <c r="Z51" i="72"/>
  <c r="Y51" i="72"/>
  <c r="X51" i="72"/>
  <c r="W51" i="72"/>
  <c r="V51" i="72"/>
  <c r="U51" i="72"/>
  <c r="T51" i="72"/>
  <c r="S51" i="72"/>
  <c r="R51" i="72"/>
  <c r="Q51" i="72"/>
  <c r="P51" i="72"/>
  <c r="O51" i="72"/>
  <c r="N51" i="72"/>
  <c r="M51" i="72"/>
  <c r="L51" i="72"/>
  <c r="K51" i="72"/>
  <c r="J51" i="72"/>
  <c r="I51" i="72"/>
  <c r="H51" i="72"/>
  <c r="G51" i="72"/>
  <c r="F51" i="72"/>
  <c r="D51" i="72"/>
  <c r="C51" i="72"/>
  <c r="BJ50" i="72"/>
  <c r="BI50" i="72"/>
  <c r="BH50" i="72"/>
  <c r="BG50" i="72"/>
  <c r="BF50" i="72"/>
  <c r="BE50" i="72"/>
  <c r="BD50" i="72"/>
  <c r="BC50" i="72"/>
  <c r="BB50" i="72"/>
  <c r="BA50" i="72"/>
  <c r="AZ50" i="72"/>
  <c r="AY50" i="72"/>
  <c r="AX50" i="72"/>
  <c r="AW50" i="72"/>
  <c r="AV50" i="72"/>
  <c r="AU50" i="72"/>
  <c r="AT50" i="72"/>
  <c r="AS50" i="72"/>
  <c r="AR50" i="72"/>
  <c r="AQ50" i="72"/>
  <c r="AP50" i="72"/>
  <c r="AO50" i="72"/>
  <c r="AN50" i="72"/>
  <c r="AM50" i="72"/>
  <c r="AL50" i="72"/>
  <c r="AK50" i="72"/>
  <c r="AJ50" i="72"/>
  <c r="AI50" i="72"/>
  <c r="AH50" i="72"/>
  <c r="AG50" i="72"/>
  <c r="AF50" i="72"/>
  <c r="AE50" i="72"/>
  <c r="AD50" i="72"/>
  <c r="AC50" i="72"/>
  <c r="AB50" i="72"/>
  <c r="AA50" i="72"/>
  <c r="Z50" i="72"/>
  <c r="Y50" i="72"/>
  <c r="X50" i="72"/>
  <c r="W50" i="72"/>
  <c r="V50" i="72"/>
  <c r="U50" i="72"/>
  <c r="T50" i="72"/>
  <c r="S50" i="72"/>
  <c r="R50" i="72"/>
  <c r="Q50" i="72"/>
  <c r="P50" i="72"/>
  <c r="O50" i="72"/>
  <c r="N50" i="72"/>
  <c r="M50" i="72"/>
  <c r="L50" i="72"/>
  <c r="K50" i="72"/>
  <c r="J50" i="72"/>
  <c r="I50" i="72"/>
  <c r="H50" i="72"/>
  <c r="G50" i="72"/>
  <c r="F50" i="72"/>
  <c r="D50" i="72"/>
  <c r="C50" i="72"/>
  <c r="BJ49" i="72"/>
  <c r="BI49" i="72"/>
  <c r="BH49" i="72"/>
  <c r="BG49" i="72"/>
  <c r="BF49" i="72"/>
  <c r="BE49" i="72"/>
  <c r="BD49" i="72"/>
  <c r="BC49" i="72"/>
  <c r="BB49" i="72"/>
  <c r="BA49" i="72"/>
  <c r="AZ49" i="72"/>
  <c r="AY49" i="72"/>
  <c r="AX49" i="72"/>
  <c r="AW49" i="72"/>
  <c r="AV49" i="72"/>
  <c r="AU49" i="72"/>
  <c r="AT49" i="72"/>
  <c r="AS49" i="72"/>
  <c r="AR49" i="72"/>
  <c r="AQ49" i="72"/>
  <c r="AP49" i="72"/>
  <c r="AO49" i="72"/>
  <c r="AN49" i="72"/>
  <c r="AM49" i="72"/>
  <c r="AL49" i="72"/>
  <c r="AK49" i="72"/>
  <c r="AJ49" i="72"/>
  <c r="AI49" i="72"/>
  <c r="AH49" i="72"/>
  <c r="AG49" i="72"/>
  <c r="AF49" i="72"/>
  <c r="AE49" i="72"/>
  <c r="AD49" i="72"/>
  <c r="AC49" i="72"/>
  <c r="AB49" i="72"/>
  <c r="AA49" i="72"/>
  <c r="Z49" i="72"/>
  <c r="Y49" i="72"/>
  <c r="X49" i="72"/>
  <c r="W49" i="72"/>
  <c r="V49" i="72"/>
  <c r="U49" i="72"/>
  <c r="T49" i="72"/>
  <c r="S49" i="72"/>
  <c r="R49" i="72"/>
  <c r="Q49" i="72"/>
  <c r="P49" i="72"/>
  <c r="O49" i="72"/>
  <c r="N49" i="72"/>
  <c r="M49" i="72"/>
  <c r="L49" i="72"/>
  <c r="K49" i="72"/>
  <c r="J49" i="72"/>
  <c r="I49" i="72"/>
  <c r="H49" i="72"/>
  <c r="G49" i="72"/>
  <c r="F49" i="72"/>
  <c r="D49" i="72"/>
  <c r="C49" i="72"/>
  <c r="BJ48" i="72"/>
  <c r="BI48" i="72"/>
  <c r="BH48" i="72"/>
  <c r="BG48" i="72"/>
  <c r="BF48" i="72"/>
  <c r="BE48" i="72"/>
  <c r="BD48" i="72"/>
  <c r="BC48" i="72"/>
  <c r="BB48" i="72"/>
  <c r="BA48" i="72"/>
  <c r="AZ48" i="72"/>
  <c r="AY48" i="72"/>
  <c r="AX48" i="72"/>
  <c r="AW48" i="72"/>
  <c r="AV48" i="72"/>
  <c r="AU48" i="72"/>
  <c r="AT48" i="72"/>
  <c r="AS48" i="72"/>
  <c r="AR48" i="72"/>
  <c r="AQ48" i="72"/>
  <c r="AP48" i="72"/>
  <c r="AO48" i="72"/>
  <c r="AN48" i="72"/>
  <c r="AM48" i="72"/>
  <c r="AL48" i="72"/>
  <c r="AK48" i="72"/>
  <c r="AJ48" i="72"/>
  <c r="AI48" i="72"/>
  <c r="AH48" i="72"/>
  <c r="AG48" i="72"/>
  <c r="AF48" i="72"/>
  <c r="AE48" i="72"/>
  <c r="AD48" i="72"/>
  <c r="AC48" i="72"/>
  <c r="AB48" i="72"/>
  <c r="AA48" i="72"/>
  <c r="Z48" i="72"/>
  <c r="Y48" i="72"/>
  <c r="X48" i="72"/>
  <c r="W48" i="72"/>
  <c r="V48" i="72"/>
  <c r="U48" i="72"/>
  <c r="T48" i="72"/>
  <c r="S48" i="72"/>
  <c r="R48" i="72"/>
  <c r="Q48" i="72"/>
  <c r="P48" i="72"/>
  <c r="O48" i="72"/>
  <c r="N48" i="72"/>
  <c r="M48" i="72"/>
  <c r="L48" i="72"/>
  <c r="K48" i="72"/>
  <c r="J48" i="72"/>
  <c r="I48" i="72"/>
  <c r="H48" i="72"/>
  <c r="G48" i="72"/>
  <c r="F48" i="72"/>
  <c r="D48" i="72"/>
  <c r="C48" i="72"/>
  <c r="C47" i="72"/>
  <c r="BJ46" i="72"/>
  <c r="BI46" i="72"/>
  <c r="BH46" i="72"/>
  <c r="BG46" i="72"/>
  <c r="BF46" i="72"/>
  <c r="BE46" i="72"/>
  <c r="BD46" i="72"/>
  <c r="BC46" i="72"/>
  <c r="BB46" i="72"/>
  <c r="BA46" i="72"/>
  <c r="AZ46" i="72"/>
  <c r="AY46" i="72"/>
  <c r="AX46" i="72"/>
  <c r="AW46" i="72"/>
  <c r="AV46" i="72"/>
  <c r="AU46" i="72"/>
  <c r="AT46" i="72"/>
  <c r="AS46" i="72"/>
  <c r="AR46" i="72"/>
  <c r="AQ46" i="72"/>
  <c r="AP46" i="72"/>
  <c r="AO46" i="72"/>
  <c r="AN46" i="72"/>
  <c r="AM46" i="72"/>
  <c r="AL46" i="72"/>
  <c r="AK46" i="72"/>
  <c r="AJ46" i="72"/>
  <c r="AI46" i="72"/>
  <c r="AH46" i="72"/>
  <c r="AG46" i="72"/>
  <c r="AF46" i="72"/>
  <c r="AE46" i="72"/>
  <c r="AD46" i="72"/>
  <c r="AC46" i="72"/>
  <c r="AB46" i="72"/>
  <c r="AA46" i="72"/>
  <c r="Z46" i="72"/>
  <c r="Y46" i="72"/>
  <c r="X46" i="72"/>
  <c r="W46" i="72"/>
  <c r="V46" i="72"/>
  <c r="U46" i="72"/>
  <c r="T46" i="72"/>
  <c r="S46" i="72"/>
  <c r="R46" i="72"/>
  <c r="Q46" i="72"/>
  <c r="P46" i="72"/>
  <c r="O46" i="72"/>
  <c r="N46" i="72"/>
  <c r="M46" i="72"/>
  <c r="L46" i="72"/>
  <c r="K46" i="72"/>
  <c r="J46" i="72"/>
  <c r="I46" i="72"/>
  <c r="H46" i="72"/>
  <c r="G46" i="72"/>
  <c r="F46" i="72"/>
  <c r="E46" i="72"/>
  <c r="D46" i="72"/>
  <c r="C46" i="72"/>
  <c r="BJ45" i="72"/>
  <c r="BI45" i="72"/>
  <c r="BH45" i="72"/>
  <c r="BG45" i="72"/>
  <c r="BF45" i="72"/>
  <c r="BE45" i="72"/>
  <c r="BD45" i="72"/>
  <c r="BC45" i="72"/>
  <c r="BB45" i="72"/>
  <c r="BA45" i="72"/>
  <c r="AZ45" i="72"/>
  <c r="AY45" i="72"/>
  <c r="AX45" i="72"/>
  <c r="AW45" i="72"/>
  <c r="AV45" i="72"/>
  <c r="AU45" i="72"/>
  <c r="AT45" i="72"/>
  <c r="AS45" i="72"/>
  <c r="AR45" i="72"/>
  <c r="AQ45" i="72"/>
  <c r="AP45" i="72"/>
  <c r="AO45" i="72"/>
  <c r="AN45" i="72"/>
  <c r="AM45" i="72"/>
  <c r="AL45" i="72"/>
  <c r="AK45" i="72"/>
  <c r="AJ45" i="72"/>
  <c r="AI45" i="72"/>
  <c r="AH45" i="72"/>
  <c r="AG45" i="72"/>
  <c r="AF45" i="72"/>
  <c r="AE45" i="72"/>
  <c r="AD45" i="72"/>
  <c r="AC45" i="72"/>
  <c r="AB45" i="72"/>
  <c r="AA45" i="72"/>
  <c r="Z45" i="72"/>
  <c r="Y45" i="72"/>
  <c r="X45" i="72"/>
  <c r="W45" i="72"/>
  <c r="V45" i="72"/>
  <c r="U45" i="72"/>
  <c r="T45" i="72"/>
  <c r="S45" i="72"/>
  <c r="R45" i="72"/>
  <c r="Q45" i="72"/>
  <c r="P45" i="72"/>
  <c r="O45" i="72"/>
  <c r="N45" i="72"/>
  <c r="M45" i="72"/>
  <c r="L45" i="72"/>
  <c r="K45" i="72"/>
  <c r="J45" i="72"/>
  <c r="I45" i="72"/>
  <c r="H45" i="72"/>
  <c r="G45" i="72"/>
  <c r="F45" i="72"/>
  <c r="E45" i="72"/>
  <c r="D45" i="72"/>
  <c r="BJ40" i="72"/>
  <c r="BI40" i="72"/>
  <c r="BH40" i="72"/>
  <c r="BG40" i="72"/>
  <c r="BF40" i="72"/>
  <c r="BE40" i="72"/>
  <c r="BD40" i="72"/>
  <c r="BC40" i="72"/>
  <c r="BB40" i="72"/>
  <c r="BA40" i="72"/>
  <c r="AZ40" i="72"/>
  <c r="AY40" i="72"/>
  <c r="AX40" i="72"/>
  <c r="AW40" i="72"/>
  <c r="AV40" i="72"/>
  <c r="AU40" i="72"/>
  <c r="AT40" i="72"/>
  <c r="AS40" i="72"/>
  <c r="AR40" i="72"/>
  <c r="AQ40" i="72"/>
  <c r="AP40" i="72"/>
  <c r="AO40" i="72"/>
  <c r="AN40" i="72"/>
  <c r="AM40" i="72"/>
  <c r="AL40" i="72"/>
  <c r="AK40" i="72"/>
  <c r="AJ40" i="72"/>
  <c r="AI40" i="72"/>
  <c r="AH40" i="72"/>
  <c r="AG40" i="72"/>
  <c r="AF40" i="72"/>
  <c r="AE40" i="72"/>
  <c r="AD40" i="72"/>
  <c r="AC40" i="72"/>
  <c r="AB40" i="72"/>
  <c r="AA40" i="72"/>
  <c r="Z40" i="72"/>
  <c r="Y40" i="72"/>
  <c r="X40" i="72"/>
  <c r="W40" i="72"/>
  <c r="V40" i="72"/>
  <c r="U40" i="72"/>
  <c r="T40" i="72"/>
  <c r="S40" i="72"/>
  <c r="R40" i="72"/>
  <c r="Q40" i="72"/>
  <c r="P40" i="72"/>
  <c r="O40" i="72"/>
  <c r="N40" i="72"/>
  <c r="M40" i="72"/>
  <c r="L40" i="72"/>
  <c r="K40" i="72"/>
  <c r="J40" i="72"/>
  <c r="I40" i="72"/>
  <c r="H40" i="72"/>
  <c r="G40" i="72"/>
  <c r="F40" i="72"/>
  <c r="E40" i="72"/>
  <c r="D40" i="72"/>
  <c r="C40" i="72"/>
  <c r="BJ39" i="72"/>
  <c r="BI39" i="72"/>
  <c r="BH39" i="72"/>
  <c r="BG39" i="72"/>
  <c r="BF39" i="72"/>
  <c r="BE39" i="72"/>
  <c r="BD39" i="72"/>
  <c r="BC39" i="72"/>
  <c r="BB39" i="72"/>
  <c r="BA39" i="72"/>
  <c r="AZ39" i="72"/>
  <c r="AY39" i="72"/>
  <c r="AX39" i="72"/>
  <c r="AW39" i="72"/>
  <c r="AV39" i="72"/>
  <c r="AU39" i="72"/>
  <c r="AT39" i="72"/>
  <c r="AS39" i="72"/>
  <c r="AR39" i="72"/>
  <c r="AQ39" i="72"/>
  <c r="AP39" i="72"/>
  <c r="AO39" i="72"/>
  <c r="AN39" i="72"/>
  <c r="AM39" i="72"/>
  <c r="AL39" i="72"/>
  <c r="AK39" i="72"/>
  <c r="AJ39" i="72"/>
  <c r="AI39" i="72"/>
  <c r="AH39" i="72"/>
  <c r="AG39" i="72"/>
  <c r="AF39" i="72"/>
  <c r="AE39" i="72"/>
  <c r="AD39" i="72"/>
  <c r="AC39" i="72"/>
  <c r="AB39" i="72"/>
  <c r="AA39" i="72"/>
  <c r="Z39" i="72"/>
  <c r="Y39" i="72"/>
  <c r="X39" i="72"/>
  <c r="W39" i="72"/>
  <c r="V39" i="72"/>
  <c r="U39" i="72"/>
  <c r="T39" i="72"/>
  <c r="S39" i="72"/>
  <c r="R39" i="72"/>
  <c r="Q39" i="72"/>
  <c r="P39" i="72"/>
  <c r="O39" i="72"/>
  <c r="N39" i="72"/>
  <c r="M39" i="72"/>
  <c r="L39" i="72"/>
  <c r="K39" i="72"/>
  <c r="J39" i="72"/>
  <c r="I39" i="72"/>
  <c r="H39" i="72"/>
  <c r="G39" i="72"/>
  <c r="F39" i="72"/>
  <c r="E39" i="72"/>
  <c r="D39" i="72"/>
  <c r="BJ38" i="72"/>
  <c r="BI38" i="72"/>
  <c r="BH38" i="72"/>
  <c r="BG38" i="72"/>
  <c r="BF38" i="72"/>
  <c r="BE38" i="72"/>
  <c r="BD38" i="72"/>
  <c r="BC38" i="72"/>
  <c r="BB38" i="72"/>
  <c r="BA38" i="72"/>
  <c r="AZ38" i="72"/>
  <c r="AY38" i="72"/>
  <c r="AX38" i="72"/>
  <c r="AW38" i="72"/>
  <c r="AV38" i="72"/>
  <c r="AU38" i="72"/>
  <c r="AT38" i="72"/>
  <c r="AS38" i="72"/>
  <c r="AR38" i="72"/>
  <c r="AQ38" i="72"/>
  <c r="AP38" i="72"/>
  <c r="AO38" i="72"/>
  <c r="AN38" i="72"/>
  <c r="AM38" i="72"/>
  <c r="AL38" i="72"/>
  <c r="AK38" i="72"/>
  <c r="AJ38" i="72"/>
  <c r="AI38" i="72"/>
  <c r="AH38" i="72"/>
  <c r="AG38" i="72"/>
  <c r="AF38" i="72"/>
  <c r="AE38" i="72"/>
  <c r="AD38" i="72"/>
  <c r="AC38" i="72"/>
  <c r="AB38" i="72"/>
  <c r="AA38" i="72"/>
  <c r="Z38" i="72"/>
  <c r="Y38" i="72"/>
  <c r="X38" i="72"/>
  <c r="W38" i="72"/>
  <c r="V38" i="72"/>
  <c r="U38" i="72"/>
  <c r="T38" i="72"/>
  <c r="S38" i="72"/>
  <c r="R38" i="72"/>
  <c r="Q38" i="72"/>
  <c r="P38" i="72"/>
  <c r="O38" i="72"/>
  <c r="N38" i="72"/>
  <c r="M38" i="72"/>
  <c r="L38" i="72"/>
  <c r="K38" i="72"/>
  <c r="J38" i="72"/>
  <c r="I38" i="72"/>
  <c r="H38" i="72"/>
  <c r="G38" i="72"/>
  <c r="F38" i="72"/>
  <c r="E38" i="72"/>
  <c r="BJ37" i="72"/>
  <c r="BI37" i="72"/>
  <c r="BH37" i="72"/>
  <c r="BG37" i="72"/>
  <c r="BF37" i="72"/>
  <c r="BE37" i="72"/>
  <c r="BD37" i="72"/>
  <c r="BC37" i="72"/>
  <c r="BB37" i="72"/>
  <c r="BA37" i="72"/>
  <c r="AZ37" i="72"/>
  <c r="AY37" i="72"/>
  <c r="AX37" i="72"/>
  <c r="AW37" i="72"/>
  <c r="AV37" i="72"/>
  <c r="AU37" i="72"/>
  <c r="AT37" i="72"/>
  <c r="AS37" i="72"/>
  <c r="AR37" i="72"/>
  <c r="AQ37" i="72"/>
  <c r="AP37" i="72"/>
  <c r="AO37" i="72"/>
  <c r="AN37" i="72"/>
  <c r="AM37" i="72"/>
  <c r="AL37" i="72"/>
  <c r="AK37" i="72"/>
  <c r="AJ37" i="72"/>
  <c r="AI37" i="72"/>
  <c r="AH37" i="72"/>
  <c r="AG37" i="72"/>
  <c r="AF37" i="72"/>
  <c r="AE37" i="72"/>
  <c r="AD37" i="72"/>
  <c r="AC37" i="72"/>
  <c r="AB37" i="72"/>
  <c r="AA37" i="72"/>
  <c r="Z37" i="72"/>
  <c r="Y37" i="72"/>
  <c r="X37" i="72"/>
  <c r="W37" i="72"/>
  <c r="V37" i="72"/>
  <c r="U37" i="72"/>
  <c r="T37" i="72"/>
  <c r="S37" i="72"/>
  <c r="R37" i="72"/>
  <c r="Q37" i="72"/>
  <c r="P37" i="72"/>
  <c r="O37" i="72"/>
  <c r="N37" i="72"/>
  <c r="M37" i="72"/>
  <c r="L37" i="72"/>
  <c r="K37" i="72"/>
  <c r="J37" i="72"/>
  <c r="I37" i="72"/>
  <c r="H37" i="72"/>
  <c r="G37" i="72"/>
  <c r="F37" i="72"/>
  <c r="E37" i="72"/>
  <c r="D37" i="72"/>
  <c r="C37" i="72"/>
  <c r="BJ36" i="72"/>
  <c r="BI36" i="72"/>
  <c r="BH36" i="72"/>
  <c r="BG36" i="72"/>
  <c r="BF36" i="72"/>
  <c r="BE36" i="72"/>
  <c r="BD36" i="72"/>
  <c r="BC36" i="72"/>
  <c r="BB36" i="72"/>
  <c r="BA36" i="72"/>
  <c r="AZ36" i="72"/>
  <c r="AY36" i="72"/>
  <c r="AX36" i="72"/>
  <c r="AW36" i="72"/>
  <c r="AV36" i="72"/>
  <c r="AU36" i="72"/>
  <c r="AT36" i="72"/>
  <c r="AS36" i="72"/>
  <c r="AR36" i="72"/>
  <c r="AQ36" i="72"/>
  <c r="AP36" i="72"/>
  <c r="AO36" i="72"/>
  <c r="AN36" i="72"/>
  <c r="AM36" i="72"/>
  <c r="AL36" i="72"/>
  <c r="AK36" i="72"/>
  <c r="AJ36" i="72"/>
  <c r="AI36" i="72"/>
  <c r="AH36" i="72"/>
  <c r="AG36" i="72"/>
  <c r="AF36" i="72"/>
  <c r="AE36" i="72"/>
  <c r="AD36" i="72"/>
  <c r="AC36" i="72"/>
  <c r="AB36" i="72"/>
  <c r="AA36" i="72"/>
  <c r="Z36" i="72"/>
  <c r="Y36" i="72"/>
  <c r="X36" i="72"/>
  <c r="W36" i="72"/>
  <c r="V36" i="72"/>
  <c r="U36" i="72"/>
  <c r="T36" i="72"/>
  <c r="S36" i="72"/>
  <c r="R36" i="72"/>
  <c r="Q36" i="72"/>
  <c r="P36" i="72"/>
  <c r="O36" i="72"/>
  <c r="N36" i="72"/>
  <c r="M36" i="72"/>
  <c r="L36" i="72"/>
  <c r="K36" i="72"/>
  <c r="J36" i="72"/>
  <c r="I36" i="72"/>
  <c r="H36" i="72"/>
  <c r="G36" i="72"/>
  <c r="F36" i="72"/>
  <c r="E36" i="72"/>
  <c r="D36" i="72"/>
  <c r="BJ35" i="72"/>
  <c r="BI35" i="72"/>
  <c r="BH35" i="72"/>
  <c r="BG35" i="72"/>
  <c r="BF35" i="72"/>
  <c r="BE35" i="72"/>
  <c r="BD35" i="72"/>
  <c r="BC35" i="72"/>
  <c r="BB35" i="72"/>
  <c r="BA35" i="72"/>
  <c r="AZ35" i="72"/>
  <c r="AY35" i="72"/>
  <c r="AX35" i="72"/>
  <c r="AW35" i="72"/>
  <c r="AV35" i="72"/>
  <c r="AU35" i="72"/>
  <c r="AT35" i="72"/>
  <c r="AS35" i="72"/>
  <c r="AR35" i="72"/>
  <c r="AQ35" i="72"/>
  <c r="AP35" i="72"/>
  <c r="AO35" i="72"/>
  <c r="AN35" i="72"/>
  <c r="AM35" i="72"/>
  <c r="AL35" i="72"/>
  <c r="AK35" i="72"/>
  <c r="AJ35" i="72"/>
  <c r="AI35" i="72"/>
  <c r="AH35" i="72"/>
  <c r="AG35" i="72"/>
  <c r="AF35" i="72"/>
  <c r="AE35" i="72"/>
  <c r="D35" i="72"/>
  <c r="C35" i="72"/>
  <c r="BJ33" i="72"/>
  <c r="BI33" i="72"/>
  <c r="BH33" i="72"/>
  <c r="BG33" i="72"/>
  <c r="BF33" i="72"/>
  <c r="BE33" i="72"/>
  <c r="BD33" i="72"/>
  <c r="BC33" i="72"/>
  <c r="BB33" i="72"/>
  <c r="BA33" i="72"/>
  <c r="AZ33" i="72"/>
  <c r="AY33" i="72"/>
  <c r="AX33" i="72"/>
  <c r="AW33" i="72"/>
  <c r="AV33" i="72"/>
  <c r="AU33" i="72"/>
  <c r="AT33" i="72"/>
  <c r="AS33" i="72"/>
  <c r="AR33" i="72"/>
  <c r="AQ33" i="72"/>
  <c r="AP33" i="72"/>
  <c r="AO33" i="72"/>
  <c r="AN33" i="72"/>
  <c r="AM33" i="72"/>
  <c r="AL33" i="72"/>
  <c r="AK33" i="72"/>
  <c r="AJ33" i="72"/>
  <c r="AI33" i="72"/>
  <c r="AH33" i="72"/>
  <c r="AG33" i="72"/>
  <c r="AF33" i="72"/>
  <c r="AE33" i="72"/>
  <c r="AD33" i="72"/>
  <c r="AC33" i="72"/>
  <c r="AB33" i="72"/>
  <c r="AA33" i="72"/>
  <c r="Z33" i="72"/>
  <c r="Y33" i="72"/>
  <c r="X33" i="72"/>
  <c r="W33" i="72"/>
  <c r="V33" i="72"/>
  <c r="U33" i="72"/>
  <c r="T33" i="72"/>
  <c r="S33" i="72"/>
  <c r="R33" i="72"/>
  <c r="Q33" i="72"/>
  <c r="P33" i="72"/>
  <c r="O33" i="72"/>
  <c r="N33" i="72"/>
  <c r="M33" i="72"/>
  <c r="L33" i="72"/>
  <c r="K33" i="72"/>
  <c r="J33" i="72"/>
  <c r="I33" i="72"/>
  <c r="H33" i="72"/>
  <c r="G33" i="72"/>
  <c r="F33" i="72"/>
  <c r="E33" i="72"/>
  <c r="D33" i="72"/>
  <c r="BJ31" i="72"/>
  <c r="BI31" i="72"/>
  <c r="BH31" i="72"/>
  <c r="BG31" i="72"/>
  <c r="BF31" i="72"/>
  <c r="BE31" i="72"/>
  <c r="BD31" i="72"/>
  <c r="BC31" i="72"/>
  <c r="BB31" i="72"/>
  <c r="BA31" i="72"/>
  <c r="AZ31" i="72"/>
  <c r="AY31" i="72"/>
  <c r="AX31" i="72"/>
  <c r="AW31" i="72"/>
  <c r="AV31" i="72"/>
  <c r="AU31" i="72"/>
  <c r="AT31" i="72"/>
  <c r="AS31" i="72"/>
  <c r="AR31" i="72"/>
  <c r="AQ31" i="72"/>
  <c r="AP31" i="72"/>
  <c r="AO31" i="72"/>
  <c r="AN31" i="72"/>
  <c r="AM31" i="72"/>
  <c r="AL31" i="72"/>
  <c r="AK31" i="72"/>
  <c r="AJ31" i="72"/>
  <c r="AI31" i="72"/>
  <c r="AH31" i="72"/>
  <c r="AG31" i="72"/>
  <c r="AF31" i="72"/>
  <c r="AE31" i="72"/>
  <c r="AD31" i="72"/>
  <c r="AC31" i="72"/>
  <c r="AB31" i="72"/>
  <c r="AA31" i="72"/>
  <c r="Z31" i="72"/>
  <c r="Y31" i="72"/>
  <c r="X31" i="72"/>
  <c r="W31" i="72"/>
  <c r="V31" i="72"/>
  <c r="U31" i="72"/>
  <c r="T31" i="72"/>
  <c r="S31" i="72"/>
  <c r="R31" i="72"/>
  <c r="Q31" i="72"/>
  <c r="P31" i="72"/>
  <c r="O31" i="72"/>
  <c r="N31" i="72"/>
  <c r="M31" i="72"/>
  <c r="L31" i="72"/>
  <c r="K31" i="72"/>
  <c r="J31" i="72"/>
  <c r="I31" i="72"/>
  <c r="H31" i="72"/>
  <c r="G31" i="72"/>
  <c r="F31" i="72"/>
  <c r="E31" i="72"/>
  <c r="D31" i="72"/>
  <c r="C31" i="72"/>
  <c r="BJ30" i="72"/>
  <c r="BI30" i="72"/>
  <c r="BH30" i="72"/>
  <c r="BG30" i="72"/>
  <c r="BF30" i="72"/>
  <c r="BE30" i="72"/>
  <c r="BD30" i="72"/>
  <c r="BC30" i="72"/>
  <c r="BB30" i="72"/>
  <c r="BA30" i="72"/>
  <c r="AZ30" i="72"/>
  <c r="AY30" i="72"/>
  <c r="AX30" i="72"/>
  <c r="AW30" i="72"/>
  <c r="AV30" i="72"/>
  <c r="AU30" i="72"/>
  <c r="AT30" i="72"/>
  <c r="AS30" i="72"/>
  <c r="AR30" i="72"/>
  <c r="AQ30" i="72"/>
  <c r="AP30" i="72"/>
  <c r="AO30" i="72"/>
  <c r="AN30" i="72"/>
  <c r="AM30" i="72"/>
  <c r="AL30" i="72"/>
  <c r="AK30" i="72"/>
  <c r="AJ30" i="72"/>
  <c r="AI30" i="72"/>
  <c r="AH30" i="72"/>
  <c r="AG30" i="72"/>
  <c r="AF30" i="72"/>
  <c r="AE30" i="72"/>
  <c r="AD30" i="72"/>
  <c r="AC30" i="72"/>
  <c r="AB30" i="72"/>
  <c r="AA30" i="72"/>
  <c r="Z30" i="72"/>
  <c r="Y30" i="72"/>
  <c r="X30" i="72"/>
  <c r="W30" i="72"/>
  <c r="V30" i="72"/>
  <c r="U30" i="72"/>
  <c r="T30" i="72"/>
  <c r="S30" i="72"/>
  <c r="R30" i="72"/>
  <c r="Q30" i="72"/>
  <c r="P30" i="72"/>
  <c r="O30" i="72"/>
  <c r="N30" i="72"/>
  <c r="M30" i="72"/>
  <c r="L30" i="72"/>
  <c r="K30" i="72"/>
  <c r="J30" i="72"/>
  <c r="I30" i="72"/>
  <c r="H30" i="72"/>
  <c r="G30" i="72"/>
  <c r="F30" i="72"/>
  <c r="E30" i="72"/>
  <c r="D30" i="72"/>
  <c r="BJ29" i="72"/>
  <c r="BI29" i="72"/>
  <c r="BH29" i="72"/>
  <c r="BG29" i="72"/>
  <c r="BF29" i="72"/>
  <c r="BE29" i="72"/>
  <c r="BD29" i="72"/>
  <c r="BC29" i="72"/>
  <c r="BB29" i="72"/>
  <c r="BA29" i="72"/>
  <c r="AZ29" i="72"/>
  <c r="AY29" i="72"/>
  <c r="AX29" i="72"/>
  <c r="AW29" i="72"/>
  <c r="AV29" i="72"/>
  <c r="AU29" i="72"/>
  <c r="AT29" i="72"/>
  <c r="AS29" i="72"/>
  <c r="AR29" i="72"/>
  <c r="AQ29" i="72"/>
  <c r="AP29" i="72"/>
  <c r="AO29" i="72"/>
  <c r="AN29" i="72"/>
  <c r="AM29" i="72"/>
  <c r="AL29" i="72"/>
  <c r="AK29" i="72"/>
  <c r="AJ29" i="72"/>
  <c r="AI29" i="72"/>
  <c r="AH29" i="72"/>
  <c r="AG29" i="72"/>
  <c r="AF29" i="72"/>
  <c r="AE29" i="72"/>
  <c r="AD29" i="72"/>
  <c r="AC29" i="72"/>
  <c r="AB29" i="72"/>
  <c r="AA29" i="72"/>
  <c r="Z29" i="72"/>
  <c r="Y29" i="72"/>
  <c r="X29" i="72"/>
  <c r="W29" i="72"/>
  <c r="V29" i="72"/>
  <c r="U29" i="72"/>
  <c r="T29" i="72"/>
  <c r="S29" i="72"/>
  <c r="R29" i="72"/>
  <c r="Q29" i="72"/>
  <c r="P29" i="72"/>
  <c r="O29" i="72"/>
  <c r="N29" i="72"/>
  <c r="M29" i="72"/>
  <c r="L29" i="72"/>
  <c r="K29" i="72"/>
  <c r="J29" i="72"/>
  <c r="I29" i="72"/>
  <c r="H29" i="72"/>
  <c r="G29" i="72"/>
  <c r="F29" i="72"/>
  <c r="E29" i="72"/>
  <c r="D29" i="72"/>
  <c r="BJ28" i="72"/>
  <c r="BI28" i="72"/>
  <c r="BH28" i="72"/>
  <c r="BG28" i="72"/>
  <c r="BF28" i="72"/>
  <c r="BE28" i="72"/>
  <c r="BD28" i="72"/>
  <c r="BC28" i="72"/>
  <c r="BB28" i="72"/>
  <c r="BA28" i="72"/>
  <c r="AZ28" i="72"/>
  <c r="AY28" i="72"/>
  <c r="AX28" i="72"/>
  <c r="AW28" i="72"/>
  <c r="AV28" i="72"/>
  <c r="AU28" i="72"/>
  <c r="AT28" i="72"/>
  <c r="AS28" i="72"/>
  <c r="AR28" i="72"/>
  <c r="AQ28" i="72"/>
  <c r="AP28" i="72"/>
  <c r="AO28" i="72"/>
  <c r="AN28" i="72"/>
  <c r="AM28" i="72"/>
  <c r="AL28" i="72"/>
  <c r="AK28" i="72"/>
  <c r="AJ28" i="72"/>
  <c r="AI28" i="72"/>
  <c r="AH28" i="72"/>
  <c r="AG28" i="72"/>
  <c r="AF28" i="72"/>
  <c r="AE28" i="72"/>
  <c r="AD28" i="72"/>
  <c r="AC28" i="72"/>
  <c r="AB28" i="72"/>
  <c r="AA28" i="72"/>
  <c r="Z28" i="72"/>
  <c r="Y28" i="72"/>
  <c r="X28" i="72"/>
  <c r="W28" i="72"/>
  <c r="V28" i="72"/>
  <c r="U28" i="72"/>
  <c r="T28" i="72"/>
  <c r="S28" i="72"/>
  <c r="R28" i="72"/>
  <c r="Q28" i="72"/>
  <c r="P28" i="72"/>
  <c r="O28" i="72"/>
  <c r="N28" i="72"/>
  <c r="M28" i="72"/>
  <c r="L28" i="72"/>
  <c r="K28" i="72"/>
  <c r="J28" i="72"/>
  <c r="I28" i="72"/>
  <c r="H28" i="72"/>
  <c r="G28" i="72"/>
  <c r="F28" i="72"/>
  <c r="E28" i="72"/>
  <c r="D28" i="72"/>
  <c r="BJ27" i="72"/>
  <c r="BI27" i="72"/>
  <c r="BH27" i="72"/>
  <c r="BG27" i="72"/>
  <c r="BF27" i="72"/>
  <c r="BE27" i="72"/>
  <c r="BD27" i="72"/>
  <c r="BC27" i="72"/>
  <c r="BB27" i="72"/>
  <c r="BA27" i="72"/>
  <c r="AZ27" i="72"/>
  <c r="AY27" i="72"/>
  <c r="AX27" i="72"/>
  <c r="AW27" i="72"/>
  <c r="AV27" i="72"/>
  <c r="AU27" i="72"/>
  <c r="AT27" i="72"/>
  <c r="AS27" i="72"/>
  <c r="AR27" i="72"/>
  <c r="AQ27" i="72"/>
  <c r="AP27" i="72"/>
  <c r="AO27" i="72"/>
  <c r="AN27" i="72"/>
  <c r="AM27" i="72"/>
  <c r="AL27" i="72"/>
  <c r="AK27" i="72"/>
  <c r="AJ27" i="72"/>
  <c r="AI27" i="72"/>
  <c r="AH27" i="72"/>
  <c r="AG27" i="72"/>
  <c r="AF27" i="72"/>
  <c r="AE27" i="72"/>
  <c r="AD27" i="72"/>
  <c r="AC27" i="72"/>
  <c r="AB27" i="72"/>
  <c r="AA27" i="72"/>
  <c r="Z27" i="72"/>
  <c r="Y27" i="72"/>
  <c r="X27" i="72"/>
  <c r="W27" i="72"/>
  <c r="V27" i="72"/>
  <c r="U27" i="72"/>
  <c r="T27" i="72"/>
  <c r="S27" i="72"/>
  <c r="R27" i="72"/>
  <c r="Q27" i="72"/>
  <c r="P27" i="72"/>
  <c r="O27" i="72"/>
  <c r="N27" i="72"/>
  <c r="M27" i="72"/>
  <c r="L27" i="72"/>
  <c r="K27" i="72"/>
  <c r="J27" i="72"/>
  <c r="I27" i="72"/>
  <c r="H27" i="72"/>
  <c r="G27" i="72"/>
  <c r="F27" i="72"/>
  <c r="E27" i="72"/>
  <c r="D27" i="72"/>
  <c r="BJ26" i="72"/>
  <c r="BI26" i="72"/>
  <c r="BH26" i="72"/>
  <c r="BG26" i="72"/>
  <c r="BF26" i="72"/>
  <c r="BE26" i="72"/>
  <c r="BD26" i="72"/>
  <c r="BC26" i="72"/>
  <c r="BB26" i="72"/>
  <c r="BA26" i="72"/>
  <c r="AZ26" i="72"/>
  <c r="AY26" i="72"/>
  <c r="AX26" i="72"/>
  <c r="AW26" i="72"/>
  <c r="AV26" i="72"/>
  <c r="AU26" i="72"/>
  <c r="AT26" i="72"/>
  <c r="AS26" i="72"/>
  <c r="AR26" i="72"/>
  <c r="AQ26" i="72"/>
  <c r="AP26" i="72"/>
  <c r="AO26" i="72"/>
  <c r="AN26" i="72"/>
  <c r="AM26" i="72"/>
  <c r="AL26" i="72"/>
  <c r="AK26" i="72"/>
  <c r="AJ26" i="72"/>
  <c r="AI26" i="72"/>
  <c r="AH26" i="72"/>
  <c r="AG26" i="72"/>
  <c r="AF26" i="72"/>
  <c r="AE26" i="72"/>
  <c r="AD26" i="72"/>
  <c r="AC26" i="72"/>
  <c r="AB26" i="72"/>
  <c r="AA26" i="72"/>
  <c r="Z26" i="72"/>
  <c r="Y26" i="72"/>
  <c r="X26" i="72"/>
  <c r="W26" i="72"/>
  <c r="V26" i="72"/>
  <c r="U26" i="72"/>
  <c r="T26" i="72"/>
  <c r="S26" i="72"/>
  <c r="R26" i="72"/>
  <c r="Q26" i="72"/>
  <c r="P26" i="72"/>
  <c r="O26" i="72"/>
  <c r="N26" i="72"/>
  <c r="M26" i="72"/>
  <c r="L26" i="72"/>
  <c r="K26" i="72"/>
  <c r="J26" i="72"/>
  <c r="I26" i="72"/>
  <c r="H26" i="72"/>
  <c r="G26" i="72"/>
  <c r="F26" i="72"/>
  <c r="E26" i="72"/>
  <c r="D26" i="72"/>
  <c r="C26" i="72"/>
  <c r="BJ25" i="72"/>
  <c r="BI25" i="72"/>
  <c r="BH25" i="72"/>
  <c r="BG25" i="72"/>
  <c r="BF25" i="72"/>
  <c r="BE25" i="72"/>
  <c r="BD25" i="72"/>
  <c r="BC25" i="72"/>
  <c r="BB25" i="72"/>
  <c r="BA25" i="72"/>
  <c r="AZ25" i="72"/>
  <c r="AY25" i="72"/>
  <c r="AX25" i="72"/>
  <c r="AW25" i="72"/>
  <c r="AV25" i="72"/>
  <c r="AU25" i="72"/>
  <c r="AT25" i="72"/>
  <c r="AS25" i="72"/>
  <c r="AR25" i="72"/>
  <c r="AQ25" i="72"/>
  <c r="AP25" i="72"/>
  <c r="AO25" i="72"/>
  <c r="AN25" i="72"/>
  <c r="AM25" i="72"/>
  <c r="AL25" i="72"/>
  <c r="AK25" i="72"/>
  <c r="AJ25" i="72"/>
  <c r="AI25" i="72"/>
  <c r="AH25" i="72"/>
  <c r="AG25" i="72"/>
  <c r="AF25" i="72"/>
  <c r="AE25" i="72"/>
  <c r="AD25" i="72"/>
  <c r="AC25" i="72"/>
  <c r="AB25" i="72"/>
  <c r="AA25" i="72"/>
  <c r="Z25" i="72"/>
  <c r="Y25" i="72"/>
  <c r="X25" i="72"/>
  <c r="W25" i="72"/>
  <c r="V25" i="72"/>
  <c r="U25" i="72"/>
  <c r="T25" i="72"/>
  <c r="S25" i="72"/>
  <c r="R25" i="72"/>
  <c r="Q25" i="72"/>
  <c r="P25" i="72"/>
  <c r="O25" i="72"/>
  <c r="N25" i="72"/>
  <c r="M25" i="72"/>
  <c r="L25" i="72"/>
  <c r="K25" i="72"/>
  <c r="J25" i="72"/>
  <c r="I25" i="72"/>
  <c r="H25" i="72"/>
  <c r="G25" i="72"/>
  <c r="F25" i="72"/>
  <c r="E25" i="72"/>
  <c r="D25" i="72"/>
  <c r="BJ24" i="72"/>
  <c r="BI24" i="72"/>
  <c r="BH24" i="72"/>
  <c r="BG24" i="72"/>
  <c r="BF24" i="72"/>
  <c r="BE24" i="72"/>
  <c r="BD24" i="72"/>
  <c r="BC24" i="72"/>
  <c r="BB24" i="72"/>
  <c r="BA24" i="72"/>
  <c r="AZ24" i="72"/>
  <c r="AY24" i="72"/>
  <c r="AX24" i="72"/>
  <c r="AW24" i="72"/>
  <c r="AV24" i="72"/>
  <c r="AU24" i="72"/>
  <c r="AT24" i="72"/>
  <c r="AS24" i="72"/>
  <c r="AR24" i="72"/>
  <c r="AQ24" i="72"/>
  <c r="AP24" i="72"/>
  <c r="AO24" i="72"/>
  <c r="AN24" i="72"/>
  <c r="AM24" i="72"/>
  <c r="AL24" i="72"/>
  <c r="AK24" i="72"/>
  <c r="AJ24" i="72"/>
  <c r="AI24" i="72"/>
  <c r="AH24" i="72"/>
  <c r="AG24" i="72"/>
  <c r="AF24" i="72"/>
  <c r="AE24" i="72"/>
  <c r="AD24" i="72"/>
  <c r="AC24" i="72"/>
  <c r="AB24" i="72"/>
  <c r="AA24" i="72"/>
  <c r="Z24" i="72"/>
  <c r="Y24" i="72"/>
  <c r="X24" i="72"/>
  <c r="W24" i="72"/>
  <c r="V24" i="72"/>
  <c r="U24" i="72"/>
  <c r="T24" i="72"/>
  <c r="S24" i="72"/>
  <c r="R24" i="72"/>
  <c r="Q24" i="72"/>
  <c r="P24" i="72"/>
  <c r="O24" i="72"/>
  <c r="N24" i="72"/>
  <c r="M24" i="72"/>
  <c r="L24" i="72"/>
  <c r="K24" i="72"/>
  <c r="J24" i="72"/>
  <c r="I24" i="72"/>
  <c r="H24" i="72"/>
  <c r="G24" i="72"/>
  <c r="F24" i="72"/>
  <c r="E24" i="72"/>
  <c r="D24" i="72"/>
  <c r="C24" i="72"/>
  <c r="BJ20" i="72"/>
  <c r="BI20" i="72"/>
  <c r="BH20" i="72"/>
  <c r="BG20" i="72"/>
  <c r="BF20" i="72"/>
  <c r="BE20" i="72"/>
  <c r="BD20" i="72"/>
  <c r="BC20" i="72"/>
  <c r="BB20" i="72"/>
  <c r="BA20" i="72"/>
  <c r="AZ20" i="72"/>
  <c r="AY20" i="72"/>
  <c r="AX20" i="72"/>
  <c r="AW20" i="72"/>
  <c r="AV20" i="72"/>
  <c r="AU20" i="72"/>
  <c r="AT20" i="72"/>
  <c r="AS20" i="72"/>
  <c r="AR20" i="72"/>
  <c r="AQ20" i="72"/>
  <c r="AP20" i="72"/>
  <c r="AO20" i="72"/>
  <c r="AN20" i="72"/>
  <c r="AM20" i="72"/>
  <c r="AL20" i="72"/>
  <c r="AK20" i="72"/>
  <c r="AJ20" i="72"/>
  <c r="AI20" i="72"/>
  <c r="AH20" i="72"/>
  <c r="AG20" i="72"/>
  <c r="AF20" i="72"/>
  <c r="AE20" i="72"/>
  <c r="AD20" i="72"/>
  <c r="AC20" i="72"/>
  <c r="AB20" i="72"/>
  <c r="AA20" i="72"/>
  <c r="Z20" i="72"/>
  <c r="Y20" i="72"/>
  <c r="X20" i="72"/>
  <c r="W20" i="72"/>
  <c r="V20" i="72"/>
  <c r="C20" i="72"/>
  <c r="BJ19" i="72"/>
  <c r="BI19" i="72"/>
  <c r="BH19" i="72"/>
  <c r="BG19" i="72"/>
  <c r="BF19" i="72"/>
  <c r="BE19" i="72"/>
  <c r="BD19" i="72"/>
  <c r="BC19" i="72"/>
  <c r="BB19" i="72"/>
  <c r="BA19" i="72"/>
  <c r="AZ19" i="72"/>
  <c r="AY19" i="72"/>
  <c r="AX19" i="72"/>
  <c r="AW19" i="72"/>
  <c r="AV19" i="72"/>
  <c r="AU19" i="72"/>
  <c r="AT19" i="72"/>
  <c r="AS19" i="72"/>
  <c r="AR19" i="72"/>
  <c r="AQ19" i="72"/>
  <c r="AP19" i="72"/>
  <c r="AO19" i="72"/>
  <c r="AN19" i="72"/>
  <c r="AM19" i="72"/>
  <c r="AL19" i="72"/>
  <c r="AK19" i="72"/>
  <c r="AJ19" i="72"/>
  <c r="AI19" i="72"/>
  <c r="AH19" i="72"/>
  <c r="AG19" i="72"/>
  <c r="AF19" i="72"/>
  <c r="AE19" i="72"/>
  <c r="AD19" i="72"/>
  <c r="AC19" i="72"/>
  <c r="AB19" i="72"/>
  <c r="AA19" i="72"/>
  <c r="Z19" i="72"/>
  <c r="Y19" i="72"/>
  <c r="X19" i="72"/>
  <c r="W19" i="72"/>
  <c r="V19" i="72"/>
  <c r="U19" i="72"/>
  <c r="T19" i="72"/>
  <c r="S19" i="72"/>
  <c r="R19" i="72"/>
  <c r="Q19" i="72"/>
  <c r="P19" i="72"/>
  <c r="O19" i="72"/>
  <c r="N19" i="72"/>
  <c r="M19" i="72"/>
  <c r="L19" i="72"/>
  <c r="K19" i="72"/>
  <c r="J19" i="72"/>
  <c r="I19" i="72"/>
  <c r="H19" i="72"/>
  <c r="G19" i="72"/>
  <c r="F19" i="72"/>
  <c r="E19" i="72"/>
  <c r="D19" i="72"/>
  <c r="C18" i="72"/>
  <c r="BJ17" i="72"/>
  <c r="BI17" i="72"/>
  <c r="BH17" i="72"/>
  <c r="BG17" i="72"/>
  <c r="BF17" i="72"/>
  <c r="BE17" i="72"/>
  <c r="BD17" i="72"/>
  <c r="BC17" i="72"/>
  <c r="BB17" i="72"/>
  <c r="BA17" i="72"/>
  <c r="AZ17" i="72"/>
  <c r="AY17" i="72"/>
  <c r="AX17" i="72"/>
  <c r="AW17" i="72"/>
  <c r="AV17" i="72"/>
  <c r="AU17" i="72"/>
  <c r="AT17" i="72"/>
  <c r="AS17" i="72"/>
  <c r="AR17" i="72"/>
  <c r="AQ17" i="72"/>
  <c r="AP17" i="72"/>
  <c r="AO17" i="72"/>
  <c r="AN17" i="72"/>
  <c r="AM17" i="72"/>
  <c r="AL17" i="72"/>
  <c r="AK17" i="72"/>
  <c r="AJ17" i="72"/>
  <c r="AI17" i="72"/>
  <c r="AH17" i="72"/>
  <c r="AG17" i="72"/>
  <c r="AF17" i="72"/>
  <c r="AE17" i="72"/>
  <c r="AD17" i="72"/>
  <c r="AC17" i="72"/>
  <c r="AB17" i="72"/>
  <c r="AA17" i="72"/>
  <c r="Z17" i="72"/>
  <c r="Y17" i="72"/>
  <c r="X17" i="72"/>
  <c r="W17" i="72"/>
  <c r="V17" i="72"/>
  <c r="U17" i="72"/>
  <c r="T17" i="72"/>
  <c r="S17" i="72"/>
  <c r="R17" i="72"/>
  <c r="Q17" i="72"/>
  <c r="P17" i="72"/>
  <c r="O17" i="72"/>
  <c r="N17" i="72"/>
  <c r="M17" i="72"/>
  <c r="L17" i="72"/>
  <c r="K17" i="72"/>
  <c r="J17" i="72"/>
  <c r="I17" i="72"/>
  <c r="H17" i="72"/>
  <c r="G17" i="72"/>
  <c r="F17" i="72"/>
  <c r="E17" i="72"/>
  <c r="D17" i="72"/>
  <c r="BJ16" i="72"/>
  <c r="BI16" i="72"/>
  <c r="BH16" i="72"/>
  <c r="BG16" i="72"/>
  <c r="BF16" i="72"/>
  <c r="BE16" i="72"/>
  <c r="BD16" i="72"/>
  <c r="BC16" i="72"/>
  <c r="BB16" i="72"/>
  <c r="BA16" i="72"/>
  <c r="AZ16" i="72"/>
  <c r="AY16" i="72"/>
  <c r="AX16" i="72"/>
  <c r="AW16" i="72"/>
  <c r="AV16" i="72"/>
  <c r="AU16" i="72"/>
  <c r="AT16" i="72"/>
  <c r="AS16" i="72"/>
  <c r="AR16" i="72"/>
  <c r="AQ16" i="72"/>
  <c r="AP16" i="72"/>
  <c r="AO16" i="72"/>
  <c r="AN16" i="72"/>
  <c r="AM16" i="72"/>
  <c r="AL16" i="72"/>
  <c r="AK16" i="72"/>
  <c r="AJ16" i="72"/>
  <c r="AI16" i="72"/>
  <c r="AH16" i="72"/>
  <c r="AG16" i="72"/>
  <c r="AF16" i="72"/>
  <c r="AE16" i="72"/>
  <c r="AD16" i="72"/>
  <c r="AC16" i="72"/>
  <c r="AB16" i="72"/>
  <c r="AA16" i="72"/>
  <c r="Z16" i="72"/>
  <c r="Y16" i="72"/>
  <c r="X16" i="72"/>
  <c r="W16" i="72"/>
  <c r="V16" i="72"/>
  <c r="U16" i="72"/>
  <c r="T16" i="72"/>
  <c r="S16" i="72"/>
  <c r="R16" i="72"/>
  <c r="Q16" i="72"/>
  <c r="P16" i="72"/>
  <c r="O16" i="72"/>
  <c r="N16" i="72"/>
  <c r="M16" i="72"/>
  <c r="L16" i="72"/>
  <c r="K16" i="72"/>
  <c r="J16" i="72"/>
  <c r="I16" i="72"/>
  <c r="H16" i="72"/>
  <c r="G16" i="72"/>
  <c r="F16" i="72"/>
  <c r="E16" i="72"/>
  <c r="D16" i="72"/>
  <c r="BJ14" i="72"/>
  <c r="BI14" i="72"/>
  <c r="BH14" i="72"/>
  <c r="BG14" i="72"/>
  <c r="BF14" i="72"/>
  <c r="BE14" i="72"/>
  <c r="BD14" i="72"/>
  <c r="BC14" i="72"/>
  <c r="BB14" i="72"/>
  <c r="BA14" i="72"/>
  <c r="AZ14" i="72"/>
  <c r="AY14" i="72"/>
  <c r="AX14" i="72"/>
  <c r="AW14" i="72"/>
  <c r="AV14" i="72"/>
  <c r="AU14" i="72"/>
  <c r="AT14" i="72"/>
  <c r="AS14" i="72"/>
  <c r="AR14" i="72"/>
  <c r="AQ14" i="72"/>
  <c r="AP14" i="72"/>
  <c r="AO14" i="72"/>
  <c r="AN14" i="72"/>
  <c r="AM14" i="72"/>
  <c r="AL14" i="72"/>
  <c r="AK14" i="72"/>
  <c r="AJ14" i="72"/>
  <c r="AI14" i="72"/>
  <c r="AH14" i="72"/>
  <c r="AG14" i="72"/>
  <c r="AF14" i="72"/>
  <c r="AE14" i="72"/>
  <c r="AD14" i="72"/>
  <c r="AC14" i="72"/>
  <c r="AB14" i="72"/>
  <c r="AA14" i="72"/>
  <c r="Z14" i="72"/>
  <c r="Y14" i="72"/>
  <c r="X14" i="72"/>
  <c r="W14" i="72"/>
  <c r="V14" i="72"/>
  <c r="U14" i="72"/>
  <c r="T14" i="72"/>
  <c r="S14" i="72"/>
  <c r="R14" i="72"/>
  <c r="Q14" i="72"/>
  <c r="P14" i="72"/>
  <c r="O14" i="72"/>
  <c r="N14" i="72"/>
  <c r="M14" i="72"/>
  <c r="L14" i="72"/>
  <c r="K14" i="72"/>
  <c r="J14" i="72"/>
  <c r="I14" i="72"/>
  <c r="H14" i="72"/>
  <c r="G14" i="72"/>
  <c r="F14" i="72"/>
  <c r="E14" i="72"/>
  <c r="D14" i="72"/>
  <c r="C14" i="72"/>
  <c r="BJ13" i="72"/>
  <c r="BI13" i="72"/>
  <c r="BH13" i="72"/>
  <c r="BG13" i="72"/>
  <c r="BF13" i="72"/>
  <c r="BE13" i="72"/>
  <c r="BD13" i="72"/>
  <c r="BC13" i="72"/>
  <c r="BB13" i="72"/>
  <c r="BA13" i="72"/>
  <c r="AZ13" i="72"/>
  <c r="AY13" i="72"/>
  <c r="AX13" i="72"/>
  <c r="AW13" i="72"/>
  <c r="AV13" i="72"/>
  <c r="AU13" i="72"/>
  <c r="AT13" i="72"/>
  <c r="AS13" i="72"/>
  <c r="AR13" i="72"/>
  <c r="AQ13" i="72"/>
  <c r="AP13" i="72"/>
  <c r="AO13" i="72"/>
  <c r="AN13" i="72"/>
  <c r="AM13" i="72"/>
  <c r="AL13" i="72"/>
  <c r="AK13" i="72"/>
  <c r="AJ13" i="72"/>
  <c r="AI13" i="72"/>
  <c r="AH13" i="72"/>
  <c r="AG13" i="72"/>
  <c r="AF13" i="72"/>
  <c r="AE13" i="72"/>
  <c r="AD13" i="72"/>
  <c r="AC13" i="72"/>
  <c r="AB13" i="72"/>
  <c r="AA13" i="72"/>
  <c r="Z13" i="72"/>
  <c r="Y13" i="72"/>
  <c r="X13" i="72"/>
  <c r="W13" i="72"/>
  <c r="V13" i="72"/>
  <c r="U13" i="72"/>
  <c r="T13" i="72"/>
  <c r="S13" i="72"/>
  <c r="R13" i="72"/>
  <c r="Q13" i="72"/>
  <c r="P13" i="72"/>
  <c r="O13" i="72"/>
  <c r="N13" i="72"/>
  <c r="M13" i="72"/>
  <c r="L13" i="72"/>
  <c r="K13" i="72"/>
  <c r="J13" i="72"/>
  <c r="I13" i="72"/>
  <c r="H13" i="72"/>
  <c r="G13" i="72"/>
  <c r="F13" i="72"/>
  <c r="E13" i="72"/>
  <c r="D13" i="72"/>
  <c r="BJ12" i="72"/>
  <c r="BI12" i="72"/>
  <c r="BH12" i="72"/>
  <c r="BG12" i="72"/>
  <c r="BF12" i="72"/>
  <c r="BE12" i="72"/>
  <c r="BD12" i="72"/>
  <c r="BC12" i="72"/>
  <c r="BB12" i="72"/>
  <c r="BA12" i="72"/>
  <c r="AZ12" i="72"/>
  <c r="AY12" i="72"/>
  <c r="AX12" i="72"/>
  <c r="AW12" i="72"/>
  <c r="AV12" i="72"/>
  <c r="AU12" i="72"/>
  <c r="AT12" i="72"/>
  <c r="AS12" i="72"/>
  <c r="AR12" i="72"/>
  <c r="AQ12" i="72"/>
  <c r="AP12" i="72"/>
  <c r="AO12" i="72"/>
  <c r="AN12" i="72"/>
  <c r="AM12" i="72"/>
  <c r="AL12" i="72"/>
  <c r="AK12" i="72"/>
  <c r="AJ12" i="72"/>
  <c r="AI12" i="72"/>
  <c r="AH12" i="72"/>
  <c r="AG12" i="72"/>
  <c r="AF12" i="72"/>
  <c r="AE12" i="72"/>
  <c r="AD12" i="72"/>
  <c r="AC12" i="72"/>
  <c r="AB12" i="72"/>
  <c r="AA12" i="72"/>
  <c r="Z12" i="72"/>
  <c r="Y12" i="72"/>
  <c r="X12" i="72"/>
  <c r="W12" i="72"/>
  <c r="V12" i="72"/>
  <c r="U12" i="72"/>
  <c r="T12" i="72"/>
  <c r="S12" i="72"/>
  <c r="R12" i="72"/>
  <c r="Q12" i="72"/>
  <c r="P12" i="72"/>
  <c r="O12" i="72"/>
  <c r="N12" i="72"/>
  <c r="M12" i="72"/>
  <c r="L12" i="72"/>
  <c r="K12" i="72"/>
  <c r="J12" i="72"/>
  <c r="I12" i="72"/>
  <c r="H12" i="72"/>
  <c r="G12" i="72"/>
  <c r="F12" i="72"/>
  <c r="E12" i="72"/>
  <c r="D12" i="72"/>
  <c r="BJ11" i="72"/>
  <c r="BI11" i="72"/>
  <c r="BH11" i="72"/>
  <c r="BG11" i="72"/>
  <c r="BF11" i="72"/>
  <c r="BE11" i="72"/>
  <c r="BD11" i="72"/>
  <c r="BC11" i="72"/>
  <c r="BB11" i="72"/>
  <c r="BA11" i="72"/>
  <c r="AZ11" i="72"/>
  <c r="AY11" i="72"/>
  <c r="AX11" i="72"/>
  <c r="AW11" i="72"/>
  <c r="AV11" i="72"/>
  <c r="AU11" i="72"/>
  <c r="AT11" i="72"/>
  <c r="AS11" i="72"/>
  <c r="AR11" i="72"/>
  <c r="AQ11" i="72"/>
  <c r="AP11" i="72"/>
  <c r="AO11" i="72"/>
  <c r="AN11" i="72"/>
  <c r="AM11" i="72"/>
  <c r="AL11" i="72"/>
  <c r="AK11" i="72"/>
  <c r="AJ11" i="72"/>
  <c r="AI11" i="72"/>
  <c r="AH11" i="72"/>
  <c r="AG11" i="72"/>
  <c r="AF11" i="72"/>
  <c r="AE11" i="72"/>
  <c r="AD11" i="72"/>
  <c r="AC11" i="72"/>
  <c r="AB11" i="72"/>
  <c r="AA11" i="72"/>
  <c r="Z11" i="72"/>
  <c r="Y11" i="72"/>
  <c r="X11" i="72"/>
  <c r="W11" i="72"/>
  <c r="V11" i="72"/>
  <c r="U11" i="72"/>
  <c r="T11" i="72"/>
  <c r="S11" i="72"/>
  <c r="R11" i="72"/>
  <c r="Q11" i="72"/>
  <c r="P11" i="72"/>
  <c r="O11" i="72"/>
  <c r="N11" i="72"/>
  <c r="M11" i="72"/>
  <c r="L11" i="72"/>
  <c r="K11" i="72"/>
  <c r="J11" i="72"/>
  <c r="I11" i="72"/>
  <c r="H11" i="72"/>
  <c r="G11" i="72"/>
  <c r="F11" i="72"/>
  <c r="E11" i="72"/>
  <c r="D11" i="72"/>
  <c r="BJ10" i="72"/>
  <c r="BI10" i="72"/>
  <c r="BH10" i="72"/>
  <c r="BG10" i="72"/>
  <c r="BF10" i="72"/>
  <c r="BE10" i="72"/>
  <c r="BD10" i="72"/>
  <c r="BC10" i="72"/>
  <c r="BB10" i="72"/>
  <c r="BA10" i="72"/>
  <c r="AZ10" i="72"/>
  <c r="AY10" i="72"/>
  <c r="AX10" i="72"/>
  <c r="AW10" i="72"/>
  <c r="AV10" i="72"/>
  <c r="AU10" i="72"/>
  <c r="AT10" i="72"/>
  <c r="AS10" i="72"/>
  <c r="AR10" i="72"/>
  <c r="AQ10" i="72"/>
  <c r="AP10" i="72"/>
  <c r="AO10" i="72"/>
  <c r="AN10" i="72"/>
  <c r="AM10" i="72"/>
  <c r="AL10" i="72"/>
  <c r="AK10" i="72"/>
  <c r="AJ10" i="72"/>
  <c r="AI10" i="72"/>
  <c r="AH10" i="72"/>
  <c r="AG10" i="72"/>
  <c r="AF10" i="72"/>
  <c r="AE10" i="72"/>
  <c r="AD10" i="72"/>
  <c r="AC10" i="72"/>
  <c r="AB10" i="72"/>
  <c r="AA10" i="72"/>
  <c r="Z10" i="72"/>
  <c r="Y10" i="72"/>
  <c r="X10" i="72"/>
  <c r="W10" i="72"/>
  <c r="V10" i="72"/>
  <c r="U10" i="72"/>
  <c r="T10" i="72"/>
  <c r="S10" i="72"/>
  <c r="R10" i="72"/>
  <c r="Q10" i="72"/>
  <c r="P10" i="72"/>
  <c r="O10" i="72"/>
  <c r="N10" i="72"/>
  <c r="M10" i="72"/>
  <c r="L10" i="72"/>
  <c r="K10" i="72"/>
  <c r="J10" i="72"/>
  <c r="I10" i="72"/>
  <c r="H10" i="72"/>
  <c r="G10" i="72"/>
  <c r="F10" i="72"/>
  <c r="E10" i="72"/>
  <c r="D10" i="72"/>
  <c r="BJ9" i="72"/>
  <c r="BI9" i="72"/>
  <c r="BH9" i="72"/>
  <c r="BG9" i="72"/>
  <c r="BF9" i="72"/>
  <c r="BE9" i="72"/>
  <c r="BD9" i="72"/>
  <c r="BC9" i="72"/>
  <c r="BB9" i="72"/>
  <c r="BA9" i="72"/>
  <c r="AZ9" i="72"/>
  <c r="AY9" i="72"/>
  <c r="AX9" i="72"/>
  <c r="AW9" i="72"/>
  <c r="AV9" i="72"/>
  <c r="AU9" i="72"/>
  <c r="AT9" i="72"/>
  <c r="AS9" i="72"/>
  <c r="AR9" i="72"/>
  <c r="AQ9" i="72"/>
  <c r="AP9" i="72"/>
  <c r="AO9" i="72"/>
  <c r="AN9" i="72"/>
  <c r="AM9" i="72"/>
  <c r="AL9" i="72"/>
  <c r="AK9" i="72"/>
  <c r="AJ9" i="72"/>
  <c r="AI9" i="72"/>
  <c r="AH9" i="72"/>
  <c r="AG9" i="72"/>
  <c r="AF9" i="72"/>
  <c r="AE9" i="72"/>
  <c r="AD9" i="72"/>
  <c r="AC9" i="72"/>
  <c r="AB9" i="72"/>
  <c r="AA9" i="72"/>
  <c r="Z9" i="72"/>
  <c r="Y9" i="72"/>
  <c r="X9" i="72"/>
  <c r="W9" i="72"/>
  <c r="V9" i="72"/>
  <c r="U9" i="72"/>
  <c r="T9" i="72"/>
  <c r="S9" i="72"/>
  <c r="R9" i="72"/>
  <c r="Q9" i="72"/>
  <c r="P9" i="72"/>
  <c r="O9" i="72"/>
  <c r="N9" i="72"/>
  <c r="M9" i="72"/>
  <c r="L9" i="72"/>
  <c r="K9" i="72"/>
  <c r="J9" i="72"/>
  <c r="I9" i="72"/>
  <c r="H9" i="72"/>
  <c r="G9" i="72"/>
  <c r="F9" i="72"/>
  <c r="E9" i="72"/>
  <c r="D9" i="72"/>
  <c r="BJ8" i="72"/>
  <c r="BI8" i="72"/>
  <c r="BH8" i="72"/>
  <c r="BG8" i="72"/>
  <c r="BF8" i="72"/>
  <c r="BE8" i="72"/>
  <c r="BD8" i="72"/>
  <c r="BC8" i="72"/>
  <c r="BB8" i="72"/>
  <c r="BA8" i="72"/>
  <c r="AZ8" i="72"/>
  <c r="AY8" i="72"/>
  <c r="AX8" i="72"/>
  <c r="AW8" i="72"/>
  <c r="AV8" i="72"/>
  <c r="AU8" i="72"/>
  <c r="AT8" i="72"/>
  <c r="AS8" i="72"/>
  <c r="AR8" i="72"/>
  <c r="AQ8" i="72"/>
  <c r="AP8" i="72"/>
  <c r="AO8" i="72"/>
  <c r="AN8" i="72"/>
  <c r="AM8" i="72"/>
  <c r="AL8" i="72"/>
  <c r="AK8" i="72"/>
  <c r="AJ8" i="72"/>
  <c r="AI8" i="72"/>
  <c r="AH8" i="72"/>
  <c r="AG8" i="72"/>
  <c r="AF8" i="72"/>
  <c r="AE8" i="72"/>
  <c r="AD8" i="72"/>
  <c r="AC8" i="72"/>
  <c r="AB8" i="72"/>
  <c r="AA8" i="72"/>
  <c r="Z8" i="72"/>
  <c r="Y8" i="72"/>
  <c r="X8" i="72"/>
  <c r="W8" i="72"/>
  <c r="V8" i="72"/>
  <c r="U8" i="72"/>
  <c r="T8" i="72"/>
  <c r="S8" i="72"/>
  <c r="R8" i="72"/>
  <c r="Q8" i="72"/>
  <c r="P8" i="72"/>
  <c r="O8" i="72"/>
  <c r="N8" i="72"/>
  <c r="M8" i="72"/>
  <c r="L8" i="72"/>
  <c r="K8" i="72"/>
  <c r="J8" i="72"/>
  <c r="I8" i="72"/>
  <c r="H8" i="72"/>
  <c r="G8" i="72"/>
  <c r="F8" i="72"/>
  <c r="E8" i="72"/>
  <c r="D8" i="72"/>
  <c r="BJ7" i="72"/>
  <c r="BI7" i="72"/>
  <c r="BH7" i="72"/>
  <c r="BG7" i="72"/>
  <c r="BF7" i="72"/>
  <c r="BE7" i="72"/>
  <c r="BD7" i="72"/>
  <c r="BC7" i="72"/>
  <c r="BB7" i="72"/>
  <c r="BA7" i="72"/>
  <c r="AZ7" i="72"/>
  <c r="AY7" i="72"/>
  <c r="AX7" i="72"/>
  <c r="AW7" i="72"/>
  <c r="AV7" i="72"/>
  <c r="AU7" i="72"/>
  <c r="AT7" i="72"/>
  <c r="AS7" i="72"/>
  <c r="AR7" i="72"/>
  <c r="AQ7" i="72"/>
  <c r="AP7" i="72"/>
  <c r="AO7" i="72"/>
  <c r="AN7" i="72"/>
  <c r="AM7" i="72"/>
  <c r="AL7" i="72"/>
  <c r="AK7" i="72"/>
  <c r="AJ7" i="72"/>
  <c r="AI7" i="72"/>
  <c r="AH7" i="72"/>
  <c r="AG7" i="72"/>
  <c r="AF7" i="72"/>
  <c r="AE7" i="72"/>
  <c r="AD7" i="72"/>
  <c r="AC7" i="72"/>
  <c r="AB7" i="72"/>
  <c r="AA7" i="72"/>
  <c r="Z7" i="72"/>
  <c r="Y7" i="72"/>
  <c r="X7" i="72"/>
  <c r="W7" i="72"/>
  <c r="V7" i="72"/>
  <c r="U7" i="72"/>
  <c r="T7" i="72"/>
  <c r="S7" i="72"/>
  <c r="R7" i="72"/>
  <c r="Q7" i="72"/>
  <c r="P7" i="72"/>
  <c r="O7" i="72"/>
  <c r="N7" i="72"/>
  <c r="M7" i="72"/>
  <c r="L7" i="72"/>
  <c r="K7" i="72"/>
  <c r="J7" i="72"/>
  <c r="I7" i="72"/>
  <c r="H7" i="72"/>
  <c r="G7" i="72"/>
  <c r="F7" i="72"/>
  <c r="E7" i="72"/>
  <c r="D7" i="72"/>
  <c r="BJ6" i="72"/>
  <c r="BI6" i="72"/>
  <c r="BH6" i="72"/>
  <c r="BG6" i="72"/>
  <c r="BF6" i="72"/>
  <c r="BE6" i="72"/>
  <c r="BD6" i="72"/>
  <c r="BC6" i="72"/>
  <c r="BB6" i="72"/>
  <c r="BA6" i="72"/>
  <c r="AZ6" i="72"/>
  <c r="AY6" i="72"/>
  <c r="AX6" i="72"/>
  <c r="AW6" i="72"/>
  <c r="AV6" i="72"/>
  <c r="AU6" i="72"/>
  <c r="AT6" i="72"/>
  <c r="AS6" i="72"/>
  <c r="AR6" i="72"/>
  <c r="AQ6" i="72"/>
  <c r="AP6" i="72"/>
  <c r="AO6" i="72"/>
  <c r="AN6" i="72"/>
  <c r="AM6" i="72"/>
  <c r="AL6" i="72"/>
  <c r="AK6" i="72"/>
  <c r="AJ6" i="72"/>
  <c r="AI6" i="72"/>
  <c r="AH6" i="72"/>
  <c r="AG6" i="72"/>
  <c r="AF6" i="72"/>
  <c r="AE6" i="72"/>
  <c r="AD6" i="72"/>
  <c r="AC6" i="72"/>
  <c r="AB6" i="72"/>
  <c r="AA6" i="72"/>
  <c r="Z6" i="72"/>
  <c r="Y6" i="72"/>
  <c r="X6" i="72"/>
  <c r="W6" i="72"/>
  <c r="V6" i="72"/>
  <c r="U6" i="72"/>
  <c r="T6" i="72"/>
  <c r="S6" i="72"/>
  <c r="R6" i="72"/>
  <c r="Q6" i="72"/>
  <c r="P6" i="72"/>
  <c r="O6" i="72"/>
  <c r="N6" i="72"/>
  <c r="M6" i="72"/>
  <c r="L6" i="72"/>
  <c r="K6" i="72"/>
  <c r="J6" i="72"/>
  <c r="I6" i="72"/>
  <c r="H6" i="72"/>
  <c r="G6" i="72"/>
  <c r="F6" i="72"/>
  <c r="E6" i="72"/>
  <c r="D6" i="72"/>
  <c r="BJ5" i="72"/>
  <c r="BI5" i="72"/>
  <c r="BH5" i="72"/>
  <c r="BG5" i="72"/>
  <c r="BF5" i="72"/>
  <c r="BE5" i="72"/>
  <c r="BD5" i="72"/>
  <c r="BC5" i="72"/>
  <c r="BB5" i="72"/>
  <c r="BA5" i="72"/>
  <c r="AZ5" i="72"/>
  <c r="AY5" i="72"/>
  <c r="AX5" i="72"/>
  <c r="AW5" i="72"/>
  <c r="AV5" i="72"/>
  <c r="AU5" i="72"/>
  <c r="AT5" i="72"/>
  <c r="AS5" i="72"/>
  <c r="AR5" i="72"/>
  <c r="AQ5" i="72"/>
  <c r="AP5" i="72"/>
  <c r="AO5" i="72"/>
  <c r="AN5" i="72"/>
  <c r="AM5" i="72"/>
  <c r="AL5" i="72"/>
  <c r="AK5" i="72"/>
  <c r="AJ5" i="72"/>
  <c r="AI5" i="72"/>
  <c r="AH5" i="72"/>
  <c r="AG5" i="72"/>
  <c r="AF5" i="72"/>
  <c r="AE5" i="72"/>
  <c r="AD5" i="72"/>
  <c r="AC5" i="72"/>
  <c r="AB5" i="72"/>
  <c r="AA5" i="72"/>
  <c r="Z5" i="72"/>
  <c r="Y5" i="72"/>
  <c r="X5" i="72"/>
  <c r="W5" i="72"/>
  <c r="V5" i="72"/>
  <c r="U5" i="72"/>
  <c r="T5" i="72"/>
  <c r="S5" i="72"/>
  <c r="R5" i="72"/>
  <c r="Q5" i="72"/>
  <c r="P5" i="72"/>
  <c r="O5" i="72"/>
  <c r="N5" i="72"/>
  <c r="M5" i="72"/>
  <c r="L5" i="72"/>
  <c r="K5" i="72"/>
  <c r="J5" i="72"/>
  <c r="I5" i="72"/>
  <c r="H5" i="72"/>
  <c r="G5" i="72"/>
  <c r="F5" i="72"/>
  <c r="E5" i="72"/>
  <c r="D5" i="72"/>
  <c r="BJ4" i="72"/>
  <c r="BI4" i="72"/>
  <c r="BH4" i="72"/>
  <c r="BG4" i="72"/>
  <c r="BF4" i="72"/>
  <c r="BE4" i="72"/>
  <c r="BD4" i="72"/>
  <c r="BC4" i="72"/>
  <c r="BB4" i="72"/>
  <c r="BA4" i="72"/>
  <c r="AZ4" i="72"/>
  <c r="AY4" i="72"/>
  <c r="AX4" i="72"/>
  <c r="AW4" i="72"/>
  <c r="AV4" i="72"/>
  <c r="AU4" i="72"/>
  <c r="AT4" i="72"/>
  <c r="AS4" i="72"/>
  <c r="AR4" i="72"/>
  <c r="AQ4" i="72"/>
  <c r="AP4" i="72"/>
  <c r="AO4" i="72"/>
  <c r="AN4" i="72"/>
  <c r="AM4" i="72"/>
  <c r="AL4" i="72"/>
  <c r="AK4" i="72"/>
  <c r="AJ4" i="72"/>
  <c r="AI4" i="72"/>
  <c r="AH4" i="72"/>
  <c r="AG4" i="72"/>
  <c r="AF4" i="72"/>
  <c r="AE4" i="72"/>
  <c r="AD4" i="72"/>
  <c r="AC4" i="72"/>
  <c r="AB4" i="72"/>
  <c r="AA4" i="72"/>
  <c r="Z4" i="72"/>
  <c r="Y4" i="72"/>
  <c r="X4" i="72"/>
  <c r="W4" i="72"/>
  <c r="V4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H4" i="72"/>
  <c r="G4" i="72"/>
  <c r="F4" i="72"/>
  <c r="E4" i="72"/>
  <c r="D4" i="72"/>
  <c r="C4" i="72"/>
  <c r="BJ3" i="72"/>
  <c r="BI3" i="72"/>
  <c r="BH3" i="72"/>
  <c r="BG3" i="72"/>
  <c r="BF3" i="72"/>
  <c r="BE3" i="72"/>
  <c r="BD3" i="72"/>
  <c r="BC3" i="72"/>
  <c r="BB3" i="72"/>
  <c r="BA3" i="72"/>
  <c r="AZ3" i="72"/>
  <c r="AY3" i="72"/>
  <c r="AX3" i="72"/>
  <c r="AW3" i="72"/>
  <c r="AV3" i="72"/>
  <c r="AU3" i="72"/>
  <c r="AT3" i="72"/>
  <c r="AS3" i="72"/>
  <c r="AR3" i="72"/>
  <c r="AQ3" i="72"/>
  <c r="AP3" i="72"/>
  <c r="AO3" i="72"/>
  <c r="AN3" i="72"/>
  <c r="AM3" i="72"/>
  <c r="AL3" i="72"/>
  <c r="AK3" i="72"/>
  <c r="AJ3" i="72"/>
  <c r="AI3" i="72"/>
  <c r="AH3" i="72"/>
  <c r="AG3" i="72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G3" i="72"/>
  <c r="F3" i="72"/>
  <c r="E3" i="72"/>
  <c r="D3" i="72"/>
  <c r="C3" i="72"/>
  <c r="C2" i="72"/>
  <c r="B134" i="48"/>
  <c r="S135" i="85" l="1"/>
  <c r="R108" i="85"/>
  <c r="D92" i="85"/>
  <c r="W43" i="85"/>
  <c r="W44" i="85"/>
  <c r="U133" i="85"/>
  <c r="V97" i="85"/>
  <c r="T137" i="85"/>
  <c r="T136" i="85"/>
  <c r="C134" i="72"/>
  <c r="C21" i="72"/>
  <c r="U148" i="85"/>
  <c r="U54" i="85"/>
  <c r="V53" i="85"/>
  <c r="U35" i="85"/>
  <c r="U32" i="85"/>
  <c r="V34" i="85"/>
  <c r="BN1" i="85"/>
  <c r="BM73" i="85"/>
  <c r="U18" i="85"/>
  <c r="T119" i="85"/>
  <c r="U15" i="85"/>
  <c r="V41" i="85"/>
  <c r="K53" i="48"/>
  <c r="C43" i="48"/>
  <c r="C43" i="72"/>
  <c r="C82" i="78"/>
  <c r="T135" i="85" l="1"/>
  <c r="S108" i="85"/>
  <c r="X43" i="85"/>
  <c r="X44" i="85"/>
  <c r="D93" i="85"/>
  <c r="V133" i="85"/>
  <c r="W97" i="85"/>
  <c r="U137" i="85"/>
  <c r="U136" i="85"/>
  <c r="AD131" i="72"/>
  <c r="W41" i="85"/>
  <c r="V18" i="85"/>
  <c r="V149" i="85" s="1"/>
  <c r="BO1" i="85"/>
  <c r="BN73" i="85"/>
  <c r="V148" i="85"/>
  <c r="V54" i="85"/>
  <c r="W53" i="85"/>
  <c r="U119" i="85"/>
  <c r="V15" i="85"/>
  <c r="U149" i="85"/>
  <c r="V32" i="85"/>
  <c r="W34" i="85"/>
  <c r="V35" i="85"/>
  <c r="L53" i="48"/>
  <c r="L53" i="72"/>
  <c r="D43" i="48"/>
  <c r="D43" i="72"/>
  <c r="C117" i="76"/>
  <c r="C21" i="78"/>
  <c r="C21" i="77"/>
  <c r="C21" i="76"/>
  <c r="D134" i="74"/>
  <c r="U135" i="85" l="1"/>
  <c r="T108" i="85"/>
  <c r="Y44" i="85"/>
  <c r="Y43" i="85"/>
  <c r="W133" i="85"/>
  <c r="X97" i="85"/>
  <c r="V136" i="85"/>
  <c r="V137" i="85"/>
  <c r="E43" i="72"/>
  <c r="AE131" i="72"/>
  <c r="W148" i="85"/>
  <c r="X53" i="85"/>
  <c r="W54" i="85"/>
  <c r="X34" i="85"/>
  <c r="W35" i="85"/>
  <c r="W32" i="85"/>
  <c r="V119" i="85"/>
  <c r="W15" i="85"/>
  <c r="BP1" i="85"/>
  <c r="BO73" i="85"/>
  <c r="X41" i="85"/>
  <c r="W18" i="85"/>
  <c r="W149" i="85" s="1"/>
  <c r="M53" i="48"/>
  <c r="M53" i="72"/>
  <c r="C134" i="74"/>
  <c r="C21" i="75"/>
  <c r="E134" i="74"/>
  <c r="B36" i="48"/>
  <c r="U134" i="48"/>
  <c r="V135" i="85" l="1"/>
  <c r="U108" i="85"/>
  <c r="Z43" i="85"/>
  <c r="Z44" i="85"/>
  <c r="X133" i="85"/>
  <c r="Y97" i="85"/>
  <c r="W136" i="85"/>
  <c r="W137" i="85"/>
  <c r="C36" i="72"/>
  <c r="V134" i="72"/>
  <c r="AF131" i="72"/>
  <c r="Y41" i="85"/>
  <c r="W119" i="85"/>
  <c r="X15" i="85"/>
  <c r="X148" i="85"/>
  <c r="Y53" i="85"/>
  <c r="X54" i="85"/>
  <c r="X32" i="85"/>
  <c r="X35" i="85"/>
  <c r="Y34" i="85"/>
  <c r="X18" i="85"/>
  <c r="X149" i="85" s="1"/>
  <c r="BQ1" i="85"/>
  <c r="BP73" i="85"/>
  <c r="N53" i="48"/>
  <c r="N53" i="72"/>
  <c r="AW134" i="48"/>
  <c r="C73" i="72"/>
  <c r="AN73" i="48"/>
  <c r="AM73" i="48"/>
  <c r="AL73" i="48"/>
  <c r="AK73" i="48"/>
  <c r="AK73" i="72"/>
  <c r="AJ73" i="72"/>
  <c r="AI73" i="72"/>
  <c r="AH73" i="72"/>
  <c r="AG73" i="72"/>
  <c r="AF73" i="72"/>
  <c r="AE73" i="72"/>
  <c r="AD73" i="72"/>
  <c r="AC73" i="72"/>
  <c r="AB73" i="72"/>
  <c r="AA73" i="72"/>
  <c r="Z73" i="72"/>
  <c r="Y73" i="72"/>
  <c r="X73" i="72"/>
  <c r="W73" i="72"/>
  <c r="V73" i="72"/>
  <c r="U73" i="72"/>
  <c r="T73" i="72"/>
  <c r="S73" i="72"/>
  <c r="R73" i="72"/>
  <c r="Q73" i="72"/>
  <c r="P73" i="72"/>
  <c r="O73" i="72"/>
  <c r="N73" i="72"/>
  <c r="M73" i="72"/>
  <c r="L73" i="72"/>
  <c r="K73" i="72"/>
  <c r="J73" i="72"/>
  <c r="I73" i="72"/>
  <c r="H73" i="72"/>
  <c r="G73" i="72"/>
  <c r="F73" i="72"/>
  <c r="E73" i="72"/>
  <c r="D73" i="72"/>
  <c r="C76" i="72"/>
  <c r="D54" i="72"/>
  <c r="B45" i="48"/>
  <c r="A77" i="72"/>
  <c r="B138" i="72"/>
  <c r="A138" i="72"/>
  <c r="B136" i="72"/>
  <c r="A136" i="72"/>
  <c r="B135" i="72"/>
  <c r="A135" i="72"/>
  <c r="B134" i="72"/>
  <c r="A134" i="72"/>
  <c r="B132" i="72"/>
  <c r="A132" i="72"/>
  <c r="B131" i="72"/>
  <c r="A131" i="72"/>
  <c r="B130" i="72"/>
  <c r="A130" i="72"/>
  <c r="B129" i="72"/>
  <c r="A129" i="72"/>
  <c r="B127" i="72"/>
  <c r="A127" i="72"/>
  <c r="B126" i="72"/>
  <c r="A126" i="72"/>
  <c r="B125" i="72"/>
  <c r="A125" i="72"/>
  <c r="B124" i="72"/>
  <c r="A124" i="72"/>
  <c r="B123" i="72"/>
  <c r="A123" i="72"/>
  <c r="B122" i="72"/>
  <c r="A122" i="72"/>
  <c r="B121" i="72"/>
  <c r="A121" i="72"/>
  <c r="B120" i="72"/>
  <c r="A120" i="72"/>
  <c r="B119" i="72"/>
  <c r="A119" i="72"/>
  <c r="B118" i="72"/>
  <c r="A118" i="72"/>
  <c r="B117" i="72"/>
  <c r="A117" i="72"/>
  <c r="B116" i="72"/>
  <c r="A116" i="72"/>
  <c r="B115" i="72"/>
  <c r="A115" i="72"/>
  <c r="B114" i="72"/>
  <c r="A114" i="72"/>
  <c r="B113" i="72"/>
  <c r="A113" i="72"/>
  <c r="B112" i="72"/>
  <c r="A112" i="72"/>
  <c r="B111" i="72"/>
  <c r="A111" i="72"/>
  <c r="B110" i="72"/>
  <c r="A110" i="72"/>
  <c r="B109" i="72"/>
  <c r="A109" i="72"/>
  <c r="B108" i="72"/>
  <c r="A108" i="72"/>
  <c r="B107" i="72"/>
  <c r="A107" i="72"/>
  <c r="B106" i="72"/>
  <c r="B105" i="72"/>
  <c r="A105" i="72"/>
  <c r="B104" i="72"/>
  <c r="A104" i="72"/>
  <c r="B103" i="72"/>
  <c r="A103" i="72"/>
  <c r="B102" i="72"/>
  <c r="A102" i="72"/>
  <c r="B101" i="72"/>
  <c r="A101" i="72"/>
  <c r="B100" i="72"/>
  <c r="A100" i="72"/>
  <c r="B99" i="72"/>
  <c r="A99" i="72"/>
  <c r="B98" i="72"/>
  <c r="A98" i="72"/>
  <c r="B97" i="72"/>
  <c r="A97" i="72"/>
  <c r="B96" i="72"/>
  <c r="A96" i="72"/>
  <c r="B95" i="72"/>
  <c r="A95" i="72"/>
  <c r="B94" i="72"/>
  <c r="A94" i="72"/>
  <c r="B93" i="72"/>
  <c r="A93" i="72"/>
  <c r="B92" i="72"/>
  <c r="A92" i="72"/>
  <c r="B91" i="72"/>
  <c r="A91" i="72"/>
  <c r="B90" i="72"/>
  <c r="A90" i="72"/>
  <c r="B89" i="72"/>
  <c r="A89" i="72"/>
  <c r="B88" i="72"/>
  <c r="A88" i="72"/>
  <c r="B87" i="72"/>
  <c r="A87" i="72"/>
  <c r="B86" i="72"/>
  <c r="A86" i="72"/>
  <c r="B85" i="72"/>
  <c r="A85" i="72"/>
  <c r="B84" i="72"/>
  <c r="A84" i="72"/>
  <c r="B83" i="72"/>
  <c r="A83" i="72"/>
  <c r="B82" i="72"/>
  <c r="A82" i="72"/>
  <c r="B81" i="72"/>
  <c r="A81" i="72"/>
  <c r="B80" i="72"/>
  <c r="A80" i="72"/>
  <c r="B79" i="72"/>
  <c r="A79" i="72"/>
  <c r="B78" i="72"/>
  <c r="A78" i="72"/>
  <c r="B77" i="72"/>
  <c r="B76" i="72"/>
  <c r="A76" i="72"/>
  <c r="AO1" i="72"/>
  <c r="AN1" i="72"/>
  <c r="AM1" i="72"/>
  <c r="AL1" i="72"/>
  <c r="AK1" i="72"/>
  <c r="AJ1" i="72"/>
  <c r="AI1" i="72"/>
  <c r="AH1" i="72"/>
  <c r="AG1" i="72"/>
  <c r="AF1" i="72"/>
  <c r="AE1" i="72"/>
  <c r="AD1" i="72"/>
  <c r="AC1" i="72"/>
  <c r="AB1" i="72"/>
  <c r="AA1" i="72"/>
  <c r="Z1" i="72"/>
  <c r="Y1" i="72"/>
  <c r="X1" i="72"/>
  <c r="W1" i="72"/>
  <c r="V1" i="72"/>
  <c r="U1" i="72"/>
  <c r="T1" i="72"/>
  <c r="S1" i="72"/>
  <c r="R1" i="72"/>
  <c r="Q1" i="72"/>
  <c r="P1" i="72"/>
  <c r="O1" i="72"/>
  <c r="N1" i="72"/>
  <c r="M1" i="72"/>
  <c r="L1" i="72"/>
  <c r="K1" i="72"/>
  <c r="J1" i="72"/>
  <c r="I1" i="72"/>
  <c r="H1" i="72"/>
  <c r="G1" i="72"/>
  <c r="F1" i="72"/>
  <c r="E1" i="72"/>
  <c r="D1" i="72"/>
  <c r="C1" i="72"/>
  <c r="B75" i="72"/>
  <c r="A75" i="72"/>
  <c r="B74" i="72"/>
  <c r="A74" i="72"/>
  <c r="B73" i="72"/>
  <c r="A73" i="72"/>
  <c r="B72" i="72"/>
  <c r="A72" i="72"/>
  <c r="B71" i="72"/>
  <c r="A71" i="72"/>
  <c r="B70" i="72"/>
  <c r="A70" i="72"/>
  <c r="B69" i="72"/>
  <c r="A69" i="72"/>
  <c r="B68" i="72"/>
  <c r="A68" i="72"/>
  <c r="B67" i="72"/>
  <c r="A67" i="72"/>
  <c r="B66" i="72"/>
  <c r="A66" i="72"/>
  <c r="B65" i="72"/>
  <c r="A65" i="72"/>
  <c r="B64" i="72"/>
  <c r="A64" i="72"/>
  <c r="B63" i="72"/>
  <c r="A63" i="72"/>
  <c r="B62" i="72"/>
  <c r="A62" i="72"/>
  <c r="B61" i="72"/>
  <c r="A61" i="72"/>
  <c r="B60" i="72"/>
  <c r="A60" i="72"/>
  <c r="B59" i="72"/>
  <c r="A59" i="72"/>
  <c r="B58" i="72"/>
  <c r="A58" i="72"/>
  <c r="B57" i="72"/>
  <c r="A57" i="72"/>
  <c r="B56" i="72"/>
  <c r="A56" i="72"/>
  <c r="B55" i="72"/>
  <c r="A55" i="72"/>
  <c r="B54" i="72"/>
  <c r="A54" i="72"/>
  <c r="B53" i="72"/>
  <c r="A53" i="72"/>
  <c r="B52" i="72"/>
  <c r="A52" i="72"/>
  <c r="B51" i="72"/>
  <c r="A51" i="72"/>
  <c r="B50" i="72"/>
  <c r="A50" i="72"/>
  <c r="B49" i="72"/>
  <c r="A49" i="72"/>
  <c r="B48" i="72"/>
  <c r="A48" i="72"/>
  <c r="B47" i="72"/>
  <c r="B46" i="72"/>
  <c r="A46" i="72"/>
  <c r="B45" i="72"/>
  <c r="A45" i="72"/>
  <c r="B44" i="72"/>
  <c r="A44" i="72"/>
  <c r="B41" i="72"/>
  <c r="A41" i="72"/>
  <c r="B40" i="72"/>
  <c r="A40" i="72"/>
  <c r="B39" i="72"/>
  <c r="A39" i="72"/>
  <c r="B38" i="72"/>
  <c r="A38" i="72"/>
  <c r="B37" i="72"/>
  <c r="A37" i="72"/>
  <c r="B36" i="72"/>
  <c r="A36" i="72"/>
  <c r="B35" i="72"/>
  <c r="A35" i="72"/>
  <c r="B34" i="72"/>
  <c r="A34" i="72"/>
  <c r="B33" i="72"/>
  <c r="A33" i="72"/>
  <c r="B32" i="72"/>
  <c r="A32" i="72"/>
  <c r="B31" i="72"/>
  <c r="A31" i="72"/>
  <c r="B30" i="72"/>
  <c r="B29" i="72"/>
  <c r="B28" i="72"/>
  <c r="B27" i="72"/>
  <c r="A27" i="72"/>
  <c r="B26" i="72"/>
  <c r="A26" i="72"/>
  <c r="B25" i="72"/>
  <c r="A25" i="72"/>
  <c r="B24" i="72"/>
  <c r="A24" i="72"/>
  <c r="B23" i="72"/>
  <c r="A23" i="72"/>
  <c r="B22" i="72"/>
  <c r="A22" i="72"/>
  <c r="B21" i="72"/>
  <c r="A21" i="72"/>
  <c r="B20" i="72"/>
  <c r="A20" i="72"/>
  <c r="B19" i="72"/>
  <c r="A19" i="72"/>
  <c r="B18" i="72"/>
  <c r="A18" i="72"/>
  <c r="B17" i="72"/>
  <c r="A17" i="72"/>
  <c r="B16" i="72"/>
  <c r="A16" i="72"/>
  <c r="B15" i="72"/>
  <c r="A15" i="72"/>
  <c r="B14" i="72"/>
  <c r="A14" i="72"/>
  <c r="B13" i="72"/>
  <c r="A13" i="72"/>
  <c r="B12" i="72"/>
  <c r="A12" i="72"/>
  <c r="B11" i="72"/>
  <c r="A11" i="72"/>
  <c r="B10" i="72"/>
  <c r="A10" i="72"/>
  <c r="B9" i="72"/>
  <c r="A9" i="72"/>
  <c r="B8" i="72"/>
  <c r="A8" i="72"/>
  <c r="B7" i="72"/>
  <c r="A7" i="72"/>
  <c r="B6" i="72"/>
  <c r="A6" i="72"/>
  <c r="B5" i="72"/>
  <c r="A5" i="72"/>
  <c r="B4" i="72"/>
  <c r="A4" i="72"/>
  <c r="B3" i="72"/>
  <c r="A3" i="72"/>
  <c r="B2" i="72"/>
  <c r="A2" i="72"/>
  <c r="A1" i="72"/>
  <c r="B1" i="72"/>
  <c r="W135" i="85" l="1"/>
  <c r="V108" i="85"/>
  <c r="AA44" i="85"/>
  <c r="AA43" i="85"/>
  <c r="Y133" i="85"/>
  <c r="Z97" i="85"/>
  <c r="X136" i="85"/>
  <c r="X137" i="85"/>
  <c r="AL73" i="72"/>
  <c r="AM73" i="72"/>
  <c r="AN73" i="72"/>
  <c r="B44" i="48"/>
  <c r="AO73" i="72"/>
  <c r="AX134" i="72"/>
  <c r="AG131" i="72"/>
  <c r="Z41" i="85"/>
  <c r="BR1" i="85"/>
  <c r="BQ73" i="85"/>
  <c r="X119" i="85"/>
  <c r="Y15" i="85"/>
  <c r="Y18" i="85"/>
  <c r="Y149" i="85" s="1"/>
  <c r="Y35" i="85"/>
  <c r="Y32" i="85"/>
  <c r="Z34" i="85"/>
  <c r="Y148" i="85"/>
  <c r="Y54" i="85"/>
  <c r="Z53" i="85"/>
  <c r="O53" i="48"/>
  <c r="O53" i="72"/>
  <c r="C45" i="72"/>
  <c r="B99" i="48"/>
  <c r="C21" i="74"/>
  <c r="E43" i="48"/>
  <c r="X135" i="85" l="1"/>
  <c r="W108" i="85"/>
  <c r="AB43" i="85"/>
  <c r="AB44" i="85"/>
  <c r="Z133" i="85"/>
  <c r="AA97" i="85"/>
  <c r="Y136" i="85"/>
  <c r="Y137" i="85"/>
  <c r="F43" i="72"/>
  <c r="AH131" i="72"/>
  <c r="Z148" i="85"/>
  <c r="Z54" i="85"/>
  <c r="AA53" i="85"/>
  <c r="Z32" i="85"/>
  <c r="AA34" i="85"/>
  <c r="Z35" i="85"/>
  <c r="Y119" i="85"/>
  <c r="Z15" i="85"/>
  <c r="BS1" i="85"/>
  <c r="BR73" i="85"/>
  <c r="AA41" i="85"/>
  <c r="Z18" i="85"/>
  <c r="Z149" i="85" s="1"/>
  <c r="P53" i="48"/>
  <c r="P53" i="72"/>
  <c r="C99" i="72"/>
  <c r="E95" i="48"/>
  <c r="F43" i="48"/>
  <c r="C15" i="76"/>
  <c r="Y135" i="85" l="1"/>
  <c r="X108" i="85"/>
  <c r="AC44" i="85"/>
  <c r="AC43" i="85"/>
  <c r="AA133" i="85"/>
  <c r="AB97" i="85"/>
  <c r="Z137" i="85"/>
  <c r="Z136" i="85"/>
  <c r="G43" i="72"/>
  <c r="AI131" i="72"/>
  <c r="AA148" i="85"/>
  <c r="AA54" i="85"/>
  <c r="AB53" i="85"/>
  <c r="AA18" i="85"/>
  <c r="BT1" i="85"/>
  <c r="BS73" i="85"/>
  <c r="AB41" i="85"/>
  <c r="Z119" i="85"/>
  <c r="AA15" i="85"/>
  <c r="AB34" i="85"/>
  <c r="AA32" i="85"/>
  <c r="AA35" i="85"/>
  <c r="Q53" i="48"/>
  <c r="Q53" i="72"/>
  <c r="F95" i="48"/>
  <c r="F95" i="72"/>
  <c r="G43" i="48"/>
  <c r="C15" i="77"/>
  <c r="Z135" i="85" l="1"/>
  <c r="Y108" i="85"/>
  <c r="AD43" i="85"/>
  <c r="AD44" i="85"/>
  <c r="AB133" i="85"/>
  <c r="AC97" i="85"/>
  <c r="AA137" i="85"/>
  <c r="AA136" i="85"/>
  <c r="H43" i="72"/>
  <c r="AJ131" i="72"/>
  <c r="G95" i="72"/>
  <c r="AB18" i="85"/>
  <c r="AB149" i="85" s="1"/>
  <c r="AB148" i="85"/>
  <c r="AC53" i="85"/>
  <c r="AB54" i="85"/>
  <c r="AB35" i="85"/>
  <c r="AC34" i="85"/>
  <c r="AB32" i="85"/>
  <c r="AC41" i="85"/>
  <c r="AA149" i="85"/>
  <c r="AA119" i="85"/>
  <c r="AB15" i="85"/>
  <c r="BU1" i="85"/>
  <c r="BT73" i="85"/>
  <c r="R53" i="48"/>
  <c r="R53" i="72"/>
  <c r="H43" i="48"/>
  <c r="B97" i="48"/>
  <c r="C8" i="78"/>
  <c r="C8" i="77"/>
  <c r="C8" i="76"/>
  <c r="C8" i="74"/>
  <c r="AA135" i="85" l="1"/>
  <c r="Z108" i="85"/>
  <c r="AE44" i="85"/>
  <c r="AE43" i="85"/>
  <c r="AC133" i="85"/>
  <c r="AD97" i="85"/>
  <c r="AB137" i="85"/>
  <c r="AB136" i="85"/>
  <c r="AK131" i="72"/>
  <c r="AC148" i="85"/>
  <c r="AC54" i="85"/>
  <c r="AD53" i="85"/>
  <c r="AB119" i="85"/>
  <c r="AC15" i="85"/>
  <c r="BV1" i="85"/>
  <c r="BU73" i="85"/>
  <c r="AD41" i="85"/>
  <c r="AC35" i="85"/>
  <c r="AC32" i="85"/>
  <c r="AD34" i="85"/>
  <c r="AC18" i="85"/>
  <c r="C97" i="72"/>
  <c r="S53" i="48"/>
  <c r="S53" i="72"/>
  <c r="C8" i="75"/>
  <c r="C7" i="75"/>
  <c r="I43" i="48"/>
  <c r="I43" i="72"/>
  <c r="C9" i="77"/>
  <c r="C7" i="77"/>
  <c r="C9" i="74"/>
  <c r="C7" i="74"/>
  <c r="C9" i="76"/>
  <c r="C7" i="76"/>
  <c r="C9" i="78"/>
  <c r="C7" i="78"/>
  <c r="BJ47" i="78"/>
  <c r="BI47" i="78"/>
  <c r="BH47" i="78"/>
  <c r="BG47" i="78"/>
  <c r="BF47" i="78"/>
  <c r="BE47" i="78"/>
  <c r="BD47" i="78"/>
  <c r="BC47" i="78"/>
  <c r="BB47" i="78"/>
  <c r="BA47" i="78"/>
  <c r="AZ47" i="78"/>
  <c r="AY47" i="78"/>
  <c r="AX47" i="78"/>
  <c r="AW47" i="78"/>
  <c r="AV47" i="78"/>
  <c r="AU47" i="78"/>
  <c r="AT47" i="78"/>
  <c r="AS47" i="78"/>
  <c r="AR47" i="78"/>
  <c r="AQ47" i="78"/>
  <c r="AP47" i="78"/>
  <c r="AO47" i="78"/>
  <c r="AN47" i="78"/>
  <c r="AM47" i="78"/>
  <c r="AL47" i="78"/>
  <c r="AK47" i="78"/>
  <c r="AJ47" i="78"/>
  <c r="AI47" i="78"/>
  <c r="AH47" i="78"/>
  <c r="AG47" i="78"/>
  <c r="AF47" i="78"/>
  <c r="AE47" i="78"/>
  <c r="AD47" i="78"/>
  <c r="AC47" i="78"/>
  <c r="AB47" i="78"/>
  <c r="AA47" i="78"/>
  <c r="Z47" i="78"/>
  <c r="Y47" i="78"/>
  <c r="X47" i="78"/>
  <c r="W47" i="78"/>
  <c r="V47" i="78"/>
  <c r="U47" i="78"/>
  <c r="T47" i="78"/>
  <c r="S47" i="78"/>
  <c r="R47" i="78"/>
  <c r="Q47" i="78"/>
  <c r="P47" i="78"/>
  <c r="O47" i="78"/>
  <c r="N47" i="78"/>
  <c r="M47" i="78"/>
  <c r="L47" i="78"/>
  <c r="K47" i="78"/>
  <c r="J47" i="78"/>
  <c r="I47" i="78"/>
  <c r="H47" i="78"/>
  <c r="G47" i="78"/>
  <c r="F47" i="78"/>
  <c r="E47" i="78"/>
  <c r="D47" i="78"/>
  <c r="C47" i="78"/>
  <c r="AB135" i="85" l="1"/>
  <c r="AA108" i="85"/>
  <c r="AF43" i="85"/>
  <c r="AF44" i="85"/>
  <c r="AD133" i="85"/>
  <c r="AD136" i="85" s="1"/>
  <c r="AE97" i="85"/>
  <c r="AC137" i="85"/>
  <c r="AC136" i="85"/>
  <c r="J43" i="72"/>
  <c r="AL131" i="72"/>
  <c r="AD18" i="85"/>
  <c r="AD32" i="85"/>
  <c r="AE34" i="85"/>
  <c r="BW1" i="85"/>
  <c r="BV73" i="85"/>
  <c r="AC119" i="85"/>
  <c r="AD15" i="85"/>
  <c r="AC149" i="85"/>
  <c r="AD148" i="85"/>
  <c r="AD54" i="85"/>
  <c r="AE53" i="85"/>
  <c r="AE41" i="85"/>
  <c r="T53" i="48"/>
  <c r="T53" i="72"/>
  <c r="C9" i="75"/>
  <c r="J43" i="48"/>
  <c r="C50" i="76"/>
  <c r="C49" i="76"/>
  <c r="C50" i="77"/>
  <c r="C49" i="77"/>
  <c r="C49" i="78"/>
  <c r="C50" i="78"/>
  <c r="AC135" i="85" l="1"/>
  <c r="AB108" i="85"/>
  <c r="AG44" i="85"/>
  <c r="AG43" i="85"/>
  <c r="AE133" i="85"/>
  <c r="AE136" i="85" s="1"/>
  <c r="AF97" i="85"/>
  <c r="AD137" i="85"/>
  <c r="K43" i="72"/>
  <c r="AM131" i="72"/>
  <c r="BX1" i="85"/>
  <c r="BW73" i="85"/>
  <c r="AE18" i="85"/>
  <c r="AE149" i="85" s="1"/>
  <c r="AD119" i="85"/>
  <c r="AE15" i="85"/>
  <c r="AF41" i="85"/>
  <c r="AE148" i="85"/>
  <c r="AE54" i="85"/>
  <c r="AF53" i="85"/>
  <c r="AF34" i="85"/>
  <c r="AE32" i="85"/>
  <c r="AD149" i="85"/>
  <c r="U53" i="48"/>
  <c r="U53" i="72"/>
  <c r="K43" i="48"/>
  <c r="AD135" i="85" l="1"/>
  <c r="AC108" i="85"/>
  <c r="AH43" i="85"/>
  <c r="AH44" i="85"/>
  <c r="AF133" i="85"/>
  <c r="AF136" i="85" s="1"/>
  <c r="AG97" i="85"/>
  <c r="AE137" i="85"/>
  <c r="L43" i="72"/>
  <c r="AN131" i="72"/>
  <c r="AG41" i="85"/>
  <c r="AE119" i="85"/>
  <c r="AF15" i="85"/>
  <c r="AF148" i="85"/>
  <c r="AG53" i="85"/>
  <c r="AF54" i="85"/>
  <c r="AF32" i="85"/>
  <c r="AG34" i="85"/>
  <c r="AF18" i="85"/>
  <c r="AF149" i="85" s="1"/>
  <c r="BY1" i="85"/>
  <c r="BX73" i="85"/>
  <c r="V53" i="48"/>
  <c r="V53" i="72"/>
  <c r="U130" i="74"/>
  <c r="R130" i="74"/>
  <c r="S130" i="74"/>
  <c r="T130" i="74"/>
  <c r="N130" i="74"/>
  <c r="Q130" i="74"/>
  <c r="L43" i="48"/>
  <c r="C134" i="77"/>
  <c r="C134" i="76"/>
  <c r="C134" i="75"/>
  <c r="AE135" i="85" l="1"/>
  <c r="AD108" i="85"/>
  <c r="AI44" i="85"/>
  <c r="AI43" i="85"/>
  <c r="AG133" i="85"/>
  <c r="AG136" i="85" s="1"/>
  <c r="AH97" i="85"/>
  <c r="AF137" i="85"/>
  <c r="M43" i="72"/>
  <c r="AO131" i="72"/>
  <c r="AG148" i="85"/>
  <c r="AG54" i="85"/>
  <c r="AH53" i="85"/>
  <c r="AH41" i="85"/>
  <c r="BZ1" i="85"/>
  <c r="BY73" i="85"/>
  <c r="AF119" i="85"/>
  <c r="AG15" i="85"/>
  <c r="AG18" i="85"/>
  <c r="AH34" i="85"/>
  <c r="AG32" i="85"/>
  <c r="W53" i="48"/>
  <c r="W53" i="72"/>
  <c r="M43" i="48"/>
  <c r="BJ134" i="77"/>
  <c r="BI134" i="77"/>
  <c r="BH134" i="77"/>
  <c r="BG134" i="77"/>
  <c r="BF134" i="77"/>
  <c r="BE134" i="77"/>
  <c r="BD134" i="77"/>
  <c r="BC134" i="77"/>
  <c r="BB134" i="77"/>
  <c r="BA134" i="77"/>
  <c r="AZ134" i="77"/>
  <c r="AY134" i="77"/>
  <c r="AX134" i="77"/>
  <c r="AW134" i="77"/>
  <c r="AV134" i="77"/>
  <c r="AU134" i="77"/>
  <c r="AT134" i="77"/>
  <c r="AS134" i="77"/>
  <c r="AR134" i="77"/>
  <c r="AQ134" i="77"/>
  <c r="AP134" i="77"/>
  <c r="AO134" i="77"/>
  <c r="AN134" i="77"/>
  <c r="AM134" i="77"/>
  <c r="AL134" i="77"/>
  <c r="AK134" i="77"/>
  <c r="AJ134" i="77"/>
  <c r="AI134" i="77"/>
  <c r="AH134" i="77"/>
  <c r="AG134" i="77"/>
  <c r="AF134" i="77"/>
  <c r="AE134" i="77"/>
  <c r="AD134" i="77"/>
  <c r="AC134" i="77"/>
  <c r="AB134" i="77"/>
  <c r="AA134" i="77"/>
  <c r="Z134" i="77"/>
  <c r="Y134" i="77"/>
  <c r="X134" i="77"/>
  <c r="W134" i="77"/>
  <c r="V134" i="77"/>
  <c r="U134" i="77"/>
  <c r="T134" i="77"/>
  <c r="S134" i="77"/>
  <c r="R134" i="77"/>
  <c r="Q134" i="77"/>
  <c r="P134" i="77"/>
  <c r="O134" i="77"/>
  <c r="N134" i="77"/>
  <c r="M134" i="77"/>
  <c r="L134" i="77"/>
  <c r="K134" i="77"/>
  <c r="J134" i="77"/>
  <c r="I134" i="77"/>
  <c r="H134" i="77"/>
  <c r="G134" i="77"/>
  <c r="F134" i="77"/>
  <c r="E134" i="77"/>
  <c r="D134" i="77"/>
  <c r="D97" i="77"/>
  <c r="C83" i="77"/>
  <c r="C57" i="77"/>
  <c r="BJ47" i="77"/>
  <c r="BI47" i="77"/>
  <c r="BH47" i="77"/>
  <c r="BG47" i="77"/>
  <c r="BF47" i="77"/>
  <c r="BE47" i="77"/>
  <c r="BD47" i="77"/>
  <c r="BC47" i="77"/>
  <c r="BB47" i="77"/>
  <c r="BA47" i="77"/>
  <c r="AZ47" i="77"/>
  <c r="AY47" i="77"/>
  <c r="AX47" i="77"/>
  <c r="AW47" i="77"/>
  <c r="AV47" i="77"/>
  <c r="AU47" i="77"/>
  <c r="AT47" i="77"/>
  <c r="AS47" i="77"/>
  <c r="AR47" i="77"/>
  <c r="AQ47" i="77"/>
  <c r="AP47" i="77"/>
  <c r="AO47" i="77"/>
  <c r="AN47" i="77"/>
  <c r="AM47" i="77"/>
  <c r="AL47" i="77"/>
  <c r="AK47" i="77"/>
  <c r="AJ47" i="77"/>
  <c r="AI47" i="77"/>
  <c r="AH47" i="77"/>
  <c r="AG47" i="77"/>
  <c r="AF47" i="77"/>
  <c r="AE47" i="77"/>
  <c r="AD47" i="77"/>
  <c r="AC47" i="77"/>
  <c r="AB47" i="77"/>
  <c r="AA47" i="77"/>
  <c r="Z47" i="77"/>
  <c r="Y47" i="77"/>
  <c r="X47" i="77"/>
  <c r="W47" i="77"/>
  <c r="V47" i="77"/>
  <c r="U47" i="77"/>
  <c r="T47" i="77"/>
  <c r="S47" i="77"/>
  <c r="R47" i="77"/>
  <c r="Q47" i="77"/>
  <c r="P47" i="77"/>
  <c r="O47" i="77"/>
  <c r="N47" i="77"/>
  <c r="M47" i="77"/>
  <c r="L47" i="77"/>
  <c r="K47" i="77"/>
  <c r="J47" i="77"/>
  <c r="I47" i="77"/>
  <c r="H47" i="77"/>
  <c r="G47" i="77"/>
  <c r="F47" i="77"/>
  <c r="E47" i="77"/>
  <c r="D47" i="77"/>
  <c r="C35" i="77"/>
  <c r="C18" i="77"/>
  <c r="C119" i="77"/>
  <c r="AF135" i="85" l="1"/>
  <c r="AE108" i="85"/>
  <c r="AJ43" i="85"/>
  <c r="AJ44" i="85"/>
  <c r="AH133" i="85"/>
  <c r="AH136" i="85" s="1"/>
  <c r="AI97" i="85"/>
  <c r="AG137" i="85"/>
  <c r="N43" i="72"/>
  <c r="AP131" i="72"/>
  <c r="AH18" i="85"/>
  <c r="AH148" i="85"/>
  <c r="AI53" i="85"/>
  <c r="AH54" i="85"/>
  <c r="AG119" i="85"/>
  <c r="AH15" i="85"/>
  <c r="AG149" i="85"/>
  <c r="CA1" i="85"/>
  <c r="BZ73" i="85"/>
  <c r="AI41" i="85"/>
  <c r="AH32" i="85"/>
  <c r="AI34" i="85"/>
  <c r="X53" i="48"/>
  <c r="X53" i="72"/>
  <c r="D119" i="77"/>
  <c r="D15" i="77"/>
  <c r="N43" i="48"/>
  <c r="E15" i="77"/>
  <c r="D18" i="77"/>
  <c r="E97" i="77"/>
  <c r="C83" i="78"/>
  <c r="C57" i="78"/>
  <c r="C43" i="78"/>
  <c r="C35" i="78"/>
  <c r="C18" i="78"/>
  <c r="C83" i="76"/>
  <c r="C57" i="76"/>
  <c r="BJ47" i="76"/>
  <c r="BI47" i="76"/>
  <c r="BH47" i="76"/>
  <c r="BG47" i="76"/>
  <c r="BF47" i="76"/>
  <c r="BE47" i="76"/>
  <c r="BD47" i="76"/>
  <c r="BC47" i="76"/>
  <c r="BB47" i="76"/>
  <c r="BA47" i="76"/>
  <c r="AZ47" i="76"/>
  <c r="AY47" i="76"/>
  <c r="AX47" i="76"/>
  <c r="AW47" i="76"/>
  <c r="AV47" i="76"/>
  <c r="AU47" i="76"/>
  <c r="AT47" i="76"/>
  <c r="AS47" i="76"/>
  <c r="AR47" i="76"/>
  <c r="AQ47" i="76"/>
  <c r="AP47" i="76"/>
  <c r="AO47" i="76"/>
  <c r="AN47" i="76"/>
  <c r="AM47" i="76"/>
  <c r="AL47" i="76"/>
  <c r="AK47" i="76"/>
  <c r="AJ47" i="76"/>
  <c r="AI47" i="76"/>
  <c r="AH47" i="76"/>
  <c r="AG47" i="76"/>
  <c r="AF47" i="76"/>
  <c r="AE47" i="76"/>
  <c r="AD47" i="76"/>
  <c r="AC47" i="76"/>
  <c r="AB47" i="76"/>
  <c r="AA47" i="76"/>
  <c r="Z47" i="76"/>
  <c r="Y47" i="76"/>
  <c r="X47" i="76"/>
  <c r="W47" i="76"/>
  <c r="V47" i="76"/>
  <c r="U47" i="76"/>
  <c r="T47" i="76"/>
  <c r="S47" i="76"/>
  <c r="R47" i="76"/>
  <c r="Q47" i="76"/>
  <c r="P47" i="76"/>
  <c r="O47" i="76"/>
  <c r="N47" i="76"/>
  <c r="M47" i="76"/>
  <c r="L47" i="76"/>
  <c r="K47" i="76"/>
  <c r="J47" i="76"/>
  <c r="I47" i="76"/>
  <c r="H47" i="76"/>
  <c r="G47" i="76"/>
  <c r="F47" i="76"/>
  <c r="E47" i="76"/>
  <c r="D47" i="76"/>
  <c r="C35" i="76"/>
  <c r="C18" i="76"/>
  <c r="AG135" i="85" l="1"/>
  <c r="AF108" i="85"/>
  <c r="AK44" i="85"/>
  <c r="AK43" i="85"/>
  <c r="AI133" i="85"/>
  <c r="AI136" i="85" s="1"/>
  <c r="AJ97" i="85"/>
  <c r="AH137" i="85"/>
  <c r="O43" i="72"/>
  <c r="AQ131" i="72"/>
  <c r="AJ34" i="85"/>
  <c r="AI32" i="85"/>
  <c r="AI148" i="85"/>
  <c r="AJ53" i="85"/>
  <c r="AI54" i="85"/>
  <c r="CB1" i="85"/>
  <c r="CA73" i="85"/>
  <c r="AI18" i="85"/>
  <c r="AJ41" i="85"/>
  <c r="AH119" i="85"/>
  <c r="AI15" i="85"/>
  <c r="AH149" i="85"/>
  <c r="Y53" i="48"/>
  <c r="Y53" i="72"/>
  <c r="D43" i="78"/>
  <c r="E43" i="76"/>
  <c r="D15" i="76"/>
  <c r="F43" i="77"/>
  <c r="O43" i="48"/>
  <c r="E119" i="77"/>
  <c r="F15" i="77"/>
  <c r="F97" i="77"/>
  <c r="C83" i="74"/>
  <c r="C57" i="74"/>
  <c r="C35" i="74"/>
  <c r="C18" i="74"/>
  <c r="AH135" i="85" l="1"/>
  <c r="AG108" i="85"/>
  <c r="AL43" i="85"/>
  <c r="AL44" i="85"/>
  <c r="AJ133" i="85"/>
  <c r="AJ136" i="85" s="1"/>
  <c r="AK97" i="85"/>
  <c r="AI137" i="85"/>
  <c r="P43" i="72"/>
  <c r="AR131" i="72"/>
  <c r="AI119" i="85"/>
  <c r="AJ15" i="85"/>
  <c r="AJ18" i="85"/>
  <c r="AK41" i="85"/>
  <c r="AI149" i="85"/>
  <c r="CC1" i="85"/>
  <c r="CB73" i="85"/>
  <c r="AJ148" i="85"/>
  <c r="AK53" i="85"/>
  <c r="AJ54" i="85"/>
  <c r="AJ32" i="85"/>
  <c r="AK34" i="85"/>
  <c r="C35" i="75"/>
  <c r="C18" i="75"/>
  <c r="C50" i="75"/>
  <c r="C49" i="75"/>
  <c r="Z53" i="48"/>
  <c r="Z53" i="72"/>
  <c r="D47" i="75"/>
  <c r="H47" i="75"/>
  <c r="L47" i="75"/>
  <c r="P47" i="75"/>
  <c r="T47" i="75"/>
  <c r="X47" i="75"/>
  <c r="AB47" i="75"/>
  <c r="AF47" i="75"/>
  <c r="AJ47" i="75"/>
  <c r="AN47" i="75"/>
  <c r="AR47" i="75"/>
  <c r="AV47" i="75"/>
  <c r="AZ47" i="75"/>
  <c r="BD47" i="75"/>
  <c r="BH47" i="75"/>
  <c r="E47" i="75"/>
  <c r="I47" i="75"/>
  <c r="M47" i="75"/>
  <c r="Q47" i="75"/>
  <c r="U47" i="75"/>
  <c r="Y47" i="75"/>
  <c r="AC47" i="75"/>
  <c r="AG47" i="75"/>
  <c r="AK47" i="75"/>
  <c r="AO47" i="75"/>
  <c r="AS47" i="75"/>
  <c r="AW47" i="75"/>
  <c r="BA47" i="75"/>
  <c r="BE47" i="75"/>
  <c r="BI47" i="75"/>
  <c r="C57" i="75"/>
  <c r="F47" i="75"/>
  <c r="N47" i="75"/>
  <c r="R47" i="75"/>
  <c r="V47" i="75"/>
  <c r="Z47" i="75"/>
  <c r="AD47" i="75"/>
  <c r="AH47" i="75"/>
  <c r="AL47" i="75"/>
  <c r="AP47" i="75"/>
  <c r="AT47" i="75"/>
  <c r="AX47" i="75"/>
  <c r="BB47" i="75"/>
  <c r="BF47" i="75"/>
  <c r="BJ47" i="75"/>
  <c r="C83" i="75"/>
  <c r="J47" i="75"/>
  <c r="G47" i="75"/>
  <c r="K47" i="75"/>
  <c r="O47" i="75"/>
  <c r="S47" i="75"/>
  <c r="W47" i="75"/>
  <c r="AA47" i="75"/>
  <c r="AE47" i="75"/>
  <c r="AI47" i="75"/>
  <c r="AM47" i="75"/>
  <c r="AQ47" i="75"/>
  <c r="AU47" i="75"/>
  <c r="AY47" i="75"/>
  <c r="BC47" i="75"/>
  <c r="BG47" i="75"/>
  <c r="E43" i="78"/>
  <c r="F43" i="76"/>
  <c r="E15" i="76"/>
  <c r="E18" i="77"/>
  <c r="G43" i="77"/>
  <c r="P43" i="48"/>
  <c r="F18" i="77"/>
  <c r="G97" i="77"/>
  <c r="F119" i="77"/>
  <c r="G15" i="77"/>
  <c r="BI134" i="48"/>
  <c r="BH134" i="48"/>
  <c r="BG134" i="48"/>
  <c r="BF134" i="48"/>
  <c r="BE134" i="48"/>
  <c r="BD134" i="48"/>
  <c r="BC134" i="48"/>
  <c r="BB134" i="48"/>
  <c r="BA134" i="48"/>
  <c r="AZ134" i="48"/>
  <c r="AY134" i="48"/>
  <c r="AX134" i="48"/>
  <c r="AV134" i="48"/>
  <c r="AU134" i="48"/>
  <c r="AT134" i="48"/>
  <c r="AS134" i="48"/>
  <c r="AR134" i="48"/>
  <c r="AQ134" i="48"/>
  <c r="AP134" i="48"/>
  <c r="AO134" i="48"/>
  <c r="AN134" i="48"/>
  <c r="AM134" i="48"/>
  <c r="AL134" i="48"/>
  <c r="AK134" i="48"/>
  <c r="AJ134" i="48"/>
  <c r="AI134" i="48"/>
  <c r="AH134" i="48"/>
  <c r="AG134" i="48"/>
  <c r="AF134" i="48"/>
  <c r="AE134" i="48"/>
  <c r="AD134" i="48"/>
  <c r="AC134" i="48"/>
  <c r="AB134" i="48"/>
  <c r="AA134" i="48"/>
  <c r="Z134" i="48"/>
  <c r="Y134" i="48"/>
  <c r="X134" i="48"/>
  <c r="W134" i="48"/>
  <c r="V134" i="48"/>
  <c r="T134" i="48"/>
  <c r="S134" i="48"/>
  <c r="R134" i="48"/>
  <c r="Q134" i="48"/>
  <c r="P134" i="48"/>
  <c r="O134" i="48"/>
  <c r="N134" i="48"/>
  <c r="M134" i="48"/>
  <c r="L134" i="48"/>
  <c r="K134" i="48"/>
  <c r="J134" i="48"/>
  <c r="I134" i="48"/>
  <c r="H134" i="48"/>
  <c r="G134" i="48"/>
  <c r="F134" i="48"/>
  <c r="E134" i="48"/>
  <c r="D134" i="48"/>
  <c r="C134" i="48"/>
  <c r="B13" i="48"/>
  <c r="AI135" i="85" l="1"/>
  <c r="AH108" i="85"/>
  <c r="AM44" i="85"/>
  <c r="AM43" i="85"/>
  <c r="AK133" i="85"/>
  <c r="AK136" i="85" s="1"/>
  <c r="AL97" i="85"/>
  <c r="AJ137" i="85"/>
  <c r="Z134" i="72"/>
  <c r="BG134" i="72"/>
  <c r="R134" i="72"/>
  <c r="AZ134" i="72"/>
  <c r="K134" i="72"/>
  <c r="BA134" i="72"/>
  <c r="D134" i="72"/>
  <c r="L134" i="72"/>
  <c r="T134" i="72"/>
  <c r="AC134" i="72"/>
  <c r="AK134" i="72"/>
  <c r="AS134" i="72"/>
  <c r="BB134" i="72"/>
  <c r="BJ134" i="72"/>
  <c r="AY134" i="72"/>
  <c r="AA134" i="72"/>
  <c r="S134" i="72"/>
  <c r="E134" i="72"/>
  <c r="AH134" i="72"/>
  <c r="AQ134" i="72"/>
  <c r="AB134" i="72"/>
  <c r="BI134" i="72"/>
  <c r="M134" i="72"/>
  <c r="AD134" i="72"/>
  <c r="BC134" i="72"/>
  <c r="N134" i="72"/>
  <c r="W134" i="72"/>
  <c r="AE134" i="72"/>
  <c r="AM134" i="72"/>
  <c r="AU134" i="72"/>
  <c r="BD134" i="72"/>
  <c r="I134" i="72"/>
  <c r="AP134" i="72"/>
  <c r="J134" i="72"/>
  <c r="AI134" i="72"/>
  <c r="C13" i="72"/>
  <c r="AJ134" i="72"/>
  <c r="AT134" i="72"/>
  <c r="O134" i="72"/>
  <c r="AF134" i="72"/>
  <c r="AV134" i="72"/>
  <c r="BE134" i="72"/>
  <c r="Q134" i="72"/>
  <c r="BH134" i="72"/>
  <c r="AR134" i="72"/>
  <c r="U134" i="72"/>
  <c r="AL134" i="72"/>
  <c r="F134" i="72"/>
  <c r="G134" i="72"/>
  <c r="X134" i="72"/>
  <c r="AN134" i="72"/>
  <c r="H134" i="72"/>
  <c r="P134" i="72"/>
  <c r="Y134" i="72"/>
  <c r="AG134" i="72"/>
  <c r="AO134" i="72"/>
  <c r="AW134" i="72"/>
  <c r="BF134" i="72"/>
  <c r="Q43" i="72"/>
  <c r="AS131" i="72"/>
  <c r="AJ119" i="85"/>
  <c r="AK15" i="85"/>
  <c r="CD1" i="85"/>
  <c r="CC73" i="85"/>
  <c r="AK18" i="85"/>
  <c r="AK149" i="85" s="1"/>
  <c r="AK148" i="85"/>
  <c r="AK54" i="85"/>
  <c r="AL53" i="85"/>
  <c r="AK32" i="85"/>
  <c r="AL34" i="85"/>
  <c r="AL41" i="85"/>
  <c r="AJ149" i="85"/>
  <c r="AA53" i="48"/>
  <c r="AA53" i="72"/>
  <c r="F43" i="78"/>
  <c r="G43" i="76"/>
  <c r="E43" i="75"/>
  <c r="F15" i="76"/>
  <c r="H43" i="77"/>
  <c r="Q43" i="48"/>
  <c r="C13" i="77"/>
  <c r="C13" i="76"/>
  <c r="C13" i="78"/>
  <c r="C13" i="74"/>
  <c r="G18" i="77"/>
  <c r="G119" i="77"/>
  <c r="H15" i="77"/>
  <c r="H97" i="77"/>
  <c r="AJ135" i="85" l="1"/>
  <c r="AI108" i="85"/>
  <c r="AN43" i="85"/>
  <c r="AN44" i="85"/>
  <c r="AL133" i="85"/>
  <c r="AL136" i="85" s="1"/>
  <c r="AM97" i="85"/>
  <c r="AK137" i="85"/>
  <c r="R43" i="72"/>
  <c r="AT131" i="72"/>
  <c r="AL148" i="85"/>
  <c r="AL54" i="85"/>
  <c r="AM53" i="85"/>
  <c r="AL32" i="85"/>
  <c r="AM34" i="85"/>
  <c r="AL18" i="85"/>
  <c r="CE1" i="85"/>
  <c r="CD73" i="85"/>
  <c r="AM41" i="85"/>
  <c r="AK119" i="85"/>
  <c r="AL15" i="85"/>
  <c r="AB53" i="48"/>
  <c r="AB53" i="72"/>
  <c r="G43" i="78"/>
  <c r="C13" i="75"/>
  <c r="H43" i="76"/>
  <c r="F43" i="75"/>
  <c r="G15" i="76"/>
  <c r="I43" i="77"/>
  <c r="R43" i="48"/>
  <c r="H18" i="77"/>
  <c r="H119" i="77"/>
  <c r="I15" i="77"/>
  <c r="I97" i="77"/>
  <c r="AK135" i="85" l="1"/>
  <c r="AJ108" i="85"/>
  <c r="AO44" i="85"/>
  <c r="AO43" i="85"/>
  <c r="AM133" i="85"/>
  <c r="AM136" i="85" s="1"/>
  <c r="AN97" i="85"/>
  <c r="AL137" i="85"/>
  <c r="S43" i="72"/>
  <c r="AU131" i="72"/>
  <c r="AM18" i="85"/>
  <c r="AN34" i="85"/>
  <c r="AM32" i="85"/>
  <c r="AL119" i="85"/>
  <c r="AM15" i="85"/>
  <c r="AL149" i="85"/>
  <c r="AM148" i="85"/>
  <c r="AN53" i="85"/>
  <c r="AM54" i="85"/>
  <c r="AN41" i="85"/>
  <c r="CF1" i="85"/>
  <c r="CE73" i="85"/>
  <c r="AC53" i="48"/>
  <c r="AC53" i="72"/>
  <c r="H43" i="78"/>
  <c r="I43" i="76"/>
  <c r="G43" i="75"/>
  <c r="H15" i="76"/>
  <c r="J43" i="77"/>
  <c r="S43" i="48"/>
  <c r="C97" i="48"/>
  <c r="J97" i="77"/>
  <c r="I119" i="77"/>
  <c r="J15" i="77"/>
  <c r="C92" i="74"/>
  <c r="AL135" i="85" l="1"/>
  <c r="AK108" i="85"/>
  <c r="AP43" i="85"/>
  <c r="AP44" i="85"/>
  <c r="AN133" i="85"/>
  <c r="AN136" i="85" s="1"/>
  <c r="AO97" i="85"/>
  <c r="AM137" i="85"/>
  <c r="T43" i="72"/>
  <c r="AV131" i="72"/>
  <c r="AN32" i="85"/>
  <c r="AO34" i="85"/>
  <c r="AO41" i="85"/>
  <c r="AN148" i="85"/>
  <c r="AO53" i="85"/>
  <c r="AN54" i="85"/>
  <c r="AN18" i="85"/>
  <c r="AN149" i="85" s="1"/>
  <c r="CG1" i="85"/>
  <c r="CF73" i="85"/>
  <c r="AM119" i="85"/>
  <c r="AN15" i="85"/>
  <c r="AM149" i="85"/>
  <c r="D97" i="72"/>
  <c r="AD53" i="48"/>
  <c r="AD53" i="72"/>
  <c r="I43" i="78"/>
  <c r="D129" i="74"/>
  <c r="H43" i="75"/>
  <c r="I15" i="76"/>
  <c r="I18" i="77"/>
  <c r="K43" i="77"/>
  <c r="J43" i="76"/>
  <c r="T43" i="48"/>
  <c r="D97" i="48"/>
  <c r="J119" i="77"/>
  <c r="K15" i="77"/>
  <c r="K97" i="77"/>
  <c r="AM135" i="85" l="1"/>
  <c r="AL108" i="85"/>
  <c r="AQ44" i="85"/>
  <c r="AQ43" i="85"/>
  <c r="AO133" i="85"/>
  <c r="AO136" i="85" s="1"/>
  <c r="AP97" i="85"/>
  <c r="AN137" i="85"/>
  <c r="U43" i="72"/>
  <c r="AW131" i="72"/>
  <c r="AN119" i="85"/>
  <c r="AO15" i="85"/>
  <c r="AO32" i="85"/>
  <c r="AP34" i="85"/>
  <c r="CH1" i="85"/>
  <c r="CG73" i="85"/>
  <c r="AP41" i="85"/>
  <c r="AO18" i="85"/>
  <c r="AO149" i="85" s="1"/>
  <c r="AO148" i="85"/>
  <c r="AO54" i="85"/>
  <c r="AP53" i="85"/>
  <c r="C50" i="74"/>
  <c r="C49" i="74"/>
  <c r="AE53" i="48"/>
  <c r="AE53" i="72"/>
  <c r="E97" i="72"/>
  <c r="J43" i="78"/>
  <c r="I43" i="75"/>
  <c r="J15" i="76"/>
  <c r="K43" i="76"/>
  <c r="L43" i="77"/>
  <c r="J18" i="77"/>
  <c r="U43" i="48"/>
  <c r="E97" i="48"/>
  <c r="L97" i="77"/>
  <c r="K119" i="77"/>
  <c r="L15" i="77"/>
  <c r="C43" i="74"/>
  <c r="AN135" i="85" l="1"/>
  <c r="AM108" i="85"/>
  <c r="AR43" i="85"/>
  <c r="AR44" i="85"/>
  <c r="AP133" i="85"/>
  <c r="AP136" i="85" s="1"/>
  <c r="AQ97" i="85"/>
  <c r="AO137" i="85"/>
  <c r="V43" i="72"/>
  <c r="AX131" i="72"/>
  <c r="CI1" i="85"/>
  <c r="CH73" i="85"/>
  <c r="AO119" i="85"/>
  <c r="AP15" i="85"/>
  <c r="AP148" i="85"/>
  <c r="AP54" i="85"/>
  <c r="AQ53" i="85"/>
  <c r="AP32" i="85"/>
  <c r="AQ34" i="85"/>
  <c r="AP18" i="85"/>
  <c r="AQ41" i="85"/>
  <c r="F97" i="72"/>
  <c r="AF53" i="48"/>
  <c r="AF53" i="72"/>
  <c r="K43" i="78"/>
  <c r="H47" i="74"/>
  <c r="L47" i="74"/>
  <c r="P47" i="74"/>
  <c r="T47" i="74"/>
  <c r="X47" i="74"/>
  <c r="AB47" i="74"/>
  <c r="AF47" i="74"/>
  <c r="AJ47" i="74"/>
  <c r="AN47" i="74"/>
  <c r="AR47" i="74"/>
  <c r="AV47" i="74"/>
  <c r="AZ47" i="74"/>
  <c r="BD47" i="74"/>
  <c r="BH47" i="74"/>
  <c r="E47" i="74"/>
  <c r="I47" i="74"/>
  <c r="M47" i="74"/>
  <c r="Q47" i="74"/>
  <c r="U47" i="74"/>
  <c r="Y47" i="74"/>
  <c r="AC47" i="74"/>
  <c r="AG47" i="74"/>
  <c r="AK47" i="74"/>
  <c r="AO47" i="74"/>
  <c r="AS47" i="74"/>
  <c r="AW47" i="74"/>
  <c r="BA47" i="74"/>
  <c r="BE47" i="74"/>
  <c r="BI47" i="74"/>
  <c r="D47" i="74"/>
  <c r="J47" i="74"/>
  <c r="N47" i="74"/>
  <c r="R47" i="74"/>
  <c r="V47" i="74"/>
  <c r="Z47" i="74"/>
  <c r="AD47" i="74"/>
  <c r="AH47" i="74"/>
  <c r="AL47" i="74"/>
  <c r="AP47" i="74"/>
  <c r="AT47" i="74"/>
  <c r="AX47" i="74"/>
  <c r="BB47" i="74"/>
  <c r="BF47" i="74"/>
  <c r="BJ47" i="74"/>
  <c r="F47" i="74"/>
  <c r="G47" i="74"/>
  <c r="K47" i="74"/>
  <c r="O47" i="74"/>
  <c r="S47" i="74"/>
  <c r="W47" i="74"/>
  <c r="AA47" i="74"/>
  <c r="AE47" i="74"/>
  <c r="AI47" i="74"/>
  <c r="AM47" i="74"/>
  <c r="AQ47" i="74"/>
  <c r="AU47" i="74"/>
  <c r="AY47" i="74"/>
  <c r="BC47" i="74"/>
  <c r="BG47" i="74"/>
  <c r="J43" i="75"/>
  <c r="K15" i="76"/>
  <c r="M43" i="77"/>
  <c r="L43" i="76"/>
  <c r="K18" i="77"/>
  <c r="V43" i="48"/>
  <c r="F97" i="48"/>
  <c r="L18" i="77"/>
  <c r="L119" i="77"/>
  <c r="M15" i="77"/>
  <c r="M97" i="77"/>
  <c r="AO135" i="85" l="1"/>
  <c r="AN108" i="85"/>
  <c r="AS44" i="85"/>
  <c r="AS43" i="85"/>
  <c r="AQ133" i="85"/>
  <c r="AQ136" i="85" s="1"/>
  <c r="AR97" i="85"/>
  <c r="AP137" i="85"/>
  <c r="W43" i="72"/>
  <c r="AY131" i="72"/>
  <c r="AQ18" i="85"/>
  <c r="AQ149" i="85" s="1"/>
  <c r="CJ1" i="85"/>
  <c r="CI73" i="85"/>
  <c r="AP119" i="85"/>
  <c r="AQ15" i="85"/>
  <c r="AR41" i="85"/>
  <c r="AP149" i="85"/>
  <c r="AR34" i="85"/>
  <c r="AQ32" i="85"/>
  <c r="AQ148" i="85"/>
  <c r="AQ54" i="85"/>
  <c r="AR53" i="85"/>
  <c r="C92" i="72"/>
  <c r="AG53" i="48"/>
  <c r="AG53" i="72"/>
  <c r="G97" i="72"/>
  <c r="L43" i="78"/>
  <c r="D43" i="74"/>
  <c r="K43" i="75"/>
  <c r="L15" i="76"/>
  <c r="M43" i="76"/>
  <c r="N43" i="77"/>
  <c r="W43" i="48"/>
  <c r="B93" i="48"/>
  <c r="C92" i="78"/>
  <c r="C92" i="76"/>
  <c r="G97" i="48"/>
  <c r="M119" i="77"/>
  <c r="N15" i="77"/>
  <c r="N97" i="77"/>
  <c r="AP135" i="85" l="1"/>
  <c r="AO108" i="85"/>
  <c r="AT43" i="85"/>
  <c r="AT44" i="85"/>
  <c r="AR133" i="85"/>
  <c r="AR136" i="85" s="1"/>
  <c r="AS97" i="85"/>
  <c r="AQ137" i="85"/>
  <c r="C93" i="72"/>
  <c r="X43" i="72"/>
  <c r="AZ131" i="72"/>
  <c r="AR148" i="85"/>
  <c r="AS53" i="85"/>
  <c r="AR54" i="85"/>
  <c r="AS41" i="85"/>
  <c r="AQ119" i="85"/>
  <c r="AR15" i="85"/>
  <c r="CK1" i="85"/>
  <c r="CJ73" i="85"/>
  <c r="AR18" i="85"/>
  <c r="AR149" i="85" s="1"/>
  <c r="AS34" i="85"/>
  <c r="AR32" i="85"/>
  <c r="H97" i="72"/>
  <c r="AH53" i="48"/>
  <c r="AH53" i="72"/>
  <c r="M43" i="78"/>
  <c r="C92" i="75"/>
  <c r="E43" i="74"/>
  <c r="L43" i="75"/>
  <c r="M15" i="76"/>
  <c r="O43" i="77"/>
  <c r="M18" i="77"/>
  <c r="C93" i="77"/>
  <c r="C92" i="77"/>
  <c r="N43" i="76"/>
  <c r="X43" i="48"/>
  <c r="H97" i="48"/>
  <c r="O97" i="77"/>
  <c r="N119" i="77"/>
  <c r="O15" i="77"/>
  <c r="N18" i="77"/>
  <c r="AQ135" i="85" l="1"/>
  <c r="AP108" i="85"/>
  <c r="AU44" i="85"/>
  <c r="AU43" i="85"/>
  <c r="AS133" i="85"/>
  <c r="AS136" i="85" s="1"/>
  <c r="AT97" i="85"/>
  <c r="AR137" i="85"/>
  <c r="Y43" i="72"/>
  <c r="BA131" i="72"/>
  <c r="AT41" i="85"/>
  <c r="AS148" i="85"/>
  <c r="AS54" i="85"/>
  <c r="AT53" i="85"/>
  <c r="AS32" i="85"/>
  <c r="AT34" i="85"/>
  <c r="CL1" i="85"/>
  <c r="CK73" i="85"/>
  <c r="AS18" i="85"/>
  <c r="AR119" i="85"/>
  <c r="AS15" i="85"/>
  <c r="AI53" i="48"/>
  <c r="AI53" i="72"/>
  <c r="I97" i="72"/>
  <c r="N43" i="78"/>
  <c r="F43" i="74"/>
  <c r="M43" i="75"/>
  <c r="N15" i="76"/>
  <c r="O43" i="76"/>
  <c r="P43" i="77"/>
  <c r="Y43" i="48"/>
  <c r="I97" i="48"/>
  <c r="P97" i="77"/>
  <c r="O119" i="77"/>
  <c r="P15" i="77"/>
  <c r="AR135" i="85" l="1"/>
  <c r="AQ108" i="85"/>
  <c r="AV43" i="85"/>
  <c r="AV44" i="85"/>
  <c r="AT133" i="85"/>
  <c r="AT136" i="85" s="1"/>
  <c r="AU97" i="85"/>
  <c r="AS137" i="85"/>
  <c r="Z43" i="72"/>
  <c r="BB131" i="72"/>
  <c r="AT18" i="85"/>
  <c r="AT148" i="85"/>
  <c r="AT54" i="85"/>
  <c r="AU53" i="85"/>
  <c r="AS119" i="85"/>
  <c r="AT15" i="85"/>
  <c r="AS149" i="85"/>
  <c r="CM1" i="85"/>
  <c r="CL73" i="85"/>
  <c r="AT32" i="85"/>
  <c r="AU34" i="85"/>
  <c r="AU41" i="85"/>
  <c r="J97" i="72"/>
  <c r="AJ53" i="48"/>
  <c r="AJ53" i="72"/>
  <c r="O43" i="78"/>
  <c r="G43" i="74"/>
  <c r="N43" i="75"/>
  <c r="O15" i="76"/>
  <c r="O18" i="77"/>
  <c r="Q43" i="77"/>
  <c r="P43" i="76"/>
  <c r="Z43" i="48"/>
  <c r="J97" i="48"/>
  <c r="Q97" i="77"/>
  <c r="P119" i="77"/>
  <c r="Q15" i="77"/>
  <c r="AO118" i="27"/>
  <c r="AN118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X118" i="27"/>
  <c r="W118" i="27"/>
  <c r="V118" i="27"/>
  <c r="U118" i="27"/>
  <c r="T118" i="27"/>
  <c r="S118" i="27"/>
  <c r="R118" i="27"/>
  <c r="Q118" i="27"/>
  <c r="P118" i="27"/>
  <c r="O118" i="27"/>
  <c r="N118" i="27"/>
  <c r="M23" i="85" s="1"/>
  <c r="M118" i="27"/>
  <c r="L23" i="85" s="1"/>
  <c r="L118" i="27"/>
  <c r="K23" i="85" s="1"/>
  <c r="K118" i="27"/>
  <c r="J23" i="85" s="1"/>
  <c r="J118" i="27"/>
  <c r="I23" i="85" s="1"/>
  <c r="I118" i="27"/>
  <c r="H23" i="85" s="1"/>
  <c r="H118" i="27"/>
  <c r="G23" i="85" s="1"/>
  <c r="G118" i="27"/>
  <c r="F23" i="85" s="1"/>
  <c r="D23" i="78"/>
  <c r="AS135" i="85" l="1"/>
  <c r="AR108" i="85"/>
  <c r="AW44" i="85"/>
  <c r="AW43" i="85"/>
  <c r="AU133" i="85"/>
  <c r="AV97" i="85"/>
  <c r="AT137" i="85"/>
  <c r="V23" i="48"/>
  <c r="V23" i="85"/>
  <c r="O23" i="48"/>
  <c r="O23" i="85"/>
  <c r="AM23" i="48"/>
  <c r="AM23" i="85"/>
  <c r="AN23" i="48"/>
  <c r="AN23" i="85"/>
  <c r="Q23" i="48"/>
  <c r="Q23" i="85"/>
  <c r="Y23" i="48"/>
  <c r="Y23" i="85"/>
  <c r="AG23" i="48"/>
  <c r="AG23" i="85"/>
  <c r="AH23" i="48"/>
  <c r="AH23" i="85"/>
  <c r="N23" i="48"/>
  <c r="N23" i="85"/>
  <c r="AD23" i="48"/>
  <c r="AD23" i="85"/>
  <c r="W23" i="48"/>
  <c r="W23" i="85"/>
  <c r="AF23" i="48"/>
  <c r="AF23" i="85"/>
  <c r="R23" i="48"/>
  <c r="R23" i="85"/>
  <c r="S23" i="48"/>
  <c r="S23" i="85"/>
  <c r="AA23" i="48"/>
  <c r="AA23" i="85"/>
  <c r="AI23" i="48"/>
  <c r="AI23" i="85"/>
  <c r="AL23" i="48"/>
  <c r="AL23" i="85"/>
  <c r="P23" i="48"/>
  <c r="P23" i="85"/>
  <c r="T23" i="48"/>
  <c r="T23" i="85"/>
  <c r="AB23" i="48"/>
  <c r="AB23" i="85"/>
  <c r="AJ23" i="48"/>
  <c r="AJ23" i="85"/>
  <c r="AE23" i="48"/>
  <c r="AE23" i="85"/>
  <c r="X23" i="48"/>
  <c r="X23" i="85"/>
  <c r="Z23" i="48"/>
  <c r="Z23" i="85"/>
  <c r="U23" i="48"/>
  <c r="U23" i="85"/>
  <c r="AC23" i="48"/>
  <c r="AC23" i="85"/>
  <c r="AK23" i="48"/>
  <c r="AK23" i="85"/>
  <c r="AA43" i="72"/>
  <c r="BC131" i="72"/>
  <c r="AU148" i="85"/>
  <c r="AU54" i="85"/>
  <c r="AV53" i="85"/>
  <c r="AV41" i="85"/>
  <c r="CN1" i="85"/>
  <c r="CM73" i="85"/>
  <c r="AU18" i="85"/>
  <c r="AU149" i="85" s="1"/>
  <c r="AV34" i="85"/>
  <c r="AU32" i="85"/>
  <c r="AT119" i="85"/>
  <c r="AU15" i="85"/>
  <c r="AT149" i="85"/>
  <c r="P43" i="78"/>
  <c r="K97" i="72"/>
  <c r="AK53" i="48"/>
  <c r="AK53" i="72"/>
  <c r="H43" i="74"/>
  <c r="H23" i="48"/>
  <c r="L23" i="48"/>
  <c r="I23" i="48"/>
  <c r="M23" i="48"/>
  <c r="F23" i="48"/>
  <c r="J23" i="48"/>
  <c r="G23" i="48"/>
  <c r="K23" i="48"/>
  <c r="AC23" i="74"/>
  <c r="V23" i="74"/>
  <c r="AL23" i="74"/>
  <c r="W23" i="74"/>
  <c r="P23" i="74"/>
  <c r="AN23" i="74"/>
  <c r="AO23" i="74"/>
  <c r="R23" i="74"/>
  <c r="Z23" i="74"/>
  <c r="AH23" i="74"/>
  <c r="AK23" i="74"/>
  <c r="AD23" i="74"/>
  <c r="AE23" i="74"/>
  <c r="X23" i="74"/>
  <c r="Q23" i="74"/>
  <c r="AG23" i="74"/>
  <c r="S23" i="74"/>
  <c r="AA23" i="74"/>
  <c r="AI23" i="74"/>
  <c r="U23" i="74"/>
  <c r="O23" i="74"/>
  <c r="AM23" i="74"/>
  <c r="AF23" i="74"/>
  <c r="O43" i="75"/>
  <c r="Y23" i="74"/>
  <c r="T23" i="74"/>
  <c r="AB23" i="74"/>
  <c r="AJ23" i="74"/>
  <c r="P15" i="76"/>
  <c r="Q43" i="76"/>
  <c r="P18" i="77"/>
  <c r="R43" i="77"/>
  <c r="AA43" i="48"/>
  <c r="Q43" i="78"/>
  <c r="K97" i="48"/>
  <c r="Q119" i="77"/>
  <c r="R15" i="77"/>
  <c r="R97" i="77"/>
  <c r="AT135" i="85" l="1"/>
  <c r="AS108" i="85"/>
  <c r="AX43" i="85"/>
  <c r="AX44" i="85"/>
  <c r="AV133" i="85"/>
  <c r="AW97" i="85"/>
  <c r="AU136" i="85"/>
  <c r="AU137" i="85"/>
  <c r="N23" i="72"/>
  <c r="AC23" i="72"/>
  <c r="AG23" i="72"/>
  <c r="J23" i="72"/>
  <c r="M23" i="72"/>
  <c r="AL23" i="72"/>
  <c r="Y23" i="72"/>
  <c r="U23" i="72"/>
  <c r="AB23" i="72"/>
  <c r="X23" i="72"/>
  <c r="AH23" i="72"/>
  <c r="AN23" i="72"/>
  <c r="AO23" i="72"/>
  <c r="AA23" i="72"/>
  <c r="AJ23" i="72"/>
  <c r="L23" i="72"/>
  <c r="AD23" i="72"/>
  <c r="AF23" i="72"/>
  <c r="Q23" i="72"/>
  <c r="T23" i="72"/>
  <c r="AE23" i="72"/>
  <c r="Z23" i="72"/>
  <c r="P23" i="72"/>
  <c r="G23" i="78"/>
  <c r="H23" i="72"/>
  <c r="AI23" i="72"/>
  <c r="I23" i="72"/>
  <c r="K23" i="72"/>
  <c r="V23" i="72"/>
  <c r="AK23" i="72"/>
  <c r="AM23" i="72"/>
  <c r="S23" i="72"/>
  <c r="O23" i="72"/>
  <c r="R23" i="72"/>
  <c r="W23" i="72"/>
  <c r="AB43" i="72"/>
  <c r="BD131" i="72"/>
  <c r="AU119" i="85"/>
  <c r="AV15" i="85"/>
  <c r="AW41" i="85"/>
  <c r="AV32" i="85"/>
  <c r="AW34" i="85"/>
  <c r="AV18" i="85"/>
  <c r="AV149" i="85" s="1"/>
  <c r="CO1" i="85"/>
  <c r="CN73" i="85"/>
  <c r="AV148" i="85"/>
  <c r="AW53" i="85"/>
  <c r="AV54" i="85"/>
  <c r="N23" i="74"/>
  <c r="H23" i="74"/>
  <c r="L97" i="72"/>
  <c r="AL53" i="48"/>
  <c r="AL53" i="72"/>
  <c r="J23" i="74"/>
  <c r="I23" i="74"/>
  <c r="G23" i="72"/>
  <c r="K23" i="74"/>
  <c r="L23" i="74"/>
  <c r="G23" i="74"/>
  <c r="M23" i="74"/>
  <c r="I43" i="74"/>
  <c r="C21" i="48"/>
  <c r="P43" i="75"/>
  <c r="Q15" i="76"/>
  <c r="R43" i="76"/>
  <c r="S43" i="77"/>
  <c r="Q18" i="77"/>
  <c r="AB43" i="48"/>
  <c r="R43" i="78"/>
  <c r="L97" i="48"/>
  <c r="I23" i="77"/>
  <c r="I23" i="78"/>
  <c r="I23" i="76"/>
  <c r="AA23" i="77"/>
  <c r="AA23" i="78"/>
  <c r="AA23" i="76"/>
  <c r="K23" i="77"/>
  <c r="K23" i="78"/>
  <c r="K23" i="76"/>
  <c r="AO23" i="77"/>
  <c r="AO23" i="78"/>
  <c r="AO23" i="76"/>
  <c r="Z23" i="77"/>
  <c r="Z23" i="76"/>
  <c r="Z23" i="78"/>
  <c r="AK23" i="77"/>
  <c r="AK23" i="78"/>
  <c r="AK23" i="76"/>
  <c r="AB23" i="77"/>
  <c r="AB23" i="78"/>
  <c r="AB23" i="76"/>
  <c r="AJ23" i="77"/>
  <c r="AJ23" i="78"/>
  <c r="AJ23" i="76"/>
  <c r="T23" i="77"/>
  <c r="T23" i="78"/>
  <c r="T23" i="76"/>
  <c r="AF23" i="77"/>
  <c r="AF23" i="78"/>
  <c r="AF23" i="76"/>
  <c r="P23" i="77"/>
  <c r="P23" i="78"/>
  <c r="P23" i="76"/>
  <c r="D23" i="77"/>
  <c r="AM23" i="77"/>
  <c r="AM23" i="78"/>
  <c r="AM23" i="76"/>
  <c r="W23" i="77"/>
  <c r="W23" i="78"/>
  <c r="W23" i="76"/>
  <c r="G23" i="77"/>
  <c r="G23" i="76"/>
  <c r="AC23" i="77"/>
  <c r="AC23" i="76"/>
  <c r="AC23" i="78"/>
  <c r="AL23" i="77"/>
  <c r="AL23" i="76"/>
  <c r="AL23" i="78"/>
  <c r="V23" i="77"/>
  <c r="V23" i="76"/>
  <c r="V23" i="78"/>
  <c r="Y23" i="77"/>
  <c r="Y23" i="78"/>
  <c r="Y23" i="76"/>
  <c r="AG23" i="77"/>
  <c r="AG23" i="78"/>
  <c r="AG23" i="76"/>
  <c r="R23" i="77"/>
  <c r="R23" i="76"/>
  <c r="R23" i="78"/>
  <c r="L23" i="77"/>
  <c r="L23" i="78"/>
  <c r="L23" i="76"/>
  <c r="AI23" i="77"/>
  <c r="AI23" i="78"/>
  <c r="AI23" i="76"/>
  <c r="S23" i="77"/>
  <c r="S23" i="78"/>
  <c r="S23" i="76"/>
  <c r="N23" i="77"/>
  <c r="N23" i="76"/>
  <c r="N23" i="78"/>
  <c r="Q23" i="77"/>
  <c r="Q23" i="78"/>
  <c r="Q23" i="76"/>
  <c r="AH23" i="77"/>
  <c r="AH23" i="76"/>
  <c r="AH23" i="78"/>
  <c r="M23" i="77"/>
  <c r="M23" i="76"/>
  <c r="M23" i="78"/>
  <c r="AN23" i="77"/>
  <c r="AN23" i="78"/>
  <c r="AN23" i="76"/>
  <c r="X23" i="77"/>
  <c r="X23" i="78"/>
  <c r="X23" i="76"/>
  <c r="H23" i="77"/>
  <c r="H23" i="78"/>
  <c r="H23" i="76"/>
  <c r="U23" i="77"/>
  <c r="U23" i="76"/>
  <c r="U23" i="78"/>
  <c r="AE23" i="77"/>
  <c r="AE23" i="78"/>
  <c r="AE23" i="76"/>
  <c r="O23" i="77"/>
  <c r="O23" i="78"/>
  <c r="O23" i="76"/>
  <c r="F23" i="77"/>
  <c r="F23" i="76"/>
  <c r="E23" i="77"/>
  <c r="E23" i="78"/>
  <c r="AD23" i="77"/>
  <c r="AD23" i="76"/>
  <c r="AD23" i="78"/>
  <c r="J23" i="77"/>
  <c r="J23" i="76"/>
  <c r="J23" i="78"/>
  <c r="S97" i="77"/>
  <c r="R119" i="77"/>
  <c r="S15" i="77"/>
  <c r="AU135" i="85" l="1"/>
  <c r="AT108" i="85"/>
  <c r="AY44" i="85"/>
  <c r="AY43" i="85"/>
  <c r="AW133" i="85"/>
  <c r="AX97" i="85"/>
  <c r="AV137" i="85"/>
  <c r="AV136" i="85"/>
  <c r="AC43" i="72"/>
  <c r="BE131" i="72"/>
  <c r="AX41" i="85"/>
  <c r="CP1" i="85"/>
  <c r="CO73" i="85"/>
  <c r="AV119" i="85"/>
  <c r="AW15" i="85"/>
  <c r="AW148" i="85"/>
  <c r="AW54" i="85"/>
  <c r="AX53" i="85"/>
  <c r="AW18" i="85"/>
  <c r="AW149" i="85" s="1"/>
  <c r="AX34" i="85"/>
  <c r="AW32" i="85"/>
  <c r="M97" i="72"/>
  <c r="AM53" i="48"/>
  <c r="AM53" i="72"/>
  <c r="K43" i="74"/>
  <c r="J43" i="74"/>
  <c r="J23" i="75"/>
  <c r="AD23" i="75"/>
  <c r="W23" i="75"/>
  <c r="AM23" i="75"/>
  <c r="F23" i="75"/>
  <c r="O23" i="75"/>
  <c r="AE23" i="75"/>
  <c r="U23" i="75"/>
  <c r="H23" i="75"/>
  <c r="X23" i="75"/>
  <c r="AN23" i="75"/>
  <c r="M23" i="75"/>
  <c r="AH23" i="75"/>
  <c r="Q23" i="75"/>
  <c r="N23" i="75"/>
  <c r="S23" i="75"/>
  <c r="AI23" i="75"/>
  <c r="L23" i="75"/>
  <c r="R23" i="75"/>
  <c r="AG23" i="75"/>
  <c r="Y23" i="75"/>
  <c r="V23" i="75"/>
  <c r="AL23" i="75"/>
  <c r="AC23" i="75"/>
  <c r="G23" i="75"/>
  <c r="P23" i="75"/>
  <c r="AF23" i="75"/>
  <c r="T23" i="75"/>
  <c r="AJ23" i="75"/>
  <c r="AB23" i="75"/>
  <c r="AK23" i="75"/>
  <c r="Z23" i="75"/>
  <c r="AO23" i="75"/>
  <c r="K23" i="75"/>
  <c r="AA23" i="75"/>
  <c r="I23" i="75"/>
  <c r="D21" i="48"/>
  <c r="Q43" i="75"/>
  <c r="D21" i="72"/>
  <c r="D21" i="77"/>
  <c r="D21" i="78"/>
  <c r="D21" i="76"/>
  <c r="R15" i="76"/>
  <c r="T43" i="77"/>
  <c r="R18" i="77"/>
  <c r="S43" i="76"/>
  <c r="AC43" i="48"/>
  <c r="S43" i="78"/>
  <c r="M97" i="48"/>
  <c r="S119" i="77"/>
  <c r="T15" i="77"/>
  <c r="T97" i="77"/>
  <c r="S18" i="77"/>
  <c r="AV135" i="85" l="1"/>
  <c r="AU108" i="85"/>
  <c r="AZ43" i="85"/>
  <c r="AZ44" i="85"/>
  <c r="AX133" i="85"/>
  <c r="AY97" i="85"/>
  <c r="AW136" i="85"/>
  <c r="AW137" i="85"/>
  <c r="AD43" i="72"/>
  <c r="BF131" i="72"/>
  <c r="AX32" i="85"/>
  <c r="AY34" i="85"/>
  <c r="AX148" i="85"/>
  <c r="AY53" i="85"/>
  <c r="AX54" i="85"/>
  <c r="AY41" i="85"/>
  <c r="AX18" i="85"/>
  <c r="AX149" i="85" s="1"/>
  <c r="AW119" i="85"/>
  <c r="AX15" i="85"/>
  <c r="CQ1" i="85"/>
  <c r="CP73" i="85"/>
  <c r="D21" i="74"/>
  <c r="E21" i="77"/>
  <c r="AN53" i="48"/>
  <c r="AN53" i="72"/>
  <c r="N97" i="72"/>
  <c r="L43" i="74"/>
  <c r="E21" i="72"/>
  <c r="E21" i="76"/>
  <c r="E21" i="78"/>
  <c r="D21" i="75"/>
  <c r="R43" i="75"/>
  <c r="S15" i="76"/>
  <c r="S43" i="75"/>
  <c r="T43" i="76"/>
  <c r="U43" i="77"/>
  <c r="AD43" i="48"/>
  <c r="T43" i="78"/>
  <c r="N97" i="48"/>
  <c r="T18" i="77"/>
  <c r="T119" i="77"/>
  <c r="U15" i="77"/>
  <c r="U97" i="77"/>
  <c r="AW135" i="85" l="1"/>
  <c r="AV108" i="85"/>
  <c r="BA44" i="85"/>
  <c r="BA43" i="85"/>
  <c r="AY133" i="85"/>
  <c r="AZ97" i="85"/>
  <c r="AX137" i="85"/>
  <c r="AX136" i="85"/>
  <c r="AE43" i="72"/>
  <c r="BG131" i="72"/>
  <c r="AX119" i="85"/>
  <c r="AY15" i="85"/>
  <c r="AZ41" i="85"/>
  <c r="AZ34" i="85"/>
  <c r="AY32" i="85"/>
  <c r="AY18" i="85"/>
  <c r="AY149" i="85" s="1"/>
  <c r="AY148" i="85"/>
  <c r="AZ53" i="85"/>
  <c r="AY54" i="85"/>
  <c r="CR1" i="85"/>
  <c r="CQ73" i="85"/>
  <c r="E21" i="74"/>
  <c r="AO53" i="48"/>
  <c r="AO53" i="72"/>
  <c r="O97" i="72"/>
  <c r="M43" i="74"/>
  <c r="E21" i="75"/>
  <c r="T15" i="76"/>
  <c r="T43" i="75"/>
  <c r="V43" i="77"/>
  <c r="U43" i="76"/>
  <c r="AE43" i="48"/>
  <c r="U43" i="78"/>
  <c r="O97" i="48"/>
  <c r="U119" i="77"/>
  <c r="V15" i="77"/>
  <c r="V97" i="77"/>
  <c r="BB43" i="85" l="1"/>
  <c r="AX135" i="85"/>
  <c r="AW108" i="85"/>
  <c r="BB44" i="85"/>
  <c r="AZ133" i="85"/>
  <c r="BA97" i="85"/>
  <c r="AY137" i="85"/>
  <c r="AY136" i="85"/>
  <c r="AF43" i="72"/>
  <c r="BH131" i="72"/>
  <c r="AZ148" i="85"/>
  <c r="BA53" i="85"/>
  <c r="AZ54" i="85"/>
  <c r="AZ32" i="85"/>
  <c r="BA34" i="85"/>
  <c r="CS1" i="85"/>
  <c r="CR73" i="85"/>
  <c r="AZ18" i="85"/>
  <c r="BA41" i="85"/>
  <c r="AY119" i="85"/>
  <c r="AZ15" i="85"/>
  <c r="P97" i="72"/>
  <c r="AP53" i="48"/>
  <c r="AP53" i="72"/>
  <c r="N43" i="74"/>
  <c r="U15" i="76"/>
  <c r="U43" i="75"/>
  <c r="W43" i="77"/>
  <c r="U18" i="77"/>
  <c r="V43" i="76"/>
  <c r="AF43" i="48"/>
  <c r="V43" i="78"/>
  <c r="P97" i="48"/>
  <c r="W97" i="77"/>
  <c r="V119" i="77"/>
  <c r="W15" i="77"/>
  <c r="BC43" i="85" l="1"/>
  <c r="AY135" i="85"/>
  <c r="AX108" i="85"/>
  <c r="BC44" i="85"/>
  <c r="BA133" i="85"/>
  <c r="BB97" i="85"/>
  <c r="AZ137" i="85"/>
  <c r="AZ136" i="85"/>
  <c r="AG43" i="72"/>
  <c r="BI131" i="72"/>
  <c r="AZ119" i="85"/>
  <c r="BA15" i="85"/>
  <c r="BA18" i="85"/>
  <c r="BA149" i="85" s="1"/>
  <c r="CT1" i="85"/>
  <c r="CS73" i="85"/>
  <c r="BA32" i="85"/>
  <c r="BB34" i="85"/>
  <c r="BA148" i="85"/>
  <c r="BA54" i="85"/>
  <c r="BB53" i="85"/>
  <c r="BB41" i="85"/>
  <c r="AZ149" i="85"/>
  <c r="AQ53" i="48"/>
  <c r="AQ53" i="72"/>
  <c r="Q97" i="72"/>
  <c r="O43" i="74"/>
  <c r="V15" i="76"/>
  <c r="V43" i="75"/>
  <c r="X43" i="77"/>
  <c r="W43" i="76"/>
  <c r="V18" i="77"/>
  <c r="AG43" i="48"/>
  <c r="W43" i="78"/>
  <c r="Q97" i="48"/>
  <c r="W119" i="77"/>
  <c r="X15" i="77"/>
  <c r="X97" i="77"/>
  <c r="BD43" i="85" l="1"/>
  <c r="AZ135" i="85"/>
  <c r="AY108" i="85"/>
  <c r="BD44" i="85"/>
  <c r="BB133" i="85"/>
  <c r="BC97" i="85"/>
  <c r="BA137" i="85"/>
  <c r="BA136" i="85"/>
  <c r="AH43" i="72"/>
  <c r="BJ131" i="72"/>
  <c r="BC41" i="85"/>
  <c r="BB148" i="85"/>
  <c r="BB54" i="85"/>
  <c r="BC53" i="85"/>
  <c r="CU1" i="85"/>
  <c r="CT73" i="85"/>
  <c r="BA119" i="85"/>
  <c r="BB15" i="85"/>
  <c r="BB32" i="85"/>
  <c r="BC34" i="85"/>
  <c r="BB18" i="85"/>
  <c r="R97" i="72"/>
  <c r="AR53" i="48"/>
  <c r="AR53" i="72"/>
  <c r="P43" i="74"/>
  <c r="W15" i="76"/>
  <c r="W43" i="75"/>
  <c r="Y43" i="77"/>
  <c r="X43" i="76"/>
  <c r="W18" i="77"/>
  <c r="AH43" i="48"/>
  <c r="X43" i="78"/>
  <c r="R97" i="48"/>
  <c r="X119" i="77"/>
  <c r="Y15" i="77"/>
  <c r="Y97" i="77"/>
  <c r="X18" i="77"/>
  <c r="BE43" i="85" l="1"/>
  <c r="BA135" i="85"/>
  <c r="AZ108" i="85"/>
  <c r="BE44" i="85"/>
  <c r="BC133" i="85"/>
  <c r="BD97" i="85"/>
  <c r="BB136" i="85"/>
  <c r="BB137" i="85"/>
  <c r="AI43" i="72"/>
  <c r="BC18" i="85"/>
  <c r="BB119" i="85"/>
  <c r="BC15" i="85"/>
  <c r="BC148" i="85"/>
  <c r="BD53" i="85"/>
  <c r="BC54" i="85"/>
  <c r="BD41" i="85"/>
  <c r="BD34" i="85"/>
  <c r="BC32" i="85"/>
  <c r="BB149" i="85"/>
  <c r="CV1" i="85"/>
  <c r="CU73" i="85"/>
  <c r="AS53" i="48"/>
  <c r="AS53" i="72"/>
  <c r="S97" i="72"/>
  <c r="Q43" i="74"/>
  <c r="X15" i="76"/>
  <c r="X43" i="75"/>
  <c r="Z43" i="77"/>
  <c r="Y43" i="76"/>
  <c r="AI43" i="48"/>
  <c r="Y43" i="78"/>
  <c r="S97" i="48"/>
  <c r="Z97" i="77"/>
  <c r="Y119" i="77"/>
  <c r="Z15" i="77"/>
  <c r="BF43" i="85" l="1"/>
  <c r="BB135" i="85"/>
  <c r="BA108" i="85"/>
  <c r="BF44" i="85"/>
  <c r="BD133" i="85"/>
  <c r="BE97" i="85"/>
  <c r="BC136" i="85"/>
  <c r="BC137" i="85"/>
  <c r="AJ43" i="72"/>
  <c r="BD32" i="85"/>
  <c r="BE34" i="85"/>
  <c r="BE41" i="85"/>
  <c r="BD148" i="85"/>
  <c r="BE53" i="85"/>
  <c r="BD54" i="85"/>
  <c r="BD18" i="85"/>
  <c r="BD149" i="85" s="1"/>
  <c r="CW1" i="85"/>
  <c r="CV73" i="85"/>
  <c r="BC119" i="85"/>
  <c r="BD15" i="85"/>
  <c r="BC149" i="85"/>
  <c r="T97" i="72"/>
  <c r="AT53" i="48"/>
  <c r="AT53" i="72"/>
  <c r="R43" i="74"/>
  <c r="Y15" i="76"/>
  <c r="Y43" i="75"/>
  <c r="Y18" i="77"/>
  <c r="Z43" i="76"/>
  <c r="AA43" i="77"/>
  <c r="AJ43" i="48"/>
  <c r="Z43" i="78"/>
  <c r="T97" i="48"/>
  <c r="AA97" i="77"/>
  <c r="Z119" i="77"/>
  <c r="AA15" i="77"/>
  <c r="Z18" i="77"/>
  <c r="BG43" i="85" l="1"/>
  <c r="BC135" i="85"/>
  <c r="BB108" i="85"/>
  <c r="BG44" i="85"/>
  <c r="BE133" i="85"/>
  <c r="BF97" i="85"/>
  <c r="BD136" i="85"/>
  <c r="BD137" i="85"/>
  <c r="AK43" i="72"/>
  <c r="CW73" i="85"/>
  <c r="BF41" i="85"/>
  <c r="BE32" i="85"/>
  <c r="BF34" i="85"/>
  <c r="BD119" i="85"/>
  <c r="BE15" i="85"/>
  <c r="BE18" i="85"/>
  <c r="BE148" i="85"/>
  <c r="BE54" i="85"/>
  <c r="BF53" i="85"/>
  <c r="AU53" i="48"/>
  <c r="AU53" i="72"/>
  <c r="U97" i="72"/>
  <c r="S43" i="74"/>
  <c r="Z15" i="76"/>
  <c r="Z43" i="75"/>
  <c r="AA43" i="76"/>
  <c r="AB43" i="77"/>
  <c r="AK43" i="48"/>
  <c r="AA43" i="78"/>
  <c r="U97" i="48"/>
  <c r="AB97" i="77"/>
  <c r="AA119" i="77"/>
  <c r="AB15" i="77"/>
  <c r="BH43" i="85" l="1"/>
  <c r="BD135" i="85"/>
  <c r="BC108" i="85"/>
  <c r="BH44" i="85"/>
  <c r="BF133" i="85"/>
  <c r="BG97" i="85"/>
  <c r="BE136" i="85"/>
  <c r="BE137" i="85"/>
  <c r="AL43" i="72"/>
  <c r="BE119" i="85"/>
  <c r="BF15" i="85"/>
  <c r="BF18" i="85"/>
  <c r="BF149" i="85" s="1"/>
  <c r="BF32" i="85"/>
  <c r="BG34" i="85"/>
  <c r="BG41" i="85"/>
  <c r="BF148" i="85"/>
  <c r="BF54" i="85"/>
  <c r="BG53" i="85"/>
  <c r="BE149" i="85"/>
  <c r="V97" i="72"/>
  <c r="AV53" i="48"/>
  <c r="AV53" i="72"/>
  <c r="T43" i="74"/>
  <c r="AA15" i="76"/>
  <c r="AA43" i="75"/>
  <c r="AC43" i="77"/>
  <c r="AA18" i="77"/>
  <c r="AB43" i="76"/>
  <c r="AL43" i="48"/>
  <c r="AB43" i="78"/>
  <c r="V97" i="48"/>
  <c r="AB119" i="77"/>
  <c r="AC15" i="77"/>
  <c r="AB18" i="77"/>
  <c r="AC97" i="77"/>
  <c r="BI43" i="85" l="1"/>
  <c r="BE135" i="85"/>
  <c r="BD108" i="85"/>
  <c r="BI44" i="85"/>
  <c r="BG133" i="85"/>
  <c r="BH97" i="85"/>
  <c r="BF137" i="85"/>
  <c r="BF136" i="85"/>
  <c r="AM43" i="72"/>
  <c r="BH34" i="85"/>
  <c r="BG32" i="85"/>
  <c r="BG148" i="85"/>
  <c r="BG54" i="85"/>
  <c r="BH53" i="85"/>
  <c r="BF119" i="85"/>
  <c r="BG15" i="85"/>
  <c r="BH41" i="85"/>
  <c r="BG18" i="85"/>
  <c r="BG149" i="85" s="1"/>
  <c r="AW53" i="48"/>
  <c r="AW53" i="72"/>
  <c r="W97" i="72"/>
  <c r="U43" i="74"/>
  <c r="AB15" i="76"/>
  <c r="AB43" i="75"/>
  <c r="AD43" i="77"/>
  <c r="AC43" i="76"/>
  <c r="AM43" i="48"/>
  <c r="AC43" i="78"/>
  <c r="W97" i="48"/>
  <c r="AC18" i="77"/>
  <c r="AD97" i="77"/>
  <c r="AC119" i="77"/>
  <c r="AD15" i="77"/>
  <c r="BJ43" i="85" l="1"/>
  <c r="BF135" i="85"/>
  <c r="BE108" i="85"/>
  <c r="BJ44" i="85"/>
  <c r="BH133" i="85"/>
  <c r="BI97" i="85"/>
  <c r="BG137" i="85"/>
  <c r="BG136" i="85"/>
  <c r="AN43" i="72"/>
  <c r="BH148" i="85"/>
  <c r="BI53" i="85"/>
  <c r="BH54" i="85"/>
  <c r="BI34" i="85"/>
  <c r="BH32" i="85"/>
  <c r="BG119" i="85"/>
  <c r="BH15" i="85"/>
  <c r="BH18" i="85"/>
  <c r="BH149" i="85" s="1"/>
  <c r="BI41" i="85"/>
  <c r="X97" i="72"/>
  <c r="AX53" i="48"/>
  <c r="AX53" i="72"/>
  <c r="V43" i="74"/>
  <c r="AC15" i="76"/>
  <c r="AC43" i="75"/>
  <c r="AD43" i="76"/>
  <c r="AE43" i="77"/>
  <c r="AN43" i="48"/>
  <c r="AD43" i="78"/>
  <c r="X97" i="48"/>
  <c r="AE97" i="77"/>
  <c r="AD119" i="77"/>
  <c r="AE15" i="77"/>
  <c r="BK43" i="85" l="1"/>
  <c r="BG135" i="85"/>
  <c r="BF108" i="85"/>
  <c r="BK44" i="85"/>
  <c r="BI133" i="85"/>
  <c r="BJ97" i="85"/>
  <c r="BH137" i="85"/>
  <c r="BH136" i="85"/>
  <c r="AO43" i="72"/>
  <c r="BH119" i="85"/>
  <c r="BI15" i="85"/>
  <c r="BI148" i="85"/>
  <c r="BI54" i="85"/>
  <c r="BJ53" i="85"/>
  <c r="BJ41" i="85"/>
  <c r="BI18" i="85"/>
  <c r="BI32" i="85"/>
  <c r="BJ34" i="85"/>
  <c r="AY53" i="48"/>
  <c r="AY53" i="72"/>
  <c r="Y97" i="72"/>
  <c r="W43" i="74"/>
  <c r="AD15" i="76"/>
  <c r="AD43" i="75"/>
  <c r="AD18" i="77"/>
  <c r="AF43" i="77"/>
  <c r="AE43" i="76"/>
  <c r="AO43" i="48"/>
  <c r="AE43" i="78"/>
  <c r="Y97" i="48"/>
  <c r="AE18" i="77"/>
  <c r="AF97" i="77"/>
  <c r="AE119" i="77"/>
  <c r="AF15" i="77"/>
  <c r="BL43" i="85" l="1"/>
  <c r="BH135" i="85"/>
  <c r="BG108" i="85"/>
  <c r="BL44" i="85"/>
  <c r="BJ133" i="85"/>
  <c r="BK97" i="85"/>
  <c r="BI137" i="85"/>
  <c r="BI136" i="85"/>
  <c r="AP43" i="72"/>
  <c r="BJ18" i="85"/>
  <c r="BJ32" i="85"/>
  <c r="BK34" i="85"/>
  <c r="BI149" i="85"/>
  <c r="BI119" i="85"/>
  <c r="BJ15" i="85"/>
  <c r="BK41" i="85"/>
  <c r="BJ54" i="85"/>
  <c r="BK53" i="85"/>
  <c r="Z97" i="72"/>
  <c r="AZ53" i="48"/>
  <c r="AZ53" i="72"/>
  <c r="X43" i="74"/>
  <c r="AE15" i="76"/>
  <c r="AE43" i="75"/>
  <c r="AG43" i="77"/>
  <c r="AF43" i="76"/>
  <c r="AP43" i="48"/>
  <c r="AF43" i="78"/>
  <c r="Z97" i="48"/>
  <c r="AF18" i="77"/>
  <c r="AG97" i="77"/>
  <c r="AF119" i="77"/>
  <c r="AG15" i="77"/>
  <c r="BM43" i="85" l="1"/>
  <c r="BI135" i="85"/>
  <c r="BH108" i="85"/>
  <c r="BM44" i="85"/>
  <c r="BK133" i="85"/>
  <c r="BL97" i="85"/>
  <c r="BJ136" i="85"/>
  <c r="BJ137" i="85"/>
  <c r="AQ43" i="72"/>
  <c r="BK54" i="85"/>
  <c r="BL53" i="85"/>
  <c r="BJ119" i="85"/>
  <c r="BK15" i="85"/>
  <c r="BL34" i="85"/>
  <c r="BK32" i="85"/>
  <c r="BK18" i="85"/>
  <c r="BL41" i="85"/>
  <c r="BA53" i="48"/>
  <c r="BA53" i="72"/>
  <c r="AA97" i="72"/>
  <c r="Y43" i="74"/>
  <c r="AF15" i="76"/>
  <c r="AF43" i="75"/>
  <c r="AH43" i="77"/>
  <c r="AG43" i="76"/>
  <c r="AQ43" i="48"/>
  <c r="AG43" i="78"/>
  <c r="AA97" i="48"/>
  <c r="AG119" i="77"/>
  <c r="AH15" i="77"/>
  <c r="AH97" i="77"/>
  <c r="BN43" i="85" l="1"/>
  <c r="BJ135" i="85"/>
  <c r="BI108" i="85"/>
  <c r="BN44" i="85"/>
  <c r="BL133" i="85"/>
  <c r="BM97" i="85"/>
  <c r="BK136" i="85"/>
  <c r="BK137" i="85"/>
  <c r="AR43" i="72"/>
  <c r="BM41" i="85"/>
  <c r="BM53" i="85"/>
  <c r="BL54" i="85"/>
  <c r="BL32" i="85"/>
  <c r="BM34" i="85"/>
  <c r="BL18" i="85"/>
  <c r="BK119" i="85"/>
  <c r="BL15" i="85"/>
  <c r="AB97" i="72"/>
  <c r="BB53" i="48"/>
  <c r="BB53" i="72"/>
  <c r="Z43" i="74"/>
  <c r="AG15" i="76"/>
  <c r="AG43" i="75"/>
  <c r="AH43" i="76"/>
  <c r="AG18" i="77"/>
  <c r="AI43" i="77"/>
  <c r="AR43" i="48"/>
  <c r="AH43" i="78"/>
  <c r="AB97" i="48"/>
  <c r="AH119" i="77"/>
  <c r="AI15" i="77"/>
  <c r="AI97" i="77"/>
  <c r="BO43" i="85" l="1"/>
  <c r="BK135" i="85"/>
  <c r="BJ108" i="85"/>
  <c r="BO44" i="85"/>
  <c r="BM133" i="85"/>
  <c r="BN97" i="85"/>
  <c r="BL137" i="85"/>
  <c r="BL136" i="85"/>
  <c r="AS43" i="72"/>
  <c r="BM18" i="85"/>
  <c r="BN34" i="85"/>
  <c r="BM32" i="85"/>
  <c r="BN41" i="85"/>
  <c r="BL119" i="85"/>
  <c r="BM15" i="85"/>
  <c r="BM54" i="85"/>
  <c r="BN53" i="85"/>
  <c r="BC53" i="48"/>
  <c r="BC53" i="72"/>
  <c r="AC97" i="72"/>
  <c r="AA43" i="74"/>
  <c r="AH15" i="76"/>
  <c r="AH43" i="75"/>
  <c r="AH18" i="77"/>
  <c r="AJ43" i="77"/>
  <c r="AI43" i="76"/>
  <c r="AS43" i="48"/>
  <c r="AI43" i="78"/>
  <c r="AC97" i="48"/>
  <c r="AI18" i="77"/>
  <c r="AJ97" i="77"/>
  <c r="AI119" i="77"/>
  <c r="AJ15" i="77"/>
  <c r="BP43" i="85" l="1"/>
  <c r="BL135" i="85"/>
  <c r="BK108" i="85"/>
  <c r="BP44" i="85"/>
  <c r="BN133" i="85"/>
  <c r="BO97" i="85"/>
  <c r="BM136" i="85"/>
  <c r="BM137" i="85"/>
  <c r="AT43" i="72"/>
  <c r="BO53" i="85"/>
  <c r="BN54" i="85"/>
  <c r="BN32" i="85"/>
  <c r="BO34" i="85"/>
  <c r="BM119" i="85"/>
  <c r="BN15" i="85"/>
  <c r="BO41" i="85"/>
  <c r="BN18" i="85"/>
  <c r="AD97" i="72"/>
  <c r="BD53" i="48"/>
  <c r="BD53" i="72"/>
  <c r="AB43" i="74"/>
  <c r="AI15" i="76"/>
  <c r="AI43" i="75"/>
  <c r="AK43" i="77"/>
  <c r="AJ43" i="76"/>
  <c r="AT43" i="48"/>
  <c r="AJ43" i="78"/>
  <c r="AD97" i="48"/>
  <c r="AK97" i="77"/>
  <c r="AJ18" i="77"/>
  <c r="AJ119" i="77"/>
  <c r="AK15" i="77"/>
  <c r="BQ43" i="85" l="1"/>
  <c r="BM135" i="85"/>
  <c r="BL108" i="85"/>
  <c r="BQ44" i="85"/>
  <c r="BO133" i="85"/>
  <c r="BP97" i="85"/>
  <c r="BN137" i="85"/>
  <c r="BN136" i="85"/>
  <c r="AU43" i="72"/>
  <c r="BO18" i="85"/>
  <c r="BN119" i="85"/>
  <c r="BO15" i="85"/>
  <c r="BP34" i="85"/>
  <c r="BO32" i="85"/>
  <c r="BP41" i="85"/>
  <c r="BP53" i="85"/>
  <c r="BO54" i="85"/>
  <c r="BE53" i="48"/>
  <c r="BE53" i="72"/>
  <c r="AC43" i="74"/>
  <c r="AE97" i="72"/>
  <c r="AJ15" i="76"/>
  <c r="AJ43" i="75"/>
  <c r="AK43" i="76"/>
  <c r="AL43" i="77"/>
  <c r="AU43" i="48"/>
  <c r="AK43" i="78"/>
  <c r="AE97" i="48"/>
  <c r="AK18" i="77"/>
  <c r="AL97" i="77"/>
  <c r="AK119" i="77"/>
  <c r="AL15" i="77"/>
  <c r="BR43" i="85" l="1"/>
  <c r="BN135" i="85"/>
  <c r="BM108" i="85"/>
  <c r="BR44" i="85"/>
  <c r="BP133" i="85"/>
  <c r="BQ97" i="85"/>
  <c r="BO137" i="85"/>
  <c r="BO136" i="85"/>
  <c r="AV43" i="72"/>
  <c r="BQ53" i="85"/>
  <c r="BP54" i="85"/>
  <c r="BQ41" i="85"/>
  <c r="BP18" i="85"/>
  <c r="BP32" i="85"/>
  <c r="BQ34" i="85"/>
  <c r="BO119" i="85"/>
  <c r="BP15" i="85"/>
  <c r="BF53" i="48"/>
  <c r="BF53" i="72"/>
  <c r="AF97" i="72"/>
  <c r="AD43" i="74"/>
  <c r="AK15" i="76"/>
  <c r="AK43" i="75"/>
  <c r="AL43" i="76"/>
  <c r="AM43" i="77"/>
  <c r="AV43" i="48"/>
  <c r="AL43" i="78"/>
  <c r="AF97" i="48"/>
  <c r="AL119" i="77"/>
  <c r="AM15" i="77"/>
  <c r="AM97" i="77"/>
  <c r="BS43" i="85" l="1"/>
  <c r="BO135" i="85"/>
  <c r="BN108" i="85"/>
  <c r="BS44" i="85"/>
  <c r="BQ133" i="85"/>
  <c r="BR97" i="85"/>
  <c r="BP137" i="85"/>
  <c r="BP136" i="85"/>
  <c r="AW43" i="72"/>
  <c r="BQ54" i="85"/>
  <c r="BR53" i="85"/>
  <c r="BP119" i="85"/>
  <c r="BQ15" i="85"/>
  <c r="BQ32" i="85"/>
  <c r="BR34" i="85"/>
  <c r="BR41" i="85"/>
  <c r="BQ18" i="85"/>
  <c r="AG97" i="72"/>
  <c r="BG53" i="48"/>
  <c r="BG53" i="72"/>
  <c r="AE43" i="74"/>
  <c r="AL15" i="76"/>
  <c r="AL43" i="75"/>
  <c r="AL18" i="77"/>
  <c r="AN43" i="77"/>
  <c r="AM43" i="76"/>
  <c r="AW43" i="48"/>
  <c r="AM43" i="78"/>
  <c r="AG97" i="48"/>
  <c r="AM119" i="77"/>
  <c r="AN15" i="77"/>
  <c r="AN97" i="77"/>
  <c r="BT43" i="85" l="1"/>
  <c r="BP135" i="85"/>
  <c r="BO108" i="85"/>
  <c r="BT44" i="85"/>
  <c r="BR133" i="85"/>
  <c r="BS97" i="85"/>
  <c r="BQ137" i="85"/>
  <c r="BQ136" i="85"/>
  <c r="AX43" i="72"/>
  <c r="BS41" i="85"/>
  <c r="BR18" i="85"/>
  <c r="BQ119" i="85"/>
  <c r="BR15" i="85"/>
  <c r="BR32" i="85"/>
  <c r="BS34" i="85"/>
  <c r="BR54" i="85"/>
  <c r="BS53" i="85"/>
  <c r="BH53" i="48"/>
  <c r="BH53" i="72"/>
  <c r="AH97" i="72"/>
  <c r="AF43" i="74"/>
  <c r="AM15" i="76"/>
  <c r="AM43" i="75"/>
  <c r="AN43" i="76"/>
  <c r="AO43" i="77"/>
  <c r="AM18" i="77"/>
  <c r="AX43" i="48"/>
  <c r="AN43" i="78"/>
  <c r="AH97" i="48"/>
  <c r="AO97" i="77"/>
  <c r="AN119" i="77"/>
  <c r="AO15" i="77"/>
  <c r="BU43" i="85" l="1"/>
  <c r="BQ135" i="85"/>
  <c r="BP108" i="85"/>
  <c r="BU44" i="85"/>
  <c r="BS133" i="85"/>
  <c r="BT97" i="85"/>
  <c r="BR136" i="85"/>
  <c r="BR137" i="85"/>
  <c r="AY43" i="72"/>
  <c r="BT41" i="85"/>
  <c r="BR119" i="85"/>
  <c r="BS15" i="85"/>
  <c r="BS18" i="85"/>
  <c r="BT34" i="85"/>
  <c r="BS32" i="85"/>
  <c r="BT53" i="85"/>
  <c r="BS54" i="85"/>
  <c r="AI97" i="72"/>
  <c r="BI53" i="48"/>
  <c r="BI53" i="72"/>
  <c r="AG43" i="74"/>
  <c r="AN15" i="76"/>
  <c r="AN43" i="75"/>
  <c r="AP43" i="77"/>
  <c r="AN18" i="77"/>
  <c r="AO43" i="76"/>
  <c r="AY43" i="48"/>
  <c r="AO43" i="78"/>
  <c r="AI97" i="48"/>
  <c r="AO119" i="77"/>
  <c r="AP15" i="77"/>
  <c r="AO18" i="77"/>
  <c r="BV43" i="85" l="1"/>
  <c r="BR135" i="85"/>
  <c r="BQ108" i="85"/>
  <c r="BV44" i="85"/>
  <c r="BT133" i="85"/>
  <c r="BU97" i="85"/>
  <c r="BS136" i="85"/>
  <c r="BS137" i="85"/>
  <c r="BJ53" i="48"/>
  <c r="AZ43" i="72"/>
  <c r="BT18" i="85"/>
  <c r="BT32" i="85"/>
  <c r="BU34" i="85"/>
  <c r="BU41" i="85"/>
  <c r="BU53" i="85"/>
  <c r="BT54" i="85"/>
  <c r="BS119" i="85"/>
  <c r="BT15" i="85"/>
  <c r="BK53" i="48"/>
  <c r="BJ54" i="48"/>
  <c r="BJ53" i="72"/>
  <c r="AJ97" i="72"/>
  <c r="AH43" i="74"/>
  <c r="AO15" i="76"/>
  <c r="AO43" i="75"/>
  <c r="AP43" i="76"/>
  <c r="AQ43" i="77"/>
  <c r="AZ43" i="48"/>
  <c r="AP43" i="78"/>
  <c r="AJ97" i="48"/>
  <c r="AP18" i="77"/>
  <c r="AP119" i="77"/>
  <c r="AQ15" i="77"/>
  <c r="BW43" i="85" l="1"/>
  <c r="BS135" i="85"/>
  <c r="BR108" i="85"/>
  <c r="BW44" i="85"/>
  <c r="BU133" i="85"/>
  <c r="BV97" i="85"/>
  <c r="BT136" i="85"/>
  <c r="BT137" i="85"/>
  <c r="BA43" i="72"/>
  <c r="BV41" i="85"/>
  <c r="BU18" i="85"/>
  <c r="BT119" i="85"/>
  <c r="BU15" i="85"/>
  <c r="BU54" i="85"/>
  <c r="BV53" i="85"/>
  <c r="BU32" i="85"/>
  <c r="BV34" i="85"/>
  <c r="BK54" i="48"/>
  <c r="BL53" i="48"/>
  <c r="AK97" i="72"/>
  <c r="AI43" i="74"/>
  <c r="AP15" i="76"/>
  <c r="AP43" i="75"/>
  <c r="AR43" i="77"/>
  <c r="AQ43" i="76"/>
  <c r="BA43" i="48"/>
  <c r="AQ43" i="78"/>
  <c r="AK97" i="48"/>
  <c r="AQ119" i="77"/>
  <c r="AR15" i="77"/>
  <c r="BX43" i="85" l="1"/>
  <c r="BY43" i="85" s="1"/>
  <c r="BZ43" i="85" s="1"/>
  <c r="CA43" i="85" s="1"/>
  <c r="CB43" i="85" s="1"/>
  <c r="CC43" i="85" s="1"/>
  <c r="CD43" i="85" s="1"/>
  <c r="CE43" i="85" s="1"/>
  <c r="CF43" i="85" s="1"/>
  <c r="CG43" i="85" s="1"/>
  <c r="CH43" i="85" s="1"/>
  <c r="CI43" i="85" s="1"/>
  <c r="CJ43" i="85" s="1"/>
  <c r="CK43" i="85" s="1"/>
  <c r="CL43" i="85" s="1"/>
  <c r="CM43" i="85" s="1"/>
  <c r="CN43" i="85" s="1"/>
  <c r="CO43" i="85" s="1"/>
  <c r="CP43" i="85" s="1"/>
  <c r="CQ43" i="85" s="1"/>
  <c r="CR43" i="85" s="1"/>
  <c r="CS43" i="85" s="1"/>
  <c r="CT43" i="85" s="1"/>
  <c r="CU43" i="85" s="1"/>
  <c r="CV43" i="85" s="1"/>
  <c r="CW43" i="85" s="1"/>
  <c r="BT135" i="85"/>
  <c r="BS108" i="85"/>
  <c r="BX44" i="85"/>
  <c r="BY44" i="85" s="1"/>
  <c r="BZ44" i="85" s="1"/>
  <c r="CA44" i="85" s="1"/>
  <c r="CB44" i="85" s="1"/>
  <c r="CC44" i="85" s="1"/>
  <c r="CD44" i="85" s="1"/>
  <c r="CE44" i="85" s="1"/>
  <c r="CF44" i="85" s="1"/>
  <c r="CG44" i="85" s="1"/>
  <c r="CH44" i="85" s="1"/>
  <c r="CI44" i="85" s="1"/>
  <c r="CJ44" i="85" s="1"/>
  <c r="CK44" i="85" s="1"/>
  <c r="CL44" i="85" s="1"/>
  <c r="CM44" i="85" s="1"/>
  <c r="CN44" i="85" s="1"/>
  <c r="CO44" i="85" s="1"/>
  <c r="CP44" i="85" s="1"/>
  <c r="CQ44" i="85" s="1"/>
  <c r="CR44" i="85" s="1"/>
  <c r="CS44" i="85" s="1"/>
  <c r="CT44" i="85" s="1"/>
  <c r="CU44" i="85" s="1"/>
  <c r="CV44" i="85" s="1"/>
  <c r="CW44" i="85" s="1"/>
  <c r="BV133" i="85"/>
  <c r="BW97" i="85"/>
  <c r="BU136" i="85"/>
  <c r="BU137" i="85"/>
  <c r="BB43" i="72"/>
  <c r="BV18" i="85"/>
  <c r="BW41" i="85"/>
  <c r="BV54" i="85"/>
  <c r="BW53" i="85"/>
  <c r="BV32" i="85"/>
  <c r="BW34" i="85"/>
  <c r="BU119" i="85"/>
  <c r="BV15" i="85"/>
  <c r="BL54" i="48"/>
  <c r="BM53" i="48"/>
  <c r="AL97" i="72"/>
  <c r="AJ43" i="74"/>
  <c r="AQ15" i="76"/>
  <c r="AQ43" i="75"/>
  <c r="AQ18" i="77"/>
  <c r="AR43" i="76"/>
  <c r="AS43" i="77"/>
  <c r="BB43" i="48"/>
  <c r="AR43" i="78"/>
  <c r="AL97" i="48"/>
  <c r="AR119" i="77"/>
  <c r="AS15" i="77"/>
  <c r="BU135" i="85" l="1"/>
  <c r="BT108" i="85"/>
  <c r="BW133" i="85"/>
  <c r="BX97" i="85"/>
  <c r="BV137" i="85"/>
  <c r="BV136" i="85"/>
  <c r="BC43" i="72"/>
  <c r="BW54" i="85"/>
  <c r="BX53" i="85"/>
  <c r="BW18" i="85"/>
  <c r="BX34" i="85"/>
  <c r="BW32" i="85"/>
  <c r="BV119" i="85"/>
  <c r="BW15" i="85"/>
  <c r="BX41" i="85"/>
  <c r="BM54" i="48"/>
  <c r="BN53" i="48"/>
  <c r="AM97" i="72"/>
  <c r="AK43" i="74"/>
  <c r="AR15" i="76"/>
  <c r="AR43" i="75"/>
  <c r="AT43" i="77"/>
  <c r="AS43" i="76"/>
  <c r="AR18" i="77"/>
  <c r="BC43" i="48"/>
  <c r="AS43" i="78"/>
  <c r="AM97" i="48"/>
  <c r="AS119" i="77"/>
  <c r="AT15" i="77"/>
  <c r="BV135" i="85" l="1"/>
  <c r="BU108" i="85"/>
  <c r="BX133" i="85"/>
  <c r="BY97" i="85"/>
  <c r="BW137" i="85"/>
  <c r="BW136" i="85"/>
  <c r="BD43" i="72"/>
  <c r="BW119" i="85"/>
  <c r="BX15" i="85"/>
  <c r="BY34" i="85"/>
  <c r="BX32" i="85"/>
  <c r="BY53" i="85"/>
  <c r="BX54" i="85"/>
  <c r="BY41" i="85"/>
  <c r="BX18" i="85"/>
  <c r="BN54" i="48"/>
  <c r="BO53" i="48"/>
  <c r="AN97" i="72"/>
  <c r="AL43" i="74"/>
  <c r="AS15" i="76"/>
  <c r="AS43" i="75"/>
  <c r="AT43" i="76"/>
  <c r="AS18" i="77"/>
  <c r="AU43" i="77"/>
  <c r="BD43" i="48"/>
  <c r="AT43" i="78"/>
  <c r="AN97" i="48"/>
  <c r="AT119" i="77"/>
  <c r="AU15" i="77"/>
  <c r="BW135" i="85" l="1"/>
  <c r="BV108" i="85"/>
  <c r="BY133" i="85"/>
  <c r="BZ97" i="85"/>
  <c r="BX137" i="85"/>
  <c r="BX136" i="85"/>
  <c r="BX135" i="85" s="1"/>
  <c r="BX108" i="85" s="1"/>
  <c r="BE43" i="72"/>
  <c r="BX119" i="85"/>
  <c r="BY15" i="85"/>
  <c r="BY18" i="85"/>
  <c r="BY32" i="85"/>
  <c r="BZ34" i="85"/>
  <c r="BY54" i="85"/>
  <c r="BZ53" i="85"/>
  <c r="BZ41" i="85"/>
  <c r="BO54" i="48"/>
  <c r="BP53" i="48"/>
  <c r="AM43" i="74"/>
  <c r="AT15" i="76"/>
  <c r="AT43" i="75"/>
  <c r="AO97" i="72"/>
  <c r="AV43" i="77"/>
  <c r="AT18" i="77"/>
  <c r="AU43" i="76"/>
  <c r="BE43" i="48"/>
  <c r="AU43" i="78"/>
  <c r="AO97" i="48"/>
  <c r="AU119" i="77"/>
  <c r="AV15" i="77"/>
  <c r="AU18" i="77"/>
  <c r="BW108" i="85" l="1"/>
  <c r="BZ133" i="85"/>
  <c r="CA97" i="85"/>
  <c r="BY137" i="85"/>
  <c r="BY136" i="85"/>
  <c r="BY135" i="85" s="1"/>
  <c r="BY108" i="85" s="1"/>
  <c r="BF43" i="72"/>
  <c r="BZ18" i="85"/>
  <c r="CA41" i="85"/>
  <c r="BZ32" i="85"/>
  <c r="CA34" i="85"/>
  <c r="BY119" i="85"/>
  <c r="BZ15" i="85"/>
  <c r="BZ54" i="85"/>
  <c r="CA53" i="85"/>
  <c r="BP54" i="48"/>
  <c r="BQ53" i="48"/>
  <c r="AP97" i="72"/>
  <c r="AN43" i="74"/>
  <c r="AU15" i="76"/>
  <c r="AU43" i="75"/>
  <c r="AW43" i="77"/>
  <c r="AV43" i="76"/>
  <c r="BF43" i="48"/>
  <c r="AV43" i="78"/>
  <c r="AP97" i="48"/>
  <c r="AV18" i="77"/>
  <c r="AV119" i="77"/>
  <c r="AW15" i="77"/>
  <c r="CA133" i="85" l="1"/>
  <c r="CB97" i="85"/>
  <c r="BZ136" i="85"/>
  <c r="BZ135" i="85" s="1"/>
  <c r="BZ137" i="85"/>
  <c r="BG43" i="72"/>
  <c r="BZ108" i="85"/>
  <c r="CA18" i="85"/>
  <c r="CB34" i="85"/>
  <c r="CA32" i="85"/>
  <c r="CA54" i="85"/>
  <c r="CB53" i="85"/>
  <c r="BZ119" i="85"/>
  <c r="CA15" i="85"/>
  <c r="CB41" i="85"/>
  <c r="BQ54" i="48"/>
  <c r="BR53" i="48"/>
  <c r="AQ97" i="72"/>
  <c r="AO43" i="74"/>
  <c r="AV15" i="76"/>
  <c r="AV43" i="75"/>
  <c r="AW43" i="76"/>
  <c r="AX43" i="77"/>
  <c r="BG43" i="48"/>
  <c r="BH43" i="48" s="1"/>
  <c r="BI43" i="48" s="1"/>
  <c r="AW43" i="78"/>
  <c r="AQ97" i="48"/>
  <c r="AW119" i="77"/>
  <c r="AX15" i="77"/>
  <c r="BJ43" i="48" l="1"/>
  <c r="BK43" i="48" s="1"/>
  <c r="BL43" i="48" s="1"/>
  <c r="BM43" i="48" s="1"/>
  <c r="BN43" i="48" s="1"/>
  <c r="BO43" i="48" s="1"/>
  <c r="BP43" i="48" s="1"/>
  <c r="BQ43" i="48" s="1"/>
  <c r="BR43" i="48" s="1"/>
  <c r="BS43" i="48" s="1"/>
  <c r="BT43" i="48" s="1"/>
  <c r="BU43" i="48" s="1"/>
  <c r="BV43" i="48" s="1"/>
  <c r="BW43" i="48" s="1"/>
  <c r="BX43" i="48" s="1"/>
  <c r="BY43" i="48" s="1"/>
  <c r="BZ43" i="48" s="1"/>
  <c r="CA43" i="48" s="1"/>
  <c r="CB43" i="48" s="1"/>
  <c r="CC43" i="48" s="1"/>
  <c r="CD43" i="48" s="1"/>
  <c r="CE43" i="48" s="1"/>
  <c r="CF43" i="48" s="1"/>
  <c r="CG43" i="48" s="1"/>
  <c r="CH43" i="48" s="1"/>
  <c r="CI43" i="48" s="1"/>
  <c r="CJ43" i="48" s="1"/>
  <c r="CK43" i="48" s="1"/>
  <c r="CL43" i="48" s="1"/>
  <c r="CM43" i="48" s="1"/>
  <c r="CN43" i="48" s="1"/>
  <c r="CO43" i="48" s="1"/>
  <c r="CP43" i="48" s="1"/>
  <c r="CQ43" i="48" s="1"/>
  <c r="CR43" i="48" s="1"/>
  <c r="CS43" i="48" s="1"/>
  <c r="CT43" i="48" s="1"/>
  <c r="CU43" i="48" s="1"/>
  <c r="CV43" i="48" s="1"/>
  <c r="CW43" i="48" s="1"/>
  <c r="BJ43" i="72"/>
  <c r="CB133" i="85"/>
  <c r="CC97" i="85"/>
  <c r="CA136" i="85"/>
  <c r="CA135" i="85" s="1"/>
  <c r="CA137" i="85"/>
  <c r="BH43" i="72"/>
  <c r="CB32" i="85"/>
  <c r="CC34" i="85"/>
  <c r="CC53" i="85"/>
  <c r="CB54" i="85"/>
  <c r="CB18" i="85"/>
  <c r="CC41" i="85"/>
  <c r="CA108" i="85"/>
  <c r="CA119" i="85"/>
  <c r="CB15" i="85"/>
  <c r="BS53" i="48"/>
  <c r="BR54" i="48"/>
  <c r="AR97" i="72"/>
  <c r="AP43" i="74"/>
  <c r="AW15" i="76"/>
  <c r="AW43" i="75"/>
  <c r="AW18" i="77"/>
  <c r="AY43" i="77"/>
  <c r="AX43" i="76"/>
  <c r="AX43" i="78"/>
  <c r="AR97" i="48"/>
  <c r="AX18" i="77"/>
  <c r="AX119" i="77"/>
  <c r="AY15" i="77"/>
  <c r="CC133" i="85" l="1"/>
  <c r="CD97" i="85"/>
  <c r="CB137" i="85"/>
  <c r="CB136" i="85"/>
  <c r="CB135" i="85" s="1"/>
  <c r="CB108" i="85" s="1"/>
  <c r="BI43" i="72"/>
  <c r="CB119" i="85"/>
  <c r="CC15" i="85"/>
  <c r="CC18" i="85"/>
  <c r="CC54" i="85"/>
  <c r="CD53" i="85"/>
  <c r="CD34" i="85"/>
  <c r="CC32" i="85"/>
  <c r="CD41" i="85"/>
  <c r="BS54" i="48"/>
  <c r="BT53" i="48"/>
  <c r="AS97" i="72"/>
  <c r="AQ43" i="74"/>
  <c r="AX15" i="76"/>
  <c r="AX43" i="75"/>
  <c r="AZ43" i="77"/>
  <c r="AY43" i="76"/>
  <c r="AY43" i="78"/>
  <c r="AS97" i="48"/>
  <c r="AY119" i="77"/>
  <c r="AZ15" i="77"/>
  <c r="CD133" i="85" l="1"/>
  <c r="CE97" i="85"/>
  <c r="CC136" i="85"/>
  <c r="CC135" i="85" s="1"/>
  <c r="CC137" i="85"/>
  <c r="CD32" i="85"/>
  <c r="CE34" i="85"/>
  <c r="CD18" i="85"/>
  <c r="CE53" i="85"/>
  <c r="CD54" i="85"/>
  <c r="CC119" i="85"/>
  <c r="CD15" i="85"/>
  <c r="CE41" i="85"/>
  <c r="CC108" i="85"/>
  <c r="BU53" i="48"/>
  <c r="BT54" i="48"/>
  <c r="AT97" i="72"/>
  <c r="AR43" i="74"/>
  <c r="AY15" i="76"/>
  <c r="AY43" i="75"/>
  <c r="AY18" i="77"/>
  <c r="AZ43" i="76"/>
  <c r="BA43" i="77"/>
  <c r="AZ43" i="78"/>
  <c r="AT97" i="48"/>
  <c r="AZ119" i="77"/>
  <c r="BA15" i="77"/>
  <c r="CE133" i="85" l="1"/>
  <c r="CF97" i="85"/>
  <c r="CD137" i="85"/>
  <c r="CD136" i="85"/>
  <c r="CD135" i="85" s="1"/>
  <c r="CF53" i="85"/>
  <c r="CE54" i="85"/>
  <c r="CD119" i="85"/>
  <c r="CE15" i="85"/>
  <c r="CE18" i="85"/>
  <c r="CF34" i="85"/>
  <c r="CE32" i="85"/>
  <c r="CF41" i="85"/>
  <c r="CD108" i="85"/>
  <c r="BV53" i="48"/>
  <c r="BU54" i="48"/>
  <c r="AU97" i="72"/>
  <c r="AS43" i="74"/>
  <c r="AZ15" i="76"/>
  <c r="AZ43" i="75"/>
  <c r="BB43" i="77"/>
  <c r="AZ18" i="77"/>
  <c r="BA43" i="76"/>
  <c r="BA43" i="78"/>
  <c r="AU97" i="48"/>
  <c r="BA119" i="77"/>
  <c r="BB15" i="77"/>
  <c r="CF133" i="85" l="1"/>
  <c r="CG97" i="85"/>
  <c r="CE137" i="85"/>
  <c r="CE136" i="85"/>
  <c r="CE135" i="85" s="1"/>
  <c r="CF18" i="85"/>
  <c r="CG41" i="85"/>
  <c r="CF32" i="85"/>
  <c r="CG34" i="85"/>
  <c r="CE119" i="85"/>
  <c r="CF15" i="85"/>
  <c r="CG53" i="85"/>
  <c r="CF54" i="85"/>
  <c r="CE108" i="85"/>
  <c r="BV54" i="48"/>
  <c r="BW53" i="48"/>
  <c r="AV97" i="72"/>
  <c r="AT43" i="74"/>
  <c r="BA15" i="76"/>
  <c r="BA43" i="75"/>
  <c r="BB43" i="76"/>
  <c r="BA18" i="77"/>
  <c r="BC43" i="77"/>
  <c r="BB43" i="78"/>
  <c r="AV97" i="48"/>
  <c r="BB119" i="77"/>
  <c r="BC15" i="77"/>
  <c r="CG133" i="85" l="1"/>
  <c r="CH97" i="85"/>
  <c r="CF137" i="85"/>
  <c r="CF136" i="85"/>
  <c r="CF135" i="85" s="1"/>
  <c r="CF119" i="85"/>
  <c r="CG15" i="85"/>
  <c r="CG32" i="85"/>
  <c r="CH34" i="85"/>
  <c r="CH41" i="85"/>
  <c r="CG18" i="85"/>
  <c r="CG54" i="85"/>
  <c r="CH53" i="85"/>
  <c r="CF108" i="85"/>
  <c r="BW54" i="48"/>
  <c r="BX53" i="48"/>
  <c r="AW97" i="72"/>
  <c r="AU43" i="74"/>
  <c r="BB15" i="76"/>
  <c r="BB43" i="75"/>
  <c r="BD43" i="77"/>
  <c r="BB18" i="77"/>
  <c r="BC43" i="76"/>
  <c r="BC43" i="78"/>
  <c r="AW97" i="48"/>
  <c r="BC119" i="77"/>
  <c r="BD15" i="77"/>
  <c r="CH133" i="85" l="1"/>
  <c r="CI97" i="85"/>
  <c r="CG137" i="85"/>
  <c r="CG136" i="85"/>
  <c r="CG135" i="85" s="1"/>
  <c r="CG108" i="85" s="1"/>
  <c r="CI41" i="85"/>
  <c r="CG119" i="85"/>
  <c r="CH15" i="85"/>
  <c r="CH32" i="85"/>
  <c r="CI34" i="85"/>
  <c r="CH54" i="85"/>
  <c r="CI53" i="85"/>
  <c r="CH18" i="85"/>
  <c r="BY53" i="48"/>
  <c r="BX54" i="48"/>
  <c r="AX97" i="72"/>
  <c r="AV43" i="74"/>
  <c r="BC15" i="76"/>
  <c r="BC43" i="75"/>
  <c r="BD43" i="76"/>
  <c r="BC18" i="77"/>
  <c r="BE43" i="77"/>
  <c r="BD43" i="78"/>
  <c r="AX97" i="48"/>
  <c r="BD18" i="77"/>
  <c r="BD119" i="77"/>
  <c r="BE15" i="77"/>
  <c r="CI133" i="85" l="1"/>
  <c r="CJ97" i="85"/>
  <c r="CH136" i="85"/>
  <c r="CH135" i="85" s="1"/>
  <c r="CH137" i="85"/>
  <c r="CH108" i="85"/>
  <c r="CJ41" i="85"/>
  <c r="CJ34" i="85"/>
  <c r="CI32" i="85"/>
  <c r="CJ53" i="85"/>
  <c r="CI54" i="85"/>
  <c r="CI18" i="85"/>
  <c r="CH119" i="85"/>
  <c r="CI15" i="85"/>
  <c r="BY54" i="48"/>
  <c r="BZ53" i="48"/>
  <c r="AY97" i="72"/>
  <c r="AW43" i="74"/>
  <c r="BD15" i="76"/>
  <c r="BD43" i="75"/>
  <c r="BF43" i="77"/>
  <c r="BE43" i="76"/>
  <c r="BE43" i="78"/>
  <c r="AY97" i="48"/>
  <c r="BE119" i="77"/>
  <c r="BF15" i="77"/>
  <c r="CI136" i="85" l="1"/>
  <c r="CI135" i="85" s="1"/>
  <c r="CI137" i="85"/>
  <c r="CJ133" i="85"/>
  <c r="CK97" i="85"/>
  <c r="CJ18" i="85"/>
  <c r="CI108" i="85"/>
  <c r="CK41" i="85"/>
  <c r="CI119" i="85"/>
  <c r="CJ15" i="85"/>
  <c r="CK53" i="85"/>
  <c r="CJ54" i="85"/>
  <c r="CJ32" i="85"/>
  <c r="CK34" i="85"/>
  <c r="BZ54" i="48"/>
  <c r="CA53" i="48"/>
  <c r="AZ97" i="72"/>
  <c r="AX43" i="74"/>
  <c r="BE15" i="76"/>
  <c r="BE43" i="75"/>
  <c r="BF43" i="76"/>
  <c r="BE18" i="77"/>
  <c r="BG43" i="77"/>
  <c r="BF43" i="78"/>
  <c r="AZ97" i="48"/>
  <c r="BF119" i="77"/>
  <c r="BG15" i="77"/>
  <c r="CJ136" i="85" l="1"/>
  <c r="CJ135" i="85" s="1"/>
  <c r="CJ137" i="85"/>
  <c r="CK133" i="85"/>
  <c r="CL97" i="85"/>
  <c r="CJ119" i="85"/>
  <c r="CK15" i="85"/>
  <c r="CK32" i="85"/>
  <c r="CL34" i="85"/>
  <c r="CK18" i="85"/>
  <c r="CL41" i="85"/>
  <c r="CJ108" i="85"/>
  <c r="CK54" i="85"/>
  <c r="CL53" i="85"/>
  <c r="CA54" i="48"/>
  <c r="CB53" i="48"/>
  <c r="BA97" i="72"/>
  <c r="AY43" i="74"/>
  <c r="BF15" i="76"/>
  <c r="BF43" i="75"/>
  <c r="BH43" i="77"/>
  <c r="BF18" i="77"/>
  <c r="BG43" i="76"/>
  <c r="BG43" i="78"/>
  <c r="BA97" i="48"/>
  <c r="BG119" i="77"/>
  <c r="BH15" i="77"/>
  <c r="BG18" i="77"/>
  <c r="CL133" i="85" l="1"/>
  <c r="CM97" i="85"/>
  <c r="CK136" i="85"/>
  <c r="CK135" i="85" s="1"/>
  <c r="CK137" i="85"/>
  <c r="CL18" i="85"/>
  <c r="CK108" i="85"/>
  <c r="CK119" i="85"/>
  <c r="CL15" i="85"/>
  <c r="CL32" i="85"/>
  <c r="CM34" i="85"/>
  <c r="CL54" i="85"/>
  <c r="CM53" i="85"/>
  <c r="CM41" i="85"/>
  <c r="CB54" i="48"/>
  <c r="CC53" i="48"/>
  <c r="BB97" i="72"/>
  <c r="AZ43" i="74"/>
  <c r="BG15" i="76"/>
  <c r="BG43" i="75"/>
  <c r="BH43" i="76"/>
  <c r="BI43" i="77"/>
  <c r="BH43" i="78"/>
  <c r="BB97" i="48"/>
  <c r="BH18" i="77"/>
  <c r="BH119" i="77"/>
  <c r="BI15" i="77"/>
  <c r="CM133" i="85" l="1"/>
  <c r="CN97" i="85"/>
  <c r="CL137" i="85"/>
  <c r="CL136" i="85"/>
  <c r="CL135" i="85" s="1"/>
  <c r="CL108" i="85" s="1"/>
  <c r="CN41" i="85"/>
  <c r="CM18" i="85"/>
  <c r="CN34" i="85"/>
  <c r="CM32" i="85"/>
  <c r="CL119" i="85"/>
  <c r="CM15" i="85"/>
  <c r="CM54" i="85"/>
  <c r="CN53" i="85"/>
  <c r="CC54" i="48"/>
  <c r="CD53" i="48"/>
  <c r="BC97" i="72"/>
  <c r="BA43" i="74"/>
  <c r="BH15" i="76"/>
  <c r="BH43" i="75"/>
  <c r="BI43" i="76"/>
  <c r="BI43" i="78"/>
  <c r="BC97" i="48"/>
  <c r="BI119" i="77"/>
  <c r="CN133" i="85" l="1"/>
  <c r="CO97" i="85"/>
  <c r="CM137" i="85"/>
  <c r="CM136" i="85"/>
  <c r="CM135" i="85" s="1"/>
  <c r="CM108" i="85" s="1"/>
  <c r="CO34" i="85"/>
  <c r="CN32" i="85"/>
  <c r="CN18" i="85"/>
  <c r="CO41" i="85"/>
  <c r="CO53" i="85"/>
  <c r="CN54" i="85"/>
  <c r="CM119" i="85"/>
  <c r="CN15" i="85"/>
  <c r="CE53" i="48"/>
  <c r="CD54" i="48"/>
  <c r="BD97" i="72"/>
  <c r="BB43" i="74"/>
  <c r="BJ119" i="77"/>
  <c r="BJ15" i="77"/>
  <c r="BJ15" i="76"/>
  <c r="BI15" i="76"/>
  <c r="BI43" i="75"/>
  <c r="BI18" i="77"/>
  <c r="BD97" i="48"/>
  <c r="CO133" i="85" l="1"/>
  <c r="CP97" i="85"/>
  <c r="CN137" i="85"/>
  <c r="CN136" i="85"/>
  <c r="CN135" i="85" s="1"/>
  <c r="CN108" i="85" s="1"/>
  <c r="CO54" i="85"/>
  <c r="CP53" i="85"/>
  <c r="CN119" i="85"/>
  <c r="CO15" i="85"/>
  <c r="CP41" i="85"/>
  <c r="CO32" i="85"/>
  <c r="CP34" i="85"/>
  <c r="CO18" i="85"/>
  <c r="CF53" i="48"/>
  <c r="CE54" i="48"/>
  <c r="BE97" i="72"/>
  <c r="BC43" i="74"/>
  <c r="BJ18" i="77"/>
  <c r="BE97" i="48"/>
  <c r="CP133" i="85" l="1"/>
  <c r="CQ97" i="85"/>
  <c r="CO137" i="85"/>
  <c r="CO136" i="85"/>
  <c r="CO135" i="85" s="1"/>
  <c r="CO108" i="85" s="1"/>
  <c r="CQ41" i="85"/>
  <c r="CP18" i="85"/>
  <c r="CP54" i="85"/>
  <c r="CQ53" i="85"/>
  <c r="CP32" i="85"/>
  <c r="CQ34" i="85"/>
  <c r="CO119" i="85"/>
  <c r="CP15" i="85"/>
  <c r="CF54" i="48"/>
  <c r="CG53" i="48"/>
  <c r="BF97" i="72"/>
  <c r="BD43" i="74"/>
  <c r="BF97" i="48"/>
  <c r="CQ133" i="85" l="1"/>
  <c r="CR97" i="85"/>
  <c r="CP136" i="85"/>
  <c r="CP135" i="85" s="1"/>
  <c r="CP137" i="85"/>
  <c r="CP119" i="85"/>
  <c r="CQ15" i="85"/>
  <c r="CP108" i="85"/>
  <c r="CR34" i="85"/>
  <c r="CQ32" i="85"/>
  <c r="CR41" i="85"/>
  <c r="CQ54" i="85"/>
  <c r="CR53" i="85"/>
  <c r="CQ18" i="85"/>
  <c r="CG54" i="48"/>
  <c r="CH53" i="48"/>
  <c r="BG97" i="72"/>
  <c r="BE43" i="74"/>
  <c r="BG97" i="48"/>
  <c r="CR133" i="85" l="1"/>
  <c r="CS97" i="85"/>
  <c r="CQ136" i="85"/>
  <c r="CQ135" i="85" s="1"/>
  <c r="CQ137" i="85"/>
  <c r="CS53" i="85"/>
  <c r="CR54" i="85"/>
  <c r="CQ108" i="85"/>
  <c r="CR18" i="85"/>
  <c r="CQ119" i="85"/>
  <c r="CR15" i="85"/>
  <c r="CS41" i="85"/>
  <c r="CR32" i="85"/>
  <c r="CS34" i="85"/>
  <c r="CI53" i="48"/>
  <c r="CH54" i="48"/>
  <c r="BH97" i="72"/>
  <c r="BF43" i="74"/>
  <c r="BH97" i="48"/>
  <c r="CS133" i="85" l="1"/>
  <c r="CT97" i="85"/>
  <c r="CR136" i="85"/>
  <c r="CR135" i="85" s="1"/>
  <c r="CR108" i="85" s="1"/>
  <c r="CR137" i="85"/>
  <c r="BI97" i="72"/>
  <c r="CS54" i="85"/>
  <c r="CT53" i="85"/>
  <c r="CT34" i="85"/>
  <c r="CS32" i="85"/>
  <c r="CS18" i="85"/>
  <c r="CT41" i="85"/>
  <c r="CR119" i="85"/>
  <c r="CS15" i="85"/>
  <c r="CJ53" i="48"/>
  <c r="CI54" i="48"/>
  <c r="BG43" i="74"/>
  <c r="BI97" i="48"/>
  <c r="CT133" i="85" l="1"/>
  <c r="CU97" i="85"/>
  <c r="CS136" i="85"/>
  <c r="CS135" i="85" s="1"/>
  <c r="CS108" i="85" s="1"/>
  <c r="CS137" i="85"/>
  <c r="CT18" i="85"/>
  <c r="CS119" i="85"/>
  <c r="CT15" i="85"/>
  <c r="CU53" i="85"/>
  <c r="CT54" i="85"/>
  <c r="CU41" i="85"/>
  <c r="CT32" i="85"/>
  <c r="CU34" i="85"/>
  <c r="BJ97" i="72"/>
  <c r="BJ97" i="48"/>
  <c r="CJ54" i="48"/>
  <c r="CK53" i="48"/>
  <c r="BH43" i="74"/>
  <c r="B30" i="48"/>
  <c r="CU133" i="85" l="1"/>
  <c r="CV97" i="85"/>
  <c r="CT137" i="85"/>
  <c r="CT136" i="85"/>
  <c r="CT135" i="85" s="1"/>
  <c r="CT108" i="85" s="1"/>
  <c r="C30" i="72"/>
  <c r="CV34" i="85"/>
  <c r="CU32" i="85"/>
  <c r="CV53" i="85"/>
  <c r="CU54" i="85"/>
  <c r="CV41" i="85"/>
  <c r="CU18" i="85"/>
  <c r="CT119" i="85"/>
  <c r="CU15" i="85"/>
  <c r="CK54" i="48"/>
  <c r="CL53" i="48"/>
  <c r="BK97" i="48"/>
  <c r="BI43" i="74"/>
  <c r="C30" i="77"/>
  <c r="C30" i="78"/>
  <c r="C30" i="76"/>
  <c r="C30" i="74"/>
  <c r="CV133" i="85" l="1"/>
  <c r="CW97" i="85"/>
  <c r="CU137" i="85"/>
  <c r="CU136" i="85"/>
  <c r="CU135" i="85" s="1"/>
  <c r="CU108" i="85" s="1"/>
  <c r="CV18" i="85"/>
  <c r="CW41" i="85"/>
  <c r="CV32" i="85"/>
  <c r="CW34" i="85"/>
  <c r="CW53" i="85"/>
  <c r="CV54" i="85"/>
  <c r="CU119" i="85"/>
  <c r="CV15" i="85"/>
  <c r="BL97" i="48"/>
  <c r="CM53" i="48"/>
  <c r="CL54" i="48"/>
  <c r="C30" i="75"/>
  <c r="CW133" i="85" l="1"/>
  <c r="CV137" i="85"/>
  <c r="CV136" i="85"/>
  <c r="CV135" i="85" s="1"/>
  <c r="CV108" i="85" s="1"/>
  <c r="CW18" i="85"/>
  <c r="CV119" i="85"/>
  <c r="CW15" i="85"/>
  <c r="CW54" i="85"/>
  <c r="CW32" i="85"/>
  <c r="CN53" i="48"/>
  <c r="CM54" i="48"/>
  <c r="BM97" i="48"/>
  <c r="D97" i="74"/>
  <c r="D97" i="78"/>
  <c r="D97" i="76"/>
  <c r="D97" i="75"/>
  <c r="D129" i="78"/>
  <c r="CW137" i="85" l="1"/>
  <c r="CW136" i="85"/>
  <c r="CW135" i="85" s="1"/>
  <c r="CW108" i="85" s="1"/>
  <c r="CW119" i="85"/>
  <c r="BN97" i="48"/>
  <c r="CO53" i="48"/>
  <c r="CN54" i="48"/>
  <c r="E97" i="74"/>
  <c r="E97" i="78"/>
  <c r="E97" i="76"/>
  <c r="E97" i="75"/>
  <c r="CP53" i="48" l="1"/>
  <c r="CO54" i="48"/>
  <c r="BO97" i="48"/>
  <c r="F97" i="74"/>
  <c r="F97" i="78"/>
  <c r="F97" i="76"/>
  <c r="F97" i="75"/>
  <c r="BJ134" i="76"/>
  <c r="BI134" i="76"/>
  <c r="BH134" i="76"/>
  <c r="BG134" i="76"/>
  <c r="BF134" i="76"/>
  <c r="BE134" i="76"/>
  <c r="BD134" i="76"/>
  <c r="BC134" i="76"/>
  <c r="BB134" i="76"/>
  <c r="BA134" i="76"/>
  <c r="AZ134" i="76"/>
  <c r="AY134" i="76"/>
  <c r="AX134" i="76"/>
  <c r="AW134" i="76"/>
  <c r="AV134" i="76"/>
  <c r="AU134" i="76"/>
  <c r="AT134" i="76"/>
  <c r="AS134" i="76"/>
  <c r="AR134" i="76"/>
  <c r="AQ134" i="76"/>
  <c r="AP134" i="76"/>
  <c r="AO134" i="76"/>
  <c r="AN134" i="76"/>
  <c r="AM134" i="76"/>
  <c r="AL134" i="76"/>
  <c r="AK134" i="76"/>
  <c r="AJ134" i="76"/>
  <c r="AI134" i="76"/>
  <c r="AH134" i="76"/>
  <c r="AG134" i="76"/>
  <c r="AF134" i="76"/>
  <c r="AE134" i="76"/>
  <c r="AD134" i="76"/>
  <c r="AC134" i="76"/>
  <c r="AB134" i="76"/>
  <c r="AA134" i="76"/>
  <c r="Z134" i="76"/>
  <c r="Y134" i="76"/>
  <c r="X134" i="76"/>
  <c r="W134" i="76"/>
  <c r="V134" i="76"/>
  <c r="U134" i="76"/>
  <c r="T134" i="76"/>
  <c r="S134" i="76"/>
  <c r="R134" i="76"/>
  <c r="Q134" i="76"/>
  <c r="P134" i="76"/>
  <c r="O134" i="76"/>
  <c r="N134" i="76"/>
  <c r="M134" i="76"/>
  <c r="L134" i="76"/>
  <c r="K134" i="76"/>
  <c r="J134" i="76"/>
  <c r="I134" i="76"/>
  <c r="H134" i="76"/>
  <c r="G134" i="76"/>
  <c r="F134" i="76"/>
  <c r="E134" i="76"/>
  <c r="D134" i="76"/>
  <c r="BP97" i="48" l="1"/>
  <c r="CP54" i="48"/>
  <c r="CQ53" i="48"/>
  <c r="G97" i="74"/>
  <c r="G97" i="78"/>
  <c r="G97" i="76"/>
  <c r="G97" i="75"/>
  <c r="D18" i="76"/>
  <c r="CQ54" i="48" l="1"/>
  <c r="CR53" i="48"/>
  <c r="BQ97" i="48"/>
  <c r="H97" i="74"/>
  <c r="H97" i="78"/>
  <c r="H97" i="76"/>
  <c r="H97" i="75"/>
  <c r="BJ134" i="75"/>
  <c r="BI134" i="75"/>
  <c r="BH134" i="75"/>
  <c r="BG134" i="75"/>
  <c r="BF134" i="75"/>
  <c r="BE134" i="75"/>
  <c r="BD134" i="75"/>
  <c r="BC134" i="75"/>
  <c r="BB134" i="75"/>
  <c r="BA134" i="75"/>
  <c r="AZ134" i="75"/>
  <c r="AY134" i="75"/>
  <c r="AX134" i="75"/>
  <c r="AW134" i="75"/>
  <c r="AV134" i="75"/>
  <c r="AU134" i="75"/>
  <c r="AT134" i="75"/>
  <c r="AS134" i="75"/>
  <c r="AR134" i="75"/>
  <c r="AQ134" i="75"/>
  <c r="AP134" i="75"/>
  <c r="AO134" i="75"/>
  <c r="AN134" i="75"/>
  <c r="AM134" i="75"/>
  <c r="AL134" i="75"/>
  <c r="AK134" i="75"/>
  <c r="AJ134" i="75"/>
  <c r="AI134" i="75"/>
  <c r="AH134" i="75"/>
  <c r="AG134" i="75"/>
  <c r="AF134" i="75"/>
  <c r="AE134" i="75"/>
  <c r="AD134" i="75"/>
  <c r="AC134" i="75"/>
  <c r="AB134" i="75"/>
  <c r="AA134" i="75"/>
  <c r="Z134" i="75"/>
  <c r="Y134" i="75"/>
  <c r="X134" i="75"/>
  <c r="W134" i="75"/>
  <c r="V134" i="75"/>
  <c r="U134" i="75"/>
  <c r="T134" i="75"/>
  <c r="S134" i="75"/>
  <c r="R134" i="75"/>
  <c r="Q134" i="75"/>
  <c r="P134" i="75"/>
  <c r="O134" i="75"/>
  <c r="N134" i="75"/>
  <c r="M134" i="75"/>
  <c r="L134" i="75"/>
  <c r="K134" i="75"/>
  <c r="J134" i="75"/>
  <c r="I134" i="75"/>
  <c r="H134" i="75"/>
  <c r="G134" i="75"/>
  <c r="F134" i="75"/>
  <c r="E134" i="75"/>
  <c r="D134" i="75"/>
  <c r="BR97" i="48" l="1"/>
  <c r="CR54" i="48"/>
  <c r="CS53" i="48"/>
  <c r="AR134" i="74"/>
  <c r="AV134" i="74"/>
  <c r="AZ134" i="74"/>
  <c r="BD134" i="74"/>
  <c r="BH134" i="74"/>
  <c r="AS134" i="74"/>
  <c r="AW134" i="74"/>
  <c r="BA134" i="74"/>
  <c r="BE134" i="74"/>
  <c r="BI134" i="74"/>
  <c r="AP134" i="74"/>
  <c r="AT134" i="74"/>
  <c r="AX134" i="74"/>
  <c r="BB134" i="74"/>
  <c r="BF134" i="74"/>
  <c r="BJ134" i="74"/>
  <c r="AQ134" i="74"/>
  <c r="AU134" i="74"/>
  <c r="AY134" i="74"/>
  <c r="BC134" i="74"/>
  <c r="BG134" i="74"/>
  <c r="U134" i="74"/>
  <c r="H134" i="74"/>
  <c r="L134" i="74"/>
  <c r="P134" i="74"/>
  <c r="T134" i="74"/>
  <c r="X134" i="74"/>
  <c r="AB134" i="74"/>
  <c r="AF134" i="74"/>
  <c r="AJ134" i="74"/>
  <c r="AN134" i="74"/>
  <c r="AO134" i="74"/>
  <c r="M134" i="74"/>
  <c r="Y134" i="74"/>
  <c r="AG134" i="74"/>
  <c r="F134" i="74"/>
  <c r="J134" i="74"/>
  <c r="N134" i="74"/>
  <c r="R134" i="74"/>
  <c r="V134" i="74"/>
  <c r="Z134" i="74"/>
  <c r="AD134" i="74"/>
  <c r="AH134" i="74"/>
  <c r="AL134" i="74"/>
  <c r="I134" i="74"/>
  <c r="Q134" i="74"/>
  <c r="AC134" i="74"/>
  <c r="AK134" i="74"/>
  <c r="G134" i="74"/>
  <c r="K134" i="74"/>
  <c r="O134" i="74"/>
  <c r="S134" i="74"/>
  <c r="W134" i="74"/>
  <c r="AA134" i="74"/>
  <c r="AE134" i="74"/>
  <c r="AI134" i="74"/>
  <c r="AM134" i="74"/>
  <c r="I97" i="74"/>
  <c r="I97" i="78"/>
  <c r="I97" i="76"/>
  <c r="I97" i="75"/>
  <c r="F18" i="76"/>
  <c r="E18" i="76"/>
  <c r="C119" i="76"/>
  <c r="D119" i="76"/>
  <c r="CS54" i="48" l="1"/>
  <c r="CT53" i="48"/>
  <c r="BS97" i="48"/>
  <c r="G18" i="76"/>
  <c r="J97" i="74"/>
  <c r="J97" i="78"/>
  <c r="J97" i="76"/>
  <c r="J97" i="75"/>
  <c r="E119" i="76"/>
  <c r="BT97" i="48" l="1"/>
  <c r="CU53" i="48"/>
  <c r="CT54" i="48"/>
  <c r="H18" i="76"/>
  <c r="K97" i="74"/>
  <c r="K97" i="78"/>
  <c r="K97" i="76"/>
  <c r="K97" i="75"/>
  <c r="F119" i="76"/>
  <c r="C62" i="72"/>
  <c r="B63" i="48"/>
  <c r="B77" i="48"/>
  <c r="B80" i="48"/>
  <c r="C84" i="72"/>
  <c r="B100" i="85" l="1"/>
  <c r="B101" i="85"/>
  <c r="C101" i="85" s="1"/>
  <c r="B90" i="85"/>
  <c r="CU54" i="48"/>
  <c r="CV53" i="48"/>
  <c r="C80" i="72"/>
  <c r="BU97" i="48"/>
  <c r="I18" i="76"/>
  <c r="C77" i="72"/>
  <c r="B101" i="48"/>
  <c r="C63" i="72"/>
  <c r="C90" i="74"/>
  <c r="L97" i="74"/>
  <c r="L97" i="78"/>
  <c r="L97" i="76"/>
  <c r="L97" i="75"/>
  <c r="C74" i="77"/>
  <c r="C74" i="78"/>
  <c r="C74" i="76"/>
  <c r="C74" i="74"/>
  <c r="C62" i="77"/>
  <c r="C62" i="78"/>
  <c r="C62" i="76"/>
  <c r="C62" i="74"/>
  <c r="C84" i="77"/>
  <c r="C84" i="78"/>
  <c r="C84" i="76"/>
  <c r="C84" i="74"/>
  <c r="C101" i="77"/>
  <c r="C77" i="77"/>
  <c r="C77" i="78"/>
  <c r="C77" i="76"/>
  <c r="C77" i="74"/>
  <c r="C70" i="77"/>
  <c r="C70" i="78"/>
  <c r="C70" i="76"/>
  <c r="C70" i="74"/>
  <c r="C67" i="77"/>
  <c r="C82" i="77"/>
  <c r="C82" i="76"/>
  <c r="C82" i="74"/>
  <c r="C80" i="77"/>
  <c r="C80" i="78"/>
  <c r="C80" i="76"/>
  <c r="C80" i="74"/>
  <c r="C76" i="77"/>
  <c r="C76" i="78"/>
  <c r="C76" i="76"/>
  <c r="C76" i="74"/>
  <c r="C79" i="77"/>
  <c r="C79" i="78"/>
  <c r="C79" i="76"/>
  <c r="C79" i="74"/>
  <c r="C75" i="77"/>
  <c r="C75" i="78"/>
  <c r="C75" i="76"/>
  <c r="C75" i="74"/>
  <c r="C63" i="77"/>
  <c r="C90" i="77"/>
  <c r="C63" i="78"/>
  <c r="C63" i="76"/>
  <c r="C63" i="74"/>
  <c r="C99" i="78"/>
  <c r="C99" i="74"/>
  <c r="B90" i="48"/>
  <c r="C90" i="78"/>
  <c r="C90" i="76"/>
  <c r="C101" i="78"/>
  <c r="C101" i="76"/>
  <c r="C101" i="74"/>
  <c r="B89" i="48"/>
  <c r="G119" i="76"/>
  <c r="BV97" i="48" l="1"/>
  <c r="C90" i="72"/>
  <c r="C89" i="72"/>
  <c r="BW97" i="48"/>
  <c r="CV54" i="48"/>
  <c r="CW53" i="48"/>
  <c r="C75" i="75"/>
  <c r="C82" i="75"/>
  <c r="C84" i="75"/>
  <c r="C79" i="75"/>
  <c r="C70" i="75"/>
  <c r="C62" i="75"/>
  <c r="C101" i="75"/>
  <c r="C90" i="75"/>
  <c r="C99" i="75"/>
  <c r="C63" i="75"/>
  <c r="C76" i="75"/>
  <c r="C77" i="75"/>
  <c r="C74" i="75"/>
  <c r="C80" i="75"/>
  <c r="J18" i="76"/>
  <c r="C101" i="48"/>
  <c r="C101" i="72"/>
  <c r="M97" i="74"/>
  <c r="M97" i="78"/>
  <c r="M97" i="76"/>
  <c r="M97" i="75"/>
  <c r="C89" i="77"/>
  <c r="C89" i="76"/>
  <c r="C89" i="78"/>
  <c r="C89" i="75"/>
  <c r="C89" i="74"/>
  <c r="R73" i="77"/>
  <c r="R73" i="78"/>
  <c r="R73" i="76"/>
  <c r="R73" i="74"/>
  <c r="S73" i="77"/>
  <c r="S73" i="78"/>
  <c r="S73" i="76"/>
  <c r="S73" i="74"/>
  <c r="P73" i="77"/>
  <c r="P73" i="78"/>
  <c r="P73" i="76"/>
  <c r="P73" i="74"/>
  <c r="M73" i="77"/>
  <c r="M73" i="78"/>
  <c r="M73" i="76"/>
  <c r="M73" i="74"/>
  <c r="C73" i="77"/>
  <c r="C73" i="78"/>
  <c r="C73" i="76"/>
  <c r="C73" i="74"/>
  <c r="T73" i="77"/>
  <c r="T73" i="78"/>
  <c r="T73" i="76"/>
  <c r="T73" i="74"/>
  <c r="Q73" i="77"/>
  <c r="Q73" i="78"/>
  <c r="Q73" i="76"/>
  <c r="Q73" i="74"/>
  <c r="D73" i="77"/>
  <c r="D73" i="78"/>
  <c r="D73" i="76"/>
  <c r="D73" i="74"/>
  <c r="G73" i="77"/>
  <c r="G73" i="78"/>
  <c r="G73" i="76"/>
  <c r="G73" i="74"/>
  <c r="H73" i="77"/>
  <c r="H73" i="78"/>
  <c r="H73" i="76"/>
  <c r="H73" i="74"/>
  <c r="E73" i="77"/>
  <c r="E73" i="78"/>
  <c r="E73" i="76"/>
  <c r="E73" i="74"/>
  <c r="O73" i="77"/>
  <c r="O73" i="78"/>
  <c r="O73" i="76"/>
  <c r="O73" i="74"/>
  <c r="F73" i="77"/>
  <c r="F73" i="78"/>
  <c r="F73" i="76"/>
  <c r="F73" i="74"/>
  <c r="J73" i="77"/>
  <c r="J73" i="78"/>
  <c r="J73" i="76"/>
  <c r="J73" i="74"/>
  <c r="C53" i="77"/>
  <c r="C53" i="78"/>
  <c r="C53" i="76"/>
  <c r="C53" i="74"/>
  <c r="N73" i="77"/>
  <c r="N73" i="78"/>
  <c r="N73" i="76"/>
  <c r="N73" i="74"/>
  <c r="K73" i="77"/>
  <c r="K73" i="78"/>
  <c r="K73" i="76"/>
  <c r="K73" i="74"/>
  <c r="L73" i="77"/>
  <c r="L73" i="78"/>
  <c r="L73" i="76"/>
  <c r="L73" i="74"/>
  <c r="I73" i="77"/>
  <c r="I73" i="78"/>
  <c r="I73" i="76"/>
  <c r="I73" i="74"/>
  <c r="U73" i="77"/>
  <c r="U73" i="78"/>
  <c r="U73" i="76"/>
  <c r="U73" i="74"/>
  <c r="D101" i="77"/>
  <c r="D101" i="74"/>
  <c r="D101" i="76"/>
  <c r="D101" i="78"/>
  <c r="H119" i="76"/>
  <c r="D101" i="72" l="1"/>
  <c r="CW54" i="48"/>
  <c r="BX97" i="48"/>
  <c r="K73" i="75"/>
  <c r="C73" i="75"/>
  <c r="R73" i="75"/>
  <c r="U73" i="75"/>
  <c r="N73" i="75"/>
  <c r="O73" i="75"/>
  <c r="D73" i="75"/>
  <c r="M73" i="75"/>
  <c r="G73" i="75"/>
  <c r="D101" i="75"/>
  <c r="I73" i="75"/>
  <c r="L73" i="75"/>
  <c r="C53" i="75"/>
  <c r="E73" i="75"/>
  <c r="Q73" i="75"/>
  <c r="P73" i="75"/>
  <c r="F73" i="75"/>
  <c r="J73" i="75"/>
  <c r="H73" i="75"/>
  <c r="T73" i="75"/>
  <c r="S73" i="75"/>
  <c r="K18" i="76"/>
  <c r="N97" i="74"/>
  <c r="N97" i="78"/>
  <c r="N97" i="76"/>
  <c r="N97" i="75"/>
  <c r="D90" i="77"/>
  <c r="V73" i="77"/>
  <c r="V73" i="78"/>
  <c r="V73" i="76"/>
  <c r="V73" i="74"/>
  <c r="C148" i="48"/>
  <c r="D53" i="78"/>
  <c r="D53" i="76"/>
  <c r="I119" i="76"/>
  <c r="C67" i="48"/>
  <c r="BY97" i="48" l="1"/>
  <c r="BZ97" i="48"/>
  <c r="B67" i="48"/>
  <c r="D67" i="72"/>
  <c r="D53" i="75"/>
  <c r="V73" i="75"/>
  <c r="L18" i="76"/>
  <c r="O97" i="74"/>
  <c r="O97" i="78"/>
  <c r="O97" i="76"/>
  <c r="O97" i="75"/>
  <c r="D54" i="77"/>
  <c r="D53" i="77"/>
  <c r="D54" i="74"/>
  <c r="D53" i="74"/>
  <c r="E53" i="77"/>
  <c r="E53" i="78"/>
  <c r="E53" i="76"/>
  <c r="D54" i="76"/>
  <c r="W73" i="77"/>
  <c r="W73" i="78"/>
  <c r="W73" i="76"/>
  <c r="W73" i="74"/>
  <c r="D54" i="78"/>
  <c r="C36" i="77"/>
  <c r="C36" i="78"/>
  <c r="C36" i="76"/>
  <c r="C36" i="74"/>
  <c r="D148" i="48"/>
  <c r="J119" i="76"/>
  <c r="B39" i="48"/>
  <c r="B33" i="48"/>
  <c r="C39" i="72" l="1"/>
  <c r="CA97" i="48"/>
  <c r="C33" i="72"/>
  <c r="B34" i="48"/>
  <c r="B133" i="48" s="1"/>
  <c r="C67" i="72"/>
  <c r="C67" i="78"/>
  <c r="C67" i="76"/>
  <c r="C67" i="74"/>
  <c r="D54" i="75"/>
  <c r="W73" i="75"/>
  <c r="C36" i="75"/>
  <c r="E53" i="75"/>
  <c r="M18" i="76"/>
  <c r="P97" i="74"/>
  <c r="P97" i="78"/>
  <c r="P97" i="76"/>
  <c r="P97" i="75"/>
  <c r="E54" i="74"/>
  <c r="E53" i="74"/>
  <c r="F53" i="77"/>
  <c r="F53" i="78"/>
  <c r="F53" i="76"/>
  <c r="E54" i="76"/>
  <c r="E54" i="78"/>
  <c r="X73" i="77"/>
  <c r="X73" i="78"/>
  <c r="X73" i="76"/>
  <c r="X73" i="74"/>
  <c r="C39" i="77"/>
  <c r="C39" i="78"/>
  <c r="C39" i="76"/>
  <c r="C39" i="74"/>
  <c r="E54" i="77"/>
  <c r="E148" i="48"/>
  <c r="K119" i="76"/>
  <c r="A30" i="48"/>
  <c r="A29" i="48"/>
  <c r="A28" i="48"/>
  <c r="C29" i="72"/>
  <c r="C28" i="72"/>
  <c r="C27" i="72"/>
  <c r="B25" i="48"/>
  <c r="B16" i="48"/>
  <c r="C16" i="72" l="1"/>
  <c r="CB97" i="48"/>
  <c r="CC97" i="48"/>
  <c r="C67" i="75"/>
  <c r="F53" i="75"/>
  <c r="E54" i="75"/>
  <c r="C39" i="75"/>
  <c r="X73" i="75"/>
  <c r="N18" i="76"/>
  <c r="C25" i="72"/>
  <c r="B105" i="48"/>
  <c r="A28" i="72"/>
  <c r="A28" i="76"/>
  <c r="A28" i="78"/>
  <c r="A28" i="74"/>
  <c r="A28" i="75"/>
  <c r="A28" i="77"/>
  <c r="A29" i="72"/>
  <c r="A29" i="76"/>
  <c r="A29" i="78"/>
  <c r="A29" i="74"/>
  <c r="A29" i="75"/>
  <c r="A29" i="77"/>
  <c r="A30" i="72"/>
  <c r="A30" i="75"/>
  <c r="A30" i="77"/>
  <c r="A30" i="76"/>
  <c r="A30" i="78"/>
  <c r="A30" i="74"/>
  <c r="Q97" i="74"/>
  <c r="Q97" i="78"/>
  <c r="Q97" i="76"/>
  <c r="Q97" i="75"/>
  <c r="C34" i="77"/>
  <c r="C33" i="77"/>
  <c r="F54" i="74"/>
  <c r="F53" i="74"/>
  <c r="B136" i="48"/>
  <c r="C34" i="72"/>
  <c r="C33" i="74"/>
  <c r="C34" i="78"/>
  <c r="C33" i="78"/>
  <c r="C33" i="75"/>
  <c r="C34" i="76"/>
  <c r="C33" i="76"/>
  <c r="C34" i="48"/>
  <c r="C26" i="77"/>
  <c r="C26" i="78"/>
  <c r="C26" i="76"/>
  <c r="C26" i="74"/>
  <c r="C27" i="77"/>
  <c r="C27" i="76"/>
  <c r="C27" i="78"/>
  <c r="C27" i="74"/>
  <c r="F54" i="76"/>
  <c r="G53" i="77"/>
  <c r="G53" i="78"/>
  <c r="G53" i="76"/>
  <c r="F54" i="78"/>
  <c r="C16" i="78"/>
  <c r="C16" i="74"/>
  <c r="C28" i="77"/>
  <c r="C28" i="78"/>
  <c r="C28" i="76"/>
  <c r="C28" i="74"/>
  <c r="C29" i="77"/>
  <c r="C29" i="76"/>
  <c r="C29" i="78"/>
  <c r="C29" i="74"/>
  <c r="Y73" i="77"/>
  <c r="Y73" i="78"/>
  <c r="Y73" i="76"/>
  <c r="Y73" i="74"/>
  <c r="F54" i="77"/>
  <c r="F148" i="48"/>
  <c r="L119" i="76"/>
  <c r="B135" i="48" l="1"/>
  <c r="CD97" i="48"/>
  <c r="D34" i="72"/>
  <c r="C133" i="48"/>
  <c r="C105" i="72"/>
  <c r="C136" i="72"/>
  <c r="E61" i="27"/>
  <c r="D61" i="27" s="1"/>
  <c r="C34" i="75"/>
  <c r="C16" i="75"/>
  <c r="C27" i="75"/>
  <c r="C28" i="75"/>
  <c r="G53" i="75"/>
  <c r="F54" i="75"/>
  <c r="Y73" i="75"/>
  <c r="C29" i="75"/>
  <c r="C26" i="75"/>
  <c r="D34" i="76"/>
  <c r="O18" i="76"/>
  <c r="C25" i="78"/>
  <c r="C105" i="78"/>
  <c r="C25" i="77"/>
  <c r="C105" i="77"/>
  <c r="C25" i="74"/>
  <c r="C25" i="75"/>
  <c r="C105" i="76"/>
  <c r="C25" i="76"/>
  <c r="C133" i="76"/>
  <c r="R97" i="74"/>
  <c r="D34" i="78"/>
  <c r="R97" i="78"/>
  <c r="D34" i="77"/>
  <c r="C133" i="77"/>
  <c r="R97" i="76"/>
  <c r="R97" i="75"/>
  <c r="C34" i="74"/>
  <c r="G54" i="74"/>
  <c r="G53" i="74"/>
  <c r="B137" i="48"/>
  <c r="D34" i="48"/>
  <c r="H53" i="77"/>
  <c r="H53" i="78"/>
  <c r="H53" i="76"/>
  <c r="Z73" i="77"/>
  <c r="Z73" i="78"/>
  <c r="Z73" i="76"/>
  <c r="Z73" i="74"/>
  <c r="G54" i="76"/>
  <c r="G54" i="78"/>
  <c r="G54" i="77"/>
  <c r="G148" i="48"/>
  <c r="M119" i="76"/>
  <c r="BJ47" i="72"/>
  <c r="BI47" i="72"/>
  <c r="BH47" i="72"/>
  <c r="BG47" i="72"/>
  <c r="BF47" i="72"/>
  <c r="BE47" i="72"/>
  <c r="BD47" i="72"/>
  <c r="BC47" i="72"/>
  <c r="BB47" i="72"/>
  <c r="BA47" i="72"/>
  <c r="AZ47" i="72"/>
  <c r="AY47" i="72"/>
  <c r="AX47" i="72"/>
  <c r="AW47" i="72"/>
  <c r="AT47" i="72"/>
  <c r="AS47" i="72"/>
  <c r="AR47" i="72"/>
  <c r="AQ47" i="72"/>
  <c r="AP47" i="72"/>
  <c r="AN47" i="72"/>
  <c r="AM47" i="72"/>
  <c r="AL47" i="72"/>
  <c r="AK47" i="72"/>
  <c r="AJ47" i="72"/>
  <c r="AI47" i="72"/>
  <c r="AH47" i="72"/>
  <c r="AG47" i="72"/>
  <c r="AF47" i="72"/>
  <c r="AE47" i="72"/>
  <c r="AD47" i="72"/>
  <c r="AC47" i="72"/>
  <c r="AB47" i="72"/>
  <c r="AA47" i="72"/>
  <c r="Z47" i="72"/>
  <c r="Y47" i="72"/>
  <c r="X47" i="72"/>
  <c r="W47" i="72"/>
  <c r="V47" i="72"/>
  <c r="U47" i="72"/>
  <c r="T47" i="72"/>
  <c r="S47" i="72"/>
  <c r="R47" i="72"/>
  <c r="Q47" i="72"/>
  <c r="P47" i="72"/>
  <c r="O47" i="72"/>
  <c r="N47" i="72"/>
  <c r="M47" i="72"/>
  <c r="L47" i="72"/>
  <c r="K47" i="72"/>
  <c r="J47" i="72"/>
  <c r="I47" i="72"/>
  <c r="H47" i="72"/>
  <c r="G47" i="72"/>
  <c r="F47" i="72"/>
  <c r="E47" i="72"/>
  <c r="D47" i="72"/>
  <c r="A47" i="48"/>
  <c r="C136" i="48" l="1"/>
  <c r="E62" i="27"/>
  <c r="CE97" i="48"/>
  <c r="C105" i="74"/>
  <c r="D136" i="72"/>
  <c r="C135" i="48"/>
  <c r="E34" i="72"/>
  <c r="D133" i="48"/>
  <c r="D136" i="48" s="1"/>
  <c r="D133" i="76"/>
  <c r="C135" i="72"/>
  <c r="E34" i="76"/>
  <c r="H53" i="75"/>
  <c r="D34" i="75"/>
  <c r="Z73" i="75"/>
  <c r="G54" i="75"/>
  <c r="C105" i="75"/>
  <c r="D133" i="77"/>
  <c r="P18" i="76"/>
  <c r="D34" i="74"/>
  <c r="E34" i="78"/>
  <c r="AU47" i="72"/>
  <c r="AV47" i="72"/>
  <c r="A47" i="72"/>
  <c r="A47" i="74"/>
  <c r="A47" i="75"/>
  <c r="A47" i="77"/>
  <c r="A47" i="76"/>
  <c r="A47" i="78"/>
  <c r="AO47" i="72"/>
  <c r="E34" i="77"/>
  <c r="S97" i="74"/>
  <c r="S97" i="78"/>
  <c r="C136" i="77"/>
  <c r="S97" i="76"/>
  <c r="S97" i="75"/>
  <c r="D132" i="78"/>
  <c r="E34" i="74"/>
  <c r="H54" i="74"/>
  <c r="H53" i="74"/>
  <c r="C135" i="75"/>
  <c r="E34" i="48"/>
  <c r="C137" i="48"/>
  <c r="E132" i="78"/>
  <c r="H54" i="76"/>
  <c r="I53" i="77"/>
  <c r="I53" i="78"/>
  <c r="I53" i="76"/>
  <c r="D137" i="77"/>
  <c r="D136" i="77"/>
  <c r="E35" i="74"/>
  <c r="D134" i="78"/>
  <c r="H54" i="78"/>
  <c r="AA73" i="77"/>
  <c r="AA73" i="78"/>
  <c r="AA73" i="76"/>
  <c r="AA73" i="74"/>
  <c r="E133" i="76"/>
  <c r="F34" i="76"/>
  <c r="E35" i="76"/>
  <c r="H54" i="77"/>
  <c r="H148" i="48"/>
  <c r="N119" i="76"/>
  <c r="D137" i="48" l="1"/>
  <c r="CF97" i="48"/>
  <c r="E136" i="72"/>
  <c r="D135" i="48"/>
  <c r="C135" i="74"/>
  <c r="C136" i="76"/>
  <c r="C135" i="76"/>
  <c r="D133" i="78"/>
  <c r="F34" i="72"/>
  <c r="E133" i="48"/>
  <c r="D135" i="72"/>
  <c r="AA73" i="75"/>
  <c r="I53" i="75"/>
  <c r="H54" i="75"/>
  <c r="E34" i="75"/>
  <c r="D135" i="75"/>
  <c r="F34" i="78"/>
  <c r="E35" i="78"/>
  <c r="F34" i="48"/>
  <c r="Q18" i="76"/>
  <c r="F34" i="77"/>
  <c r="E35" i="77"/>
  <c r="E133" i="77"/>
  <c r="F34" i="74"/>
  <c r="T97" i="74"/>
  <c r="T97" i="78"/>
  <c r="T97" i="76"/>
  <c r="T97" i="75"/>
  <c r="I54" i="74"/>
  <c r="I53" i="74"/>
  <c r="D137" i="78"/>
  <c r="I54" i="76"/>
  <c r="E134" i="78"/>
  <c r="G34" i="77"/>
  <c r="J53" i="77"/>
  <c r="J53" i="78"/>
  <c r="J53" i="76"/>
  <c r="AB73" i="77"/>
  <c r="AB73" i="78"/>
  <c r="AB73" i="76"/>
  <c r="AB73" i="74"/>
  <c r="F35" i="74"/>
  <c r="G34" i="74"/>
  <c r="I54" i="78"/>
  <c r="I54" i="77"/>
  <c r="F132" i="78"/>
  <c r="G34" i="78"/>
  <c r="F35" i="78"/>
  <c r="F133" i="76"/>
  <c r="F35" i="76"/>
  <c r="G34" i="76"/>
  <c r="I148" i="48"/>
  <c r="O119" i="76"/>
  <c r="E136" i="48" l="1"/>
  <c r="CG97" i="48"/>
  <c r="F136" i="72"/>
  <c r="E135" i="48"/>
  <c r="E137" i="48"/>
  <c r="G34" i="72"/>
  <c r="F133" i="48"/>
  <c r="D62" i="27"/>
  <c r="E135" i="72"/>
  <c r="AB73" i="75"/>
  <c r="F34" i="75"/>
  <c r="E135" i="75"/>
  <c r="J53" i="75"/>
  <c r="G34" i="75"/>
  <c r="I54" i="75"/>
  <c r="E35" i="75"/>
  <c r="G34" i="48"/>
  <c r="F35" i="77"/>
  <c r="E136" i="77"/>
  <c r="F133" i="77"/>
  <c r="E137" i="77"/>
  <c r="R18" i="76"/>
  <c r="U97" i="74"/>
  <c r="U97" i="78"/>
  <c r="U97" i="76"/>
  <c r="U97" i="75"/>
  <c r="J54" i="74"/>
  <c r="J53" i="74"/>
  <c r="E137" i="78"/>
  <c r="E133" i="78"/>
  <c r="K53" i="77"/>
  <c r="K53" i="78"/>
  <c r="K53" i="76"/>
  <c r="J54" i="76"/>
  <c r="G133" i="77"/>
  <c r="H34" i="77"/>
  <c r="G35" i="77"/>
  <c r="F134" i="78"/>
  <c r="J54" i="78"/>
  <c r="G35" i="74"/>
  <c r="H34" i="74"/>
  <c r="J54" i="77"/>
  <c r="F136" i="77"/>
  <c r="F137" i="77"/>
  <c r="AC73" i="77"/>
  <c r="AC73" i="78"/>
  <c r="AC73" i="76"/>
  <c r="AC73" i="74"/>
  <c r="G133" i="76"/>
  <c r="H34" i="76"/>
  <c r="G35" i="76"/>
  <c r="G132" i="78"/>
  <c r="G35" i="78"/>
  <c r="H34" i="78"/>
  <c r="J148" i="48"/>
  <c r="P119" i="76"/>
  <c r="F136" i="48" l="1"/>
  <c r="H34" i="48"/>
  <c r="CH97" i="48"/>
  <c r="G136" i="72"/>
  <c r="F135" i="48"/>
  <c r="F137" i="48"/>
  <c r="I34" i="72"/>
  <c r="H133" i="48"/>
  <c r="H34" i="72"/>
  <c r="G133" i="48"/>
  <c r="D42" i="72"/>
  <c r="F135" i="72"/>
  <c r="G35" i="75"/>
  <c r="F135" i="75"/>
  <c r="H34" i="75"/>
  <c r="J54" i="75"/>
  <c r="AC73" i="75"/>
  <c r="F35" i="75"/>
  <c r="K53" i="75"/>
  <c r="D135" i="74"/>
  <c r="E135" i="74"/>
  <c r="S18" i="76"/>
  <c r="V97" i="74"/>
  <c r="V97" i="78"/>
  <c r="V97" i="76"/>
  <c r="V97" i="75"/>
  <c r="F137" i="78"/>
  <c r="F133" i="78"/>
  <c r="K54" i="74"/>
  <c r="K53" i="74"/>
  <c r="G134" i="78"/>
  <c r="H35" i="74"/>
  <c r="I34" i="74"/>
  <c r="AD73" i="77"/>
  <c r="AD73" i="78"/>
  <c r="AD73" i="76"/>
  <c r="AD73" i="74"/>
  <c r="K54" i="76"/>
  <c r="H133" i="77"/>
  <c r="I34" i="77"/>
  <c r="H35" i="77"/>
  <c r="K54" i="78"/>
  <c r="H132" i="78"/>
  <c r="H35" i="78"/>
  <c r="I34" i="78"/>
  <c r="L53" i="77"/>
  <c r="L53" i="78"/>
  <c r="L53" i="76"/>
  <c r="H133" i="76"/>
  <c r="H35" i="76"/>
  <c r="I34" i="76"/>
  <c r="G137" i="77"/>
  <c r="G136" i="77"/>
  <c r="K54" i="77"/>
  <c r="I34" i="48"/>
  <c r="K148" i="48"/>
  <c r="Q119" i="76"/>
  <c r="G136" i="48" l="1"/>
  <c r="H136" i="48"/>
  <c r="G137" i="48"/>
  <c r="CI97" i="48"/>
  <c r="I136" i="72"/>
  <c r="H135" i="48"/>
  <c r="H136" i="72"/>
  <c r="G135" i="48"/>
  <c r="C42" i="72"/>
  <c r="B41" i="48"/>
  <c r="J34" i="72"/>
  <c r="I133" i="48"/>
  <c r="G135" i="72"/>
  <c r="H35" i="75"/>
  <c r="I34" i="75"/>
  <c r="L53" i="75"/>
  <c r="K54" i="75"/>
  <c r="AD73" i="75"/>
  <c r="T18" i="76"/>
  <c r="W97" i="74"/>
  <c r="W97" i="78"/>
  <c r="W97" i="76"/>
  <c r="W97" i="75"/>
  <c r="G137" i="78"/>
  <c r="G133" i="78"/>
  <c r="L54" i="74"/>
  <c r="L53" i="74"/>
  <c r="M53" i="77"/>
  <c r="M53" i="78"/>
  <c r="M53" i="76"/>
  <c r="L54" i="77"/>
  <c r="H134" i="78"/>
  <c r="I133" i="76"/>
  <c r="I35" i="76"/>
  <c r="J34" i="76"/>
  <c r="I133" i="77"/>
  <c r="I35" i="77"/>
  <c r="J34" i="77"/>
  <c r="L54" i="76"/>
  <c r="I132" i="78"/>
  <c r="J34" i="78"/>
  <c r="I35" i="78"/>
  <c r="H136" i="77"/>
  <c r="H137" i="77"/>
  <c r="I35" i="74"/>
  <c r="J34" i="74"/>
  <c r="AE73" i="77"/>
  <c r="AE73" i="78"/>
  <c r="AE73" i="76"/>
  <c r="AE73" i="74"/>
  <c r="L54" i="78"/>
  <c r="H137" i="48"/>
  <c r="J34" i="48"/>
  <c r="L148" i="48"/>
  <c r="R119" i="76"/>
  <c r="I136" i="48" l="1"/>
  <c r="CJ97" i="48"/>
  <c r="J136" i="72"/>
  <c r="I135" i="48"/>
  <c r="C41" i="72"/>
  <c r="K34" i="72"/>
  <c r="J133" i="48"/>
  <c r="H135" i="72"/>
  <c r="J34" i="75"/>
  <c r="AE73" i="75"/>
  <c r="I35" i="75"/>
  <c r="L54" i="75"/>
  <c r="M53" i="75"/>
  <c r="U18" i="76"/>
  <c r="X97" i="74"/>
  <c r="X97" i="78"/>
  <c r="X97" i="76"/>
  <c r="X97" i="75"/>
  <c r="H137" i="78"/>
  <c r="H133" i="78"/>
  <c r="M54" i="74"/>
  <c r="M53" i="74"/>
  <c r="AF73" i="77"/>
  <c r="AF73" i="78"/>
  <c r="AF73" i="76"/>
  <c r="AF73" i="74"/>
  <c r="M54" i="76"/>
  <c r="J132" i="78"/>
  <c r="K34" i="78"/>
  <c r="J35" i="78"/>
  <c r="I136" i="77"/>
  <c r="I137" i="77"/>
  <c r="J133" i="76"/>
  <c r="J35" i="76"/>
  <c r="K34" i="76"/>
  <c r="M54" i="78"/>
  <c r="J35" i="74"/>
  <c r="K34" i="74"/>
  <c r="I134" i="78"/>
  <c r="M54" i="77"/>
  <c r="J133" i="77"/>
  <c r="J35" i="77"/>
  <c r="K34" i="77"/>
  <c r="N53" i="77"/>
  <c r="N53" i="78"/>
  <c r="N53" i="76"/>
  <c r="I137" i="48"/>
  <c r="K34" i="48"/>
  <c r="M148" i="48"/>
  <c r="G135" i="75"/>
  <c r="S119" i="76"/>
  <c r="J136" i="48" l="1"/>
  <c r="CK97" i="48"/>
  <c r="K136" i="72"/>
  <c r="J135" i="48"/>
  <c r="L34" i="72"/>
  <c r="K133" i="48"/>
  <c r="I135" i="72"/>
  <c r="K34" i="75"/>
  <c r="AF73" i="75"/>
  <c r="N53" i="75"/>
  <c r="M54" i="75"/>
  <c r="J35" i="75"/>
  <c r="V18" i="76"/>
  <c r="Y97" i="74"/>
  <c r="Y97" i="78"/>
  <c r="Y97" i="76"/>
  <c r="Y97" i="75"/>
  <c r="N54" i="74"/>
  <c r="N53" i="74"/>
  <c r="I137" i="78"/>
  <c r="I133" i="78"/>
  <c r="N54" i="76"/>
  <c r="J137" i="77"/>
  <c r="J136" i="77"/>
  <c r="K35" i="74"/>
  <c r="L34" i="74"/>
  <c r="O53" i="77"/>
  <c r="O53" i="78"/>
  <c r="O53" i="76"/>
  <c r="N54" i="78"/>
  <c r="K132" i="78"/>
  <c r="K35" i="78"/>
  <c r="L34" i="78"/>
  <c r="AG73" i="77"/>
  <c r="AG73" i="78"/>
  <c r="AG73" i="76"/>
  <c r="AG73" i="74"/>
  <c r="N54" i="77"/>
  <c r="K133" i="77"/>
  <c r="K35" i="77"/>
  <c r="L34" i="77"/>
  <c r="K133" i="76"/>
  <c r="L34" i="76"/>
  <c r="K35" i="76"/>
  <c r="J134" i="78"/>
  <c r="J137" i="48"/>
  <c r="L34" i="48"/>
  <c r="N148" i="48"/>
  <c r="T119" i="76"/>
  <c r="K136" i="48" l="1"/>
  <c r="CL97" i="48"/>
  <c r="L136" i="72"/>
  <c r="K135" i="48"/>
  <c r="D136" i="76"/>
  <c r="D135" i="76"/>
  <c r="M34" i="72"/>
  <c r="L133" i="48"/>
  <c r="J135" i="72"/>
  <c r="AG73" i="75"/>
  <c r="K35" i="75"/>
  <c r="O53" i="75"/>
  <c r="N54" i="75"/>
  <c r="L34" i="75"/>
  <c r="W18" i="76"/>
  <c r="Z97" i="74"/>
  <c r="Z97" i="78"/>
  <c r="Z97" i="76"/>
  <c r="Z97" i="75"/>
  <c r="O54" i="74"/>
  <c r="O53" i="74"/>
  <c r="J137" i="78"/>
  <c r="J133" i="78"/>
  <c r="AH73" i="77"/>
  <c r="AH73" i="78"/>
  <c r="AH73" i="76"/>
  <c r="AH73" i="74"/>
  <c r="P53" i="78"/>
  <c r="P53" i="76"/>
  <c r="L133" i="77"/>
  <c r="L35" i="77"/>
  <c r="M34" i="77"/>
  <c r="O54" i="78"/>
  <c r="L133" i="76"/>
  <c r="L35" i="76"/>
  <c r="M34" i="76"/>
  <c r="O54" i="77"/>
  <c r="K137" i="77"/>
  <c r="K136" i="77"/>
  <c r="K134" i="78"/>
  <c r="L35" i="74"/>
  <c r="L132" i="78"/>
  <c r="M34" i="78"/>
  <c r="L35" i="78"/>
  <c r="O54" i="76"/>
  <c r="K137" i="48"/>
  <c r="M34" i="48"/>
  <c r="O148" i="48"/>
  <c r="U119" i="76"/>
  <c r="L136" i="48" l="1"/>
  <c r="CM97" i="48"/>
  <c r="M136" i="72"/>
  <c r="L135" i="48"/>
  <c r="N34" i="72"/>
  <c r="M133" i="48"/>
  <c r="K135" i="72"/>
  <c r="P53" i="75"/>
  <c r="AH73" i="75"/>
  <c r="L35" i="75"/>
  <c r="M34" i="75"/>
  <c r="O54" i="75"/>
  <c r="X18" i="76"/>
  <c r="M34" i="74"/>
  <c r="AA97" i="74"/>
  <c r="AA97" i="78"/>
  <c r="AA97" i="76"/>
  <c r="AA97" i="75"/>
  <c r="K137" i="78"/>
  <c r="K133" i="78"/>
  <c r="P54" i="74"/>
  <c r="P53" i="74"/>
  <c r="P54" i="77"/>
  <c r="P53" i="77"/>
  <c r="N34" i="48"/>
  <c r="L134" i="78"/>
  <c r="P54" i="76"/>
  <c r="M133" i="76"/>
  <c r="M35" i="76"/>
  <c r="N34" i="76"/>
  <c r="L137" i="77"/>
  <c r="L136" i="77"/>
  <c r="P54" i="78"/>
  <c r="M35" i="74"/>
  <c r="AI73" i="77"/>
  <c r="AI73" i="78"/>
  <c r="AI73" i="76"/>
  <c r="AI73" i="74"/>
  <c r="Q53" i="77"/>
  <c r="Q53" i="78"/>
  <c r="Q53" i="76"/>
  <c r="M132" i="78"/>
  <c r="N34" i="78"/>
  <c r="M35" i="78"/>
  <c r="M133" i="77"/>
  <c r="M35" i="77"/>
  <c r="N34" i="77"/>
  <c r="L137" i="48"/>
  <c r="P148" i="48"/>
  <c r="V119" i="76"/>
  <c r="M136" i="48" l="1"/>
  <c r="CN97" i="48"/>
  <c r="N136" i="72"/>
  <c r="M135" i="48"/>
  <c r="O34" i="72"/>
  <c r="N133" i="48"/>
  <c r="L135" i="72"/>
  <c r="AI73" i="75"/>
  <c r="M35" i="75"/>
  <c r="P54" i="75"/>
  <c r="N34" i="75"/>
  <c r="Q53" i="75"/>
  <c r="Y18" i="76"/>
  <c r="N34" i="74"/>
  <c r="AB97" i="74"/>
  <c r="AB97" i="78"/>
  <c r="AB97" i="76"/>
  <c r="AB97" i="75"/>
  <c r="O34" i="48"/>
  <c r="Q54" i="74"/>
  <c r="Q53" i="74"/>
  <c r="L137" i="78"/>
  <c r="L133" i="78"/>
  <c r="N133" i="77"/>
  <c r="N35" i="77"/>
  <c r="O34" i="77"/>
  <c r="N35" i="74"/>
  <c r="N132" i="78"/>
  <c r="N35" i="78"/>
  <c r="O34" i="78"/>
  <c r="Q54" i="76"/>
  <c r="AJ73" i="77"/>
  <c r="AJ73" i="78"/>
  <c r="AJ73" i="76"/>
  <c r="AJ73" i="74"/>
  <c r="M136" i="77"/>
  <c r="M137" i="77"/>
  <c r="M134" i="78"/>
  <c r="Q54" i="78"/>
  <c r="N133" i="76"/>
  <c r="N35" i="76"/>
  <c r="O34" i="76"/>
  <c r="R53" i="77"/>
  <c r="R53" i="78"/>
  <c r="R53" i="76"/>
  <c r="Q54" i="77"/>
  <c r="M137" i="48"/>
  <c r="Q148" i="48"/>
  <c r="H135" i="75"/>
  <c r="W119" i="76"/>
  <c r="N136" i="48" l="1"/>
  <c r="CO97" i="48"/>
  <c r="O136" i="72"/>
  <c r="N135" i="48"/>
  <c r="P34" i="72"/>
  <c r="O133" i="48"/>
  <c r="M135" i="72"/>
  <c r="R53" i="75"/>
  <c r="N35" i="75"/>
  <c r="Q54" i="75"/>
  <c r="AJ73" i="75"/>
  <c r="O34" i="75"/>
  <c r="P34" i="48"/>
  <c r="Z18" i="76"/>
  <c r="O34" i="74"/>
  <c r="AC97" i="74"/>
  <c r="AC97" i="78"/>
  <c r="AC97" i="76"/>
  <c r="AC97" i="75"/>
  <c r="M137" i="78"/>
  <c r="M133" i="78"/>
  <c r="R54" i="74"/>
  <c r="R53" i="74"/>
  <c r="N137" i="48"/>
  <c r="O133" i="76"/>
  <c r="O35" i="76"/>
  <c r="P34" i="76"/>
  <c r="R54" i="76"/>
  <c r="N134" i="78"/>
  <c r="O133" i="77"/>
  <c r="O35" i="77"/>
  <c r="P34" i="77"/>
  <c r="S53" i="77"/>
  <c r="S53" i="78"/>
  <c r="S53" i="76"/>
  <c r="R54" i="78"/>
  <c r="AK73" i="77"/>
  <c r="AK73" i="78"/>
  <c r="AK73" i="76"/>
  <c r="AK73" i="74"/>
  <c r="R54" i="77"/>
  <c r="O132" i="78"/>
  <c r="P34" i="78"/>
  <c r="O35" i="78"/>
  <c r="O35" i="74"/>
  <c r="N137" i="77"/>
  <c r="N136" i="77"/>
  <c r="R148" i="48"/>
  <c r="X119" i="76"/>
  <c r="O136" i="48" l="1"/>
  <c r="CP97" i="48"/>
  <c r="P136" i="72"/>
  <c r="O135" i="48"/>
  <c r="Q34" i="72"/>
  <c r="P133" i="48"/>
  <c r="O137" i="48"/>
  <c r="O135" i="72"/>
  <c r="N135" i="72"/>
  <c r="Q34" i="48"/>
  <c r="P34" i="75"/>
  <c r="O35" i="75"/>
  <c r="R54" i="75"/>
  <c r="S53" i="75"/>
  <c r="AK73" i="75"/>
  <c r="AA18" i="76"/>
  <c r="P34" i="74"/>
  <c r="AD97" i="74"/>
  <c r="AD97" i="78"/>
  <c r="AD97" i="76"/>
  <c r="AD97" i="75"/>
  <c r="N137" i="78"/>
  <c r="N133" i="78"/>
  <c r="S54" i="74"/>
  <c r="S53" i="74"/>
  <c r="O134" i="78"/>
  <c r="S54" i="78"/>
  <c r="S54" i="77"/>
  <c r="O136" i="77"/>
  <c r="O137" i="77"/>
  <c r="AL73" i="77"/>
  <c r="AL73" i="78"/>
  <c r="AL73" i="76"/>
  <c r="AL73" i="74"/>
  <c r="T53" i="77"/>
  <c r="T53" i="78"/>
  <c r="T53" i="76"/>
  <c r="P35" i="74"/>
  <c r="P132" i="78"/>
  <c r="P35" i="78"/>
  <c r="Q34" i="78"/>
  <c r="S54" i="76"/>
  <c r="P133" i="77"/>
  <c r="P35" i="77"/>
  <c r="Q34" i="77"/>
  <c r="P133" i="76"/>
  <c r="Q34" i="76"/>
  <c r="P35" i="76"/>
  <c r="S148" i="48"/>
  <c r="Y119" i="76"/>
  <c r="P137" i="48" l="1"/>
  <c r="R34" i="48"/>
  <c r="CQ97" i="48"/>
  <c r="P136" i="48"/>
  <c r="R34" i="72"/>
  <c r="Q133" i="48"/>
  <c r="S34" i="72"/>
  <c r="R133" i="48"/>
  <c r="P135" i="72"/>
  <c r="P35" i="75"/>
  <c r="S54" i="75"/>
  <c r="T53" i="75"/>
  <c r="Q34" i="75"/>
  <c r="AL73" i="75"/>
  <c r="AB18" i="76"/>
  <c r="Q34" i="74"/>
  <c r="AE97" i="74"/>
  <c r="AE97" i="78"/>
  <c r="AE97" i="76"/>
  <c r="AE97" i="75"/>
  <c r="T54" i="74"/>
  <c r="T53" i="74"/>
  <c r="O137" i="78"/>
  <c r="O133" i="78"/>
  <c r="AM73" i="77"/>
  <c r="AM73" i="78"/>
  <c r="AM73" i="76"/>
  <c r="AM73" i="74"/>
  <c r="Q132" i="78"/>
  <c r="Q35" i="78"/>
  <c r="R34" i="78"/>
  <c r="Q35" i="74"/>
  <c r="T54" i="77"/>
  <c r="Q133" i="77"/>
  <c r="R34" i="77"/>
  <c r="Q35" i="77"/>
  <c r="U53" i="77"/>
  <c r="U53" i="78"/>
  <c r="U53" i="76"/>
  <c r="Q133" i="76"/>
  <c r="Q35" i="76"/>
  <c r="R34" i="76"/>
  <c r="P134" i="78"/>
  <c r="T54" i="76"/>
  <c r="P136" i="77"/>
  <c r="P137" i="77"/>
  <c r="T54" i="78"/>
  <c r="S34" i="48"/>
  <c r="T148" i="48"/>
  <c r="I135" i="75"/>
  <c r="Z119" i="76"/>
  <c r="Q136" i="48" l="1"/>
  <c r="R136" i="48"/>
  <c r="CR97" i="48"/>
  <c r="R135" i="48"/>
  <c r="R136" i="72"/>
  <c r="Q135" i="48"/>
  <c r="Q136" i="72"/>
  <c r="P135" i="48"/>
  <c r="Q137" i="48"/>
  <c r="T34" i="72"/>
  <c r="S133" i="48"/>
  <c r="U53" i="75"/>
  <c r="T54" i="75"/>
  <c r="R34" i="75"/>
  <c r="AM73" i="75"/>
  <c r="Q35" i="75"/>
  <c r="AC18" i="76"/>
  <c r="R34" i="74"/>
  <c r="AF97" i="74"/>
  <c r="AF97" i="78"/>
  <c r="AF97" i="76"/>
  <c r="AF97" i="75"/>
  <c r="P137" i="78"/>
  <c r="P133" i="78"/>
  <c r="U54" i="74"/>
  <c r="U53" i="74"/>
  <c r="V53" i="77"/>
  <c r="V53" i="78"/>
  <c r="V53" i="76"/>
  <c r="U54" i="76"/>
  <c r="Q137" i="77"/>
  <c r="Q136" i="77"/>
  <c r="R35" i="74"/>
  <c r="AN73" i="77"/>
  <c r="AN73" i="78"/>
  <c r="AN73" i="76"/>
  <c r="AN73" i="74"/>
  <c r="U54" i="78"/>
  <c r="R133" i="76"/>
  <c r="R35" i="76"/>
  <c r="S34" i="76"/>
  <c r="U54" i="77"/>
  <c r="Q134" i="78"/>
  <c r="R133" i="77"/>
  <c r="R35" i="77"/>
  <c r="S34" i="77"/>
  <c r="R132" i="78"/>
  <c r="R35" i="78"/>
  <c r="S34" i="78"/>
  <c r="T34" i="48"/>
  <c r="R137" i="48"/>
  <c r="U148" i="48"/>
  <c r="AA119" i="76"/>
  <c r="S136" i="48" l="1"/>
  <c r="S136" i="72"/>
  <c r="CS97" i="48"/>
  <c r="CT97" i="48"/>
  <c r="Q135" i="72"/>
  <c r="T136" i="72"/>
  <c r="S135" i="48"/>
  <c r="E136" i="76"/>
  <c r="E135" i="76"/>
  <c r="U34" i="72"/>
  <c r="T133" i="48"/>
  <c r="R135" i="72"/>
  <c r="S34" i="75"/>
  <c r="V53" i="75"/>
  <c r="U54" i="75"/>
  <c r="R35" i="75"/>
  <c r="AN73" i="75"/>
  <c r="AD18" i="76"/>
  <c r="S34" i="74"/>
  <c r="AG97" i="74"/>
  <c r="AG97" i="78"/>
  <c r="AG97" i="76"/>
  <c r="AG97" i="75"/>
  <c r="V54" i="74"/>
  <c r="V53" i="74"/>
  <c r="Q137" i="78"/>
  <c r="Q133" i="78"/>
  <c r="AO73" i="77"/>
  <c r="AO73" i="78"/>
  <c r="AO73" i="76"/>
  <c r="AO73" i="74"/>
  <c r="R134" i="78"/>
  <c r="R137" i="77"/>
  <c r="R136" i="77"/>
  <c r="S35" i="74"/>
  <c r="S132" i="78"/>
  <c r="T34" i="78"/>
  <c r="S35" i="78"/>
  <c r="S133" i="76"/>
  <c r="S35" i="76"/>
  <c r="T34" i="76"/>
  <c r="V54" i="76"/>
  <c r="S133" i="77"/>
  <c r="S35" i="77"/>
  <c r="T34" i="77"/>
  <c r="V54" i="78"/>
  <c r="W53" i="77"/>
  <c r="W53" i="78"/>
  <c r="W53" i="76"/>
  <c r="V54" i="77"/>
  <c r="S137" i="48"/>
  <c r="U34" i="48"/>
  <c r="V148" i="48"/>
  <c r="AB119" i="76"/>
  <c r="T136" i="48" l="1"/>
  <c r="CU97" i="48"/>
  <c r="U136" i="72"/>
  <c r="T135" i="48"/>
  <c r="V34" i="72"/>
  <c r="U133" i="48"/>
  <c r="S135" i="72"/>
  <c r="W53" i="75"/>
  <c r="S35" i="75"/>
  <c r="V54" i="75"/>
  <c r="AO73" i="75"/>
  <c r="T34" i="75"/>
  <c r="F135" i="74"/>
  <c r="AE18" i="76"/>
  <c r="T34" i="74"/>
  <c r="AH97" i="74"/>
  <c r="AH97" i="78"/>
  <c r="AH97" i="76"/>
  <c r="AH97" i="75"/>
  <c r="R137" i="78"/>
  <c r="R133" i="78"/>
  <c r="W54" i="74"/>
  <c r="W53" i="74"/>
  <c r="W54" i="77"/>
  <c r="T132" i="78"/>
  <c r="U34" i="78"/>
  <c r="T35" i="78"/>
  <c r="T133" i="77"/>
  <c r="T35" i="77"/>
  <c r="U34" i="77"/>
  <c r="S134" i="78"/>
  <c r="T35" i="74"/>
  <c r="W54" i="76"/>
  <c r="T133" i="76"/>
  <c r="T35" i="76"/>
  <c r="U34" i="76"/>
  <c r="X53" i="77"/>
  <c r="X53" i="78"/>
  <c r="X53" i="76"/>
  <c r="W54" i="78"/>
  <c r="S136" i="77"/>
  <c r="S137" i="77"/>
  <c r="V34" i="48"/>
  <c r="T137" i="48"/>
  <c r="W148" i="48"/>
  <c r="J135" i="75"/>
  <c r="AC119" i="76"/>
  <c r="U136" i="48" l="1"/>
  <c r="CV97" i="48"/>
  <c r="V136" i="72"/>
  <c r="U135" i="48"/>
  <c r="W34" i="72"/>
  <c r="V133" i="48"/>
  <c r="T135" i="72"/>
  <c r="X53" i="75"/>
  <c r="U34" i="75"/>
  <c r="T35" i="75"/>
  <c r="W54" i="75"/>
  <c r="AF18" i="76"/>
  <c r="U34" i="74"/>
  <c r="AI97" i="74"/>
  <c r="AI97" i="78"/>
  <c r="AI97" i="76"/>
  <c r="AI97" i="75"/>
  <c r="X54" i="74"/>
  <c r="X53" i="74"/>
  <c r="S137" i="78"/>
  <c r="S133" i="78"/>
  <c r="Y53" i="77"/>
  <c r="Y53" i="78"/>
  <c r="Y53" i="76"/>
  <c r="X54" i="78"/>
  <c r="T134" i="78"/>
  <c r="X54" i="77"/>
  <c r="T136" i="77"/>
  <c r="T137" i="77"/>
  <c r="U133" i="76"/>
  <c r="V34" i="76"/>
  <c r="U35" i="76"/>
  <c r="U35" i="74"/>
  <c r="U132" i="78"/>
  <c r="U35" i="78"/>
  <c r="V34" i="78"/>
  <c r="X54" i="76"/>
  <c r="U133" i="77"/>
  <c r="V34" i="77"/>
  <c r="U35" i="77"/>
  <c r="U137" i="48"/>
  <c r="W34" i="48"/>
  <c r="X148" i="48"/>
  <c r="AD119" i="76"/>
  <c r="V136" i="48" l="1"/>
  <c r="CW97" i="48"/>
  <c r="W136" i="72"/>
  <c r="V135" i="48"/>
  <c r="X34" i="72"/>
  <c r="W133" i="48"/>
  <c r="U135" i="72"/>
  <c r="U35" i="75"/>
  <c r="Y53" i="75"/>
  <c r="X54" i="75"/>
  <c r="V34" i="75"/>
  <c r="AG18" i="76"/>
  <c r="V34" i="74"/>
  <c r="AJ97" i="74"/>
  <c r="AJ97" i="78"/>
  <c r="AJ97" i="76"/>
  <c r="AJ97" i="75"/>
  <c r="Y54" i="74"/>
  <c r="Y53" i="74"/>
  <c r="T137" i="78"/>
  <c r="T133" i="78"/>
  <c r="U137" i="77"/>
  <c r="U136" i="77"/>
  <c r="V35" i="74"/>
  <c r="V132" i="78"/>
  <c r="W34" i="78"/>
  <c r="V35" i="78"/>
  <c r="V133" i="76"/>
  <c r="W34" i="76"/>
  <c r="V35" i="76"/>
  <c r="Y54" i="76"/>
  <c r="Z53" i="77"/>
  <c r="Z53" i="78"/>
  <c r="Z53" i="76"/>
  <c r="Y54" i="78"/>
  <c r="V133" i="77"/>
  <c r="V35" i="77"/>
  <c r="W34" i="77"/>
  <c r="U134" i="78"/>
  <c r="Y54" i="77"/>
  <c r="X34" i="48"/>
  <c r="V137" i="48"/>
  <c r="Y148" i="48"/>
  <c r="AE119" i="76"/>
  <c r="W136" i="48" l="1"/>
  <c r="X136" i="72"/>
  <c r="W135" i="48"/>
  <c r="Y34" i="72"/>
  <c r="X133" i="48"/>
  <c r="V135" i="72"/>
  <c r="Z53" i="75"/>
  <c r="V35" i="75"/>
  <c r="W34" i="75"/>
  <c r="Y54" i="75"/>
  <c r="AH18" i="76"/>
  <c r="W34" i="74"/>
  <c r="AK97" i="74"/>
  <c r="AK97" i="78"/>
  <c r="AK97" i="76"/>
  <c r="AK97" i="75"/>
  <c r="U137" i="78"/>
  <c r="U133" i="78"/>
  <c r="Z54" i="74"/>
  <c r="Z53" i="74"/>
  <c r="Z54" i="77"/>
  <c r="V136" i="77"/>
  <c r="V137" i="77"/>
  <c r="Z54" i="76"/>
  <c r="W133" i="76"/>
  <c r="W35" i="76"/>
  <c r="X34" i="76"/>
  <c r="W132" i="78"/>
  <c r="W35" i="78"/>
  <c r="X34" i="78"/>
  <c r="W35" i="74"/>
  <c r="AA53" i="77"/>
  <c r="AA53" i="78"/>
  <c r="AA53" i="76"/>
  <c r="W133" i="77"/>
  <c r="X34" i="77"/>
  <c r="W35" i="77"/>
  <c r="Z54" i="78"/>
  <c r="V134" i="78"/>
  <c r="W137" i="48"/>
  <c r="Y34" i="48"/>
  <c r="Z148" i="48"/>
  <c r="K135" i="75"/>
  <c r="AF119" i="76"/>
  <c r="X136" i="48" l="1"/>
  <c r="Y136" i="72" s="1"/>
  <c r="X135" i="48"/>
  <c r="Z34" i="72"/>
  <c r="Y133" i="48"/>
  <c r="W135" i="72"/>
  <c r="Z54" i="75"/>
  <c r="W35" i="75"/>
  <c r="AA53" i="75"/>
  <c r="X34" i="75"/>
  <c r="AI18" i="76"/>
  <c r="X34" i="74"/>
  <c r="AL97" i="74"/>
  <c r="AL97" i="78"/>
  <c r="AL97" i="76"/>
  <c r="AL97" i="75"/>
  <c r="V137" i="78"/>
  <c r="V133" i="78"/>
  <c r="AA54" i="74"/>
  <c r="AA53" i="74"/>
  <c r="AB53" i="77"/>
  <c r="AB53" i="78"/>
  <c r="AB53" i="76"/>
  <c r="AA54" i="77"/>
  <c r="X132" i="78"/>
  <c r="Y34" i="78"/>
  <c r="X35" i="78"/>
  <c r="X133" i="76"/>
  <c r="X35" i="76"/>
  <c r="Y34" i="76"/>
  <c r="X133" i="77"/>
  <c r="Y34" i="77"/>
  <c r="X35" i="77"/>
  <c r="AA54" i="76"/>
  <c r="X35" i="74"/>
  <c r="W137" i="77"/>
  <c r="W136" i="77"/>
  <c r="AA54" i="78"/>
  <c r="W134" i="78"/>
  <c r="Z34" i="48"/>
  <c r="X137" i="48"/>
  <c r="AA148" i="48"/>
  <c r="AG119" i="76"/>
  <c r="Y136" i="48" l="1"/>
  <c r="Z136" i="72" s="1"/>
  <c r="Y135" i="48"/>
  <c r="F136" i="76"/>
  <c r="F135" i="76"/>
  <c r="AA34" i="72"/>
  <c r="Z133" i="48"/>
  <c r="X135" i="72"/>
  <c r="Y34" i="75"/>
  <c r="AB53" i="75"/>
  <c r="X35" i="75"/>
  <c r="AA54" i="75"/>
  <c r="AJ18" i="76"/>
  <c r="Y34" i="74"/>
  <c r="AM97" i="74"/>
  <c r="AM97" i="78"/>
  <c r="AM97" i="76"/>
  <c r="AM97" i="75"/>
  <c r="AB54" i="74"/>
  <c r="AB53" i="74"/>
  <c r="W137" i="78"/>
  <c r="W133" i="78"/>
  <c r="X136" i="77"/>
  <c r="X137" i="77"/>
  <c r="Y132" i="78"/>
  <c r="Z34" i="78"/>
  <c r="Y35" i="78"/>
  <c r="Y35" i="74"/>
  <c r="X134" i="78"/>
  <c r="AB54" i="76"/>
  <c r="AC53" i="77"/>
  <c r="AC53" i="78"/>
  <c r="AC53" i="76"/>
  <c r="Y133" i="76"/>
  <c r="Z34" i="76"/>
  <c r="Y35" i="76"/>
  <c r="AB54" i="78"/>
  <c r="Y133" i="77"/>
  <c r="Y35" i="77"/>
  <c r="Z34" i="77"/>
  <c r="AB54" i="77"/>
  <c r="Y137" i="48"/>
  <c r="AA34" i="48"/>
  <c r="AB148" i="48"/>
  <c r="AH119" i="76"/>
  <c r="Z136" i="48" l="1"/>
  <c r="AA136" i="72"/>
  <c r="Z135" i="48"/>
  <c r="AB34" i="72"/>
  <c r="AA133" i="48"/>
  <c r="Y135" i="72"/>
  <c r="AB54" i="75"/>
  <c r="AC53" i="75"/>
  <c r="Y35" i="75"/>
  <c r="Z34" i="75"/>
  <c r="G135" i="74"/>
  <c r="AK18" i="76"/>
  <c r="Z34" i="74"/>
  <c r="AO97" i="74"/>
  <c r="AN97" i="74"/>
  <c r="AO97" i="78"/>
  <c r="AN97" i="78"/>
  <c r="AO97" i="76"/>
  <c r="AN97" i="76"/>
  <c r="AN97" i="75"/>
  <c r="AC54" i="74"/>
  <c r="AC53" i="74"/>
  <c r="X137" i="78"/>
  <c r="X133" i="78"/>
  <c r="Z133" i="77"/>
  <c r="Z35" i="77"/>
  <c r="AA34" i="77"/>
  <c r="AC54" i="76"/>
  <c r="Y134" i="78"/>
  <c r="AC54" i="78"/>
  <c r="Y137" i="77"/>
  <c r="Y136" i="77"/>
  <c r="Z133" i="76"/>
  <c r="Z35" i="76"/>
  <c r="AA34" i="76"/>
  <c r="AC54" i="77"/>
  <c r="AD53" i="77"/>
  <c r="AD53" i="78"/>
  <c r="AD53" i="76"/>
  <c r="Z35" i="74"/>
  <c r="Z132" i="78"/>
  <c r="AA34" i="78"/>
  <c r="Z35" i="78"/>
  <c r="AB34" i="48"/>
  <c r="Z137" i="48"/>
  <c r="AC148" i="48"/>
  <c r="L135" i="75"/>
  <c r="AI119" i="76"/>
  <c r="AA136" i="48" l="1"/>
  <c r="AB136" i="72" s="1"/>
  <c r="AA135" i="48"/>
  <c r="AO97" i="75"/>
  <c r="AC34" i="72"/>
  <c r="AB133" i="48"/>
  <c r="Z135" i="72"/>
  <c r="AD53" i="75"/>
  <c r="Z35" i="75"/>
  <c r="AA34" i="75"/>
  <c r="AC54" i="75"/>
  <c r="AL18" i="76"/>
  <c r="AA34" i="74"/>
  <c r="AD54" i="74"/>
  <c r="AD53" i="74"/>
  <c r="Y137" i="78"/>
  <c r="Y133" i="78"/>
  <c r="AE53" i="77"/>
  <c r="AE53" i="78"/>
  <c r="AE53" i="76"/>
  <c r="AD54" i="78"/>
  <c r="AA35" i="74"/>
  <c r="AD54" i="77"/>
  <c r="AA133" i="77"/>
  <c r="AA35" i="77"/>
  <c r="AB34" i="77"/>
  <c r="AA132" i="78"/>
  <c r="AA35" i="78"/>
  <c r="AB34" i="78"/>
  <c r="AA133" i="76"/>
  <c r="AA35" i="76"/>
  <c r="AB34" i="76"/>
  <c r="Z134" i="78"/>
  <c r="AD54" i="76"/>
  <c r="Z136" i="77"/>
  <c r="Z137" i="77"/>
  <c r="AA137" i="48"/>
  <c r="AC34" i="48"/>
  <c r="AD148" i="48"/>
  <c r="AJ119" i="76"/>
  <c r="AB136" i="48" l="1"/>
  <c r="AC136" i="72"/>
  <c r="AB135" i="48"/>
  <c r="AD34" i="72"/>
  <c r="AC133" i="48"/>
  <c r="AA135" i="72"/>
  <c r="AD54" i="75"/>
  <c r="AE53" i="75"/>
  <c r="AA35" i="75"/>
  <c r="AB34" i="75"/>
  <c r="AM18" i="76"/>
  <c r="AB34" i="74"/>
  <c r="Z137" i="78"/>
  <c r="Z133" i="78"/>
  <c r="AE54" i="74"/>
  <c r="AE53" i="74"/>
  <c r="AB133" i="76"/>
  <c r="AC34" i="76"/>
  <c r="AB35" i="76"/>
  <c r="AA134" i="78"/>
  <c r="AA137" i="77"/>
  <c r="AA136" i="77"/>
  <c r="AB35" i="74"/>
  <c r="AE54" i="76"/>
  <c r="AB132" i="78"/>
  <c r="AC34" i="78"/>
  <c r="AB35" i="78"/>
  <c r="AE54" i="78"/>
  <c r="AF53" i="78"/>
  <c r="AF53" i="76"/>
  <c r="AB133" i="77"/>
  <c r="AB35" i="77"/>
  <c r="AC34" i="77"/>
  <c r="AE54" i="77"/>
  <c r="AB137" i="48"/>
  <c r="AD34" i="48"/>
  <c r="AE148" i="48"/>
  <c r="AK119" i="76"/>
  <c r="AC136" i="48" l="1"/>
  <c r="AD133" i="48"/>
  <c r="AD136" i="72"/>
  <c r="AC135" i="48"/>
  <c r="AB135" i="72"/>
  <c r="AF53" i="75"/>
  <c r="AE54" i="75"/>
  <c r="AB35" i="75"/>
  <c r="AC34" i="75"/>
  <c r="AN18" i="76"/>
  <c r="AC34" i="74"/>
  <c r="AE34" i="72"/>
  <c r="AD136" i="48"/>
  <c r="AF54" i="74"/>
  <c r="AF53" i="74"/>
  <c r="AA137" i="78"/>
  <c r="AA133" i="78"/>
  <c r="AF54" i="77"/>
  <c r="AF53" i="77"/>
  <c r="AC133" i="77"/>
  <c r="AD34" i="77"/>
  <c r="AC35" i="77"/>
  <c r="AC132" i="78"/>
  <c r="AC35" i="78"/>
  <c r="AD34" i="78"/>
  <c r="AB137" i="77"/>
  <c r="AB136" i="77"/>
  <c r="AF54" i="76"/>
  <c r="AB134" i="78"/>
  <c r="AC35" i="74"/>
  <c r="AC133" i="76"/>
  <c r="AD34" i="76"/>
  <c r="AC35" i="76"/>
  <c r="AG53" i="77"/>
  <c r="AG53" i="78"/>
  <c r="AG53" i="76"/>
  <c r="AF54" i="78"/>
  <c r="AE34" i="48"/>
  <c r="AC137" i="48"/>
  <c r="AF148" i="48"/>
  <c r="M135" i="75"/>
  <c r="AL119" i="76"/>
  <c r="AD135" i="48" l="1"/>
  <c r="AF34" i="72"/>
  <c r="AE133" i="48"/>
  <c r="AC135" i="72"/>
  <c r="AD34" i="75"/>
  <c r="AF54" i="75"/>
  <c r="AG53" i="75"/>
  <c r="AC35" i="75"/>
  <c r="AO18" i="76"/>
  <c r="AD34" i="74"/>
  <c r="AE136" i="72"/>
  <c r="AG54" i="74"/>
  <c r="AG53" i="74"/>
  <c r="AB137" i="78"/>
  <c r="AB133" i="78"/>
  <c r="AG54" i="77"/>
  <c r="AD35" i="74"/>
  <c r="AC134" i="78"/>
  <c r="AG54" i="76"/>
  <c r="AD133" i="76"/>
  <c r="AE34" i="76"/>
  <c r="AD35" i="76"/>
  <c r="AD133" i="77"/>
  <c r="AD35" i="77"/>
  <c r="AE34" i="77"/>
  <c r="AH53" i="77"/>
  <c r="AH53" i="78"/>
  <c r="AH53" i="76"/>
  <c r="AG54" i="78"/>
  <c r="AD132" i="78"/>
  <c r="AE34" i="78"/>
  <c r="AD35" i="78"/>
  <c r="AC137" i="77"/>
  <c r="AC136" i="77"/>
  <c r="AD137" i="48"/>
  <c r="AF34" i="48"/>
  <c r="AG148" i="48"/>
  <c r="AM119" i="76"/>
  <c r="AE136" i="48" l="1"/>
  <c r="AG34" i="72"/>
  <c r="AF133" i="48"/>
  <c r="AD135" i="72"/>
  <c r="AG54" i="75"/>
  <c r="AH53" i="75"/>
  <c r="AE34" i="75"/>
  <c r="AD35" i="75"/>
  <c r="AP18" i="76"/>
  <c r="AE34" i="74"/>
  <c r="AF136" i="72"/>
  <c r="AH54" i="74"/>
  <c r="AH53" i="74"/>
  <c r="AC137" i="78"/>
  <c r="AC133" i="78"/>
  <c r="AE135" i="72"/>
  <c r="AH54" i="76"/>
  <c r="AE133" i="77"/>
  <c r="AF34" i="77"/>
  <c r="AE132" i="78"/>
  <c r="AF34" i="78"/>
  <c r="AH54" i="78"/>
  <c r="AE133" i="76"/>
  <c r="AF34" i="76"/>
  <c r="AD134" i="78"/>
  <c r="AH54" i="77"/>
  <c r="AD137" i="77"/>
  <c r="AD136" i="77"/>
  <c r="AI53" i="77"/>
  <c r="AI53" i="78"/>
  <c r="AI53" i="76"/>
  <c r="AE137" i="48"/>
  <c r="AG34" i="48"/>
  <c r="AF136" i="48"/>
  <c r="AH148" i="48"/>
  <c r="AN119" i="76"/>
  <c r="AF135" i="48" l="1"/>
  <c r="AE135" i="48"/>
  <c r="AF135" i="72" s="1"/>
  <c r="G136" i="76"/>
  <c r="G135" i="76"/>
  <c r="AH34" i="72"/>
  <c r="AG133" i="48"/>
  <c r="AG136" i="48" s="1"/>
  <c r="AH54" i="75"/>
  <c r="AI53" i="75"/>
  <c r="AF34" i="75"/>
  <c r="AQ18" i="76"/>
  <c r="AF34" i="74"/>
  <c r="AG136" i="72"/>
  <c r="AD137" i="78"/>
  <c r="AD133" i="78"/>
  <c r="AI54" i="74"/>
  <c r="AI53" i="74"/>
  <c r="AJ53" i="77"/>
  <c r="AJ53" i="78"/>
  <c r="AJ53" i="76"/>
  <c r="AI54" i="76"/>
  <c r="AE136" i="77"/>
  <c r="AE137" i="77"/>
  <c r="AI54" i="78"/>
  <c r="AE134" i="78"/>
  <c r="AI54" i="77"/>
  <c r="AF133" i="76"/>
  <c r="AG34" i="76"/>
  <c r="AF132" i="78"/>
  <c r="AG34" i="78"/>
  <c r="AF133" i="77"/>
  <c r="AG34" i="77"/>
  <c r="AF137" i="48"/>
  <c r="AH34" i="48"/>
  <c r="AI148" i="48"/>
  <c r="N135" i="75"/>
  <c r="AO119" i="76"/>
  <c r="AG135" i="48" l="1"/>
  <c r="AI34" i="72"/>
  <c r="AH133" i="48"/>
  <c r="AH136" i="48" s="1"/>
  <c r="AI54" i="75"/>
  <c r="AG34" i="75"/>
  <c r="AJ53" i="75"/>
  <c r="H135" i="74"/>
  <c r="AR18" i="76"/>
  <c r="AG34" i="74"/>
  <c r="AH136" i="72"/>
  <c r="AE137" i="78"/>
  <c r="AE133" i="78"/>
  <c r="AJ54" i="74"/>
  <c r="AJ53" i="74"/>
  <c r="AG135" i="72"/>
  <c r="AG132" i="78"/>
  <c r="AH34" i="78"/>
  <c r="AJ54" i="76"/>
  <c r="AG133" i="77"/>
  <c r="AH34" i="77"/>
  <c r="AF134" i="78"/>
  <c r="AJ54" i="78"/>
  <c r="AK53" i="77"/>
  <c r="AK53" i="78"/>
  <c r="AK53" i="76"/>
  <c r="AF137" i="77"/>
  <c r="AF136" i="77"/>
  <c r="AG133" i="76"/>
  <c r="AH34" i="76"/>
  <c r="AJ54" i="77"/>
  <c r="AG137" i="48"/>
  <c r="AI34" i="48"/>
  <c r="AJ148" i="48"/>
  <c r="AP119" i="76"/>
  <c r="AH135" i="48" l="1"/>
  <c r="AJ34" i="72"/>
  <c r="AI133" i="48"/>
  <c r="AH34" i="75"/>
  <c r="AK53" i="75"/>
  <c r="AJ54" i="75"/>
  <c r="AS18" i="76"/>
  <c r="AH34" i="74"/>
  <c r="AI136" i="72"/>
  <c r="AK54" i="74"/>
  <c r="AK53" i="74"/>
  <c r="AF137" i="78"/>
  <c r="AF133" i="78"/>
  <c r="AH135" i="72"/>
  <c r="AK54" i="78"/>
  <c r="AG137" i="77"/>
  <c r="AG136" i="77"/>
  <c r="AG134" i="78"/>
  <c r="AK54" i="77"/>
  <c r="AL53" i="77"/>
  <c r="AL53" i="78"/>
  <c r="AL53" i="76"/>
  <c r="AH133" i="76"/>
  <c r="AI34" i="76"/>
  <c r="AK54" i="76"/>
  <c r="AH133" i="77"/>
  <c r="AI34" i="77"/>
  <c r="AH132" i="78"/>
  <c r="AI34" i="78"/>
  <c r="AH137" i="48"/>
  <c r="AJ34" i="48"/>
  <c r="AK148" i="48"/>
  <c r="AQ119" i="76"/>
  <c r="AI136" i="48" l="1"/>
  <c r="AK34" i="72"/>
  <c r="AJ133" i="48"/>
  <c r="AK54" i="75"/>
  <c r="AL53" i="75"/>
  <c r="AI34" i="75"/>
  <c r="AT18" i="76"/>
  <c r="AI34" i="74"/>
  <c r="AJ136" i="72"/>
  <c r="AL54" i="74"/>
  <c r="AL53" i="74"/>
  <c r="AG137" i="78"/>
  <c r="AG133" i="78"/>
  <c r="AI135" i="72"/>
  <c r="AM53" i="77"/>
  <c r="AM53" i="78"/>
  <c r="AM53" i="76"/>
  <c r="AL54" i="76"/>
  <c r="AI133" i="77"/>
  <c r="AJ34" i="77"/>
  <c r="AI133" i="76"/>
  <c r="AJ34" i="76"/>
  <c r="AL54" i="78"/>
  <c r="AI132" i="78"/>
  <c r="AJ34" i="78"/>
  <c r="AH137" i="77"/>
  <c r="AH136" i="77"/>
  <c r="AL54" i="77"/>
  <c r="AH134" i="78"/>
  <c r="AI137" i="48"/>
  <c r="AK34" i="48"/>
  <c r="AJ136" i="48"/>
  <c r="AL148" i="48"/>
  <c r="O135" i="75"/>
  <c r="AR119" i="76"/>
  <c r="AJ135" i="48" l="1"/>
  <c r="AI135" i="48"/>
  <c r="AL34" i="72"/>
  <c r="AK133" i="48"/>
  <c r="AM53" i="75"/>
  <c r="AL54" i="75"/>
  <c r="AJ34" i="75"/>
  <c r="AU18" i="76"/>
  <c r="AJ34" i="74"/>
  <c r="AK136" i="72"/>
  <c r="AH137" i="78"/>
  <c r="AH133" i="78"/>
  <c r="AM54" i="74"/>
  <c r="AM53" i="74"/>
  <c r="AJ135" i="72"/>
  <c r="AN53" i="77"/>
  <c r="AN53" i="78"/>
  <c r="AN53" i="76"/>
  <c r="AJ132" i="78"/>
  <c r="AK34" i="78"/>
  <c r="AI134" i="78"/>
  <c r="AM54" i="76"/>
  <c r="AJ133" i="76"/>
  <c r="AK34" i="76"/>
  <c r="AJ133" i="77"/>
  <c r="AK34" i="77"/>
  <c r="AM54" i="78"/>
  <c r="AI137" i="77"/>
  <c r="AI136" i="77"/>
  <c r="AM54" i="77"/>
  <c r="AJ137" i="48"/>
  <c r="AL34" i="48"/>
  <c r="AM148" i="48"/>
  <c r="AS119" i="76"/>
  <c r="AK136" i="48" l="1"/>
  <c r="AM34" i="72"/>
  <c r="AL133" i="48"/>
  <c r="AN53" i="75"/>
  <c r="AK34" i="75"/>
  <c r="AM54" i="75"/>
  <c r="AV18" i="76"/>
  <c r="AK34" i="74"/>
  <c r="AL136" i="72"/>
  <c r="AN54" i="74"/>
  <c r="AN53" i="74"/>
  <c r="AI137" i="78"/>
  <c r="AI133" i="78"/>
  <c r="AK135" i="72"/>
  <c r="AO53" i="77"/>
  <c r="AO53" i="78"/>
  <c r="AO53" i="76"/>
  <c r="AK133" i="76"/>
  <c r="AL34" i="76"/>
  <c r="AN54" i="76"/>
  <c r="AK133" i="77"/>
  <c r="AL34" i="77"/>
  <c r="AK132" i="78"/>
  <c r="AL34" i="78"/>
  <c r="AN54" i="78"/>
  <c r="AJ137" i="77"/>
  <c r="AJ136" i="77"/>
  <c r="AJ134" i="78"/>
  <c r="AN54" i="77"/>
  <c r="AK137" i="48"/>
  <c r="AM34" i="48"/>
  <c r="AN148" i="48"/>
  <c r="AT119" i="76"/>
  <c r="AL136" i="48" l="1"/>
  <c r="AK135" i="48"/>
  <c r="AN34" i="72"/>
  <c r="AM133" i="48"/>
  <c r="AN54" i="75"/>
  <c r="AO53" i="75"/>
  <c r="AL34" i="75"/>
  <c r="AW18" i="76"/>
  <c r="AL34" i="74"/>
  <c r="AM136" i="72"/>
  <c r="AJ137" i="78"/>
  <c r="AJ133" i="78"/>
  <c r="AO54" i="74"/>
  <c r="AO53" i="74"/>
  <c r="AL135" i="72"/>
  <c r="AK137" i="77"/>
  <c r="AK136" i="77"/>
  <c r="AK134" i="78"/>
  <c r="AL133" i="76"/>
  <c r="AM34" i="76"/>
  <c r="AO54" i="76"/>
  <c r="AP53" i="77"/>
  <c r="AP53" i="78"/>
  <c r="AP53" i="76"/>
  <c r="AO54" i="78"/>
  <c r="AL132" i="78"/>
  <c r="AM34" i="78"/>
  <c r="AL133" i="77"/>
  <c r="AM34" i="77"/>
  <c r="AO54" i="77"/>
  <c r="AL137" i="48"/>
  <c r="AN34" i="48"/>
  <c r="AO148" i="48"/>
  <c r="P135" i="75"/>
  <c r="AU119" i="76"/>
  <c r="AM136" i="48" l="1"/>
  <c r="AN133" i="48"/>
  <c r="AL135" i="48"/>
  <c r="AM135" i="72" s="1"/>
  <c r="H136" i="76"/>
  <c r="H135" i="76"/>
  <c r="AP53" i="75"/>
  <c r="AO54" i="75"/>
  <c r="AM34" i="75"/>
  <c r="AX18" i="76"/>
  <c r="AM34" i="74"/>
  <c r="AN136" i="72"/>
  <c r="AK137" i="78"/>
  <c r="AK133" i="78"/>
  <c r="AO34" i="72"/>
  <c r="AN136" i="48"/>
  <c r="AP54" i="74"/>
  <c r="AP53" i="74"/>
  <c r="AM133" i="77"/>
  <c r="AN34" i="77"/>
  <c r="AL134" i="78"/>
  <c r="AP54" i="76"/>
  <c r="AQ53" i="77"/>
  <c r="AQ53" i="78"/>
  <c r="AQ53" i="76"/>
  <c r="AL137" i="77"/>
  <c r="AL136" i="77"/>
  <c r="AP54" i="78"/>
  <c r="AM133" i="76"/>
  <c r="AN34" i="76"/>
  <c r="AM132" i="78"/>
  <c r="AN34" i="78"/>
  <c r="AP54" i="77"/>
  <c r="AM137" i="48"/>
  <c r="AO34" i="48"/>
  <c r="AP148" i="48"/>
  <c r="AV119" i="76"/>
  <c r="AN135" i="48" l="1"/>
  <c r="AM135" i="48"/>
  <c r="AP34" i="72"/>
  <c r="AO133" i="48"/>
  <c r="AN34" i="75"/>
  <c r="AQ53" i="75"/>
  <c r="AP54" i="75"/>
  <c r="I135" i="74"/>
  <c r="AY18" i="76"/>
  <c r="AN34" i="74"/>
  <c r="AO136" i="72"/>
  <c r="AL137" i="78"/>
  <c r="AL133" i="78"/>
  <c r="AQ54" i="74"/>
  <c r="AQ53" i="74"/>
  <c r="AP34" i="48"/>
  <c r="AR53" i="77"/>
  <c r="AR53" i="78"/>
  <c r="AR53" i="76"/>
  <c r="AN132" i="78"/>
  <c r="AO34" i="78"/>
  <c r="AQ54" i="78"/>
  <c r="AN133" i="76"/>
  <c r="AO34" i="76"/>
  <c r="AQ54" i="77"/>
  <c r="AN133" i="77"/>
  <c r="AO34" i="77"/>
  <c r="AM134" i="78"/>
  <c r="AM136" i="77"/>
  <c r="AM137" i="77"/>
  <c r="AQ54" i="76"/>
  <c r="AN137" i="48"/>
  <c r="AQ148" i="48"/>
  <c r="AW119" i="76"/>
  <c r="AN135" i="72" l="1"/>
  <c r="AQ34" i="72"/>
  <c r="AP133" i="48"/>
  <c r="AO135" i="72"/>
  <c r="AQ54" i="75"/>
  <c r="AO34" i="75"/>
  <c r="AR53" i="75"/>
  <c r="AZ18" i="76"/>
  <c r="AO34" i="74"/>
  <c r="AM137" i="78"/>
  <c r="AM133" i="78"/>
  <c r="AR54" i="74"/>
  <c r="AR53" i="74"/>
  <c r="AQ34" i="48"/>
  <c r="AS53" i="77"/>
  <c r="AS53" i="78"/>
  <c r="AS53" i="76"/>
  <c r="AN136" i="77"/>
  <c r="AN137" i="77"/>
  <c r="AO132" i="78"/>
  <c r="AP34" i="78"/>
  <c r="AR54" i="76"/>
  <c r="AN134" i="78"/>
  <c r="AR54" i="78"/>
  <c r="AO133" i="77"/>
  <c r="AP34" i="77"/>
  <c r="AO133" i="76"/>
  <c r="AP34" i="76"/>
  <c r="AR54" i="77"/>
  <c r="AR148" i="48"/>
  <c r="AX119" i="76"/>
  <c r="AR34" i="72" l="1"/>
  <c r="AQ133" i="48"/>
  <c r="AP34" i="75"/>
  <c r="AR54" i="75"/>
  <c r="AS53" i="75"/>
  <c r="BA18" i="76"/>
  <c r="AP34" i="74"/>
  <c r="AN137" i="78"/>
  <c r="AN133" i="78"/>
  <c r="AS54" i="74"/>
  <c r="AS53" i="74"/>
  <c r="AR34" i="48"/>
  <c r="AT53" i="77"/>
  <c r="AT53" i="78"/>
  <c r="AT53" i="76"/>
  <c r="AP132" i="78"/>
  <c r="AQ34" i="78"/>
  <c r="AS54" i="76"/>
  <c r="AP133" i="77"/>
  <c r="AQ34" i="77"/>
  <c r="AO134" i="78"/>
  <c r="AS54" i="78"/>
  <c r="AP133" i="76"/>
  <c r="AQ34" i="76"/>
  <c r="AO137" i="77"/>
  <c r="AO136" i="77"/>
  <c r="AS54" i="77"/>
  <c r="AS148" i="48"/>
  <c r="Q135" i="75"/>
  <c r="AY119" i="76"/>
  <c r="AS34" i="72" l="1"/>
  <c r="AR133" i="48"/>
  <c r="AS54" i="75"/>
  <c r="AT53" i="75"/>
  <c r="AQ34" i="75"/>
  <c r="BB18" i="76"/>
  <c r="AQ34" i="74"/>
  <c r="AO137" i="78"/>
  <c r="AO133" i="78"/>
  <c r="AT54" i="74"/>
  <c r="AT53" i="74"/>
  <c r="AS34" i="48"/>
  <c r="AQ133" i="77"/>
  <c r="AR34" i="77"/>
  <c r="AP134" i="78"/>
  <c r="AU53" i="77"/>
  <c r="AU53" i="78"/>
  <c r="AU53" i="76"/>
  <c r="AP137" i="77"/>
  <c r="AP136" i="77"/>
  <c r="AT54" i="76"/>
  <c r="AQ133" i="76"/>
  <c r="AR34" i="76"/>
  <c r="AT54" i="78"/>
  <c r="AQ132" i="78"/>
  <c r="AR34" i="78"/>
  <c r="AT54" i="77"/>
  <c r="AT148" i="48"/>
  <c r="AZ119" i="76"/>
  <c r="AT34" i="72" l="1"/>
  <c r="AS133" i="48"/>
  <c r="AT54" i="75"/>
  <c r="AR34" i="75"/>
  <c r="AU53" i="75"/>
  <c r="BC18" i="76"/>
  <c r="AR34" i="74"/>
  <c r="AU54" i="74"/>
  <c r="AU53" i="74"/>
  <c r="AP137" i="78"/>
  <c r="AP133" i="78"/>
  <c r="AT34" i="48"/>
  <c r="AQ134" i="78"/>
  <c r="AR133" i="76"/>
  <c r="AS34" i="76"/>
  <c r="AU54" i="76"/>
  <c r="AR133" i="77"/>
  <c r="AS34" i="77"/>
  <c r="AR132" i="78"/>
  <c r="AS34" i="78"/>
  <c r="AU54" i="78"/>
  <c r="AQ137" i="77"/>
  <c r="AQ136" i="77"/>
  <c r="AV53" i="78"/>
  <c r="AV53" i="76"/>
  <c r="AU54" i="77"/>
  <c r="AU148" i="48"/>
  <c r="R135" i="75"/>
  <c r="BA119" i="76"/>
  <c r="I136" i="76" l="1"/>
  <c r="I135" i="76"/>
  <c r="AU34" i="72"/>
  <c r="AT133" i="48"/>
  <c r="AS34" i="75"/>
  <c r="AV53" i="75"/>
  <c r="AU54" i="75"/>
  <c r="BD18" i="76"/>
  <c r="AS34" i="74"/>
  <c r="AV54" i="74"/>
  <c r="AV53" i="74"/>
  <c r="AQ137" i="78"/>
  <c r="AQ133" i="78"/>
  <c r="AV53" i="77"/>
  <c r="AU34" i="48"/>
  <c r="AV54" i="77"/>
  <c r="AV54" i="76"/>
  <c r="AS133" i="77"/>
  <c r="AT34" i="77"/>
  <c r="AV54" i="78"/>
  <c r="AS132" i="78"/>
  <c r="AT34" i="78"/>
  <c r="AR136" i="77"/>
  <c r="AR137" i="77"/>
  <c r="AW53" i="77"/>
  <c r="AW53" i="78"/>
  <c r="AW53" i="76"/>
  <c r="AR134" i="78"/>
  <c r="AS133" i="76"/>
  <c r="AT34" i="76"/>
  <c r="AV148" i="48"/>
  <c r="BB119" i="76"/>
  <c r="AV34" i="72" l="1"/>
  <c r="AU133" i="48"/>
  <c r="AT34" i="75"/>
  <c r="AW53" i="75"/>
  <c r="AV54" i="75"/>
  <c r="BE18" i="76"/>
  <c r="AT34" i="74"/>
  <c r="AW54" i="74"/>
  <c r="AW53" i="74"/>
  <c r="AR137" i="78"/>
  <c r="AR133" i="78"/>
  <c r="AV34" i="48"/>
  <c r="AX53" i="77"/>
  <c r="AX53" i="78"/>
  <c r="AX53" i="76"/>
  <c r="AW54" i="78"/>
  <c r="AS134" i="78"/>
  <c r="AT133" i="77"/>
  <c r="AU34" i="77"/>
  <c r="AW54" i="77"/>
  <c r="AS137" i="77"/>
  <c r="AS136" i="77"/>
  <c r="AT133" i="76"/>
  <c r="AU34" i="76"/>
  <c r="AW54" i="76"/>
  <c r="AT132" i="78"/>
  <c r="AU34" i="78"/>
  <c r="AW148" i="48"/>
  <c r="BC119" i="76"/>
  <c r="AV133" i="48" l="1"/>
  <c r="AU136" i="48"/>
  <c r="AX53" i="75"/>
  <c r="AW54" i="75"/>
  <c r="AU34" i="75"/>
  <c r="J135" i="74"/>
  <c r="BF18" i="76"/>
  <c r="AU34" i="74"/>
  <c r="AS137" i="78"/>
  <c r="AS133" i="78"/>
  <c r="AW34" i="48"/>
  <c r="AW34" i="72"/>
  <c r="AX54" i="74"/>
  <c r="AX53" i="74"/>
  <c r="AU132" i="78"/>
  <c r="AV34" i="78"/>
  <c r="AU133" i="76"/>
  <c r="AV34" i="76"/>
  <c r="AU133" i="77"/>
  <c r="AV34" i="77"/>
  <c r="AX54" i="76"/>
  <c r="AT134" i="78"/>
  <c r="AT137" i="77"/>
  <c r="AT136" i="77"/>
  <c r="AX54" i="78"/>
  <c r="AY53" i="77"/>
  <c r="AY53" i="78"/>
  <c r="AY53" i="76"/>
  <c r="AX54" i="77"/>
  <c r="AX148" i="48"/>
  <c r="BD119" i="76"/>
  <c r="AV136" i="48" l="1"/>
  <c r="AX34" i="72"/>
  <c r="AW133" i="48"/>
  <c r="AY53" i="75"/>
  <c r="AX54" i="75"/>
  <c r="AV34" i="75"/>
  <c r="BG18" i="76"/>
  <c r="AV34" i="74"/>
  <c r="AY54" i="74"/>
  <c r="AY53" i="74"/>
  <c r="AT137" i="78"/>
  <c r="AT133" i="78"/>
  <c r="AX34" i="48"/>
  <c r="AY54" i="76"/>
  <c r="AV133" i="77"/>
  <c r="AW34" i="77"/>
  <c r="AV132" i="78"/>
  <c r="AW34" i="78"/>
  <c r="AY54" i="78"/>
  <c r="AU136" i="77"/>
  <c r="AU137" i="77"/>
  <c r="AY54" i="77"/>
  <c r="AV133" i="76"/>
  <c r="AW34" i="76"/>
  <c r="AU134" i="78"/>
  <c r="AZ53" i="77"/>
  <c r="AZ53" i="78"/>
  <c r="AZ53" i="76"/>
  <c r="AY148" i="48"/>
  <c r="S135" i="75"/>
  <c r="BE119" i="76"/>
  <c r="AW136" i="48" l="1"/>
  <c r="AY34" i="72"/>
  <c r="AX133" i="48"/>
  <c r="AZ53" i="75"/>
  <c r="AW34" i="75"/>
  <c r="AY54" i="75"/>
  <c r="BH18" i="76"/>
  <c r="AW34" i="74"/>
  <c r="AZ54" i="74"/>
  <c r="AZ53" i="74"/>
  <c r="AU137" i="78"/>
  <c r="AU133" i="78"/>
  <c r="AY34" i="48"/>
  <c r="AZ54" i="76"/>
  <c r="AW133" i="76"/>
  <c r="AX34" i="76"/>
  <c r="AW133" i="77"/>
  <c r="AX34" i="77"/>
  <c r="AZ54" i="78"/>
  <c r="AW132" i="78"/>
  <c r="AX34" i="78"/>
  <c r="AV137" i="77"/>
  <c r="AV136" i="77"/>
  <c r="AZ54" i="77"/>
  <c r="AV134" i="78"/>
  <c r="BA53" i="77"/>
  <c r="BA53" i="78"/>
  <c r="BA53" i="76"/>
  <c r="AZ148" i="48"/>
  <c r="BF119" i="76"/>
  <c r="AX136" i="48" l="1"/>
  <c r="AZ34" i="72"/>
  <c r="AY133" i="48"/>
  <c r="BA53" i="75"/>
  <c r="AZ54" i="75"/>
  <c r="AX34" i="75"/>
  <c r="BI18" i="76"/>
  <c r="AX34" i="74"/>
  <c r="AV137" i="78"/>
  <c r="AV133" i="78"/>
  <c r="BA54" i="74"/>
  <c r="BA53" i="74"/>
  <c r="AZ34" i="48"/>
  <c r="BA54" i="77"/>
  <c r="AW134" i="78"/>
  <c r="AX133" i="77"/>
  <c r="AY34" i="77"/>
  <c r="AX133" i="76"/>
  <c r="AY34" i="76"/>
  <c r="AW137" i="77"/>
  <c r="AW136" i="77"/>
  <c r="BA54" i="76"/>
  <c r="AX132" i="78"/>
  <c r="AY34" i="78"/>
  <c r="BB53" i="77"/>
  <c r="BB53" i="78"/>
  <c r="BB53" i="76"/>
  <c r="BA54" i="78"/>
  <c r="BA148" i="48"/>
  <c r="BG119" i="76"/>
  <c r="AY136" i="48" l="1"/>
  <c r="BA34" i="72"/>
  <c r="AZ133" i="48"/>
  <c r="BA54" i="75"/>
  <c r="BB53" i="75"/>
  <c r="AY34" i="75"/>
  <c r="BJ18" i="76"/>
  <c r="AY34" i="74"/>
  <c r="BB54" i="74"/>
  <c r="BB53" i="74"/>
  <c r="AW137" i="78"/>
  <c r="AW133" i="78"/>
  <c r="BA34" i="48"/>
  <c r="BB54" i="78"/>
  <c r="AX134" i="78"/>
  <c r="AY133" i="77"/>
  <c r="AZ34" i="77"/>
  <c r="BB54" i="77"/>
  <c r="AY133" i="76"/>
  <c r="AZ34" i="76"/>
  <c r="AX137" i="77"/>
  <c r="AX136" i="77"/>
  <c r="BC53" i="77"/>
  <c r="BC53" i="78"/>
  <c r="BC53" i="76"/>
  <c r="BB54" i="76"/>
  <c r="AY132" i="78"/>
  <c r="AZ34" i="78"/>
  <c r="BB148" i="48"/>
  <c r="T135" i="75"/>
  <c r="BH119" i="76"/>
  <c r="AZ136" i="48" l="1"/>
  <c r="J136" i="76"/>
  <c r="J135" i="76"/>
  <c r="BB34" i="72"/>
  <c r="BA133" i="48"/>
  <c r="BB54" i="75"/>
  <c r="BC53" i="75"/>
  <c r="AZ34" i="75"/>
  <c r="AZ34" i="74"/>
  <c r="BC54" i="74"/>
  <c r="BC53" i="74"/>
  <c r="AX137" i="78"/>
  <c r="AX133" i="78"/>
  <c r="BB34" i="48"/>
  <c r="AZ132" i="78"/>
  <c r="BA34" i="78"/>
  <c r="BC54" i="78"/>
  <c r="AZ133" i="76"/>
  <c r="BA34" i="76"/>
  <c r="BC54" i="77"/>
  <c r="AZ133" i="77"/>
  <c r="BA34" i="77"/>
  <c r="BD53" i="77"/>
  <c r="BD53" i="78"/>
  <c r="BD53" i="76"/>
  <c r="AY134" i="78"/>
  <c r="AY137" i="77"/>
  <c r="AY136" i="77"/>
  <c r="BC54" i="76"/>
  <c r="BC148" i="48"/>
  <c r="BI119" i="76"/>
  <c r="BA136" i="48" l="1"/>
  <c r="BC34" i="72"/>
  <c r="BB133" i="48"/>
  <c r="BC54" i="75"/>
  <c r="BD53" i="75"/>
  <c r="BA34" i="75"/>
  <c r="BA34" i="74"/>
  <c r="BD54" i="74"/>
  <c r="BD53" i="74"/>
  <c r="AY137" i="78"/>
  <c r="AY133" i="78"/>
  <c r="BC34" i="48"/>
  <c r="BD54" i="76"/>
  <c r="BA133" i="77"/>
  <c r="BB34" i="77"/>
  <c r="BD54" i="78"/>
  <c r="AZ136" i="77"/>
  <c r="AZ137" i="77"/>
  <c r="BA133" i="76"/>
  <c r="BB34" i="76"/>
  <c r="BA132" i="78"/>
  <c r="BB34" i="78"/>
  <c r="BD54" i="77"/>
  <c r="BE53" i="77"/>
  <c r="BE53" i="78"/>
  <c r="BE53" i="76"/>
  <c r="AZ134" i="78"/>
  <c r="BD148" i="48"/>
  <c r="BJ119" i="76"/>
  <c r="BB136" i="48" l="1"/>
  <c r="BD34" i="72"/>
  <c r="BC133" i="48"/>
  <c r="BE53" i="75"/>
  <c r="BB34" i="75"/>
  <c r="BD54" i="75"/>
  <c r="K135" i="74"/>
  <c r="BB34" i="74"/>
  <c r="AZ137" i="78"/>
  <c r="AZ133" i="78"/>
  <c r="BE54" i="74"/>
  <c r="BE53" i="74"/>
  <c r="BD34" i="48"/>
  <c r="BE54" i="77"/>
  <c r="BF53" i="77"/>
  <c r="BF53" i="78"/>
  <c r="BF53" i="76"/>
  <c r="BB132" i="78"/>
  <c r="BC34" i="78"/>
  <c r="BE54" i="76"/>
  <c r="BA134" i="78"/>
  <c r="BB133" i="77"/>
  <c r="BC34" i="77"/>
  <c r="BE54" i="78"/>
  <c r="BB133" i="76"/>
  <c r="BC34" i="76"/>
  <c r="BA136" i="77"/>
  <c r="BA137" i="77"/>
  <c r="BE148" i="48"/>
  <c r="BC136" i="48" l="1"/>
  <c r="BE34" i="72"/>
  <c r="BD133" i="48"/>
  <c r="BC34" i="75"/>
  <c r="BF53" i="75"/>
  <c r="BE54" i="75"/>
  <c r="BC34" i="74"/>
  <c r="BF54" i="74"/>
  <c r="BF53" i="74"/>
  <c r="BA137" i="78"/>
  <c r="BA133" i="78"/>
  <c r="BE34" i="48"/>
  <c r="BC133" i="76"/>
  <c r="BD34" i="76"/>
  <c r="BB137" i="77"/>
  <c r="BB136" i="77"/>
  <c r="BF54" i="78"/>
  <c r="BC132" i="78"/>
  <c r="BD34" i="78"/>
  <c r="BF54" i="77"/>
  <c r="BB134" i="78"/>
  <c r="BG53" i="77"/>
  <c r="BG53" i="78"/>
  <c r="BG53" i="76"/>
  <c r="BC133" i="77"/>
  <c r="BD34" i="77"/>
  <c r="BF54" i="76"/>
  <c r="BF148" i="48"/>
  <c r="U135" i="75"/>
  <c r="BD136" i="48" l="1"/>
  <c r="BF34" i="72"/>
  <c r="BE133" i="48"/>
  <c r="BD34" i="75"/>
  <c r="BF54" i="75"/>
  <c r="BG53" i="75"/>
  <c r="BD34" i="74"/>
  <c r="BB137" i="78"/>
  <c r="BB133" i="78"/>
  <c r="BG54" i="74"/>
  <c r="BG53" i="74"/>
  <c r="BF34" i="48"/>
  <c r="BH53" i="77"/>
  <c r="BH53" i="78"/>
  <c r="BH53" i="76"/>
  <c r="BC137" i="77"/>
  <c r="BC136" i="77"/>
  <c r="BG54" i="78"/>
  <c r="BD132" i="78"/>
  <c r="BE34" i="78"/>
  <c r="BG54" i="77"/>
  <c r="BC134" i="78"/>
  <c r="BD133" i="76"/>
  <c r="BE34" i="76"/>
  <c r="BD133" i="77"/>
  <c r="BE34" i="77"/>
  <c r="BG54" i="76"/>
  <c r="BG148" i="48"/>
  <c r="BE136" i="48" l="1"/>
  <c r="BG34" i="72"/>
  <c r="BF133" i="48"/>
  <c r="BE34" i="75"/>
  <c r="BG54" i="75"/>
  <c r="BH53" i="75"/>
  <c r="BE34" i="74"/>
  <c r="BC137" i="78"/>
  <c r="BC133" i="78"/>
  <c r="BH54" i="74"/>
  <c r="BH53" i="74"/>
  <c r="BG34" i="48"/>
  <c r="BE132" i="78"/>
  <c r="BF34" i="78"/>
  <c r="BE133" i="77"/>
  <c r="BF34" i="77"/>
  <c r="BH54" i="76"/>
  <c r="BD137" i="77"/>
  <c r="BD136" i="77"/>
  <c r="BD134" i="78"/>
  <c r="BH54" i="78"/>
  <c r="BI53" i="77"/>
  <c r="BI53" i="78"/>
  <c r="BI53" i="76"/>
  <c r="BE133" i="76"/>
  <c r="BF34" i="76"/>
  <c r="BH54" i="77"/>
  <c r="BH148" i="48"/>
  <c r="BF136" i="48" l="1"/>
  <c r="K136" i="76"/>
  <c r="K135" i="76"/>
  <c r="BH34" i="72"/>
  <c r="BG133" i="48"/>
  <c r="BH54" i="75"/>
  <c r="BF34" i="75"/>
  <c r="BI53" i="75"/>
  <c r="BF34" i="74"/>
  <c r="BI54" i="74"/>
  <c r="BI53" i="74"/>
  <c r="BD137" i="78"/>
  <c r="BD133" i="78"/>
  <c r="BH34" i="48"/>
  <c r="BE137" i="77"/>
  <c r="BE136" i="77"/>
  <c r="BF133" i="76"/>
  <c r="BG34" i="76"/>
  <c r="BI54" i="76"/>
  <c r="BE134" i="78"/>
  <c r="BI54" i="78"/>
  <c r="BJ53" i="77"/>
  <c r="BJ53" i="78"/>
  <c r="BJ53" i="76"/>
  <c r="BI54" i="77"/>
  <c r="BF133" i="77"/>
  <c r="BG34" i="77"/>
  <c r="BF132" i="78"/>
  <c r="BG34" i="78"/>
  <c r="BI148" i="48"/>
  <c r="V135" i="75"/>
  <c r="BI34" i="72" l="1"/>
  <c r="BG136" i="48"/>
  <c r="BJ53" i="75"/>
  <c r="BI54" i="75"/>
  <c r="BG34" i="75"/>
  <c r="BG34" i="74"/>
  <c r="BE137" i="78"/>
  <c r="BE133" i="78"/>
  <c r="BJ54" i="74"/>
  <c r="BJ53" i="74"/>
  <c r="BI34" i="48"/>
  <c r="BG132" i="78"/>
  <c r="BH34" i="78"/>
  <c r="BG133" i="77"/>
  <c r="BH34" i="77"/>
  <c r="BJ54" i="77"/>
  <c r="BF137" i="77"/>
  <c r="BF136" i="77"/>
  <c r="BF134" i="78"/>
  <c r="BJ54" i="76"/>
  <c r="BG133" i="76"/>
  <c r="BH34" i="76"/>
  <c r="BJ54" i="78"/>
  <c r="BJ34" i="72" l="1"/>
  <c r="BJ34" i="48"/>
  <c r="BJ54" i="75"/>
  <c r="BH34" i="75"/>
  <c r="BH34" i="74"/>
  <c r="BF137" i="78"/>
  <c r="BF133" i="78"/>
  <c r="BG136" i="77"/>
  <c r="BG137" i="77"/>
  <c r="BH132" i="78"/>
  <c r="BI34" i="78"/>
  <c r="BH133" i="76"/>
  <c r="BI34" i="76"/>
  <c r="BH133" i="77"/>
  <c r="BI34" i="77"/>
  <c r="BG134" i="78"/>
  <c r="BK34" i="48" l="1"/>
  <c r="BJ133" i="48"/>
  <c r="BI34" i="75"/>
  <c r="L135" i="74"/>
  <c r="BI34" i="74"/>
  <c r="BG137" i="78"/>
  <c r="BG133" i="78"/>
  <c r="BI133" i="77"/>
  <c r="BJ34" i="77"/>
  <c r="BI132" i="78"/>
  <c r="BJ34" i="78"/>
  <c r="BH137" i="77"/>
  <c r="BH136" i="77"/>
  <c r="BI133" i="76"/>
  <c r="BJ34" i="76"/>
  <c r="BH134" i="78"/>
  <c r="BJ136" i="48" l="1"/>
  <c r="BJ137" i="48"/>
  <c r="BL34" i="48"/>
  <c r="BK133" i="48"/>
  <c r="BJ34" i="75"/>
  <c r="BH137" i="78"/>
  <c r="BH133" i="78"/>
  <c r="BJ34" i="74"/>
  <c r="BJ133" i="76"/>
  <c r="BI134" i="78"/>
  <c r="BJ133" i="77"/>
  <c r="BJ132" i="78"/>
  <c r="BI136" i="77"/>
  <c r="BI137" i="77"/>
  <c r="W135" i="75"/>
  <c r="BJ135" i="48" l="1"/>
  <c r="BK136" i="48"/>
  <c r="BK137" i="48"/>
  <c r="BM34" i="48"/>
  <c r="BL133" i="48"/>
  <c r="BI137" i="78"/>
  <c r="BI133" i="78"/>
  <c r="BJ137" i="77"/>
  <c r="BJ136" i="77"/>
  <c r="BJ134" i="78"/>
  <c r="BK135" i="48" l="1"/>
  <c r="BL136" i="48"/>
  <c r="BL137" i="48"/>
  <c r="BN34" i="48"/>
  <c r="BM133" i="48"/>
  <c r="BJ137" i="78"/>
  <c r="BJ133" i="78"/>
  <c r="BL135" i="48" l="1"/>
  <c r="BM136" i="48"/>
  <c r="BM137" i="48"/>
  <c r="BO34" i="48"/>
  <c r="BN133" i="48"/>
  <c r="L136" i="76"/>
  <c r="L135" i="76"/>
  <c r="X135" i="75"/>
  <c r="BM135" i="48" l="1"/>
  <c r="BN136" i="48"/>
  <c r="BN137" i="48"/>
  <c r="BP34" i="48"/>
  <c r="BO133" i="48"/>
  <c r="BN135" i="48" l="1"/>
  <c r="BO136" i="48"/>
  <c r="BO137" i="48"/>
  <c r="BQ34" i="48"/>
  <c r="BP133" i="48"/>
  <c r="BO135" i="48" l="1"/>
  <c r="BP136" i="48"/>
  <c r="BP137" i="48"/>
  <c r="BR34" i="48"/>
  <c r="BQ133" i="48"/>
  <c r="M135" i="74"/>
  <c r="BP135" i="48" l="1"/>
  <c r="BQ136" i="48"/>
  <c r="BQ137" i="48"/>
  <c r="BS34" i="48"/>
  <c r="BR133" i="48"/>
  <c r="Z135" i="75"/>
  <c r="BQ135" i="48" l="1"/>
  <c r="BR136" i="48"/>
  <c r="BR137" i="48"/>
  <c r="BT34" i="48"/>
  <c r="BS133" i="48"/>
  <c r="M136" i="76"/>
  <c r="M135" i="76"/>
  <c r="BR135" i="48" l="1"/>
  <c r="BS136" i="48"/>
  <c r="BS137" i="48"/>
  <c r="BU34" i="48"/>
  <c r="BT133" i="48"/>
  <c r="AA135" i="75"/>
  <c r="BS135" i="48" l="1"/>
  <c r="BT136" i="48"/>
  <c r="BT137" i="48"/>
  <c r="BU133" i="48"/>
  <c r="BV34" i="48"/>
  <c r="N135" i="74"/>
  <c r="BT135" i="48" l="1"/>
  <c r="BW34" i="48"/>
  <c r="BV133" i="48"/>
  <c r="BU136" i="48"/>
  <c r="BU137" i="48"/>
  <c r="AB135" i="75"/>
  <c r="BU135" i="48" l="1"/>
  <c r="BV136" i="48"/>
  <c r="BV137" i="48"/>
  <c r="BX34" i="48"/>
  <c r="BW133" i="48"/>
  <c r="N136" i="76"/>
  <c r="N135" i="76"/>
  <c r="BV135" i="48" l="1"/>
  <c r="BW136" i="48"/>
  <c r="BW137" i="48"/>
  <c r="BX133" i="48"/>
  <c r="BY34" i="48"/>
  <c r="AC135" i="75"/>
  <c r="BW135" i="48" l="1"/>
  <c r="BZ34" i="48"/>
  <c r="BY133" i="48"/>
  <c r="BX136" i="48"/>
  <c r="BX137" i="48"/>
  <c r="O135" i="74"/>
  <c r="BX135" i="48" l="1"/>
  <c r="BY136" i="48"/>
  <c r="BY137" i="48"/>
  <c r="BZ133" i="48"/>
  <c r="CA34" i="48"/>
  <c r="AD135" i="75"/>
  <c r="BY135" i="48" l="1"/>
  <c r="CB34" i="48"/>
  <c r="CA133" i="48"/>
  <c r="BZ136" i="48"/>
  <c r="BZ137" i="48"/>
  <c r="O136" i="76"/>
  <c r="O135" i="76"/>
  <c r="BZ135" i="48" l="1"/>
  <c r="CA136" i="48"/>
  <c r="CA137" i="48"/>
  <c r="CC34" i="48"/>
  <c r="CB133" i="48"/>
  <c r="CA135" i="48" l="1"/>
  <c r="CB136" i="48"/>
  <c r="CB137" i="48"/>
  <c r="CD34" i="48"/>
  <c r="CC133" i="48"/>
  <c r="P135" i="74"/>
  <c r="AE135" i="75"/>
  <c r="CB135" i="48" l="1"/>
  <c r="CC136" i="48"/>
  <c r="CC137" i="48"/>
  <c r="CE34" i="48"/>
  <c r="CD133" i="48"/>
  <c r="B8" i="48"/>
  <c r="B7" i="48"/>
  <c r="C8" i="72" l="1"/>
  <c r="C7" i="72"/>
  <c r="CC135" i="48"/>
  <c r="CD136" i="48"/>
  <c r="CD137" i="48"/>
  <c r="CF34" i="48"/>
  <c r="CE133" i="48"/>
  <c r="AF135" i="75"/>
  <c r="B17" i="48"/>
  <c r="B9" i="48"/>
  <c r="CD135" i="48" l="1"/>
  <c r="C9" i="72"/>
  <c r="C17" i="72"/>
  <c r="CE136" i="48"/>
  <c r="CE137" i="48"/>
  <c r="CG34" i="48"/>
  <c r="CF133" i="48"/>
  <c r="P136" i="76"/>
  <c r="P135" i="76"/>
  <c r="CE135" i="48" l="1"/>
  <c r="CF136" i="48"/>
  <c r="CF137" i="48"/>
  <c r="CH34" i="48"/>
  <c r="CG133" i="48"/>
  <c r="C17" i="74"/>
  <c r="C17" i="75"/>
  <c r="C17" i="78"/>
  <c r="C17" i="76"/>
  <c r="C17" i="77"/>
  <c r="AP136" i="48"/>
  <c r="AO136" i="48"/>
  <c r="B19" i="48"/>
  <c r="C19" i="72" l="1"/>
  <c r="CF135" i="48"/>
  <c r="CG136" i="48"/>
  <c r="CG137" i="48"/>
  <c r="CI34" i="48"/>
  <c r="CH133" i="48"/>
  <c r="AQ136" i="72"/>
  <c r="AP135" i="48"/>
  <c r="AP136" i="72"/>
  <c r="AO135" i="48"/>
  <c r="AP97" i="76"/>
  <c r="AP97" i="75"/>
  <c r="AP97" i="78"/>
  <c r="AP97" i="77"/>
  <c r="AP97" i="74"/>
  <c r="C19" i="78"/>
  <c r="C19" i="74"/>
  <c r="AQ136" i="48"/>
  <c r="AO137" i="48"/>
  <c r="AP137" i="48"/>
  <c r="AR136" i="48"/>
  <c r="AG135" i="75"/>
  <c r="CG135" i="48" l="1"/>
  <c r="CH136" i="48"/>
  <c r="CH137" i="48"/>
  <c r="CJ34" i="48"/>
  <c r="CI133" i="48"/>
  <c r="AR136" i="72"/>
  <c r="AQ135" i="48"/>
  <c r="AS136" i="72"/>
  <c r="AR135" i="48"/>
  <c r="C19" i="75"/>
  <c r="Q135" i="74"/>
  <c r="AQ97" i="77"/>
  <c r="AQ97" i="78"/>
  <c r="AQ97" i="75"/>
  <c r="AQ97" i="74"/>
  <c r="AQ97" i="76"/>
  <c r="AQ137" i="48"/>
  <c r="AR137" i="48"/>
  <c r="AS136" i="48"/>
  <c r="CH135" i="48" l="1"/>
  <c r="CI136" i="48"/>
  <c r="CI137" i="48"/>
  <c r="CK34" i="48"/>
  <c r="CJ133" i="48"/>
  <c r="AT136" i="72"/>
  <c r="AS135" i="48"/>
  <c r="AP135" i="72"/>
  <c r="AQ135" i="72"/>
  <c r="AR97" i="74"/>
  <c r="AR97" i="78"/>
  <c r="AR97" i="75"/>
  <c r="AR97" i="76"/>
  <c r="AR97" i="77"/>
  <c r="AS137" i="48"/>
  <c r="AT136" i="48"/>
  <c r="CI135" i="48" l="1"/>
  <c r="AT135" i="48"/>
  <c r="CJ136" i="48"/>
  <c r="CJ137" i="48"/>
  <c r="CL34" i="48"/>
  <c r="CK133" i="48"/>
  <c r="AR135" i="72"/>
  <c r="AS135" i="72"/>
  <c r="AU136" i="72"/>
  <c r="AS97" i="76"/>
  <c r="AS97" i="78"/>
  <c r="AS97" i="75"/>
  <c r="AS97" i="77"/>
  <c r="AS97" i="74"/>
  <c r="AT137" i="48"/>
  <c r="AU135" i="48"/>
  <c r="B6" i="48"/>
  <c r="B5" i="48"/>
  <c r="CJ135" i="48" l="1"/>
  <c r="C5" i="72"/>
  <c r="C6" i="72"/>
  <c r="CK136" i="48"/>
  <c r="CK137" i="48"/>
  <c r="CM34" i="48"/>
  <c r="CL133" i="48"/>
  <c r="AU135" i="72"/>
  <c r="AT135" i="72"/>
  <c r="AV136" i="72"/>
  <c r="AT97" i="77"/>
  <c r="AT97" i="78"/>
  <c r="AT97" i="75"/>
  <c r="AT97" i="74"/>
  <c r="AT97" i="76"/>
  <c r="C37" i="77"/>
  <c r="C37" i="78"/>
  <c r="C37" i="76"/>
  <c r="C37" i="74"/>
  <c r="C60" i="77"/>
  <c r="C60" i="78"/>
  <c r="C60" i="76"/>
  <c r="C60" i="74"/>
  <c r="C5" i="77"/>
  <c r="C5" i="78"/>
  <c r="C5" i="76"/>
  <c r="C5" i="74"/>
  <c r="C61" i="77"/>
  <c r="C61" i="78"/>
  <c r="C61" i="76"/>
  <c r="C61" i="74"/>
  <c r="AU137" i="48"/>
  <c r="B10" i="48"/>
  <c r="AV135" i="48"/>
  <c r="AH135" i="75"/>
  <c r="B79" i="27"/>
  <c r="C69" i="48" l="1"/>
  <c r="C69" i="85"/>
  <c r="B69" i="85" s="1"/>
  <c r="C10" i="72"/>
  <c r="CK135" i="48"/>
  <c r="CL136" i="48"/>
  <c r="CL137" i="48"/>
  <c r="CN34" i="48"/>
  <c r="CM133" i="48"/>
  <c r="Q136" i="76"/>
  <c r="Q135" i="76"/>
  <c r="AV135" i="72"/>
  <c r="B69" i="48"/>
  <c r="D69" i="72"/>
  <c r="C61" i="75"/>
  <c r="C5" i="75"/>
  <c r="C60" i="75"/>
  <c r="C37" i="75"/>
  <c r="AW136" i="72"/>
  <c r="C10" i="74"/>
  <c r="C6" i="74"/>
  <c r="C87" i="76"/>
  <c r="C6" i="75"/>
  <c r="AU97" i="74"/>
  <c r="C10" i="76"/>
  <c r="C6" i="76"/>
  <c r="C87" i="72"/>
  <c r="AU97" i="78"/>
  <c r="C87" i="78"/>
  <c r="C10" i="78"/>
  <c r="C6" i="78"/>
  <c r="AU97" i="75"/>
  <c r="C10" i="77"/>
  <c r="C6" i="77"/>
  <c r="C87" i="77"/>
  <c r="AU97" i="76"/>
  <c r="AU97" i="77"/>
  <c r="C88" i="77"/>
  <c r="C100" i="77"/>
  <c r="B81" i="27"/>
  <c r="B100" i="48"/>
  <c r="B88" i="48"/>
  <c r="C100" i="76"/>
  <c r="AV137" i="48"/>
  <c r="C100" i="78"/>
  <c r="AW135" i="48"/>
  <c r="B75" i="27"/>
  <c r="B76" i="27"/>
  <c r="C66" i="48" l="1"/>
  <c r="C66" i="85"/>
  <c r="B66" i="85" s="1"/>
  <c r="C71" i="48"/>
  <c r="B71" i="48" s="1"/>
  <c r="C71" i="85"/>
  <c r="B71" i="85" s="1"/>
  <c r="C65" i="48"/>
  <c r="B65" i="48" s="1"/>
  <c r="C65" i="85"/>
  <c r="B65" i="85" s="1"/>
  <c r="C69" i="72"/>
  <c r="CL135" i="48"/>
  <c r="CM136" i="48"/>
  <c r="CM137" i="48"/>
  <c r="CO34" i="48"/>
  <c r="CN133" i="48"/>
  <c r="C100" i="74"/>
  <c r="C100" i="72"/>
  <c r="C87" i="75"/>
  <c r="AW135" i="72"/>
  <c r="C87" i="74"/>
  <c r="D71" i="72"/>
  <c r="D65" i="72"/>
  <c r="B66" i="48"/>
  <c r="D66" i="72"/>
  <c r="C88" i="72"/>
  <c r="C88" i="78"/>
  <c r="C88" i="76"/>
  <c r="C88" i="74"/>
  <c r="C10" i="75"/>
  <c r="C100" i="75"/>
  <c r="AX136" i="72"/>
  <c r="AV97" i="77"/>
  <c r="AV97" i="78"/>
  <c r="AV97" i="76"/>
  <c r="D89" i="77"/>
  <c r="E90" i="77"/>
  <c r="AV97" i="75"/>
  <c r="AV97" i="74"/>
  <c r="C69" i="77"/>
  <c r="C69" i="78"/>
  <c r="C69" i="76"/>
  <c r="C69" i="74"/>
  <c r="AW137" i="48"/>
  <c r="AX135" i="48"/>
  <c r="B78" i="27"/>
  <c r="C68" i="48" l="1"/>
  <c r="C68" i="85"/>
  <c r="B68" i="85" s="1"/>
  <c r="CM135" i="48"/>
  <c r="C65" i="72"/>
  <c r="C87" i="85"/>
  <c r="C90" i="85"/>
  <c r="C84" i="85" s="1"/>
  <c r="CN136" i="48"/>
  <c r="CN137" i="48"/>
  <c r="CP34" i="48"/>
  <c r="CO133" i="48"/>
  <c r="C66" i="72"/>
  <c r="AX135" i="72"/>
  <c r="B68" i="48"/>
  <c r="D68" i="72"/>
  <c r="C71" i="72"/>
  <c r="D90" i="76"/>
  <c r="D90" i="78"/>
  <c r="D90" i="74"/>
  <c r="C90" i="48"/>
  <c r="C69" i="75"/>
  <c r="C88" i="75"/>
  <c r="R135" i="74"/>
  <c r="AY136" i="72"/>
  <c r="AW97" i="74"/>
  <c r="AW97" i="75"/>
  <c r="AW97" i="78"/>
  <c r="AW97" i="76"/>
  <c r="AW97" i="77"/>
  <c r="C71" i="77"/>
  <c r="C71" i="78"/>
  <c r="C71" i="76"/>
  <c r="C71" i="74"/>
  <c r="C65" i="77"/>
  <c r="C65" i="78"/>
  <c r="C65" i="76"/>
  <c r="C65" i="74"/>
  <c r="C66" i="77"/>
  <c r="C66" i="78"/>
  <c r="C66" i="76"/>
  <c r="C66" i="74"/>
  <c r="AX137" i="48"/>
  <c r="AY135" i="48"/>
  <c r="C2" i="48"/>
  <c r="AO1" i="48"/>
  <c r="CN135" i="48" l="1"/>
  <c r="C89" i="85"/>
  <c r="C141" i="85" s="1"/>
  <c r="C88" i="85"/>
  <c r="C82" i="85"/>
  <c r="C142" i="85"/>
  <c r="C100" i="85"/>
  <c r="C41" i="48"/>
  <c r="CO136" i="48"/>
  <c r="CO137" i="48"/>
  <c r="CQ34" i="48"/>
  <c r="CP133" i="48"/>
  <c r="D90" i="72"/>
  <c r="C84" i="48"/>
  <c r="C20" i="48"/>
  <c r="D90" i="75"/>
  <c r="C68" i="72"/>
  <c r="C89" i="48"/>
  <c r="C71" i="75"/>
  <c r="C66" i="75"/>
  <c r="C65" i="75"/>
  <c r="AZ136" i="72"/>
  <c r="AX97" i="76"/>
  <c r="AP1" i="77"/>
  <c r="AP1" i="76"/>
  <c r="AP1" i="78"/>
  <c r="AP1" i="74"/>
  <c r="AP1" i="75"/>
  <c r="AO73" i="48"/>
  <c r="AX97" i="78"/>
  <c r="AX97" i="75"/>
  <c r="D2" i="72"/>
  <c r="D2" i="77"/>
  <c r="D2" i="76"/>
  <c r="D2" i="75"/>
  <c r="D2" i="78"/>
  <c r="D2" i="74"/>
  <c r="AX97" i="77"/>
  <c r="AX97" i="74"/>
  <c r="AP118" i="27"/>
  <c r="AP1" i="72"/>
  <c r="AY135" i="72"/>
  <c r="C68" i="77"/>
  <c r="C68" i="78"/>
  <c r="C68" i="76"/>
  <c r="C68" i="74"/>
  <c r="AY137" i="48"/>
  <c r="AP1" i="48"/>
  <c r="AZ135" i="48"/>
  <c r="AI135" i="75"/>
  <c r="D2" i="48"/>
  <c r="C99" i="85" l="1"/>
  <c r="C83" i="48"/>
  <c r="AO23" i="48"/>
  <c r="AO23" i="85"/>
  <c r="D20" i="72"/>
  <c r="C105" i="85"/>
  <c r="D101" i="85"/>
  <c r="D20" i="48"/>
  <c r="CO135" i="48"/>
  <c r="C83" i="85"/>
  <c r="D90" i="85"/>
  <c r="D84" i="85" s="1"/>
  <c r="D87" i="85"/>
  <c r="D89" i="85"/>
  <c r="CP136" i="48"/>
  <c r="CP137" i="48"/>
  <c r="CR34" i="48"/>
  <c r="CQ133" i="48"/>
  <c r="D89" i="75"/>
  <c r="D89" i="74"/>
  <c r="E90" i="74"/>
  <c r="D89" i="78"/>
  <c r="E90" i="78"/>
  <c r="D90" i="48"/>
  <c r="D89" i="72"/>
  <c r="D89" i="76"/>
  <c r="E90" i="76"/>
  <c r="C68" i="75"/>
  <c r="BA136" i="72"/>
  <c r="AP23" i="74"/>
  <c r="AP23" i="77"/>
  <c r="AP23" i="78"/>
  <c r="AP23" i="76"/>
  <c r="AP73" i="72"/>
  <c r="AP73" i="77"/>
  <c r="AP73" i="78"/>
  <c r="AP73" i="76"/>
  <c r="AP73" i="74"/>
  <c r="AY97" i="74"/>
  <c r="E2" i="72"/>
  <c r="E2" i="77"/>
  <c r="E2" i="76"/>
  <c r="E2" i="78"/>
  <c r="E2" i="74"/>
  <c r="E2" i="75"/>
  <c r="AY97" i="77"/>
  <c r="D41" i="48"/>
  <c r="D41" i="72"/>
  <c r="AY97" i="75"/>
  <c r="AQ1" i="76"/>
  <c r="AQ1" i="78"/>
  <c r="AQ1" i="77"/>
  <c r="AQ1" i="75"/>
  <c r="AQ1" i="74"/>
  <c r="AP73" i="48"/>
  <c r="AY97" i="78"/>
  <c r="AY97" i="76"/>
  <c r="AQ118" i="27"/>
  <c r="AQ1" i="72"/>
  <c r="AZ135" i="72"/>
  <c r="AZ137" i="48"/>
  <c r="AQ1" i="48"/>
  <c r="E2" i="48"/>
  <c r="C106" i="85" l="1"/>
  <c r="D83" i="85"/>
  <c r="E90" i="85"/>
  <c r="D142" i="85"/>
  <c r="E89" i="85"/>
  <c r="D141" i="85"/>
  <c r="D88" i="85"/>
  <c r="D82" i="85"/>
  <c r="D100" i="85"/>
  <c r="CP135" i="48"/>
  <c r="AP23" i="72"/>
  <c r="AP23" i="48"/>
  <c r="AP23" i="85"/>
  <c r="E20" i="72"/>
  <c r="D84" i="72"/>
  <c r="CR133" i="48"/>
  <c r="CS34" i="48"/>
  <c r="CQ136" i="48"/>
  <c r="CQ137" i="48"/>
  <c r="E90" i="72"/>
  <c r="D84" i="48"/>
  <c r="BB136" i="72"/>
  <c r="BA135" i="48"/>
  <c r="E90" i="75"/>
  <c r="AP73" i="75"/>
  <c r="AP23" i="75"/>
  <c r="AQ23" i="74"/>
  <c r="AQ23" i="77"/>
  <c r="AQ23" i="76"/>
  <c r="AQ23" i="78"/>
  <c r="AR1" i="76"/>
  <c r="AR1" i="75"/>
  <c r="AR1" i="77"/>
  <c r="AR1" i="78"/>
  <c r="AR1" i="74"/>
  <c r="AQ73" i="48"/>
  <c r="AZ97" i="74"/>
  <c r="AZ97" i="76"/>
  <c r="AZ97" i="78"/>
  <c r="AZ97" i="75"/>
  <c r="AZ97" i="77"/>
  <c r="AQ73" i="72"/>
  <c r="AQ73" i="77"/>
  <c r="AQ73" i="78"/>
  <c r="AQ73" i="76"/>
  <c r="AQ73" i="74"/>
  <c r="F2" i="72"/>
  <c r="F2" i="76"/>
  <c r="F2" i="75"/>
  <c r="F2" i="74"/>
  <c r="F2" i="78"/>
  <c r="F2" i="77"/>
  <c r="E41" i="48"/>
  <c r="E41" i="72"/>
  <c r="AR118" i="27"/>
  <c r="AR1" i="72"/>
  <c r="BA135" i="72"/>
  <c r="BA137" i="48"/>
  <c r="AR1" i="48"/>
  <c r="F2" i="48"/>
  <c r="D99" i="85" l="1"/>
  <c r="E101" i="85" s="1"/>
  <c r="E84" i="85"/>
  <c r="C107" i="85"/>
  <c r="E84" i="72"/>
  <c r="E83" i="85"/>
  <c r="F90" i="85"/>
  <c r="CQ135" i="48"/>
  <c r="AQ23" i="48"/>
  <c r="AQ23" i="85"/>
  <c r="AQ23" i="72"/>
  <c r="CR136" i="48"/>
  <c r="CR137" i="48"/>
  <c r="CT34" i="48"/>
  <c r="CS133" i="48"/>
  <c r="BC136" i="72"/>
  <c r="BB135" i="48"/>
  <c r="AQ73" i="75"/>
  <c r="AQ23" i="75"/>
  <c r="AR23" i="74"/>
  <c r="AR23" i="78"/>
  <c r="AR23" i="77"/>
  <c r="AR23" i="76"/>
  <c r="BA97" i="74"/>
  <c r="AR73" i="72"/>
  <c r="AR73" i="76"/>
  <c r="AR73" i="74"/>
  <c r="AR73" i="77"/>
  <c r="AR73" i="78"/>
  <c r="BA97" i="78"/>
  <c r="G2" i="72"/>
  <c r="G2" i="76"/>
  <c r="G2" i="75"/>
  <c r="G2" i="77"/>
  <c r="G2" i="78"/>
  <c r="G2" i="74"/>
  <c r="AS1" i="75"/>
  <c r="AS1" i="74"/>
  <c r="AS1" i="77"/>
  <c r="AS1" i="76"/>
  <c r="AS1" i="78"/>
  <c r="AR73" i="48"/>
  <c r="BA97" i="77"/>
  <c r="F41" i="72"/>
  <c r="F41" i="48"/>
  <c r="BA97" i="75"/>
  <c r="BA97" i="76"/>
  <c r="AS118" i="27"/>
  <c r="AS1" i="72"/>
  <c r="BB137" i="48"/>
  <c r="AS1" i="48"/>
  <c r="BC135" i="48"/>
  <c r="G2" i="48"/>
  <c r="C169" i="85" l="1"/>
  <c r="C110" i="85"/>
  <c r="F84" i="85"/>
  <c r="D105" i="85"/>
  <c r="CR135" i="48"/>
  <c r="AR23" i="72"/>
  <c r="AR23" i="48"/>
  <c r="AR23" i="85"/>
  <c r="CS136" i="48"/>
  <c r="CS137" i="48"/>
  <c r="CU34" i="48"/>
  <c r="CT133" i="48"/>
  <c r="R136" i="76"/>
  <c r="R135" i="76"/>
  <c r="BB135" i="72"/>
  <c r="AR73" i="75"/>
  <c r="AR23" i="75"/>
  <c r="BD136" i="72"/>
  <c r="AS23" i="74"/>
  <c r="AS23" i="78"/>
  <c r="AS23" i="76"/>
  <c r="AS23" i="77"/>
  <c r="AS73" i="72"/>
  <c r="AS73" i="77"/>
  <c r="AS73" i="78"/>
  <c r="AS73" i="76"/>
  <c r="AS73" i="74"/>
  <c r="AT1" i="75"/>
  <c r="AT1" i="74"/>
  <c r="AT1" i="78"/>
  <c r="AT1" i="76"/>
  <c r="AT1" i="77"/>
  <c r="AS73" i="48"/>
  <c r="H2" i="72"/>
  <c r="H2" i="75"/>
  <c r="H2" i="78"/>
  <c r="H2" i="74"/>
  <c r="H2" i="77"/>
  <c r="H2" i="76"/>
  <c r="BB97" i="75"/>
  <c r="BB97" i="76"/>
  <c r="BB97" i="77"/>
  <c r="G41" i="48"/>
  <c r="G41" i="72"/>
  <c r="BB97" i="78"/>
  <c r="BB97" i="74"/>
  <c r="AT118" i="27"/>
  <c r="AT1" i="72"/>
  <c r="BC137" i="48"/>
  <c r="AT1" i="48"/>
  <c r="AJ135" i="75"/>
  <c r="H2" i="48"/>
  <c r="C116" i="85" l="1"/>
  <c r="C171" i="85"/>
  <c r="C170" i="85"/>
  <c r="AS23" i="72"/>
  <c r="CS135" i="48"/>
  <c r="AS23" i="48"/>
  <c r="AS23" i="85"/>
  <c r="CT136" i="48"/>
  <c r="CT137" i="48"/>
  <c r="CV34" i="48"/>
  <c r="CU133" i="48"/>
  <c r="BC135" i="72"/>
  <c r="AS73" i="75"/>
  <c r="AS23" i="75"/>
  <c r="AT23" i="74"/>
  <c r="AT23" i="76"/>
  <c r="AT23" i="78"/>
  <c r="AT23" i="77"/>
  <c r="BC97" i="77"/>
  <c r="BC97" i="76"/>
  <c r="AT73" i="72"/>
  <c r="AT73" i="77"/>
  <c r="AT73" i="78"/>
  <c r="AT73" i="76"/>
  <c r="AT73" i="74"/>
  <c r="BC97" i="75"/>
  <c r="BC97" i="74"/>
  <c r="AU1" i="74"/>
  <c r="AU1" i="78"/>
  <c r="AU1" i="77"/>
  <c r="AU1" i="76"/>
  <c r="AU1" i="75"/>
  <c r="AT73" i="48"/>
  <c r="I2" i="72"/>
  <c r="I2" i="75"/>
  <c r="I2" i="78"/>
  <c r="I2" i="74"/>
  <c r="I2" i="76"/>
  <c r="I2" i="77"/>
  <c r="BC97" i="78"/>
  <c r="H41" i="48"/>
  <c r="H41" i="72"/>
  <c r="AU118" i="27"/>
  <c r="AU1" i="72"/>
  <c r="BD135" i="72"/>
  <c r="AU1" i="48"/>
  <c r="I2" i="48"/>
  <c r="D117" i="85" l="1"/>
  <c r="C123" i="85"/>
  <c r="AT23" i="72"/>
  <c r="AT23" i="48"/>
  <c r="AT23" i="85"/>
  <c r="CT135" i="48"/>
  <c r="CU136" i="48"/>
  <c r="CU137" i="48"/>
  <c r="CW34" i="48"/>
  <c r="CV133" i="48"/>
  <c r="BE136" i="72"/>
  <c r="BD135" i="48"/>
  <c r="AT73" i="75"/>
  <c r="S135" i="74"/>
  <c r="AT23" i="75"/>
  <c r="AU23" i="74"/>
  <c r="AU23" i="78"/>
  <c r="AU23" i="76"/>
  <c r="AU23" i="77"/>
  <c r="BD97" i="74"/>
  <c r="BD97" i="78"/>
  <c r="BD97" i="75"/>
  <c r="BD97" i="76"/>
  <c r="AV1" i="78"/>
  <c r="AV1" i="77"/>
  <c r="AV1" i="75"/>
  <c r="AV1" i="76"/>
  <c r="AV1" i="74"/>
  <c r="AU73" i="48"/>
  <c r="I41" i="48"/>
  <c r="I41" i="72"/>
  <c r="AU73" i="72"/>
  <c r="AU73" i="76"/>
  <c r="AU73" i="74"/>
  <c r="AU73" i="77"/>
  <c r="AU73" i="78"/>
  <c r="J2" i="72"/>
  <c r="J2" i="78"/>
  <c r="J2" i="74"/>
  <c r="J2" i="77"/>
  <c r="J2" i="76"/>
  <c r="J2" i="75"/>
  <c r="BD97" i="77"/>
  <c r="AV118" i="27"/>
  <c r="AV1" i="72"/>
  <c r="BD137" i="48"/>
  <c r="AV1" i="48"/>
  <c r="J2" i="48"/>
  <c r="C125" i="85" l="1"/>
  <c r="C167" i="85"/>
  <c r="C126" i="85"/>
  <c r="D124" i="85"/>
  <c r="D104" i="85"/>
  <c r="AU23" i="72"/>
  <c r="CU135" i="48"/>
  <c r="AU23" i="48"/>
  <c r="AU23" i="85"/>
  <c r="CV136" i="48"/>
  <c r="CV137" i="48"/>
  <c r="CW133" i="48"/>
  <c r="BF136" i="72"/>
  <c r="BE135" i="48"/>
  <c r="AU73" i="75"/>
  <c r="AU23" i="75"/>
  <c r="AV23" i="78"/>
  <c r="AV23" i="76"/>
  <c r="AV23" i="74"/>
  <c r="AV23" i="77"/>
  <c r="AV73" i="72"/>
  <c r="AV73" i="74"/>
  <c r="AV73" i="77"/>
  <c r="AV73" i="78"/>
  <c r="AV73" i="76"/>
  <c r="AW1" i="77"/>
  <c r="AW1" i="74"/>
  <c r="AW1" i="76"/>
  <c r="AW1" i="75"/>
  <c r="AW1" i="78"/>
  <c r="AV73" i="48"/>
  <c r="J41" i="48"/>
  <c r="J41" i="72"/>
  <c r="BE97" i="77"/>
  <c r="BE97" i="78"/>
  <c r="BE97" i="75"/>
  <c r="K2" i="72"/>
  <c r="K2" i="78"/>
  <c r="K2" i="74"/>
  <c r="K2" i="77"/>
  <c r="K2" i="75"/>
  <c r="K2" i="76"/>
  <c r="BE97" i="76"/>
  <c r="BE97" i="74"/>
  <c r="AW118" i="27"/>
  <c r="AW1" i="72"/>
  <c r="BE137" i="48"/>
  <c r="AW1" i="48"/>
  <c r="AK135" i="75"/>
  <c r="K2" i="48"/>
  <c r="D166" i="85" l="1"/>
  <c r="D109" i="85"/>
  <c r="D103" i="85"/>
  <c r="D113" i="85"/>
  <c r="D120" i="85"/>
  <c r="D106" i="85"/>
  <c r="C150" i="85"/>
  <c r="C127" i="85"/>
  <c r="CV135" i="48"/>
  <c r="AV23" i="72"/>
  <c r="AV23" i="48"/>
  <c r="AV23" i="85"/>
  <c r="CW136" i="48"/>
  <c r="CW137" i="48"/>
  <c r="BG136" i="72"/>
  <c r="BF135" i="48"/>
  <c r="BE135" i="72"/>
  <c r="AV73" i="75"/>
  <c r="AV23" i="75"/>
  <c r="AW23" i="78"/>
  <c r="AW23" i="74"/>
  <c r="AW23" i="76"/>
  <c r="AW23" i="77"/>
  <c r="BF97" i="77"/>
  <c r="K41" i="72"/>
  <c r="K41" i="48"/>
  <c r="BF97" i="76"/>
  <c r="BF97" i="75"/>
  <c r="BF97" i="74"/>
  <c r="AW73" i="72"/>
  <c r="AW73" i="77"/>
  <c r="AW73" i="78"/>
  <c r="AW73" i="74"/>
  <c r="AW73" i="76"/>
  <c r="L2" i="72"/>
  <c r="L2" i="77"/>
  <c r="L2" i="78"/>
  <c r="L2" i="74"/>
  <c r="L2" i="76"/>
  <c r="L2" i="75"/>
  <c r="AX1" i="77"/>
  <c r="AX1" i="76"/>
  <c r="AX1" i="78"/>
  <c r="AX1" i="75"/>
  <c r="AX1" i="74"/>
  <c r="AW73" i="48"/>
  <c r="BF97" i="78"/>
  <c r="AX118" i="27"/>
  <c r="AX1" i="72"/>
  <c r="BF137" i="48"/>
  <c r="AX1" i="48"/>
  <c r="L2" i="48"/>
  <c r="D107" i="85" l="1"/>
  <c r="D121" i="85"/>
  <c r="C128" i="85"/>
  <c r="D112" i="85"/>
  <c r="D114" i="85"/>
  <c r="E94" i="85"/>
  <c r="C151" i="85"/>
  <c r="AW23" i="48"/>
  <c r="AW23" i="85"/>
  <c r="CW135" i="48"/>
  <c r="AW23" i="72"/>
  <c r="BH136" i="72"/>
  <c r="BG135" i="48"/>
  <c r="BF135" i="72"/>
  <c r="AW73" i="75"/>
  <c r="AW23" i="75"/>
  <c r="AX23" i="77"/>
  <c r="AX23" i="78"/>
  <c r="AX23" i="76"/>
  <c r="AX23" i="74"/>
  <c r="BG97" i="75"/>
  <c r="L41" i="48"/>
  <c r="L41" i="72"/>
  <c r="AX73" i="72"/>
  <c r="AX73" i="76"/>
  <c r="AX73" i="74"/>
  <c r="AX73" i="77"/>
  <c r="AX73" i="78"/>
  <c r="BG97" i="78"/>
  <c r="BG97" i="76"/>
  <c r="M2" i="72"/>
  <c r="M2" i="77"/>
  <c r="M2" i="76"/>
  <c r="M2" i="78"/>
  <c r="M2" i="74"/>
  <c r="M2" i="75"/>
  <c r="AY1" i="76"/>
  <c r="AY1" i="74"/>
  <c r="AY1" i="75"/>
  <c r="AY1" i="78"/>
  <c r="AY1" i="77"/>
  <c r="AX73" i="48"/>
  <c r="BG97" i="74"/>
  <c r="BG97" i="77"/>
  <c r="AY118" i="27"/>
  <c r="AY1" i="72"/>
  <c r="BG137" i="48"/>
  <c r="BI133" i="48"/>
  <c r="BH133" i="48"/>
  <c r="AY1" i="48"/>
  <c r="M2" i="48"/>
  <c r="E92" i="85" l="1"/>
  <c r="E87" i="85"/>
  <c r="C154" i="85"/>
  <c r="C152" i="85"/>
  <c r="C153" i="85"/>
  <c r="D110" i="85"/>
  <c r="D169" i="85"/>
  <c r="AX23" i="48"/>
  <c r="AX23" i="85"/>
  <c r="BH136" i="48"/>
  <c r="BI136" i="48"/>
  <c r="AX23" i="72"/>
  <c r="BG135" i="72"/>
  <c r="AX73" i="75"/>
  <c r="AX23" i="75"/>
  <c r="AY23" i="76"/>
  <c r="AY23" i="74"/>
  <c r="AY23" i="78"/>
  <c r="AY23" i="77"/>
  <c r="BH97" i="77"/>
  <c r="BH97" i="74"/>
  <c r="BH97" i="78"/>
  <c r="M41" i="48"/>
  <c r="M41" i="72"/>
  <c r="BH97" i="76"/>
  <c r="AZ1" i="76"/>
  <c r="AZ1" i="75"/>
  <c r="AZ1" i="77"/>
  <c r="AZ1" i="74"/>
  <c r="AZ1" i="78"/>
  <c r="AY73" i="48"/>
  <c r="AY73" i="72"/>
  <c r="AY73" i="77"/>
  <c r="AY73" i="74"/>
  <c r="AY73" i="78"/>
  <c r="AY73" i="76"/>
  <c r="N2" i="72"/>
  <c r="N2" i="76"/>
  <c r="N2" i="77"/>
  <c r="N2" i="78"/>
  <c r="N2" i="75"/>
  <c r="N2" i="74"/>
  <c r="BH97" i="75"/>
  <c r="AZ118" i="27"/>
  <c r="AZ1" i="72"/>
  <c r="BH137" i="48"/>
  <c r="BI137" i="48"/>
  <c r="AZ1" i="48"/>
  <c r="AL135" i="75"/>
  <c r="N2" i="48"/>
  <c r="C155" i="85" l="1"/>
  <c r="B138" i="85"/>
  <c r="E141" i="85"/>
  <c r="F89" i="85"/>
  <c r="E88" i="85"/>
  <c r="E100" i="85"/>
  <c r="E142" i="85"/>
  <c r="E82" i="85"/>
  <c r="D170" i="85"/>
  <c r="D171" i="85"/>
  <c r="E93" i="85"/>
  <c r="D116" i="85"/>
  <c r="D123" i="85" s="1"/>
  <c r="BH135" i="48"/>
  <c r="BI136" i="72"/>
  <c r="BI135" i="48"/>
  <c r="BJ136" i="72"/>
  <c r="AY23" i="48"/>
  <c r="AY23" i="85"/>
  <c r="AY23" i="72"/>
  <c r="S136" i="76"/>
  <c r="S135" i="76"/>
  <c r="BH135" i="72"/>
  <c r="AY73" i="75"/>
  <c r="AY23" i="75"/>
  <c r="AZ23" i="77"/>
  <c r="AZ23" i="78"/>
  <c r="AZ23" i="76"/>
  <c r="AZ23" i="74"/>
  <c r="BI97" i="75"/>
  <c r="O2" i="72"/>
  <c r="O2" i="76"/>
  <c r="O2" i="75"/>
  <c r="O2" i="77"/>
  <c r="O2" i="78"/>
  <c r="O2" i="74"/>
  <c r="BJ97" i="78"/>
  <c r="BI97" i="78"/>
  <c r="BJ97" i="74"/>
  <c r="BI97" i="74"/>
  <c r="AZ73" i="72"/>
  <c r="AZ73" i="78"/>
  <c r="AZ73" i="76"/>
  <c r="AZ73" i="74"/>
  <c r="AZ73" i="77"/>
  <c r="N41" i="48"/>
  <c r="N41" i="72"/>
  <c r="BA1" i="75"/>
  <c r="BA1" i="74"/>
  <c r="BA1" i="78"/>
  <c r="BA1" i="77"/>
  <c r="BA1" i="76"/>
  <c r="AZ73" i="48"/>
  <c r="BJ97" i="76"/>
  <c r="BI97" i="76"/>
  <c r="BJ97" i="77"/>
  <c r="BI97" i="77"/>
  <c r="BA118" i="27"/>
  <c r="BA1" i="72"/>
  <c r="BA1" i="48"/>
  <c r="O2" i="48"/>
  <c r="G90" i="85" l="1"/>
  <c r="F83" i="85"/>
  <c r="D126" i="85"/>
  <c r="D125" i="85"/>
  <c r="D167" i="85"/>
  <c r="E117" i="85"/>
  <c r="E99" i="85"/>
  <c r="AZ23" i="48"/>
  <c r="AZ23" i="85"/>
  <c r="AZ23" i="72"/>
  <c r="BI135" i="72"/>
  <c r="BJ135" i="72"/>
  <c r="BJ97" i="75"/>
  <c r="AZ73" i="75"/>
  <c r="AZ23" i="75"/>
  <c r="BA23" i="74"/>
  <c r="BA23" i="78"/>
  <c r="BA23" i="76"/>
  <c r="BA23" i="77"/>
  <c r="BB1" i="75"/>
  <c r="BB1" i="74"/>
  <c r="BB1" i="78"/>
  <c r="BB1" i="76"/>
  <c r="BB1" i="77"/>
  <c r="BA73" i="48"/>
  <c r="BA73" i="72"/>
  <c r="BA73" i="78"/>
  <c r="BA73" i="77"/>
  <c r="BA73" i="76"/>
  <c r="BA73" i="74"/>
  <c r="P2" i="72"/>
  <c r="P2" i="75"/>
  <c r="P2" i="77"/>
  <c r="P2" i="76"/>
  <c r="P2" i="78"/>
  <c r="P2" i="74"/>
  <c r="O41" i="72"/>
  <c r="O41" i="48"/>
  <c r="BB118" i="27"/>
  <c r="BB1" i="72"/>
  <c r="BB1" i="48"/>
  <c r="P2" i="48"/>
  <c r="E105" i="85" l="1"/>
  <c r="F101" i="85"/>
  <c r="E124" i="85"/>
  <c r="D150" i="85"/>
  <c r="D127" i="85"/>
  <c r="BA23" i="48"/>
  <c r="BA23" i="85"/>
  <c r="BA23" i="72"/>
  <c r="BA73" i="75"/>
  <c r="T135" i="74"/>
  <c r="BA23" i="75"/>
  <c r="BB23" i="78"/>
  <c r="BB23" i="76"/>
  <c r="BB23" i="77"/>
  <c r="BB23" i="74"/>
  <c r="BB73" i="72"/>
  <c r="BB73" i="74"/>
  <c r="BB73" i="77"/>
  <c r="BB73" i="78"/>
  <c r="BB73" i="76"/>
  <c r="Q2" i="72"/>
  <c r="Q2" i="75"/>
  <c r="Q2" i="78"/>
  <c r="Q2" i="74"/>
  <c r="Q2" i="76"/>
  <c r="Q2" i="77"/>
  <c r="BC1" i="74"/>
  <c r="BC1" i="78"/>
  <c r="BC1" i="75"/>
  <c r="BC1" i="76"/>
  <c r="BC1" i="77"/>
  <c r="BB73" i="48"/>
  <c r="P41" i="48"/>
  <c r="P41" i="72"/>
  <c r="BC118" i="27"/>
  <c r="BC1" i="72"/>
  <c r="BC1" i="48"/>
  <c r="Q2" i="48"/>
  <c r="D128" i="85" l="1"/>
  <c r="D151" i="85"/>
  <c r="BB23" i="48"/>
  <c r="BB23" i="85"/>
  <c r="BB23" i="72"/>
  <c r="BB73" i="75"/>
  <c r="BB23" i="75"/>
  <c r="BC23" i="74"/>
  <c r="BC23" i="78"/>
  <c r="BC23" i="77"/>
  <c r="BC23" i="76"/>
  <c r="R2" i="72"/>
  <c r="R2" i="78"/>
  <c r="R2" i="74"/>
  <c r="R2" i="75"/>
  <c r="R2" i="76"/>
  <c r="R2" i="77"/>
  <c r="Q41" i="48"/>
  <c r="Q41" i="72"/>
  <c r="BD1" i="78"/>
  <c r="BD1" i="77"/>
  <c r="BD1" i="75"/>
  <c r="BD1" i="74"/>
  <c r="BD1" i="76"/>
  <c r="BC73" i="48"/>
  <c r="BC73" i="72"/>
  <c r="BC73" i="77"/>
  <c r="BC73" i="78"/>
  <c r="BC73" i="76"/>
  <c r="BC73" i="74"/>
  <c r="BD118" i="27"/>
  <c r="BD1" i="72"/>
  <c r="BD1" i="48"/>
  <c r="AM135" i="75"/>
  <c r="R2" i="48"/>
  <c r="D153" i="85" l="1"/>
  <c r="D154" i="85"/>
  <c r="D152" i="85"/>
  <c r="BC23" i="48"/>
  <c r="BC23" i="85"/>
  <c r="BC23" i="72"/>
  <c r="BC73" i="75"/>
  <c r="BC23" i="75"/>
  <c r="BD23" i="76"/>
  <c r="BD23" i="74"/>
  <c r="BD23" i="77"/>
  <c r="BD23" i="78"/>
  <c r="R41" i="48"/>
  <c r="R41" i="72"/>
  <c r="BD73" i="72"/>
  <c r="BD73" i="76"/>
  <c r="BD73" i="74"/>
  <c r="BD73" i="77"/>
  <c r="BD73" i="78"/>
  <c r="BE1" i="72"/>
  <c r="BE1" i="77"/>
  <c r="BE1" i="74"/>
  <c r="BE1" i="78"/>
  <c r="BE1" i="76"/>
  <c r="BE1" i="75"/>
  <c r="BD73" i="48"/>
  <c r="S2" i="72"/>
  <c r="S2" i="78"/>
  <c r="S2" i="74"/>
  <c r="S2" i="77"/>
  <c r="S2" i="75"/>
  <c r="S2" i="76"/>
  <c r="BE1" i="48"/>
  <c r="BE118" i="27"/>
  <c r="S2" i="48"/>
  <c r="D155" i="85" l="1"/>
  <c r="C138" i="85"/>
  <c r="BD23" i="48"/>
  <c r="BD23" i="85"/>
  <c r="BD23" i="72"/>
  <c r="BD73" i="75"/>
  <c r="BD23" i="75"/>
  <c r="BE23" i="74"/>
  <c r="BE23" i="77"/>
  <c r="BE23" i="78"/>
  <c r="BE23" i="76"/>
  <c r="BE73" i="72"/>
  <c r="BE73" i="74"/>
  <c r="BE73" i="77"/>
  <c r="BE73" i="78"/>
  <c r="BE73" i="76"/>
  <c r="BF1" i="72"/>
  <c r="BF1" i="77"/>
  <c r="BF1" i="76"/>
  <c r="BF1" i="78"/>
  <c r="BF1" i="74"/>
  <c r="BF1" i="75"/>
  <c r="BE73" i="48"/>
  <c r="T2" i="72"/>
  <c r="T2" i="77"/>
  <c r="T2" i="76"/>
  <c r="T2" i="75"/>
  <c r="T2" i="78"/>
  <c r="T2" i="74"/>
  <c r="S41" i="48"/>
  <c r="S41" i="72"/>
  <c r="BF1" i="48"/>
  <c r="BF118" i="27"/>
  <c r="T2" i="48"/>
  <c r="BE23" i="48" l="1"/>
  <c r="BE23" i="85"/>
  <c r="BE23" i="72"/>
  <c r="BE73" i="75"/>
  <c r="BE23" i="75"/>
  <c r="BF23" i="74"/>
  <c r="T41" i="48"/>
  <c r="T41" i="72"/>
  <c r="BF73" i="72"/>
  <c r="BF73" i="74"/>
  <c r="BF73" i="77"/>
  <c r="BF73" i="78"/>
  <c r="BF73" i="76"/>
  <c r="BG1" i="72"/>
  <c r="BG1" i="76"/>
  <c r="BG1" i="78"/>
  <c r="BG1" i="77"/>
  <c r="BG1" i="75"/>
  <c r="BG1" i="74"/>
  <c r="BF73" i="48"/>
  <c r="U2" i="72"/>
  <c r="U2" i="77"/>
  <c r="U2" i="76"/>
  <c r="U2" i="78"/>
  <c r="U2" i="74"/>
  <c r="U2" i="75"/>
  <c r="BF23" i="77"/>
  <c r="BF23" i="78"/>
  <c r="BF23" i="76"/>
  <c r="BG1" i="48"/>
  <c r="BG118" i="27"/>
  <c r="AN135" i="75"/>
  <c r="U2" i="48"/>
  <c r="BF23" i="48" l="1"/>
  <c r="BF23" i="85"/>
  <c r="BF23" i="72"/>
  <c r="T136" i="76"/>
  <c r="T135" i="76"/>
  <c r="BF73" i="75"/>
  <c r="BF23" i="75"/>
  <c r="BG23" i="74"/>
  <c r="BH1" i="72"/>
  <c r="BH1" i="76"/>
  <c r="BH1" i="75"/>
  <c r="BH1" i="77"/>
  <c r="BH1" i="78"/>
  <c r="BH1" i="74"/>
  <c r="BG73" i="48"/>
  <c r="V2" i="72"/>
  <c r="V2" i="76"/>
  <c r="V2" i="75"/>
  <c r="V2" i="78"/>
  <c r="V2" i="74"/>
  <c r="V2" i="77"/>
  <c r="BG73" i="72"/>
  <c r="BG73" i="74"/>
  <c r="BG73" i="78"/>
  <c r="BG73" i="76"/>
  <c r="BG73" i="77"/>
  <c r="U41" i="48"/>
  <c r="U41" i="72"/>
  <c r="BG23" i="77"/>
  <c r="BG23" i="78"/>
  <c r="BG23" i="76"/>
  <c r="BH1" i="48"/>
  <c r="BH118" i="27"/>
  <c r="V2" i="48"/>
  <c r="BG23" i="48" l="1"/>
  <c r="BG23" i="85"/>
  <c r="BG23" i="72"/>
  <c r="BG73" i="75"/>
  <c r="BG23" i="75"/>
  <c r="BH23" i="74"/>
  <c r="BH73" i="72"/>
  <c r="BH73" i="77"/>
  <c r="BH73" i="78"/>
  <c r="BH73" i="76"/>
  <c r="BH73" i="74"/>
  <c r="W2" i="72"/>
  <c r="W2" i="76"/>
  <c r="W2" i="75"/>
  <c r="W2" i="77"/>
  <c r="W2" i="78"/>
  <c r="W2" i="74"/>
  <c r="V41" i="48"/>
  <c r="V41" i="72"/>
  <c r="BI1" i="72"/>
  <c r="BI1" i="75"/>
  <c r="BI1" i="74"/>
  <c r="BI1" i="76"/>
  <c r="BI1" i="77"/>
  <c r="BI1" i="78"/>
  <c r="BH73" i="48"/>
  <c r="BH23" i="77"/>
  <c r="BH23" i="78"/>
  <c r="BH23" i="76"/>
  <c r="BI1" i="48"/>
  <c r="BI118" i="27"/>
  <c r="W2" i="48"/>
  <c r="BJ1" i="48" l="1"/>
  <c r="BH23" i="48"/>
  <c r="BH23" i="85"/>
  <c r="BH23" i="72"/>
  <c r="BJ73" i="48"/>
  <c r="BK1" i="48"/>
  <c r="BK118" i="27"/>
  <c r="BH73" i="75"/>
  <c r="U135" i="74"/>
  <c r="BH23" i="75"/>
  <c r="BI23" i="74"/>
  <c r="X2" i="72"/>
  <c r="X2" i="75"/>
  <c r="X2" i="78"/>
  <c r="X2" i="74"/>
  <c r="X2" i="77"/>
  <c r="X2" i="76"/>
  <c r="BI73" i="72"/>
  <c r="BI73" i="78"/>
  <c r="BI73" i="77"/>
  <c r="BI73" i="76"/>
  <c r="BI73" i="74"/>
  <c r="W41" i="48"/>
  <c r="W41" i="72"/>
  <c r="BJ1" i="75"/>
  <c r="BJ1" i="74"/>
  <c r="BJ1" i="78"/>
  <c r="BJ1" i="76"/>
  <c r="BJ1" i="77"/>
  <c r="BI73" i="48"/>
  <c r="BJ118" i="27"/>
  <c r="BJ1" i="72"/>
  <c r="BI23" i="77"/>
  <c r="BI23" i="76"/>
  <c r="BI23" i="78"/>
  <c r="AO135" i="75"/>
  <c r="X2" i="48"/>
  <c r="BJ23" i="48" l="1"/>
  <c r="BJ23" i="85"/>
  <c r="BI23" i="48"/>
  <c r="BI23" i="85"/>
  <c r="BI23" i="72"/>
  <c r="BK73" i="48"/>
  <c r="BL1" i="48"/>
  <c r="BL118" i="27"/>
  <c r="BI73" i="75"/>
  <c r="BI23" i="75"/>
  <c r="Y2" i="72"/>
  <c r="Y2" i="75"/>
  <c r="Y2" i="78"/>
  <c r="Y2" i="74"/>
  <c r="Y2" i="76"/>
  <c r="Y2" i="77"/>
  <c r="X41" i="72"/>
  <c r="X41" i="48"/>
  <c r="BJ73" i="72"/>
  <c r="BJ73" i="77"/>
  <c r="BJ73" i="78"/>
  <c r="BJ73" i="76"/>
  <c r="BJ73" i="74"/>
  <c r="BJ23" i="77"/>
  <c r="BJ23" i="78"/>
  <c r="BJ23" i="76"/>
  <c r="BJ23" i="74"/>
  <c r="Y135" i="75"/>
  <c r="Y2" i="48"/>
  <c r="BK23" i="48" l="1"/>
  <c r="BK23" i="85"/>
  <c r="BJ23" i="72"/>
  <c r="BL73" i="48"/>
  <c r="BM1" i="48"/>
  <c r="BM118" i="27"/>
  <c r="BJ73" i="75"/>
  <c r="BJ23" i="75"/>
  <c r="Z2" i="72"/>
  <c r="Z2" i="78"/>
  <c r="Z2" i="74"/>
  <c r="Z2" i="77"/>
  <c r="Z2" i="76"/>
  <c r="Z2" i="75"/>
  <c r="Y41" i="48"/>
  <c r="Y41" i="72"/>
  <c r="Z2" i="48"/>
  <c r="BL23" i="48" l="1"/>
  <c r="BL23" i="85"/>
  <c r="BN1" i="48"/>
  <c r="BM73" i="48"/>
  <c r="BN118" i="27"/>
  <c r="Z41" i="48"/>
  <c r="Z41" i="72"/>
  <c r="AA2" i="72"/>
  <c r="AA2" i="78"/>
  <c r="AA2" i="74"/>
  <c r="AA2" i="77"/>
  <c r="AA2" i="75"/>
  <c r="AA2" i="76"/>
  <c r="AA2" i="48"/>
  <c r="BM23" i="48" l="1"/>
  <c r="BM23" i="85"/>
  <c r="BO1" i="48"/>
  <c r="BN73" i="48"/>
  <c r="BO118" i="27"/>
  <c r="AB2" i="72"/>
  <c r="AB2" i="77"/>
  <c r="AB2" i="78"/>
  <c r="AB2" i="74"/>
  <c r="AB2" i="76"/>
  <c r="AB2" i="75"/>
  <c r="AA41" i="72"/>
  <c r="AA41" i="48"/>
  <c r="AP135" i="75"/>
  <c r="AB2" i="48"/>
  <c r="BN23" i="48" l="1"/>
  <c r="BN23" i="85"/>
  <c r="BP1" i="48"/>
  <c r="BO73" i="48"/>
  <c r="BP118" i="27"/>
  <c r="U136" i="76"/>
  <c r="U135" i="76"/>
  <c r="AB41" i="48"/>
  <c r="AB41" i="72"/>
  <c r="AC2" i="72"/>
  <c r="AC2" i="77"/>
  <c r="AC2" i="76"/>
  <c r="AC2" i="78"/>
  <c r="AC2" i="74"/>
  <c r="AC2" i="75"/>
  <c r="AC2" i="48"/>
  <c r="BO23" i="48" l="1"/>
  <c r="BO23" i="85"/>
  <c r="BQ1" i="48"/>
  <c r="BP73" i="48"/>
  <c r="BQ118" i="27"/>
  <c r="AD2" i="72"/>
  <c r="AD2" i="76"/>
  <c r="AD2" i="77"/>
  <c r="AD2" i="75"/>
  <c r="AD2" i="74"/>
  <c r="AD2" i="78"/>
  <c r="AC41" i="48"/>
  <c r="AC41" i="72"/>
  <c r="AD2" i="48"/>
  <c r="BP23" i="48" l="1"/>
  <c r="BP23" i="85"/>
  <c r="BR1" i="48"/>
  <c r="BQ73" i="48"/>
  <c r="BR118" i="27"/>
  <c r="V135" i="74"/>
  <c r="AD41" i="72"/>
  <c r="AD41" i="48"/>
  <c r="AE2" i="72"/>
  <c r="AE2" i="76"/>
  <c r="AE2" i="75"/>
  <c r="AE2" i="77"/>
  <c r="AE2" i="74"/>
  <c r="AE2" i="78"/>
  <c r="AQ135" i="75"/>
  <c r="AE2" i="48"/>
  <c r="BQ23" i="48" l="1"/>
  <c r="BQ23" i="85"/>
  <c r="BS1" i="48"/>
  <c r="BR73" i="48"/>
  <c r="BS118" i="27"/>
  <c r="AF2" i="72"/>
  <c r="AF2" i="75"/>
  <c r="AF2" i="76"/>
  <c r="AF2" i="77"/>
  <c r="AF2" i="78"/>
  <c r="AF2" i="74"/>
  <c r="AE41" i="72"/>
  <c r="AE41" i="48"/>
  <c r="AF2" i="48"/>
  <c r="BR23" i="48" l="1"/>
  <c r="BR23" i="85"/>
  <c r="BT1" i="48"/>
  <c r="BS73" i="48"/>
  <c r="BT118" i="27"/>
  <c r="AF41" i="72"/>
  <c r="AF41" i="48"/>
  <c r="AG2" i="72"/>
  <c r="AG2" i="75"/>
  <c r="AG2" i="78"/>
  <c r="AG2" i="74"/>
  <c r="AG2" i="76"/>
  <c r="AG2" i="77"/>
  <c r="AG2" i="48"/>
  <c r="BS23" i="48" l="1"/>
  <c r="BS23" i="85"/>
  <c r="BU1" i="48"/>
  <c r="BT73" i="48"/>
  <c r="BU118" i="27"/>
  <c r="AH2" i="72"/>
  <c r="AH2" i="78"/>
  <c r="AH2" i="74"/>
  <c r="AH2" i="75"/>
  <c r="AH2" i="76"/>
  <c r="AH2" i="77"/>
  <c r="AG41" i="72"/>
  <c r="AG41" i="48"/>
  <c r="AR135" i="75"/>
  <c r="AH2" i="48"/>
  <c r="BT23" i="48" l="1"/>
  <c r="BT23" i="85"/>
  <c r="BV1" i="48"/>
  <c r="BU73" i="48"/>
  <c r="BV118" i="27"/>
  <c r="AI2" i="72"/>
  <c r="AI2" i="78"/>
  <c r="AI2" i="74"/>
  <c r="AI2" i="77"/>
  <c r="AI2" i="75"/>
  <c r="AI2" i="76"/>
  <c r="AH41" i="72"/>
  <c r="AH41" i="48"/>
  <c r="AI2" i="48"/>
  <c r="BU23" i="48" l="1"/>
  <c r="BU23" i="85"/>
  <c r="BW1" i="48"/>
  <c r="BV73" i="48"/>
  <c r="BW118" i="27"/>
  <c r="V136" i="76"/>
  <c r="V135" i="76"/>
  <c r="AI41" i="48"/>
  <c r="AI41" i="72"/>
  <c r="AJ2" i="72"/>
  <c r="AJ2" i="77"/>
  <c r="AJ2" i="76"/>
  <c r="AJ2" i="75"/>
  <c r="AJ2" i="74"/>
  <c r="AJ2" i="78"/>
  <c r="AJ2" i="48"/>
  <c r="BV23" i="48" l="1"/>
  <c r="BV23" i="85"/>
  <c r="BX1" i="48"/>
  <c r="BW73" i="48"/>
  <c r="BX118" i="27"/>
  <c r="W135" i="74"/>
  <c r="AK2" i="72"/>
  <c r="AK2" i="77"/>
  <c r="AK2" i="76"/>
  <c r="AK2" i="78"/>
  <c r="AK2" i="74"/>
  <c r="AK2" i="75"/>
  <c r="AJ41" i="48"/>
  <c r="AJ41" i="72"/>
  <c r="AS135" i="75"/>
  <c r="AK2" i="48"/>
  <c r="BW23" i="48" l="1"/>
  <c r="BW23" i="85"/>
  <c r="BY1" i="48"/>
  <c r="BX73" i="48"/>
  <c r="BY118" i="27"/>
  <c r="AL2" i="72"/>
  <c r="AL2" i="76"/>
  <c r="AL2" i="75"/>
  <c r="AL2" i="78"/>
  <c r="AL2" i="74"/>
  <c r="AL2" i="77"/>
  <c r="AK41" i="48"/>
  <c r="AK41" i="72"/>
  <c r="AL2" i="48"/>
  <c r="BX23" i="48" l="1"/>
  <c r="BX23" i="85"/>
  <c r="BZ1" i="48"/>
  <c r="BY73" i="48"/>
  <c r="BZ118" i="27"/>
  <c r="AL41" i="48"/>
  <c r="AL41" i="72"/>
  <c r="AM2" i="72"/>
  <c r="AM2" i="76"/>
  <c r="AM2" i="75"/>
  <c r="AM2" i="77"/>
  <c r="AM2" i="78"/>
  <c r="AM2" i="74"/>
  <c r="AM2" i="48"/>
  <c r="BY23" i="48" l="1"/>
  <c r="BY23" i="85"/>
  <c r="CA1" i="48"/>
  <c r="BZ73" i="48"/>
  <c r="CA118" i="27"/>
  <c r="AN2" i="72"/>
  <c r="AN2" i="75"/>
  <c r="AN2" i="78"/>
  <c r="AN2" i="74"/>
  <c r="AN2" i="77"/>
  <c r="AN2" i="76"/>
  <c r="AM41" i="48"/>
  <c r="AM41" i="72"/>
  <c r="AN2" i="48"/>
  <c r="BZ23" i="48" l="1"/>
  <c r="BZ23" i="85"/>
  <c r="CB1" i="48"/>
  <c r="CA73" i="48"/>
  <c r="CB118" i="27"/>
  <c r="AN41" i="72"/>
  <c r="AN41" i="48"/>
  <c r="AO2" i="72"/>
  <c r="AO2" i="75"/>
  <c r="AO2" i="78"/>
  <c r="AO2" i="74"/>
  <c r="AO2" i="76"/>
  <c r="AO2" i="77"/>
  <c r="AT135" i="75"/>
  <c r="AO2" i="48"/>
  <c r="CA23" i="48" l="1"/>
  <c r="CA23" i="85"/>
  <c r="CC1" i="48"/>
  <c r="CB73" i="48"/>
  <c r="CC118" i="27"/>
  <c r="W136" i="76"/>
  <c r="W135" i="76"/>
  <c r="AP2" i="72"/>
  <c r="AP2" i="78"/>
  <c r="AP2" i="74"/>
  <c r="AP2" i="77"/>
  <c r="AP2" i="75"/>
  <c r="AP2" i="76"/>
  <c r="AO41" i="48"/>
  <c r="AO41" i="72"/>
  <c r="AP2" i="48"/>
  <c r="CB23" i="48" l="1"/>
  <c r="CB23" i="85"/>
  <c r="CC73" i="48"/>
  <c r="CD1" i="48"/>
  <c r="CD118" i="27"/>
  <c r="AP41" i="48"/>
  <c r="AP41" i="72"/>
  <c r="AQ2" i="72"/>
  <c r="AQ2" i="78"/>
  <c r="AQ2" i="74"/>
  <c r="AQ2" i="77"/>
  <c r="AQ2" i="75"/>
  <c r="AQ2" i="76"/>
  <c r="AQ2" i="48"/>
  <c r="CC23" i="48" l="1"/>
  <c r="CC23" i="85"/>
  <c r="CE1" i="48"/>
  <c r="CD73" i="48"/>
  <c r="CE118" i="27"/>
  <c r="X135" i="74"/>
  <c r="AR2" i="72"/>
  <c r="AR2" i="77"/>
  <c r="AR2" i="78"/>
  <c r="AR2" i="74"/>
  <c r="AR2" i="76"/>
  <c r="AR2" i="75"/>
  <c r="AQ41" i="48"/>
  <c r="AQ41" i="72"/>
  <c r="AR2" i="48"/>
  <c r="CD23" i="48" l="1"/>
  <c r="CD23" i="85"/>
  <c r="CE73" i="48"/>
  <c r="CF1" i="48"/>
  <c r="CF118" i="27"/>
  <c r="AR41" i="48"/>
  <c r="AR41" i="72"/>
  <c r="AS2" i="72"/>
  <c r="AS2" i="77"/>
  <c r="AS2" i="76"/>
  <c r="AS2" i="78"/>
  <c r="AS2" i="74"/>
  <c r="AS2" i="75"/>
  <c r="AU135" i="75"/>
  <c r="AS2" i="48"/>
  <c r="CE23" i="48" l="1"/>
  <c r="CE23" i="85"/>
  <c r="CF73" i="48"/>
  <c r="CG1" i="48"/>
  <c r="CG118" i="27"/>
  <c r="AT2" i="72"/>
  <c r="AT2" i="76"/>
  <c r="AT2" i="77"/>
  <c r="AT2" i="74"/>
  <c r="AT2" i="78"/>
  <c r="AT2" i="75"/>
  <c r="AS41" i="48"/>
  <c r="AS41" i="72"/>
  <c r="AT2" i="48"/>
  <c r="CF23" i="48" l="1"/>
  <c r="CF23" i="85"/>
  <c r="CG73" i="48"/>
  <c r="CH1" i="48"/>
  <c r="CH118" i="27"/>
  <c r="AT41" i="72"/>
  <c r="AT41" i="48"/>
  <c r="AU2" i="72"/>
  <c r="AU2" i="76"/>
  <c r="AU2" i="75"/>
  <c r="AU2" i="77"/>
  <c r="AU2" i="78"/>
  <c r="AU2" i="74"/>
  <c r="AU2" i="48"/>
  <c r="CG23" i="48" l="1"/>
  <c r="CG23" i="85"/>
  <c r="CH73" i="48"/>
  <c r="CI1" i="48"/>
  <c r="CI118" i="27"/>
  <c r="AV2" i="72"/>
  <c r="AV2" i="75"/>
  <c r="AV2" i="77"/>
  <c r="AV2" i="76"/>
  <c r="AV2" i="78"/>
  <c r="AV2" i="74"/>
  <c r="AU41" i="48"/>
  <c r="AU41" i="72"/>
  <c r="AV135" i="75"/>
  <c r="AV2" i="48"/>
  <c r="CH23" i="48" l="1"/>
  <c r="CH23" i="85"/>
  <c r="CI73" i="48"/>
  <c r="CJ1" i="48"/>
  <c r="CJ118" i="27"/>
  <c r="X136" i="76"/>
  <c r="X135" i="76"/>
  <c r="AV41" i="48"/>
  <c r="AV41" i="72"/>
  <c r="AW2" i="72"/>
  <c r="AW2" i="75"/>
  <c r="AW2" i="78"/>
  <c r="AW2" i="74"/>
  <c r="AW2" i="76"/>
  <c r="AW2" i="77"/>
  <c r="AW2" i="48"/>
  <c r="CI23" i="48" l="1"/>
  <c r="CI23" i="85"/>
  <c r="CK1" i="48"/>
  <c r="CJ73" i="48"/>
  <c r="CK118" i="27"/>
  <c r="Y135" i="74"/>
  <c r="AX2" i="72"/>
  <c r="AX2" i="78"/>
  <c r="AX2" i="74"/>
  <c r="AX2" i="76"/>
  <c r="AX2" i="75"/>
  <c r="AX2" i="77"/>
  <c r="AW41" i="48"/>
  <c r="AW41" i="72"/>
  <c r="AX2" i="48"/>
  <c r="CJ23" i="48" l="1"/>
  <c r="CJ23" i="85"/>
  <c r="CK73" i="48"/>
  <c r="CL1" i="48"/>
  <c r="CL118" i="27"/>
  <c r="AX41" i="48"/>
  <c r="AX41" i="72"/>
  <c r="AY2" i="72"/>
  <c r="AY2" i="78"/>
  <c r="AY2" i="74"/>
  <c r="AY2" i="77"/>
  <c r="AY2" i="75"/>
  <c r="AY2" i="76"/>
  <c r="AW135" i="75"/>
  <c r="AY2" i="48"/>
  <c r="CK23" i="48" l="1"/>
  <c r="CK23" i="85"/>
  <c r="CL73" i="48"/>
  <c r="CM1" i="48"/>
  <c r="CM118" i="27"/>
  <c r="AZ2" i="72"/>
  <c r="AZ2" i="77"/>
  <c r="AZ2" i="76"/>
  <c r="AZ2" i="75"/>
  <c r="AZ2" i="78"/>
  <c r="AZ2" i="74"/>
  <c r="AY41" i="48"/>
  <c r="AY41" i="72"/>
  <c r="AZ2" i="48"/>
  <c r="CL23" i="48" l="1"/>
  <c r="CL23" i="85"/>
  <c r="CN1" i="48"/>
  <c r="CM73" i="48"/>
  <c r="CN118" i="27"/>
  <c r="AZ41" i="48"/>
  <c r="AZ41" i="72"/>
  <c r="BA2" i="72"/>
  <c r="BA2" i="77"/>
  <c r="BA2" i="76"/>
  <c r="BA2" i="78"/>
  <c r="BA2" i="74"/>
  <c r="BA2" i="75"/>
  <c r="BA2" i="48"/>
  <c r="CM23" i="48" l="1"/>
  <c r="CM23" i="85"/>
  <c r="CN73" i="48"/>
  <c r="CO1" i="48"/>
  <c r="CO118" i="27"/>
  <c r="BB2" i="72"/>
  <c r="BB2" i="76"/>
  <c r="BB2" i="75"/>
  <c r="BB2" i="74"/>
  <c r="BB2" i="78"/>
  <c r="BB2" i="77"/>
  <c r="BA41" i="48"/>
  <c r="BA41" i="72"/>
  <c r="BB2" i="48"/>
  <c r="CN23" i="48" l="1"/>
  <c r="CN23" i="85"/>
  <c r="CO73" i="48"/>
  <c r="CP1" i="48"/>
  <c r="CP118" i="27"/>
  <c r="Y136" i="76"/>
  <c r="Y135" i="76"/>
  <c r="BB41" i="48"/>
  <c r="BB41" i="72"/>
  <c r="BC2" i="72"/>
  <c r="BC2" i="76"/>
  <c r="BC2" i="75"/>
  <c r="BC2" i="77"/>
  <c r="BC2" i="78"/>
  <c r="BC2" i="74"/>
  <c r="AX135" i="75"/>
  <c r="BC2" i="48"/>
  <c r="CO23" i="48" l="1"/>
  <c r="CO23" i="85"/>
  <c r="CP73" i="48"/>
  <c r="CQ1" i="48"/>
  <c r="CQ118" i="27"/>
  <c r="BD2" i="72"/>
  <c r="BD2" i="75"/>
  <c r="BD2" i="78"/>
  <c r="BD2" i="74"/>
  <c r="BD2" i="77"/>
  <c r="BD2" i="76"/>
  <c r="BC41" i="48"/>
  <c r="BC41" i="72"/>
  <c r="BD2" i="48"/>
  <c r="CP23" i="48" l="1"/>
  <c r="CP23" i="85"/>
  <c r="CQ73" i="48"/>
  <c r="CR1" i="48"/>
  <c r="CR118" i="27"/>
  <c r="Z135" i="74"/>
  <c r="BD41" i="48"/>
  <c r="BD41" i="72"/>
  <c r="BE2" i="72"/>
  <c r="BE2" i="75"/>
  <c r="BE2" i="78"/>
  <c r="BE2" i="74"/>
  <c r="BE2" i="76"/>
  <c r="BE2" i="77"/>
  <c r="BE2" i="48"/>
  <c r="CQ23" i="48" l="1"/>
  <c r="CQ23" i="85"/>
  <c r="CS1" i="48"/>
  <c r="CR73" i="48"/>
  <c r="CS118" i="27"/>
  <c r="BF2" i="72"/>
  <c r="BF2" i="78"/>
  <c r="BF2" i="74"/>
  <c r="BF2" i="77"/>
  <c r="BF2" i="76"/>
  <c r="BF2" i="75"/>
  <c r="BE41" i="48"/>
  <c r="BE41" i="72"/>
  <c r="AY135" i="75"/>
  <c r="BF2" i="48"/>
  <c r="CR23" i="48" l="1"/>
  <c r="CR23" i="85"/>
  <c r="CS73" i="48"/>
  <c r="CT1" i="48"/>
  <c r="CT118" i="27"/>
  <c r="BG2" i="72"/>
  <c r="BG2" i="78"/>
  <c r="BG2" i="74"/>
  <c r="BG2" i="77"/>
  <c r="BG2" i="75"/>
  <c r="BG2" i="76"/>
  <c r="BF41" i="72"/>
  <c r="BF41" i="48"/>
  <c r="BG2" i="48"/>
  <c r="CS23" i="48" l="1"/>
  <c r="CS23" i="85"/>
  <c r="CT73" i="48"/>
  <c r="CU1" i="48"/>
  <c r="CU118" i="27"/>
  <c r="BG41" i="48"/>
  <c r="BG41" i="72"/>
  <c r="BH2" i="72"/>
  <c r="BH2" i="77"/>
  <c r="BH2" i="78"/>
  <c r="BH2" i="74"/>
  <c r="BH2" i="75"/>
  <c r="BH2" i="76"/>
  <c r="BH2" i="48"/>
  <c r="CT23" i="48" l="1"/>
  <c r="CT23" i="85"/>
  <c r="CU73" i="48"/>
  <c r="CV1" i="48"/>
  <c r="CV118" i="27"/>
  <c r="BI2" i="72"/>
  <c r="BI2" i="77"/>
  <c r="BI2" i="76"/>
  <c r="BI2" i="78"/>
  <c r="BI2" i="74"/>
  <c r="BI2" i="75"/>
  <c r="BH41" i="48"/>
  <c r="BH41" i="72"/>
  <c r="BI2" i="48"/>
  <c r="Q54" i="48"/>
  <c r="I54" i="48"/>
  <c r="L54" i="48"/>
  <c r="D54" i="48"/>
  <c r="S54" i="48"/>
  <c r="K54" i="48"/>
  <c r="R54" i="48"/>
  <c r="J54" i="48"/>
  <c r="M54" i="48"/>
  <c r="E54" i="48"/>
  <c r="T54" i="48"/>
  <c r="P54" i="48"/>
  <c r="H54" i="48"/>
  <c r="O54" i="48"/>
  <c r="G54" i="48"/>
  <c r="N54" i="48"/>
  <c r="F54" i="48"/>
  <c r="I54" i="72" l="1"/>
  <c r="E54" i="72"/>
  <c r="J54" i="72"/>
  <c r="U54" i="72"/>
  <c r="N54" i="72"/>
  <c r="R54" i="72"/>
  <c r="G54" i="72"/>
  <c r="O54" i="72"/>
  <c r="K54" i="72"/>
  <c r="BJ2" i="48"/>
  <c r="T54" i="72"/>
  <c r="M54" i="72"/>
  <c r="S54" i="72"/>
  <c r="CU23" i="48"/>
  <c r="CU23" i="85"/>
  <c r="Q54" i="72"/>
  <c r="F54" i="72"/>
  <c r="H54" i="72"/>
  <c r="P54" i="72"/>
  <c r="L54" i="72"/>
  <c r="CW1" i="48"/>
  <c r="CV73" i="48"/>
  <c r="CW118" i="27"/>
  <c r="Z136" i="76"/>
  <c r="Z135" i="76"/>
  <c r="BI41" i="48"/>
  <c r="BI41" i="72"/>
  <c r="BJ2" i="72"/>
  <c r="BJ2" i="76"/>
  <c r="BJ2" i="77"/>
  <c r="BJ2" i="78"/>
  <c r="BJ2" i="75"/>
  <c r="BJ2" i="74"/>
  <c r="AZ135" i="75"/>
  <c r="CV23" i="48" l="1"/>
  <c r="CV23" i="85"/>
  <c r="BK2" i="48"/>
  <c r="BJ41" i="48"/>
  <c r="CW73" i="48"/>
  <c r="CX118" i="27"/>
  <c r="BJ41" i="72"/>
  <c r="C44" i="72"/>
  <c r="BA135" i="75"/>
  <c r="CW23" i="48" l="1"/>
  <c r="CW23" i="85"/>
  <c r="BL2" i="48"/>
  <c r="BK41" i="48"/>
  <c r="BJ32" i="48"/>
  <c r="BJ108" i="48"/>
  <c r="CY118" i="27"/>
  <c r="AA135" i="74"/>
  <c r="C11" i="78"/>
  <c r="C11" i="72"/>
  <c r="C45" i="75"/>
  <c r="C45" i="76"/>
  <c r="C44" i="78"/>
  <c r="C45" i="78"/>
  <c r="C45" i="74"/>
  <c r="C45" i="77"/>
  <c r="C44" i="48"/>
  <c r="C11" i="77"/>
  <c r="C11" i="76"/>
  <c r="C11" i="74"/>
  <c r="B38" i="48"/>
  <c r="BL41" i="48" l="1"/>
  <c r="BK32" i="48"/>
  <c r="BM2" i="48"/>
  <c r="BM41" i="48" s="1"/>
  <c r="C38" i="72"/>
  <c r="BK108" i="48"/>
  <c r="D44" i="72"/>
  <c r="CZ118" i="27"/>
  <c r="BL32" i="48"/>
  <c r="C11" i="75"/>
  <c r="D44" i="78"/>
  <c r="C44" i="76"/>
  <c r="C44" i="74"/>
  <c r="D44" i="48"/>
  <c r="C44" i="77"/>
  <c r="C44" i="75"/>
  <c r="C42" i="77"/>
  <c r="C42" i="78"/>
  <c r="C42" i="76"/>
  <c r="C42" i="74"/>
  <c r="C38" i="77"/>
  <c r="C38" i="78"/>
  <c r="C38" i="76"/>
  <c r="C38" i="74"/>
  <c r="BN2" i="48" l="1"/>
  <c r="BL108" i="48"/>
  <c r="E44" i="72"/>
  <c r="DA118" i="27"/>
  <c r="BM32" i="48"/>
  <c r="BN41" i="48"/>
  <c r="AA136" i="76"/>
  <c r="AA135" i="76"/>
  <c r="C38" i="75"/>
  <c r="E44" i="48"/>
  <c r="C42" i="75"/>
  <c r="E44" i="78"/>
  <c r="C41" i="74"/>
  <c r="C41" i="75"/>
  <c r="D44" i="77"/>
  <c r="C41" i="76"/>
  <c r="C41" i="77"/>
  <c r="D44" i="74"/>
  <c r="D44" i="76"/>
  <c r="D44" i="75"/>
  <c r="C41" i="78"/>
  <c r="B32" i="48"/>
  <c r="BO2" i="48" l="1"/>
  <c r="BM108" i="48"/>
  <c r="F44" i="72"/>
  <c r="DB118" i="27"/>
  <c r="BO41" i="48"/>
  <c r="BN32" i="48"/>
  <c r="D41" i="75"/>
  <c r="F44" i="48"/>
  <c r="D41" i="74"/>
  <c r="F44" i="78"/>
  <c r="C32" i="78"/>
  <c r="D41" i="78"/>
  <c r="D41" i="77"/>
  <c r="C108" i="76"/>
  <c r="D41" i="76"/>
  <c r="E44" i="76"/>
  <c r="E44" i="74"/>
  <c r="B108" i="48"/>
  <c r="C32" i="72"/>
  <c r="E44" i="75"/>
  <c r="C108" i="77"/>
  <c r="C32" i="77"/>
  <c r="E44" i="77"/>
  <c r="D115" i="27"/>
  <c r="BB135" i="75"/>
  <c r="D35" i="48"/>
  <c r="E35" i="72" l="1"/>
  <c r="BP2" i="48"/>
  <c r="BN108" i="48"/>
  <c r="C108" i="72"/>
  <c r="G44" i="72"/>
  <c r="DC118" i="27"/>
  <c r="BO32" i="48"/>
  <c r="BP41" i="48"/>
  <c r="E41" i="78"/>
  <c r="G44" i="48"/>
  <c r="E41" i="74"/>
  <c r="C32" i="74"/>
  <c r="C108" i="75"/>
  <c r="E41" i="75"/>
  <c r="G44" i="78"/>
  <c r="D32" i="78"/>
  <c r="C32" i="76"/>
  <c r="D32" i="77"/>
  <c r="E41" i="77"/>
  <c r="E41" i="76"/>
  <c r="C32" i="75"/>
  <c r="D32" i="76"/>
  <c r="C120" i="76"/>
  <c r="C104" i="76"/>
  <c r="F44" i="77"/>
  <c r="D108" i="77"/>
  <c r="F44" i="74"/>
  <c r="D32" i="74"/>
  <c r="F44" i="75"/>
  <c r="F44" i="76"/>
  <c r="C109" i="76"/>
  <c r="C106" i="76"/>
  <c r="F41" i="78"/>
  <c r="E32" i="78"/>
  <c r="F41" i="77"/>
  <c r="E35" i="48"/>
  <c r="F35" i="72" l="1"/>
  <c r="BQ2" i="48"/>
  <c r="H44" i="72"/>
  <c r="BO108" i="48"/>
  <c r="DD118" i="27"/>
  <c r="BQ41" i="48"/>
  <c r="BP32" i="48"/>
  <c r="H44" i="78"/>
  <c r="H44" i="48"/>
  <c r="F41" i="74"/>
  <c r="D108" i="74"/>
  <c r="C108" i="74"/>
  <c r="AB135" i="74"/>
  <c r="F41" i="75"/>
  <c r="D108" i="75"/>
  <c r="C121" i="76"/>
  <c r="D108" i="76"/>
  <c r="D32" i="75"/>
  <c r="E32" i="76"/>
  <c r="F41" i="76"/>
  <c r="E108" i="77"/>
  <c r="E32" i="77"/>
  <c r="G44" i="75"/>
  <c r="G44" i="74"/>
  <c r="C112" i="76"/>
  <c r="C113" i="76"/>
  <c r="E32" i="74"/>
  <c r="G44" i="77"/>
  <c r="G44" i="76"/>
  <c r="I44" i="78"/>
  <c r="C107" i="76"/>
  <c r="D92" i="76"/>
  <c r="C114" i="76"/>
  <c r="G41" i="77"/>
  <c r="G41" i="78"/>
  <c r="F32" i="78"/>
  <c r="C93" i="76"/>
  <c r="C93" i="74"/>
  <c r="BC135" i="75"/>
  <c r="F35" i="48"/>
  <c r="BR2" i="48" l="1"/>
  <c r="G35" i="72"/>
  <c r="BP108" i="48"/>
  <c r="I44" i="72"/>
  <c r="DE118" i="27"/>
  <c r="BQ32" i="48"/>
  <c r="BR41" i="48"/>
  <c r="I44" i="48"/>
  <c r="J44" i="48" s="1"/>
  <c r="C93" i="75"/>
  <c r="E108" i="74"/>
  <c r="G41" i="74"/>
  <c r="E32" i="75"/>
  <c r="G41" i="76"/>
  <c r="F108" i="76"/>
  <c r="E108" i="76"/>
  <c r="H44" i="77"/>
  <c r="H44" i="74"/>
  <c r="F108" i="77"/>
  <c r="F32" i="77"/>
  <c r="F32" i="75"/>
  <c r="F32" i="74"/>
  <c r="H44" i="75"/>
  <c r="C110" i="76"/>
  <c r="H44" i="76"/>
  <c r="J44" i="78"/>
  <c r="H41" i="77"/>
  <c r="H41" i="76"/>
  <c r="H41" i="78"/>
  <c r="G32" i="78"/>
  <c r="G35" i="48"/>
  <c r="H35" i="72" l="1"/>
  <c r="BS2" i="48"/>
  <c r="BQ108" i="48"/>
  <c r="K44" i="72"/>
  <c r="J44" i="72"/>
  <c r="DF118" i="27"/>
  <c r="BR32" i="48"/>
  <c r="BS41" i="48"/>
  <c r="E108" i="75"/>
  <c r="F108" i="74"/>
  <c r="H41" i="74"/>
  <c r="G41" i="75"/>
  <c r="F108" i="75"/>
  <c r="F32" i="76"/>
  <c r="I44" i="74"/>
  <c r="G32" i="75"/>
  <c r="G108" i="77"/>
  <c r="G32" i="77"/>
  <c r="C116" i="76"/>
  <c r="G108" i="76"/>
  <c r="G32" i="76"/>
  <c r="I44" i="76"/>
  <c r="G32" i="74"/>
  <c r="I44" i="75"/>
  <c r="I44" i="77"/>
  <c r="K44" i="78"/>
  <c r="I41" i="78"/>
  <c r="H32" i="78"/>
  <c r="I41" i="76"/>
  <c r="I41" i="77"/>
  <c r="K44" i="48"/>
  <c r="H35" i="48"/>
  <c r="I35" i="72" l="1"/>
  <c r="BT2" i="48"/>
  <c r="BR108" i="48"/>
  <c r="L44" i="72"/>
  <c r="DG118" i="27"/>
  <c r="BT41" i="48"/>
  <c r="BS32" i="48"/>
  <c r="G108" i="74"/>
  <c r="I41" i="74"/>
  <c r="H41" i="75"/>
  <c r="G108" i="75"/>
  <c r="D117" i="76"/>
  <c r="H32" i="74"/>
  <c r="H108" i="77"/>
  <c r="H32" i="77"/>
  <c r="J44" i="76"/>
  <c r="H108" i="76"/>
  <c r="H32" i="76"/>
  <c r="J44" i="75"/>
  <c r="H32" i="75"/>
  <c r="J44" i="77"/>
  <c r="J44" i="74"/>
  <c r="L44" i="78"/>
  <c r="J41" i="77"/>
  <c r="J41" i="78"/>
  <c r="I32" i="78"/>
  <c r="J41" i="76"/>
  <c r="L44" i="48"/>
  <c r="BD135" i="75"/>
  <c r="I35" i="48"/>
  <c r="J35" i="72" l="1"/>
  <c r="BU2" i="48"/>
  <c r="BS108" i="48"/>
  <c r="M44" i="72"/>
  <c r="DH118" i="27"/>
  <c r="BT32" i="48"/>
  <c r="BU41" i="48"/>
  <c r="AB136" i="76"/>
  <c r="AB135" i="76"/>
  <c r="D124" i="76"/>
  <c r="H108" i="74"/>
  <c r="J41" i="74"/>
  <c r="I41" i="75"/>
  <c r="H108" i="75"/>
  <c r="D99" i="76"/>
  <c r="D105" i="76"/>
  <c r="D104" i="76"/>
  <c r="C123" i="76"/>
  <c r="E101" i="76"/>
  <c r="K44" i="76"/>
  <c r="I32" i="74"/>
  <c r="I108" i="77"/>
  <c r="I32" i="77"/>
  <c r="K44" i="75"/>
  <c r="I32" i="75"/>
  <c r="K44" i="77"/>
  <c r="I108" i="76"/>
  <c r="I32" i="76"/>
  <c r="K44" i="74"/>
  <c r="M44" i="78"/>
  <c r="K41" i="76"/>
  <c r="K41" i="78"/>
  <c r="J32" i="78"/>
  <c r="K41" i="77"/>
  <c r="M44" i="48"/>
  <c r="C124" i="76"/>
  <c r="J35" i="48"/>
  <c r="K35" i="72" l="1"/>
  <c r="BV2" i="48"/>
  <c r="N44" i="72"/>
  <c r="BT108" i="48"/>
  <c r="DI118" i="27"/>
  <c r="BU32" i="48"/>
  <c r="BV41" i="48"/>
  <c r="I108" i="74"/>
  <c r="K41" i="74"/>
  <c r="J41" i="75"/>
  <c r="I108" i="75"/>
  <c r="D113" i="76"/>
  <c r="D120" i="76"/>
  <c r="D109" i="76"/>
  <c r="D106" i="76"/>
  <c r="L44" i="77"/>
  <c r="L44" i="74"/>
  <c r="L44" i="75"/>
  <c r="J108" i="77"/>
  <c r="J32" i="77"/>
  <c r="J108" i="76"/>
  <c r="J32" i="76"/>
  <c r="L44" i="76"/>
  <c r="J32" i="74"/>
  <c r="J32" i="75"/>
  <c r="C126" i="76"/>
  <c r="E48" i="76"/>
  <c r="N44" i="78"/>
  <c r="L41" i="77"/>
  <c r="L41" i="76"/>
  <c r="L41" i="78"/>
  <c r="K32" i="78"/>
  <c r="N44" i="48"/>
  <c r="C125" i="76"/>
  <c r="K35" i="48"/>
  <c r="L35" i="72" l="1"/>
  <c r="BW2" i="48"/>
  <c r="BU108" i="48"/>
  <c r="O44" i="72"/>
  <c r="DJ118" i="27"/>
  <c r="BV32" i="48"/>
  <c r="BW41" i="48"/>
  <c r="D121" i="76"/>
  <c r="L41" i="74"/>
  <c r="J108" i="74"/>
  <c r="K41" i="75"/>
  <c r="J108" i="75"/>
  <c r="D114" i="76"/>
  <c r="E92" i="76"/>
  <c r="D107" i="76"/>
  <c r="K108" i="77"/>
  <c r="K32" i="77"/>
  <c r="K32" i="74"/>
  <c r="M44" i="76"/>
  <c r="M44" i="74"/>
  <c r="K32" i="75"/>
  <c r="K108" i="76"/>
  <c r="K32" i="76"/>
  <c r="C127" i="76"/>
  <c r="M44" i="75"/>
  <c r="M44" i="77"/>
  <c r="O44" i="78"/>
  <c r="M41" i="76"/>
  <c r="M41" i="78"/>
  <c r="L32" i="78"/>
  <c r="M41" i="77"/>
  <c r="O44" i="48"/>
  <c r="D93" i="76"/>
  <c r="BE135" i="75"/>
  <c r="L35" i="48"/>
  <c r="M35" i="72" l="1"/>
  <c r="BX2" i="48"/>
  <c r="P44" i="72"/>
  <c r="BV108" i="48"/>
  <c r="DK118" i="27"/>
  <c r="BW32" i="48"/>
  <c r="BX41" i="48"/>
  <c r="D112" i="76"/>
  <c r="M41" i="74"/>
  <c r="K108" i="74"/>
  <c r="AC135" i="74"/>
  <c r="L41" i="75"/>
  <c r="K108" i="75"/>
  <c r="D110" i="76"/>
  <c r="L32" i="75"/>
  <c r="N44" i="76"/>
  <c r="N44" i="74"/>
  <c r="L32" i="74"/>
  <c r="L108" i="77"/>
  <c r="L32" i="77"/>
  <c r="L108" i="76"/>
  <c r="L32" i="76"/>
  <c r="N44" i="75"/>
  <c r="N44" i="77"/>
  <c r="P44" i="78"/>
  <c r="N41" i="77"/>
  <c r="N41" i="78"/>
  <c r="M32" i="78"/>
  <c r="N41" i="76"/>
  <c r="P44" i="48"/>
  <c r="M35" i="48"/>
  <c r="N35" i="72" l="1"/>
  <c r="BY2" i="48"/>
  <c r="Q44" i="72"/>
  <c r="BW108" i="48"/>
  <c r="DL118" i="27"/>
  <c r="BY41" i="48"/>
  <c r="BX32" i="48"/>
  <c r="L108" i="74"/>
  <c r="N41" i="74"/>
  <c r="M41" i="75"/>
  <c r="L108" i="75"/>
  <c r="D116" i="76"/>
  <c r="O44" i="77"/>
  <c r="M108" i="77"/>
  <c r="M32" i="77"/>
  <c r="O44" i="74"/>
  <c r="M32" i="74"/>
  <c r="O44" i="76"/>
  <c r="M32" i="75"/>
  <c r="M108" i="76"/>
  <c r="M32" i="76"/>
  <c r="O44" i="75"/>
  <c r="Q44" i="78"/>
  <c r="O41" i="78"/>
  <c r="N32" i="78"/>
  <c r="O41" i="76"/>
  <c r="O41" i="77"/>
  <c r="Q44" i="48"/>
  <c r="N35" i="48"/>
  <c r="O35" i="72" l="1"/>
  <c r="BZ2" i="48"/>
  <c r="BX108" i="48"/>
  <c r="R44" i="72"/>
  <c r="DM118" i="27"/>
  <c r="BY32" i="48"/>
  <c r="BZ41" i="48"/>
  <c r="E117" i="76"/>
  <c r="M108" i="74"/>
  <c r="O41" i="74"/>
  <c r="N41" i="75"/>
  <c r="M108" i="75"/>
  <c r="D123" i="76"/>
  <c r="P44" i="75"/>
  <c r="N32" i="74"/>
  <c r="N32" i="75"/>
  <c r="N108" i="77"/>
  <c r="N32" i="77"/>
  <c r="N108" i="76"/>
  <c r="N32" i="76"/>
  <c r="P44" i="74"/>
  <c r="P44" i="76"/>
  <c r="P44" i="77"/>
  <c r="R44" i="78"/>
  <c r="P41" i="77"/>
  <c r="P41" i="76"/>
  <c r="P41" i="78"/>
  <c r="O32" i="78"/>
  <c r="R44" i="48"/>
  <c r="D125" i="76"/>
  <c r="BF135" i="75"/>
  <c r="O35" i="48"/>
  <c r="P35" i="72" l="1"/>
  <c r="CA2" i="48"/>
  <c r="BY108" i="48"/>
  <c r="S44" i="72"/>
  <c r="DN118" i="27"/>
  <c r="CA41" i="48"/>
  <c r="BZ32" i="48"/>
  <c r="E124" i="76"/>
  <c r="D126" i="76"/>
  <c r="N108" i="74"/>
  <c r="P41" i="74"/>
  <c r="O41" i="75"/>
  <c r="N108" i="75"/>
  <c r="O32" i="75"/>
  <c r="Q44" i="77"/>
  <c r="O32" i="74"/>
  <c r="Q44" i="76"/>
  <c r="O108" i="76"/>
  <c r="O32" i="76"/>
  <c r="Q44" i="74"/>
  <c r="O108" i="77"/>
  <c r="O32" i="77"/>
  <c r="Q44" i="75"/>
  <c r="S44" i="78"/>
  <c r="Q41" i="76"/>
  <c r="Q41" i="78"/>
  <c r="P32" i="78"/>
  <c r="Q41" i="77"/>
  <c r="S44" i="48"/>
  <c r="P35" i="48"/>
  <c r="Q35" i="72" l="1"/>
  <c r="CB2" i="48"/>
  <c r="BZ108" i="48"/>
  <c r="T44" i="72"/>
  <c r="DO118" i="27"/>
  <c r="CA32" i="48"/>
  <c r="CB41" i="48"/>
  <c r="AC136" i="76"/>
  <c r="AC135" i="76"/>
  <c r="D127" i="76"/>
  <c r="O108" i="74"/>
  <c r="Q41" i="74"/>
  <c r="P41" i="75"/>
  <c r="O108" i="75"/>
  <c r="P108" i="77"/>
  <c r="P32" i="77"/>
  <c r="P108" i="76"/>
  <c r="P32" i="76"/>
  <c r="R44" i="75"/>
  <c r="R44" i="76"/>
  <c r="P32" i="75"/>
  <c r="R44" i="74"/>
  <c r="R44" i="77"/>
  <c r="P32" i="74"/>
  <c r="T44" i="78"/>
  <c r="R41" i="77"/>
  <c r="R41" i="78"/>
  <c r="Q32" i="78"/>
  <c r="R41" i="76"/>
  <c r="T44" i="48"/>
  <c r="Q35" i="48"/>
  <c r="CC2" i="48" l="1"/>
  <c r="R35" i="72"/>
  <c r="U44" i="72"/>
  <c r="CA108" i="48"/>
  <c r="DP118" i="27"/>
  <c r="CC41" i="48"/>
  <c r="CB32" i="48"/>
  <c r="P108" i="74"/>
  <c r="R41" i="74"/>
  <c r="Q41" i="75"/>
  <c r="P108" i="75"/>
  <c r="S44" i="76"/>
  <c r="Q32" i="75"/>
  <c r="Q108" i="77"/>
  <c r="Q32" i="77"/>
  <c r="S44" i="74"/>
  <c r="S44" i="77"/>
  <c r="Q32" i="74"/>
  <c r="Q108" i="76"/>
  <c r="Q32" i="76"/>
  <c r="S44" i="75"/>
  <c r="U44" i="78"/>
  <c r="S41" i="78"/>
  <c r="R32" i="78"/>
  <c r="S41" i="76"/>
  <c r="S41" i="77"/>
  <c r="U44" i="48"/>
  <c r="C138" i="76"/>
  <c r="BG135" i="75"/>
  <c r="R35" i="48"/>
  <c r="S35" i="72" l="1"/>
  <c r="CD2" i="48"/>
  <c r="CB108" i="48"/>
  <c r="V44" i="72"/>
  <c r="DQ118" i="27"/>
  <c r="CC32" i="48"/>
  <c r="CD41" i="48"/>
  <c r="Q108" i="74"/>
  <c r="S41" i="74"/>
  <c r="R41" i="75"/>
  <c r="Q108" i="75"/>
  <c r="R108" i="77"/>
  <c r="R32" i="77"/>
  <c r="T44" i="75"/>
  <c r="T44" i="74"/>
  <c r="R108" i="76"/>
  <c r="R32" i="76"/>
  <c r="R32" i="75"/>
  <c r="R32" i="74"/>
  <c r="T44" i="77"/>
  <c r="T44" i="76"/>
  <c r="V44" i="78"/>
  <c r="T41" i="77"/>
  <c r="T41" i="78"/>
  <c r="S32" i="78"/>
  <c r="T41" i="76"/>
  <c r="V44" i="48"/>
  <c r="S35" i="48"/>
  <c r="T35" i="72" l="1"/>
  <c r="CE2" i="48"/>
  <c r="CC108" i="48"/>
  <c r="W44" i="72"/>
  <c r="DR118" i="27"/>
  <c r="CD32" i="48"/>
  <c r="CE41" i="48"/>
  <c r="T41" i="74"/>
  <c r="R108" i="74"/>
  <c r="AD135" i="74"/>
  <c r="T41" i="75"/>
  <c r="S41" i="75"/>
  <c r="R108" i="75"/>
  <c r="U44" i="76"/>
  <c r="S32" i="74"/>
  <c r="U44" i="74"/>
  <c r="S108" i="77"/>
  <c r="S32" i="77"/>
  <c r="U44" i="75"/>
  <c r="S108" i="76"/>
  <c r="S32" i="76"/>
  <c r="U44" i="77"/>
  <c r="W44" i="78"/>
  <c r="U41" i="76"/>
  <c r="U41" i="78"/>
  <c r="T32" i="78"/>
  <c r="U41" i="77"/>
  <c r="W44" i="48"/>
  <c r="T35" i="48"/>
  <c r="U35" i="72" l="1"/>
  <c r="CF2" i="48"/>
  <c r="X44" i="72"/>
  <c r="CD108" i="48"/>
  <c r="DS118" i="27"/>
  <c r="CE32" i="48"/>
  <c r="CF41" i="48"/>
  <c r="S32" i="75"/>
  <c r="S108" i="75"/>
  <c r="S108" i="74"/>
  <c r="U41" i="74"/>
  <c r="U41" i="75"/>
  <c r="T108" i="77"/>
  <c r="T32" i="77"/>
  <c r="T32" i="74"/>
  <c r="V44" i="77"/>
  <c r="V44" i="74"/>
  <c r="T32" i="75"/>
  <c r="T108" i="76"/>
  <c r="T32" i="76"/>
  <c r="V44" i="75"/>
  <c r="V44" i="76"/>
  <c r="X44" i="78"/>
  <c r="V41" i="77"/>
  <c r="V41" i="76"/>
  <c r="V41" i="78"/>
  <c r="U32" i="78"/>
  <c r="X44" i="48"/>
  <c r="BH135" i="75"/>
  <c r="U35" i="48"/>
  <c r="V35" i="72" l="1"/>
  <c r="CG2" i="48"/>
  <c r="CE108" i="48"/>
  <c r="Y44" i="72"/>
  <c r="DT118" i="27"/>
  <c r="CF32" i="48"/>
  <c r="CG41" i="48"/>
  <c r="T108" i="74"/>
  <c r="V41" i="74"/>
  <c r="V41" i="75"/>
  <c r="T108" i="75"/>
  <c r="U32" i="74"/>
  <c r="W44" i="76"/>
  <c r="W44" i="74"/>
  <c r="U108" i="76"/>
  <c r="U32" i="76"/>
  <c r="U32" i="75"/>
  <c r="W44" i="75"/>
  <c r="W44" i="77"/>
  <c r="U108" i="77"/>
  <c r="U32" i="77"/>
  <c r="Y44" i="78"/>
  <c r="W41" i="76"/>
  <c r="W41" i="78"/>
  <c r="V32" i="78"/>
  <c r="W41" i="77"/>
  <c r="Y44" i="48"/>
  <c r="V35" i="48"/>
  <c r="CH2" i="48" l="1"/>
  <c r="W35" i="72"/>
  <c r="Z44" i="72"/>
  <c r="CF108" i="48"/>
  <c r="DU118" i="27"/>
  <c r="CH41" i="48"/>
  <c r="CG32" i="48"/>
  <c r="AD136" i="76"/>
  <c r="AD135" i="76"/>
  <c r="U108" i="74"/>
  <c r="W41" i="74"/>
  <c r="W41" i="75"/>
  <c r="U108" i="75"/>
  <c r="V108" i="76"/>
  <c r="V32" i="76"/>
  <c r="X44" i="77"/>
  <c r="V32" i="75"/>
  <c r="X44" i="75"/>
  <c r="X44" i="76"/>
  <c r="X44" i="74"/>
  <c r="V108" i="77"/>
  <c r="V32" i="77"/>
  <c r="V32" i="74"/>
  <c r="Z44" i="78"/>
  <c r="X41" i="77"/>
  <c r="X41" i="78"/>
  <c r="W32" i="78"/>
  <c r="X41" i="76"/>
  <c r="Z44" i="48"/>
  <c r="W35" i="48"/>
  <c r="X35" i="72" l="1"/>
  <c r="CI2" i="48"/>
  <c r="CG108" i="48"/>
  <c r="AA44" i="72"/>
  <c r="DV118" i="27"/>
  <c r="CH32" i="48"/>
  <c r="CI41" i="48"/>
  <c r="X41" i="74"/>
  <c r="V108" i="74"/>
  <c r="X41" i="75"/>
  <c r="V108" i="75"/>
  <c r="Y44" i="75"/>
  <c r="W32" i="75"/>
  <c r="W108" i="76"/>
  <c r="W32" i="76"/>
  <c r="Y44" i="74"/>
  <c r="Y44" i="77"/>
  <c r="W32" i="74"/>
  <c r="W108" i="77"/>
  <c r="W32" i="77"/>
  <c r="Y44" i="76"/>
  <c r="AA44" i="78"/>
  <c r="Y41" i="78"/>
  <c r="X32" i="78"/>
  <c r="Y41" i="76"/>
  <c r="Y41" i="77"/>
  <c r="AA44" i="48"/>
  <c r="X35" i="48"/>
  <c r="CJ2" i="48" l="1"/>
  <c r="Y35" i="72"/>
  <c r="AB44" i="72"/>
  <c r="CH108" i="48"/>
  <c r="DW118" i="27"/>
  <c r="CI32" i="48"/>
  <c r="CJ41" i="48"/>
  <c r="W108" i="74"/>
  <c r="Y41" i="74"/>
  <c r="Y41" i="75"/>
  <c r="W108" i="75"/>
  <c r="X108" i="77"/>
  <c r="X32" i="77"/>
  <c r="Z44" i="76"/>
  <c r="Z44" i="74"/>
  <c r="X32" i="75"/>
  <c r="X108" i="76"/>
  <c r="X32" i="76"/>
  <c r="X32" i="74"/>
  <c r="Z44" i="77"/>
  <c r="Z44" i="75"/>
  <c r="AB44" i="78"/>
  <c r="Z41" i="77"/>
  <c r="Z41" i="78"/>
  <c r="Y32" i="78"/>
  <c r="Z41" i="76"/>
  <c r="AB44" i="48"/>
  <c r="BI135" i="75"/>
  <c r="Y35" i="48"/>
  <c r="Z35" i="72" l="1"/>
  <c r="CK2" i="48"/>
  <c r="CI108" i="48"/>
  <c r="AC44" i="72"/>
  <c r="DX118" i="27"/>
  <c r="CK41" i="48"/>
  <c r="CJ32" i="48"/>
  <c r="Z41" i="74"/>
  <c r="X108" i="74"/>
  <c r="Z41" i="75"/>
  <c r="X108" i="75"/>
  <c r="AA44" i="75"/>
  <c r="Y32" i="74"/>
  <c r="AA44" i="77"/>
  <c r="AA44" i="74"/>
  <c r="Y108" i="76"/>
  <c r="Y32" i="76"/>
  <c r="AA44" i="76"/>
  <c r="Y32" i="75"/>
  <c r="Y108" i="77"/>
  <c r="Y32" i="77"/>
  <c r="AC44" i="78"/>
  <c r="AA41" i="76"/>
  <c r="AA41" i="78"/>
  <c r="Z32" i="78"/>
  <c r="AA41" i="77"/>
  <c r="AC44" i="48"/>
  <c r="Z35" i="48"/>
  <c r="CL2" i="48" l="1"/>
  <c r="AA35" i="72"/>
  <c r="CJ108" i="48"/>
  <c r="AD44" i="72"/>
  <c r="DY118" i="27"/>
  <c r="CK32" i="48"/>
  <c r="CL41" i="48"/>
  <c r="AA41" i="74"/>
  <c r="Y108" i="74"/>
  <c r="AE135" i="74"/>
  <c r="AA41" i="75"/>
  <c r="Y108" i="75"/>
  <c r="Z108" i="77"/>
  <c r="Z32" i="77"/>
  <c r="AB44" i="74"/>
  <c r="Z32" i="75"/>
  <c r="AB44" i="76"/>
  <c r="Z108" i="76"/>
  <c r="Z32" i="76"/>
  <c r="Z32" i="74"/>
  <c r="AB44" i="77"/>
  <c r="AB44" i="75"/>
  <c r="AD44" i="78"/>
  <c r="AB41" i="77"/>
  <c r="AB41" i="76"/>
  <c r="AB41" i="78"/>
  <c r="AA32" i="78"/>
  <c r="AD44" i="48"/>
  <c r="AA35" i="48"/>
  <c r="AB35" i="72" l="1"/>
  <c r="CM2" i="48"/>
  <c r="CK108" i="48"/>
  <c r="AE44" i="72"/>
  <c r="DZ118" i="27"/>
  <c r="CL32" i="48"/>
  <c r="CM41" i="48"/>
  <c r="Z108" i="74"/>
  <c r="AB41" i="74"/>
  <c r="AB41" i="75"/>
  <c r="Z108" i="75"/>
  <c r="AC44" i="75"/>
  <c r="AC44" i="76"/>
  <c r="AA32" i="75"/>
  <c r="AA108" i="76"/>
  <c r="AA32" i="76"/>
  <c r="AA108" i="77"/>
  <c r="AA32" i="77"/>
  <c r="AC44" i="74"/>
  <c r="AC44" i="77"/>
  <c r="AA32" i="74"/>
  <c r="AE44" i="78"/>
  <c r="AC41" i="78"/>
  <c r="AB32" i="78"/>
  <c r="AC41" i="76"/>
  <c r="AC41" i="77"/>
  <c r="AE44" i="48"/>
  <c r="AB35" i="48"/>
  <c r="AC35" i="72" l="1"/>
  <c r="CN2" i="48"/>
  <c r="CN41" i="48" s="1"/>
  <c r="AF44" i="72"/>
  <c r="CL108" i="48"/>
  <c r="EA118" i="27"/>
  <c r="CM32" i="48"/>
  <c r="AE136" i="76"/>
  <c r="AE135" i="76"/>
  <c r="AA108" i="74"/>
  <c r="AC41" i="74"/>
  <c r="AC41" i="75"/>
  <c r="AA108" i="75"/>
  <c r="AB108" i="77"/>
  <c r="AB32" i="77"/>
  <c r="AB32" i="75"/>
  <c r="AD44" i="74"/>
  <c r="AD44" i="76"/>
  <c r="AB32" i="74"/>
  <c r="AD44" i="77"/>
  <c r="AB108" i="76"/>
  <c r="AB32" i="76"/>
  <c r="AD44" i="75"/>
  <c r="AF44" i="78"/>
  <c r="AD41" i="77"/>
  <c r="AD41" i="78"/>
  <c r="AC32" i="78"/>
  <c r="AD41" i="76"/>
  <c r="AF44" i="48"/>
  <c r="BJ135" i="75"/>
  <c r="AC35" i="48"/>
  <c r="AD35" i="72" l="1"/>
  <c r="CO2" i="48"/>
  <c r="CM108" i="48"/>
  <c r="AG44" i="72"/>
  <c r="EB118" i="27"/>
  <c r="CN32" i="48"/>
  <c r="CO41" i="48"/>
  <c r="AD41" i="74"/>
  <c r="AB108" i="74"/>
  <c r="AD41" i="75"/>
  <c r="AB108" i="75"/>
  <c r="AC32" i="75"/>
  <c r="AE44" i="75"/>
  <c r="AE44" i="76"/>
  <c r="AE44" i="74"/>
  <c r="AC108" i="77"/>
  <c r="AC32" i="77"/>
  <c r="AE44" i="77"/>
  <c r="AC32" i="74"/>
  <c r="AC108" i="76"/>
  <c r="AC32" i="76"/>
  <c r="AG44" i="78"/>
  <c r="AE41" i="78"/>
  <c r="AD32" i="78"/>
  <c r="AE41" i="76"/>
  <c r="AE41" i="77"/>
  <c r="AG44" i="48"/>
  <c r="CP2" i="48" l="1"/>
  <c r="AH44" i="72"/>
  <c r="CN108" i="48"/>
  <c r="EC118" i="27"/>
  <c r="CO32" i="48"/>
  <c r="CP41" i="48"/>
  <c r="AC108" i="74"/>
  <c r="AE41" i="74"/>
  <c r="AE41" i="75"/>
  <c r="AC108" i="75"/>
  <c r="AF44" i="74"/>
  <c r="AD32" i="74"/>
  <c r="AF44" i="76"/>
  <c r="AD32" i="75"/>
  <c r="AF44" i="77"/>
  <c r="AF44" i="75"/>
  <c r="AD108" i="77"/>
  <c r="AD32" i="77"/>
  <c r="AD108" i="76"/>
  <c r="AD32" i="76"/>
  <c r="AH44" i="78"/>
  <c r="AF41" i="77"/>
  <c r="AF41" i="76"/>
  <c r="AF41" i="78"/>
  <c r="AE32" i="78"/>
  <c r="AH44" i="48"/>
  <c r="CQ2" i="48" l="1"/>
  <c r="AI44" i="72"/>
  <c r="CO108" i="48"/>
  <c r="ED118" i="27"/>
  <c r="CP32" i="48"/>
  <c r="CQ41" i="48"/>
  <c r="AF41" i="74"/>
  <c r="AD108" i="74"/>
  <c r="AF41" i="75"/>
  <c r="AD108" i="75"/>
  <c r="AE32" i="75"/>
  <c r="AE32" i="74"/>
  <c r="AG44" i="76"/>
  <c r="AE108" i="77"/>
  <c r="AE32" i="77"/>
  <c r="AG44" i="75"/>
  <c r="AE108" i="76"/>
  <c r="AE32" i="76"/>
  <c r="AG44" i="77"/>
  <c r="AG44" i="74"/>
  <c r="AI44" i="78"/>
  <c r="AG41" i="78"/>
  <c r="AF32" i="78"/>
  <c r="AG41" i="76"/>
  <c r="AF32" i="76"/>
  <c r="AG41" i="77"/>
  <c r="AI44" i="48"/>
  <c r="CR2" i="48" l="1"/>
  <c r="CP108" i="48"/>
  <c r="AJ44" i="72"/>
  <c r="EE118" i="27"/>
  <c r="CQ32" i="48"/>
  <c r="CR41" i="48"/>
  <c r="AE108" i="74"/>
  <c r="AG41" i="74"/>
  <c r="AF32" i="74"/>
  <c r="AG41" i="75"/>
  <c r="AE108" i="75"/>
  <c r="AF108" i="77"/>
  <c r="AF32" i="77"/>
  <c r="AH44" i="74"/>
  <c r="AH44" i="76"/>
  <c r="AF32" i="75"/>
  <c r="AH44" i="77"/>
  <c r="AH44" i="75"/>
  <c r="AJ44" i="78"/>
  <c r="AH41" i="77"/>
  <c r="AH41" i="78"/>
  <c r="AG32" i="78"/>
  <c r="AH41" i="76"/>
  <c r="AG32" i="76"/>
  <c r="AJ44" i="48"/>
  <c r="CS2" i="48" l="1"/>
  <c r="CQ108" i="48"/>
  <c r="AK44" i="72"/>
  <c r="EF118" i="27"/>
  <c r="CS41" i="48"/>
  <c r="CR32" i="48"/>
  <c r="AG32" i="74"/>
  <c r="AH41" i="74"/>
  <c r="AF135" i="74"/>
  <c r="AH41" i="75"/>
  <c r="AF108" i="75"/>
  <c r="AG108" i="77"/>
  <c r="AG32" i="77"/>
  <c r="AI44" i="75"/>
  <c r="AI44" i="74"/>
  <c r="AI44" i="76"/>
  <c r="AG32" i="75"/>
  <c r="AI44" i="77"/>
  <c r="AK44" i="78"/>
  <c r="AI41" i="76"/>
  <c r="AH32" i="76"/>
  <c r="AI41" i="78"/>
  <c r="AH32" i="78"/>
  <c r="AI41" i="77"/>
  <c r="AK44" i="48"/>
  <c r="C32" i="48"/>
  <c r="CT2" i="48" l="1"/>
  <c r="D32" i="72"/>
  <c r="AL44" i="72"/>
  <c r="CR108" i="48"/>
  <c r="EG118" i="27"/>
  <c r="CT41" i="48"/>
  <c r="CS32" i="48"/>
  <c r="AI41" i="74"/>
  <c r="AH32" i="74"/>
  <c r="AF108" i="74"/>
  <c r="AI41" i="75"/>
  <c r="AG108" i="75"/>
  <c r="AH32" i="75"/>
  <c r="AJ44" i="76"/>
  <c r="AH108" i="77"/>
  <c r="AH32" i="77"/>
  <c r="AJ44" i="77"/>
  <c r="AJ44" i="75"/>
  <c r="AJ44" i="74"/>
  <c r="AL44" i="78"/>
  <c r="AJ41" i="77"/>
  <c r="AJ41" i="76"/>
  <c r="AI32" i="76"/>
  <c r="AJ41" i="78"/>
  <c r="AI32" i="78"/>
  <c r="D32" i="48"/>
  <c r="AL44" i="48"/>
  <c r="CU2" i="48" l="1"/>
  <c r="CS108" i="48"/>
  <c r="AM44" i="72"/>
  <c r="E32" i="72"/>
  <c r="EH118" i="27"/>
  <c r="CT32" i="48"/>
  <c r="CU41" i="48"/>
  <c r="AF136" i="76"/>
  <c r="AF135" i="76"/>
  <c r="AI32" i="74"/>
  <c r="AJ41" i="74"/>
  <c r="AJ41" i="75"/>
  <c r="AH108" i="75"/>
  <c r="AK44" i="77"/>
  <c r="AI108" i="77"/>
  <c r="AI32" i="77"/>
  <c r="AK44" i="74"/>
  <c r="AK44" i="76"/>
  <c r="AI32" i="75"/>
  <c r="AK44" i="75"/>
  <c r="AM44" i="78"/>
  <c r="AK41" i="76"/>
  <c r="AJ32" i="76"/>
  <c r="AK41" i="78"/>
  <c r="AJ32" i="78"/>
  <c r="AK41" i="77"/>
  <c r="E32" i="48"/>
  <c r="AM44" i="48"/>
  <c r="CV2" i="48" l="1"/>
  <c r="CT108" i="48"/>
  <c r="AN44" i="72"/>
  <c r="F32" i="72"/>
  <c r="EI118" i="27"/>
  <c r="CU32" i="48"/>
  <c r="CV41" i="48"/>
  <c r="AK41" i="74"/>
  <c r="AJ32" i="74"/>
  <c r="AK41" i="75"/>
  <c r="AI108" i="75"/>
  <c r="AL44" i="76"/>
  <c r="AL44" i="75"/>
  <c r="AJ32" i="75"/>
  <c r="AL44" i="74"/>
  <c r="AJ108" i="77"/>
  <c r="AJ32" i="77"/>
  <c r="AL44" i="77"/>
  <c r="AN44" i="78"/>
  <c r="AL41" i="77"/>
  <c r="AL41" i="78"/>
  <c r="AK32" i="78"/>
  <c r="AL41" i="76"/>
  <c r="AK32" i="76"/>
  <c r="F32" i="48"/>
  <c r="AN44" i="48"/>
  <c r="AF108" i="76"/>
  <c r="CW2" i="48" l="1"/>
  <c r="G32" i="72"/>
  <c r="CU108" i="48"/>
  <c r="AO44" i="72"/>
  <c r="EJ118" i="27"/>
  <c r="CW41" i="48"/>
  <c r="CV32" i="48"/>
  <c r="AL41" i="74"/>
  <c r="AK32" i="74"/>
  <c r="AL41" i="75"/>
  <c r="AJ108" i="75"/>
  <c r="AK108" i="77"/>
  <c r="AK32" i="77"/>
  <c r="AM44" i="74"/>
  <c r="AM44" i="77"/>
  <c r="AM44" i="75"/>
  <c r="AK32" i="75"/>
  <c r="AM44" i="76"/>
  <c r="AO44" i="78"/>
  <c r="AM41" i="78"/>
  <c r="AL32" i="78"/>
  <c r="AM41" i="76"/>
  <c r="AL32" i="76"/>
  <c r="AM41" i="77"/>
  <c r="G32" i="48"/>
  <c r="AO44" i="48"/>
  <c r="AP44" i="72" l="1"/>
  <c r="H32" i="72"/>
  <c r="CV108" i="48"/>
  <c r="EK118" i="27"/>
  <c r="CW32" i="48"/>
  <c r="AL32" i="74"/>
  <c r="AM41" i="74"/>
  <c r="AM41" i="75"/>
  <c r="AK108" i="75"/>
  <c r="AN44" i="75"/>
  <c r="AL32" i="75"/>
  <c r="AL108" i="77"/>
  <c r="AL32" i="77"/>
  <c r="AN44" i="76"/>
  <c r="AN44" i="74"/>
  <c r="AN44" i="77"/>
  <c r="AP44" i="78"/>
  <c r="AN41" i="77"/>
  <c r="AN41" i="76"/>
  <c r="AM32" i="76"/>
  <c r="AN41" i="78"/>
  <c r="AM32" i="78"/>
  <c r="H32" i="48"/>
  <c r="AP44" i="48"/>
  <c r="AQ44" i="72" l="1"/>
  <c r="CW108" i="48"/>
  <c r="I32" i="72"/>
  <c r="EL118" i="27"/>
  <c r="AM32" i="74"/>
  <c r="AN41" i="74"/>
  <c r="AN41" i="75"/>
  <c r="AL108" i="75"/>
  <c r="AO44" i="76"/>
  <c r="AO44" i="77"/>
  <c r="AM32" i="75"/>
  <c r="AM108" i="77"/>
  <c r="AM32" i="77"/>
  <c r="AO44" i="74"/>
  <c r="AO44" i="75"/>
  <c r="AQ44" i="78"/>
  <c r="AO41" i="76"/>
  <c r="AN32" i="76"/>
  <c r="AO41" i="78"/>
  <c r="AN32" i="78"/>
  <c r="AO41" i="77"/>
  <c r="I32" i="48"/>
  <c r="AQ44" i="48"/>
  <c r="AR44" i="72" l="1"/>
  <c r="J32" i="72"/>
  <c r="EM118" i="27"/>
  <c r="AN32" i="74"/>
  <c r="AO41" i="74"/>
  <c r="AG135" i="74"/>
  <c r="AO41" i="75"/>
  <c r="AM108" i="75"/>
  <c r="AP44" i="75"/>
  <c r="AP44" i="77"/>
  <c r="AN32" i="75"/>
  <c r="AN108" i="77"/>
  <c r="AN32" i="77"/>
  <c r="AP44" i="74"/>
  <c r="AP44" i="76"/>
  <c r="AR44" i="78"/>
  <c r="AP41" i="77"/>
  <c r="AP41" i="76"/>
  <c r="AO32" i="76"/>
  <c r="AP41" i="78"/>
  <c r="AO32" i="78"/>
  <c r="J32" i="48"/>
  <c r="AR44" i="48"/>
  <c r="K32" i="72" l="1"/>
  <c r="AS44" i="72"/>
  <c r="EN118" i="27"/>
  <c r="AP41" i="74"/>
  <c r="AO32" i="74"/>
  <c r="AG108" i="74"/>
  <c r="AP41" i="75"/>
  <c r="AN108" i="75"/>
  <c r="AQ44" i="76"/>
  <c r="AQ44" i="77"/>
  <c r="AO108" i="77"/>
  <c r="AO32" i="77"/>
  <c r="AO32" i="75"/>
  <c r="AQ44" i="74"/>
  <c r="AQ44" i="75"/>
  <c r="AS44" i="78"/>
  <c r="AQ41" i="78"/>
  <c r="AP32" i="78"/>
  <c r="AQ41" i="76"/>
  <c r="AP32" i="76"/>
  <c r="AQ41" i="77"/>
  <c r="K32" i="48"/>
  <c r="AS44" i="48"/>
  <c r="AT44" i="72" l="1"/>
  <c r="L32" i="72"/>
  <c r="EO118" i="27"/>
  <c r="AG136" i="76"/>
  <c r="AG135" i="76"/>
  <c r="AP32" i="74"/>
  <c r="AQ41" i="74"/>
  <c r="AQ41" i="75"/>
  <c r="AO108" i="75"/>
  <c r="AP32" i="75"/>
  <c r="AR44" i="75"/>
  <c r="AR44" i="77"/>
  <c r="AP108" i="77"/>
  <c r="AP32" i="77"/>
  <c r="AR44" i="74"/>
  <c r="AR44" i="76"/>
  <c r="AT44" i="78"/>
  <c r="AR41" i="77"/>
  <c r="AR41" i="78"/>
  <c r="AQ32" i="78"/>
  <c r="AR41" i="76"/>
  <c r="AQ32" i="76"/>
  <c r="L32" i="48"/>
  <c r="AT44" i="48"/>
  <c r="M32" i="72" l="1"/>
  <c r="AU44" i="72"/>
  <c r="EP118" i="27"/>
  <c r="AR41" i="74"/>
  <c r="AQ32" i="74"/>
  <c r="AR41" i="75"/>
  <c r="AP108" i="75"/>
  <c r="AQ108" i="77"/>
  <c r="AQ32" i="77"/>
  <c r="AS44" i="76"/>
  <c r="AS44" i="75"/>
  <c r="AS44" i="77"/>
  <c r="AQ32" i="75"/>
  <c r="AS44" i="74"/>
  <c r="AU44" i="78"/>
  <c r="AS41" i="78"/>
  <c r="AR32" i="78"/>
  <c r="AS41" i="76"/>
  <c r="AR32" i="76"/>
  <c r="AS41" i="77"/>
  <c r="M32" i="48"/>
  <c r="AU44" i="48"/>
  <c r="AG108" i="76"/>
  <c r="N32" i="72" l="1"/>
  <c r="AV44" i="72"/>
  <c r="EQ118" i="27"/>
  <c r="AR32" i="74"/>
  <c r="AS41" i="74"/>
  <c r="AS41" i="75"/>
  <c r="AQ108" i="75"/>
  <c r="AR32" i="75"/>
  <c r="AT44" i="77"/>
  <c r="AT44" i="75"/>
  <c r="AT44" i="74"/>
  <c r="AT44" i="76"/>
  <c r="AR108" i="77"/>
  <c r="AR32" i="77"/>
  <c r="AV44" i="78"/>
  <c r="AT41" i="77"/>
  <c r="AT41" i="76"/>
  <c r="AS32" i="76"/>
  <c r="AT41" i="78"/>
  <c r="AS32" i="78"/>
  <c r="N32" i="48"/>
  <c r="AV44" i="48"/>
  <c r="AW44" i="72" l="1"/>
  <c r="O32" i="72"/>
  <c r="ER118" i="27"/>
  <c r="AT41" i="74"/>
  <c r="AS32" i="74"/>
  <c r="AT41" i="75"/>
  <c r="AR108" i="75"/>
  <c r="AS108" i="77"/>
  <c r="AS32" i="77"/>
  <c r="AU44" i="74"/>
  <c r="AU44" i="77"/>
  <c r="AS32" i="75"/>
  <c r="AU44" i="75"/>
  <c r="AU44" i="76"/>
  <c r="AW44" i="78"/>
  <c r="AU41" i="76"/>
  <c r="AT32" i="76"/>
  <c r="AU41" i="78"/>
  <c r="AT32" i="78"/>
  <c r="AU41" i="77"/>
  <c r="O32" i="48"/>
  <c r="AW44" i="48"/>
  <c r="AX44" i="72" l="1"/>
  <c r="P32" i="72"/>
  <c r="ES118" i="27"/>
  <c r="AT32" i="74"/>
  <c r="AU41" i="74"/>
  <c r="AU41" i="75"/>
  <c r="AS108" i="75"/>
  <c r="AV44" i="77"/>
  <c r="AT108" i="77"/>
  <c r="AT32" i="77"/>
  <c r="AV44" i="76"/>
  <c r="AV44" i="74"/>
  <c r="AT32" i="75"/>
  <c r="AV44" i="75"/>
  <c r="AX44" i="78"/>
  <c r="AV41" i="77"/>
  <c r="AV41" i="76"/>
  <c r="AU32" i="76"/>
  <c r="AV41" i="78"/>
  <c r="AU32" i="78"/>
  <c r="P32" i="48"/>
  <c r="AX44" i="48"/>
  <c r="AY44" i="72" l="1"/>
  <c r="Q32" i="72"/>
  <c r="ET118" i="27"/>
  <c r="AU32" i="74"/>
  <c r="AV41" i="74"/>
  <c r="AH135" i="74"/>
  <c r="AV41" i="75"/>
  <c r="AT108" i="75"/>
  <c r="AW44" i="74"/>
  <c r="AW44" i="75"/>
  <c r="AU108" i="77"/>
  <c r="AU32" i="77"/>
  <c r="AU32" i="75"/>
  <c r="AW44" i="76"/>
  <c r="AW44" i="77"/>
  <c r="AY44" i="78"/>
  <c r="AW41" i="76"/>
  <c r="AV32" i="76"/>
  <c r="AW41" i="78"/>
  <c r="AV32" i="78"/>
  <c r="AW41" i="77"/>
  <c r="AY44" i="48"/>
  <c r="Q32" i="48"/>
  <c r="R32" i="72" l="1"/>
  <c r="AZ44" i="72"/>
  <c r="EU118" i="27"/>
  <c r="AV32" i="74"/>
  <c r="AW41" i="74"/>
  <c r="AH108" i="74"/>
  <c r="AW41" i="75"/>
  <c r="AU108" i="75"/>
  <c r="AV32" i="75"/>
  <c r="AV108" i="77"/>
  <c r="AV32" i="77"/>
  <c r="AX44" i="77"/>
  <c r="AX44" i="75"/>
  <c r="AX44" i="76"/>
  <c r="AX44" i="74"/>
  <c r="AZ44" i="78"/>
  <c r="AX41" i="77"/>
  <c r="AX41" i="78"/>
  <c r="AW32" i="78"/>
  <c r="AX41" i="76"/>
  <c r="AW32" i="76"/>
  <c r="AZ44" i="48"/>
  <c r="R32" i="48"/>
  <c r="BA44" i="72" l="1"/>
  <c r="S32" i="72"/>
  <c r="EV118" i="27"/>
  <c r="AH136" i="76"/>
  <c r="AH135" i="76"/>
  <c r="AX41" i="74"/>
  <c r="AW32" i="74"/>
  <c r="AX41" i="75"/>
  <c r="AV108" i="75"/>
  <c r="AY44" i="75"/>
  <c r="AW108" i="77"/>
  <c r="AW32" i="77"/>
  <c r="AY44" i="74"/>
  <c r="AW32" i="75"/>
  <c r="AY44" i="77"/>
  <c r="AY44" i="76"/>
  <c r="BA44" i="78"/>
  <c r="AY41" i="78"/>
  <c r="AX32" i="78"/>
  <c r="AY41" i="76"/>
  <c r="AX32" i="76"/>
  <c r="AY41" i="77"/>
  <c r="BA44" i="48"/>
  <c r="S32" i="48"/>
  <c r="T32" i="72" l="1"/>
  <c r="BB44" i="72"/>
  <c r="EW118" i="27"/>
  <c r="AY41" i="74"/>
  <c r="AX32" i="74"/>
  <c r="AY41" i="75"/>
  <c r="AW108" i="75"/>
  <c r="AX32" i="75"/>
  <c r="AX108" i="77"/>
  <c r="AX32" i="77"/>
  <c r="AZ44" i="74"/>
  <c r="AZ44" i="76"/>
  <c r="AZ44" i="77"/>
  <c r="AZ44" i="75"/>
  <c r="BB44" i="78"/>
  <c r="AZ41" i="77"/>
  <c r="AZ41" i="78"/>
  <c r="AY32" i="78"/>
  <c r="AZ41" i="76"/>
  <c r="AY32" i="76"/>
  <c r="BB44" i="48"/>
  <c r="T32" i="48"/>
  <c r="AH108" i="76"/>
  <c r="BC44" i="72" l="1"/>
  <c r="U32" i="72"/>
  <c r="EX118" i="27"/>
  <c r="AZ41" i="74"/>
  <c r="AY32" i="74"/>
  <c r="AZ41" i="75"/>
  <c r="AX108" i="75"/>
  <c r="AY108" i="77"/>
  <c r="AY32" i="77"/>
  <c r="BA44" i="76"/>
  <c r="BA44" i="75"/>
  <c r="AY32" i="75"/>
  <c r="BA44" i="74"/>
  <c r="BA44" i="77"/>
  <c r="BC44" i="78"/>
  <c r="BA41" i="76"/>
  <c r="AZ32" i="76"/>
  <c r="BA41" i="78"/>
  <c r="AZ32" i="78"/>
  <c r="BA41" i="77"/>
  <c r="BC44" i="48"/>
  <c r="U32" i="48"/>
  <c r="V32" i="72" l="1"/>
  <c r="BD44" i="72"/>
  <c r="EY118" i="27"/>
  <c r="AZ32" i="74"/>
  <c r="BA41" i="74"/>
  <c r="BA41" i="75"/>
  <c r="AY108" i="75"/>
  <c r="AZ32" i="75"/>
  <c r="AZ108" i="77"/>
  <c r="AZ32" i="77"/>
  <c r="BB44" i="77"/>
  <c r="BB44" i="76"/>
  <c r="BB44" i="75"/>
  <c r="BB44" i="74"/>
  <c r="BD44" i="78"/>
  <c r="BB41" i="77"/>
  <c r="BB41" i="78"/>
  <c r="BA32" i="78"/>
  <c r="BB41" i="76"/>
  <c r="BA32" i="76"/>
  <c r="BD44" i="48"/>
  <c r="V32" i="48"/>
  <c r="BE44" i="72" l="1"/>
  <c r="W32" i="72"/>
  <c r="EZ118" i="27"/>
  <c r="BB41" i="74"/>
  <c r="BA32" i="74"/>
  <c r="BB41" i="75"/>
  <c r="AZ108" i="75"/>
  <c r="BA108" i="77"/>
  <c r="BA32" i="77"/>
  <c r="BC44" i="76"/>
  <c r="BC44" i="74"/>
  <c r="BA32" i="75"/>
  <c r="BC44" i="77"/>
  <c r="BC44" i="75"/>
  <c r="BE44" i="78"/>
  <c r="BE44" i="48"/>
  <c r="BC41" i="78"/>
  <c r="BB32" i="78"/>
  <c r="BC41" i="76"/>
  <c r="BB32" i="76"/>
  <c r="BC41" i="77"/>
  <c r="W32" i="48"/>
  <c r="BF44" i="72" l="1"/>
  <c r="X32" i="72"/>
  <c r="FA118" i="27"/>
  <c r="BB32" i="74"/>
  <c r="BC41" i="74"/>
  <c r="AI135" i="74"/>
  <c r="BC41" i="75"/>
  <c r="BA108" i="75"/>
  <c r="BD44" i="75"/>
  <c r="BD44" i="76"/>
  <c r="BD44" i="74"/>
  <c r="BB108" i="77"/>
  <c r="BB32" i="77"/>
  <c r="BB32" i="75"/>
  <c r="BD44" i="77"/>
  <c r="BF44" i="78"/>
  <c r="BF44" i="48"/>
  <c r="BD41" i="77"/>
  <c r="BD41" i="76"/>
  <c r="BC32" i="76"/>
  <c r="BD41" i="78"/>
  <c r="BC32" i="78"/>
  <c r="X32" i="48"/>
  <c r="BG44" i="72" l="1"/>
  <c r="Y32" i="72"/>
  <c r="FB118" i="27"/>
  <c r="BC32" i="74"/>
  <c r="BD41" i="74"/>
  <c r="BD41" i="75"/>
  <c r="AI108" i="74"/>
  <c r="BB108" i="75"/>
  <c r="BE44" i="74"/>
  <c r="BC32" i="75"/>
  <c r="BE44" i="77"/>
  <c r="BE44" i="76"/>
  <c r="BC108" i="77"/>
  <c r="BC32" i="77"/>
  <c r="BE44" i="75"/>
  <c r="BG44" i="78"/>
  <c r="BG44" i="48"/>
  <c r="BE41" i="76"/>
  <c r="BD32" i="76"/>
  <c r="BE41" i="78"/>
  <c r="BD32" i="78"/>
  <c r="BE41" i="77"/>
  <c r="Y32" i="48"/>
  <c r="BH44" i="72" l="1"/>
  <c r="Z32" i="72"/>
  <c r="FC118" i="27"/>
  <c r="AI136" i="76"/>
  <c r="AI135" i="76"/>
  <c r="BE41" i="74"/>
  <c r="BD32" i="74"/>
  <c r="BE41" i="75"/>
  <c r="BC108" i="75"/>
  <c r="BF44" i="77"/>
  <c r="BD108" i="77"/>
  <c r="BD32" i="77"/>
  <c r="BF44" i="75"/>
  <c r="BF44" i="76"/>
  <c r="BD32" i="75"/>
  <c r="BF44" i="74"/>
  <c r="BH44" i="78"/>
  <c r="BH44" i="48"/>
  <c r="BF41" i="77"/>
  <c r="BF41" i="76"/>
  <c r="BE32" i="76"/>
  <c r="BF41" i="78"/>
  <c r="BE32" i="78"/>
  <c r="Z32" i="48"/>
  <c r="AA32" i="72" l="1"/>
  <c r="BI44" i="72"/>
  <c r="FD118" i="27"/>
  <c r="BF41" i="74"/>
  <c r="BE32" i="74"/>
  <c r="BF41" i="75"/>
  <c r="BD108" i="75"/>
  <c r="BG44" i="76"/>
  <c r="BG44" i="75"/>
  <c r="BE32" i="75"/>
  <c r="BG44" i="74"/>
  <c r="BE108" i="77"/>
  <c r="BE32" i="77"/>
  <c r="BG44" i="77"/>
  <c r="BI44" i="78"/>
  <c r="BI44" i="48"/>
  <c r="BG41" i="78"/>
  <c r="BF32" i="78"/>
  <c r="BG41" i="76"/>
  <c r="BF32" i="76"/>
  <c r="BG41" i="77"/>
  <c r="AA32" i="48"/>
  <c r="AI108" i="76"/>
  <c r="AB32" i="72" l="1"/>
  <c r="FE118" i="27"/>
  <c r="BJ44" i="72"/>
  <c r="BJ44" i="48"/>
  <c r="BF32" i="74"/>
  <c r="BG41" i="74"/>
  <c r="BG41" i="75"/>
  <c r="BE108" i="75"/>
  <c r="BH44" i="74"/>
  <c r="BF108" i="77"/>
  <c r="BF32" i="77"/>
  <c r="BH44" i="77"/>
  <c r="BH44" i="75"/>
  <c r="BF32" i="75"/>
  <c r="BH44" i="76"/>
  <c r="BJ44" i="78"/>
  <c r="BH41" i="77"/>
  <c r="BH41" i="78"/>
  <c r="BG32" i="78"/>
  <c r="BH41" i="76"/>
  <c r="BG32" i="76"/>
  <c r="AB32" i="48"/>
  <c r="AC32" i="72" l="1"/>
  <c r="BK44" i="48"/>
  <c r="FF118" i="27"/>
  <c r="BH41" i="74"/>
  <c r="BG32" i="74"/>
  <c r="BH41" i="75"/>
  <c r="BF108" i="75"/>
  <c r="BG108" i="77"/>
  <c r="BG32" i="77"/>
  <c r="BI44" i="75"/>
  <c r="BJ44" i="77"/>
  <c r="BI44" i="77"/>
  <c r="BJ44" i="76"/>
  <c r="BI44" i="76"/>
  <c r="BG32" i="75"/>
  <c r="BJ44" i="74"/>
  <c r="BI44" i="74"/>
  <c r="BI41" i="78"/>
  <c r="BH32" i="78"/>
  <c r="BI41" i="76"/>
  <c r="BH32" i="76"/>
  <c r="BI41" i="77"/>
  <c r="AC32" i="48"/>
  <c r="BL44" i="48" l="1"/>
  <c r="AD32" i="72"/>
  <c r="FG118" i="27"/>
  <c r="BI41" i="74"/>
  <c r="BH32" i="74"/>
  <c r="BJ44" i="75"/>
  <c r="BI41" i="75"/>
  <c r="BG108" i="75"/>
  <c r="BH32" i="75"/>
  <c r="BH108" i="77"/>
  <c r="BH32" i="77"/>
  <c r="BJ41" i="77"/>
  <c r="BJ41" i="78"/>
  <c r="BI32" i="78"/>
  <c r="BI32" i="76"/>
  <c r="AD32" i="48"/>
  <c r="AE32" i="72" l="1"/>
  <c r="BM44" i="48"/>
  <c r="FH118" i="27"/>
  <c r="BI32" i="74"/>
  <c r="AJ135" i="74"/>
  <c r="BJ41" i="75"/>
  <c r="BH108" i="75"/>
  <c r="BJ41" i="74"/>
  <c r="BI108" i="77"/>
  <c r="BI32" i="77"/>
  <c r="BJ32" i="76"/>
  <c r="BJ41" i="76"/>
  <c r="BI32" i="75"/>
  <c r="BJ32" i="78"/>
  <c r="AE32" i="48"/>
  <c r="BN44" i="48" l="1"/>
  <c r="AF32" i="72"/>
  <c r="FI118" i="27"/>
  <c r="BJ32" i="74"/>
  <c r="AJ108" i="74"/>
  <c r="BI108" i="75"/>
  <c r="BJ108" i="77"/>
  <c r="BJ32" i="77"/>
  <c r="BJ32" i="75"/>
  <c r="AF32" i="48"/>
  <c r="AG32" i="72" l="1"/>
  <c r="BO44" i="48"/>
  <c r="FJ118" i="27"/>
  <c r="AJ136" i="76"/>
  <c r="AJ135" i="76"/>
  <c r="BJ108" i="75"/>
  <c r="AG32" i="48"/>
  <c r="AH32" i="48"/>
  <c r="AH32" i="72" l="1"/>
  <c r="BP44" i="48"/>
  <c r="AI32" i="72"/>
  <c r="FK118" i="27"/>
  <c r="AI32" i="48"/>
  <c r="AJ108" i="76"/>
  <c r="BQ44" i="48" l="1"/>
  <c r="AJ32" i="72"/>
  <c r="FL118" i="27"/>
  <c r="AJ32" i="48"/>
  <c r="AK32" i="72" l="1"/>
  <c r="BR44" i="48"/>
  <c r="FM118" i="27"/>
  <c r="AK32" i="48"/>
  <c r="BS44" i="48" l="1"/>
  <c r="AL32" i="72"/>
  <c r="FN118" i="27"/>
  <c r="AL32" i="48"/>
  <c r="AM32" i="72" l="1"/>
  <c r="BT44" i="48"/>
  <c r="FO118" i="27"/>
  <c r="AK135" i="74"/>
  <c r="BU44" i="48" l="1"/>
  <c r="FP118" i="27"/>
  <c r="AK108" i="74"/>
  <c r="AM32" i="48"/>
  <c r="AN32" i="72" l="1"/>
  <c r="BV44" i="48"/>
  <c r="FQ118" i="27"/>
  <c r="AK136" i="76"/>
  <c r="AK135" i="76"/>
  <c r="AN32" i="48"/>
  <c r="AO32" i="72" l="1"/>
  <c r="BW44" i="48"/>
  <c r="FR118" i="27"/>
  <c r="AO32" i="48"/>
  <c r="AK108" i="76"/>
  <c r="BX44" i="48" l="1"/>
  <c r="FS118" i="27"/>
  <c r="AO108" i="48"/>
  <c r="AP32" i="72"/>
  <c r="AP32" i="48"/>
  <c r="AQ32" i="72" l="1"/>
  <c r="AP108" i="72"/>
  <c r="BY44" i="48"/>
  <c r="FT118" i="27"/>
  <c r="AQ32" i="48"/>
  <c r="BZ44" i="48" l="1"/>
  <c r="AR32" i="72"/>
  <c r="FU118" i="27"/>
  <c r="AR32" i="48"/>
  <c r="AS32" i="72" l="1"/>
  <c r="CA44" i="48"/>
  <c r="FV118" i="27"/>
  <c r="AL135" i="74"/>
  <c r="AS32" i="48"/>
  <c r="AT32" i="72" l="1"/>
  <c r="CB44" i="48"/>
  <c r="FW118" i="27"/>
  <c r="AL108" i="74"/>
  <c r="AT32" i="48"/>
  <c r="AU32" i="72" l="1"/>
  <c r="CC44" i="48"/>
  <c r="FX118" i="27"/>
  <c r="AL136" i="76"/>
  <c r="AL135" i="76"/>
  <c r="AU32" i="48"/>
  <c r="CD44" i="48" l="1"/>
  <c r="AV32" i="72"/>
  <c r="FY118" i="27"/>
  <c r="AV32" i="48"/>
  <c r="AL108" i="76"/>
  <c r="AW32" i="72" l="1"/>
  <c r="CE44" i="48"/>
  <c r="FZ118" i="27"/>
  <c r="AW32" i="48"/>
  <c r="AX32" i="72" l="1"/>
  <c r="CF44" i="48"/>
  <c r="GA118" i="27"/>
  <c r="AX32" i="48"/>
  <c r="CG44" i="48" l="1"/>
  <c r="AY32" i="72"/>
  <c r="GB118" i="27"/>
  <c r="AX108" i="48"/>
  <c r="AY32" i="48"/>
  <c r="AY108" i="72" l="1"/>
  <c r="AZ32" i="72"/>
  <c r="CH44" i="48"/>
  <c r="GC118" i="27"/>
  <c r="AM135" i="74"/>
  <c r="AY108" i="48"/>
  <c r="AZ32" i="48"/>
  <c r="AZ108" i="72" l="1"/>
  <c r="CI44" i="48"/>
  <c r="BA32" i="72"/>
  <c r="GD118" i="27"/>
  <c r="AM108" i="74"/>
  <c r="BA32" i="48"/>
  <c r="CJ44" i="48" l="1"/>
  <c r="BB32" i="72"/>
  <c r="GE118" i="27"/>
  <c r="AM136" i="76"/>
  <c r="AM135" i="76"/>
  <c r="BB32" i="48"/>
  <c r="BC32" i="72" l="1"/>
  <c r="CK44" i="48"/>
  <c r="GF118" i="27"/>
  <c r="BC32" i="48"/>
  <c r="AM108" i="76"/>
  <c r="BD32" i="72" l="1"/>
  <c r="CL44" i="48"/>
  <c r="GG118" i="27"/>
  <c r="BD32" i="48"/>
  <c r="CM44" i="48" l="1"/>
  <c r="BE32" i="72"/>
  <c r="GH118" i="27"/>
  <c r="BE32" i="48"/>
  <c r="BF32" i="72" l="1"/>
  <c r="CN44" i="48"/>
  <c r="GI118" i="27"/>
  <c r="BF32" i="48"/>
  <c r="BG32" i="72" l="1"/>
  <c r="CO44" i="48"/>
  <c r="GJ118" i="27"/>
  <c r="AN135" i="74"/>
  <c r="BG32" i="48"/>
  <c r="BH32" i="72" l="1"/>
  <c r="CP44" i="48"/>
  <c r="GK118" i="27"/>
  <c r="AN108" i="74"/>
  <c r="BH32" i="48"/>
  <c r="BI32" i="72" l="1"/>
  <c r="CQ44" i="48"/>
  <c r="GL118" i="27"/>
  <c r="AN136" i="76"/>
  <c r="AN135" i="76"/>
  <c r="BI32" i="48"/>
  <c r="CR44" i="48" l="1"/>
  <c r="BJ32" i="72"/>
  <c r="GM118" i="27"/>
  <c r="AN108" i="76"/>
  <c r="CS44" i="48" l="1"/>
  <c r="GN118" i="27"/>
  <c r="CT44" i="48" l="1"/>
  <c r="GO118" i="27"/>
  <c r="CU44" i="48" l="1"/>
  <c r="GP118" i="27"/>
  <c r="AO135" i="74"/>
  <c r="CV44" i="48" l="1"/>
  <c r="GQ118" i="27"/>
  <c r="AO108" i="74"/>
  <c r="CW44" i="48" l="1"/>
  <c r="GR118" i="27"/>
  <c r="AO136" i="76"/>
  <c r="AO135" i="76"/>
  <c r="GS118" i="27" l="1"/>
  <c r="AO108" i="76"/>
  <c r="GT118" i="27" l="1"/>
  <c r="GU118" i="27" l="1"/>
  <c r="AP135" i="74"/>
  <c r="GV118" i="27" l="1"/>
  <c r="AP136" i="76"/>
  <c r="AP135" i="76"/>
  <c r="AP108" i="74"/>
  <c r="GW118" i="27" l="1"/>
  <c r="AP108" i="76"/>
  <c r="GX118" i="27" l="1"/>
  <c r="GY118" i="27" l="1"/>
  <c r="GZ118" i="27" l="1"/>
  <c r="AQ135" i="74"/>
  <c r="HA118" i="27" l="1"/>
  <c r="AQ108" i="74"/>
  <c r="HB118" i="27" l="1"/>
  <c r="AQ136" i="76"/>
  <c r="AQ135" i="76"/>
  <c r="AQ108" i="76"/>
  <c r="HC118" i="27" l="1"/>
  <c r="HD118" i="27" l="1"/>
  <c r="HE118" i="27" l="1"/>
  <c r="AR135" i="74"/>
  <c r="HF118" i="27" l="1"/>
  <c r="AR136" i="76"/>
  <c r="AR135" i="76"/>
  <c r="AR108" i="74"/>
  <c r="HG118" i="27" l="1"/>
  <c r="AR108" i="76"/>
  <c r="HH118" i="27" l="1"/>
  <c r="HI118" i="27" l="1"/>
  <c r="HJ118" i="27" l="1"/>
  <c r="AS135" i="74"/>
  <c r="HK118" i="27" l="1"/>
  <c r="AS136" i="76"/>
  <c r="AS135" i="76"/>
  <c r="AS108" i="74"/>
  <c r="HL118" i="27" l="1"/>
  <c r="AS108" i="76"/>
  <c r="HM118" i="27" l="1"/>
  <c r="HN118" i="27" l="1"/>
  <c r="AT136" i="76"/>
  <c r="AT135" i="76"/>
  <c r="AT135" i="74"/>
  <c r="AT108" i="74"/>
  <c r="AT108" i="76"/>
  <c r="HO118" i="27" l="1"/>
  <c r="HP118" i="27" l="1"/>
  <c r="HQ118" i="27" l="1"/>
  <c r="AU135" i="74"/>
  <c r="AU108" i="74"/>
  <c r="HR118" i="27" l="1"/>
  <c r="AU136" i="76"/>
  <c r="AU135" i="76"/>
  <c r="AU108" i="76"/>
  <c r="HS118" i="27" l="1"/>
  <c r="HT118" i="27" l="1"/>
  <c r="HU118" i="27" l="1"/>
  <c r="AV135" i="74"/>
  <c r="AV108" i="74"/>
  <c r="HV118" i="27" l="1"/>
  <c r="AV136" i="76"/>
  <c r="AV135" i="76"/>
  <c r="AV108" i="76"/>
  <c r="HW118" i="27" l="1"/>
  <c r="HX118" i="27" l="1"/>
  <c r="HY118" i="27" l="1"/>
  <c r="AW135" i="74"/>
  <c r="HZ118" i="27" l="1"/>
  <c r="AW108" i="74"/>
  <c r="IA118" i="27" l="1"/>
  <c r="AW136" i="76"/>
  <c r="AW135" i="76"/>
  <c r="U54" i="48"/>
  <c r="V54" i="72" l="1"/>
  <c r="IB118" i="27"/>
  <c r="AW108" i="76"/>
  <c r="V54" i="48"/>
  <c r="W54" i="72" l="1"/>
  <c r="IC118" i="27"/>
  <c r="W54" i="48"/>
  <c r="X54" i="72" l="1"/>
  <c r="ID118" i="27"/>
  <c r="X54" i="48"/>
  <c r="Y54" i="72" l="1"/>
  <c r="IE118" i="27"/>
  <c r="AX135" i="74"/>
  <c r="Y54" i="48"/>
  <c r="Z54" i="72" l="1"/>
  <c r="IF118" i="27"/>
  <c r="AX108" i="74"/>
  <c r="Z54" i="48"/>
  <c r="AA54" i="72" l="1"/>
  <c r="IG118" i="27"/>
  <c r="AX136" i="76"/>
  <c r="AX135" i="76"/>
  <c r="AA54" i="48"/>
  <c r="AB54" i="72" l="1"/>
  <c r="IH118" i="27"/>
  <c r="AX108" i="76"/>
  <c r="AB54" i="48"/>
  <c r="AC54" i="72" l="1"/>
  <c r="II118" i="27"/>
  <c r="AC54" i="48"/>
  <c r="AD54" i="48"/>
  <c r="AD54" i="72" l="1"/>
  <c r="AE54" i="72"/>
  <c r="IJ118" i="27"/>
  <c r="AE54" i="48"/>
  <c r="AF54" i="72" l="1"/>
  <c r="IK118" i="27"/>
  <c r="AF54" i="48"/>
  <c r="AG54" i="72" l="1"/>
  <c r="IL118" i="27"/>
  <c r="AY135" i="74"/>
  <c r="AG54" i="48"/>
  <c r="AH54" i="72" l="1"/>
  <c r="IM118" i="27"/>
  <c r="AY136" i="76"/>
  <c r="AY135" i="76"/>
  <c r="AY108" i="74"/>
  <c r="AH54" i="48"/>
  <c r="AI54" i="72" l="1"/>
  <c r="IN118" i="27"/>
  <c r="AY108" i="76"/>
  <c r="AI54" i="48"/>
  <c r="AJ54" i="72" l="1"/>
  <c r="IO118" i="27"/>
  <c r="AJ54" i="48"/>
  <c r="AK54" i="72" l="1"/>
  <c r="IP118" i="27"/>
  <c r="AK54" i="48"/>
  <c r="AL54" i="72" l="1"/>
  <c r="IQ118" i="27"/>
  <c r="AL54" i="48"/>
  <c r="AM54" i="72" l="1"/>
  <c r="IR118" i="27"/>
  <c r="AM54" i="48"/>
  <c r="AN54" i="72" l="1"/>
  <c r="IS118" i="27"/>
  <c r="AZ136" i="76"/>
  <c r="AZ135" i="76"/>
  <c r="AZ135" i="74"/>
  <c r="AN54" i="48"/>
  <c r="AO54" i="72" l="1"/>
  <c r="IT118" i="27"/>
  <c r="AZ108" i="74"/>
  <c r="AZ108" i="76"/>
  <c r="AO54" i="48"/>
  <c r="AP54" i="72" l="1"/>
  <c r="IU118" i="27"/>
  <c r="AP54" i="48"/>
  <c r="AQ54" i="48"/>
  <c r="AR54" i="72" l="1"/>
  <c r="AQ54" i="72"/>
  <c r="IV118" i="27"/>
  <c r="AR54" i="48"/>
  <c r="AS54" i="72" l="1"/>
  <c r="IW118" i="27"/>
  <c r="AS54" i="48"/>
  <c r="AT54" i="72" l="1"/>
  <c r="IX118" i="27"/>
  <c r="AT54" i="48"/>
  <c r="AU54" i="72" l="1"/>
  <c r="IY118" i="27"/>
  <c r="AU54" i="48"/>
  <c r="AV54" i="72" l="1"/>
  <c r="IZ118" i="27"/>
  <c r="BA136" i="76"/>
  <c r="BA135" i="76"/>
  <c r="BA135" i="74"/>
  <c r="AV54" i="48"/>
  <c r="AW54" i="72" l="1"/>
  <c r="JA118" i="27"/>
  <c r="BA108" i="74"/>
  <c r="BA108" i="76"/>
  <c r="AW54" i="48"/>
  <c r="AX54" i="72" l="1"/>
  <c r="JB118" i="27"/>
  <c r="AX54" i="48"/>
  <c r="AY54" i="72" l="1"/>
  <c r="JC118" i="27"/>
  <c r="AY54" i="48"/>
  <c r="AZ54" i="72" l="1"/>
  <c r="JD118" i="27"/>
  <c r="AZ54" i="48"/>
  <c r="BA54" i="72" l="1"/>
  <c r="JE118" i="27"/>
  <c r="BA54" i="48"/>
  <c r="BB54" i="48"/>
  <c r="BC54" i="72" l="1"/>
  <c r="BB54" i="72"/>
  <c r="JF118" i="27"/>
  <c r="BC54" i="48"/>
  <c r="BD54" i="72" l="1"/>
  <c r="JG118" i="27"/>
  <c r="BB136" i="76"/>
  <c r="BB135" i="76"/>
  <c r="BB135" i="74"/>
  <c r="BD54" i="48"/>
  <c r="BE54" i="72" l="1"/>
  <c r="JH118" i="27"/>
  <c r="BB108" i="74"/>
  <c r="BB108" i="76"/>
  <c r="BE54" i="48"/>
  <c r="BF54" i="72" l="1"/>
  <c r="JI118" i="27"/>
  <c r="BF54" i="48"/>
  <c r="BG54" i="72" l="1"/>
  <c r="JJ118" i="27"/>
  <c r="BG54" i="48"/>
  <c r="BH54" i="72" l="1"/>
  <c r="JK118" i="27"/>
  <c r="BH54" i="48"/>
  <c r="BI54" i="48"/>
  <c r="BI54" i="72" l="1"/>
  <c r="BJ54" i="72"/>
  <c r="JL118" i="27"/>
  <c r="JM118" i="27" l="1"/>
  <c r="JN118" i="27" l="1"/>
  <c r="BC136" i="76"/>
  <c r="BC135" i="76"/>
  <c r="BC135" i="74"/>
  <c r="JO118" i="27" l="1"/>
  <c r="BC108" i="74"/>
  <c r="BC108" i="76"/>
  <c r="JP118" i="27" l="1"/>
  <c r="JQ118" i="27" l="1"/>
  <c r="BD136" i="76"/>
  <c r="BD135" i="76"/>
  <c r="BD108" i="76"/>
  <c r="JR118" i="27" l="1"/>
  <c r="BD108" i="74"/>
  <c r="BD135" i="74"/>
  <c r="JS118" i="27" l="1"/>
  <c r="BE136" i="76"/>
  <c r="BE135" i="76"/>
  <c r="JT118" i="27" l="1"/>
  <c r="BE108" i="76"/>
  <c r="JU118" i="27" l="1"/>
  <c r="BE135" i="74"/>
  <c r="JV118" i="27" l="1"/>
  <c r="BE108" i="74"/>
  <c r="JW118" i="27" l="1"/>
  <c r="BF136" i="76"/>
  <c r="BF135" i="76"/>
  <c r="BF108" i="76"/>
  <c r="JX118" i="27" l="1"/>
  <c r="JY118" i="27" l="1"/>
  <c r="BF135" i="74"/>
  <c r="BF108" i="74"/>
  <c r="JZ118" i="27" l="1"/>
  <c r="BG136" i="76"/>
  <c r="BG135" i="76"/>
  <c r="KA118" i="27" l="1"/>
  <c r="BG108" i="76"/>
  <c r="KB118" i="27" l="1"/>
  <c r="BG135" i="74"/>
  <c r="BG108" i="74"/>
  <c r="KC118" i="27" l="1"/>
  <c r="BH136" i="76"/>
  <c r="BH135" i="76"/>
  <c r="KD118" i="27" l="1"/>
  <c r="BH108" i="76"/>
  <c r="KE118" i="27" l="1"/>
  <c r="BH135" i="74"/>
  <c r="KF118" i="27" l="1"/>
  <c r="BH108" i="74"/>
  <c r="KG118" i="27" l="1"/>
  <c r="BI136" i="76"/>
  <c r="BI135" i="76"/>
  <c r="KH118" i="27" l="1"/>
  <c r="BI108" i="76"/>
  <c r="KI118" i="27" l="1"/>
  <c r="BI135" i="74"/>
  <c r="KJ118" i="27" l="1"/>
  <c r="BI108" i="74"/>
  <c r="KK118" i="27" l="1"/>
  <c r="BJ136" i="76"/>
  <c r="BJ135" i="76"/>
  <c r="KL118" i="27" l="1"/>
  <c r="BJ108" i="76"/>
  <c r="KM118" i="27" l="1"/>
  <c r="BJ135" i="74"/>
  <c r="KN118" i="27" l="1"/>
  <c r="BJ108" i="74"/>
  <c r="C22" i="77"/>
  <c r="C22" i="78"/>
  <c r="C22" i="76"/>
  <c r="C22" i="74"/>
  <c r="KO118" i="27" l="1"/>
  <c r="C22" i="75"/>
  <c r="B15" i="48"/>
  <c r="C18" i="48" s="1"/>
  <c r="C15" i="72" l="1"/>
  <c r="KP118" i="27"/>
  <c r="C15" i="78"/>
  <c r="C15" i="74"/>
  <c r="C15" i="48"/>
  <c r="D18" i="72" l="1"/>
  <c r="D15" i="72"/>
  <c r="KQ118" i="27"/>
  <c r="C15" i="75"/>
  <c r="D15" i="74"/>
  <c r="D18" i="74"/>
  <c r="C119" i="74"/>
  <c r="D15" i="78"/>
  <c r="D18" i="78"/>
  <c r="C119" i="78"/>
  <c r="D18" i="48"/>
  <c r="D15" i="48"/>
  <c r="E15" i="72" l="1"/>
  <c r="E18" i="72"/>
  <c r="KR118" i="27"/>
  <c r="C119" i="75"/>
  <c r="D18" i="75"/>
  <c r="D15" i="75"/>
  <c r="E15" i="78"/>
  <c r="D119" i="78"/>
  <c r="E15" i="74"/>
  <c r="D119" i="74"/>
  <c r="E15" i="48"/>
  <c r="F15" i="72" l="1"/>
  <c r="KS118" i="27"/>
  <c r="E18" i="75"/>
  <c r="D119" i="75"/>
  <c r="E15" i="75"/>
  <c r="E18" i="74"/>
  <c r="E18" i="78"/>
  <c r="F15" i="74"/>
  <c r="E119" i="74"/>
  <c r="F15" i="78"/>
  <c r="E119" i="78"/>
  <c r="F18" i="74"/>
  <c r="F18" i="78"/>
  <c r="F15" i="48"/>
  <c r="G15" i="72" l="1"/>
  <c r="KT118" i="27"/>
  <c r="E119" i="75"/>
  <c r="F15" i="75"/>
  <c r="F18" i="75"/>
  <c r="G18" i="74"/>
  <c r="G15" i="74"/>
  <c r="F119" i="74"/>
  <c r="G15" i="78"/>
  <c r="F119" i="78"/>
  <c r="G15" i="48"/>
  <c r="H15" i="72" l="1"/>
  <c r="KU118" i="27"/>
  <c r="G15" i="75"/>
  <c r="F119" i="75"/>
  <c r="G18" i="75"/>
  <c r="G18" i="78"/>
  <c r="H15" i="78"/>
  <c r="G119" i="78"/>
  <c r="H15" i="74"/>
  <c r="G119" i="74"/>
  <c r="H18" i="78"/>
  <c r="H15" i="48"/>
  <c r="I15" i="72" l="1"/>
  <c r="KV118" i="27"/>
  <c r="H15" i="75"/>
  <c r="G119" i="75"/>
  <c r="H18" i="75"/>
  <c r="H18" i="74"/>
  <c r="I18" i="78"/>
  <c r="I15" i="74"/>
  <c r="H119" i="74"/>
  <c r="I18" i="74"/>
  <c r="I15" i="78"/>
  <c r="H119" i="78"/>
  <c r="I15" i="48"/>
  <c r="J15" i="72" l="1"/>
  <c r="KW118" i="27"/>
  <c r="I15" i="75"/>
  <c r="H119" i="75"/>
  <c r="I18" i="75"/>
  <c r="J15" i="78"/>
  <c r="I119" i="78"/>
  <c r="J15" i="74"/>
  <c r="I119" i="74"/>
  <c r="J15" i="48"/>
  <c r="K15" i="72" l="1"/>
  <c r="KX118" i="27"/>
  <c r="J15" i="75"/>
  <c r="I119" i="75"/>
  <c r="J18" i="75"/>
  <c r="J18" i="74"/>
  <c r="J18" i="78"/>
  <c r="K15" i="74"/>
  <c r="J119" i="74"/>
  <c r="K15" i="78"/>
  <c r="J119" i="78"/>
  <c r="K15" i="48"/>
  <c r="L15" i="72" l="1"/>
  <c r="KY118" i="27"/>
  <c r="K15" i="75"/>
  <c r="J119" i="75"/>
  <c r="K18" i="75"/>
  <c r="K18" i="78"/>
  <c r="K18" i="74"/>
  <c r="L15" i="78"/>
  <c r="K119" i="78"/>
  <c r="L15" i="74"/>
  <c r="K119" i="74"/>
  <c r="L18" i="74"/>
  <c r="L15" i="48"/>
  <c r="M15" i="72" l="1"/>
  <c r="KZ118" i="27"/>
  <c r="K119" i="75"/>
  <c r="L15" i="75"/>
  <c r="L18" i="78"/>
  <c r="L18" i="75"/>
  <c r="M18" i="78"/>
  <c r="M15" i="74"/>
  <c r="L119" i="74"/>
  <c r="M15" i="78"/>
  <c r="L119" i="78"/>
  <c r="M15" i="48"/>
  <c r="N15" i="72" l="1"/>
  <c r="LA118" i="27"/>
  <c r="L119" i="75"/>
  <c r="M15" i="75"/>
  <c r="M18" i="74"/>
  <c r="M18" i="75"/>
  <c r="N15" i="74"/>
  <c r="M119" i="74"/>
  <c r="N15" i="78"/>
  <c r="M119" i="78"/>
  <c r="N15" i="48"/>
  <c r="O15" i="72" l="1"/>
  <c r="LB118" i="27"/>
  <c r="M119" i="75"/>
  <c r="N15" i="75"/>
  <c r="N18" i="75"/>
  <c r="N18" i="78"/>
  <c r="N18" i="74"/>
  <c r="O15" i="78"/>
  <c r="N119" i="78"/>
  <c r="O15" i="74"/>
  <c r="N119" i="74"/>
  <c r="O15" i="48"/>
  <c r="P15" i="72" l="1"/>
  <c r="LC118" i="27"/>
  <c r="O15" i="75"/>
  <c r="N119" i="75"/>
  <c r="O18" i="74"/>
  <c r="O18" i="78"/>
  <c r="O18" i="75"/>
  <c r="P15" i="74"/>
  <c r="O119" i="74"/>
  <c r="P15" i="78"/>
  <c r="O119" i="78"/>
  <c r="P15" i="48"/>
  <c r="Q15" i="72" l="1"/>
  <c r="LD118" i="27"/>
  <c r="O119" i="75"/>
  <c r="P15" i="75"/>
  <c r="P18" i="78"/>
  <c r="P18" i="75"/>
  <c r="P18" i="74"/>
  <c r="Q15" i="78"/>
  <c r="P119" i="78"/>
  <c r="Q15" i="74"/>
  <c r="P119" i="74"/>
  <c r="Q15" i="48"/>
  <c r="R15" i="72" l="1"/>
  <c r="LE118" i="27"/>
  <c r="Q15" i="75"/>
  <c r="P119" i="75"/>
  <c r="Q18" i="78"/>
  <c r="Q18" i="75"/>
  <c r="Q18" i="74"/>
  <c r="R15" i="74"/>
  <c r="Q119" i="74"/>
  <c r="R15" i="78"/>
  <c r="Q119" i="78"/>
  <c r="R15" i="48"/>
  <c r="S15" i="72" l="1"/>
  <c r="LF118" i="27"/>
  <c r="R15" i="75"/>
  <c r="Q119" i="75"/>
  <c r="R18" i="75"/>
  <c r="R18" i="74"/>
  <c r="R18" i="78"/>
  <c r="S15" i="78"/>
  <c r="R119" i="78"/>
  <c r="S15" i="74"/>
  <c r="R119" i="74"/>
  <c r="S15" i="48"/>
  <c r="T15" i="72" l="1"/>
  <c r="LG118" i="27"/>
  <c r="R119" i="75"/>
  <c r="S15" i="75"/>
  <c r="S18" i="78"/>
  <c r="S18" i="75"/>
  <c r="S18" i="74"/>
  <c r="T15" i="74"/>
  <c r="S119" i="74"/>
  <c r="T18" i="74"/>
  <c r="T15" i="78"/>
  <c r="S119" i="78"/>
  <c r="T15" i="48"/>
  <c r="U15" i="72" l="1"/>
  <c r="LH118" i="27"/>
  <c r="S119" i="75"/>
  <c r="T15" i="75"/>
  <c r="T18" i="75"/>
  <c r="T18" i="78"/>
  <c r="U15" i="78"/>
  <c r="T119" i="78"/>
  <c r="U15" i="74"/>
  <c r="T119" i="74"/>
  <c r="U15" i="48"/>
  <c r="V15" i="72" l="1"/>
  <c r="LI118" i="27"/>
  <c r="T119" i="75"/>
  <c r="U15" i="75"/>
  <c r="U18" i="78"/>
  <c r="U18" i="75"/>
  <c r="U18" i="74"/>
  <c r="V15" i="74"/>
  <c r="U119" i="74"/>
  <c r="V15" i="78"/>
  <c r="U119" i="78"/>
  <c r="V15" i="48"/>
  <c r="W15" i="72" l="1"/>
  <c r="LJ118" i="27"/>
  <c r="V15" i="75"/>
  <c r="U119" i="75"/>
  <c r="V18" i="75"/>
  <c r="V18" i="78"/>
  <c r="V18" i="74"/>
  <c r="W15" i="78"/>
  <c r="V119" i="78"/>
  <c r="W15" i="74"/>
  <c r="V119" i="74"/>
  <c r="W15" i="48"/>
  <c r="X15" i="72" l="1"/>
  <c r="LK118" i="27"/>
  <c r="V119" i="75"/>
  <c r="W15" i="75"/>
  <c r="W18" i="78"/>
  <c r="W18" i="75"/>
  <c r="W18" i="74"/>
  <c r="X15" i="74"/>
  <c r="W119" i="74"/>
  <c r="X15" i="78"/>
  <c r="W119" i="78"/>
  <c r="X15" i="48"/>
  <c r="Y15" i="72" l="1"/>
  <c r="LL118" i="27"/>
  <c r="W119" i="75"/>
  <c r="X15" i="75"/>
  <c r="X18" i="74"/>
  <c r="X18" i="78"/>
  <c r="X18" i="75"/>
  <c r="Y15" i="78"/>
  <c r="X119" i="78"/>
  <c r="Y18" i="74"/>
  <c r="Y15" i="74"/>
  <c r="X119" i="74"/>
  <c r="Y15" i="48"/>
  <c r="Z15" i="72" l="1"/>
  <c r="LM118" i="27"/>
  <c r="Y15" i="75"/>
  <c r="X119" i="75"/>
  <c r="Y18" i="75"/>
  <c r="Y18" i="78"/>
  <c r="Z15" i="74"/>
  <c r="Y119" i="74"/>
  <c r="Z15" i="78"/>
  <c r="Y119" i="78"/>
  <c r="Z15" i="48"/>
  <c r="AA15" i="72" l="1"/>
  <c r="LN118" i="27"/>
  <c r="Y119" i="75"/>
  <c r="Z15" i="75"/>
  <c r="Z18" i="74"/>
  <c r="Z18" i="78"/>
  <c r="Z18" i="75"/>
  <c r="AA15" i="78"/>
  <c r="Z119" i="78"/>
  <c r="AA15" i="74"/>
  <c r="Z119" i="74"/>
  <c r="AA15" i="48"/>
  <c r="AB15" i="72" l="1"/>
  <c r="LO118" i="27"/>
  <c r="Z119" i="75"/>
  <c r="AA15" i="75"/>
  <c r="AA18" i="75"/>
  <c r="AA18" i="78"/>
  <c r="AA18" i="74"/>
  <c r="AB15" i="74"/>
  <c r="AA119" i="74"/>
  <c r="AB15" i="78"/>
  <c r="AA119" i="78"/>
  <c r="AB15" i="48"/>
  <c r="AC15" i="72" l="1"/>
  <c r="LP118" i="27"/>
  <c r="AB15" i="75"/>
  <c r="AA119" i="75"/>
  <c r="AB18" i="78"/>
  <c r="AB18" i="74"/>
  <c r="AB18" i="75"/>
  <c r="AC15" i="78"/>
  <c r="AB119" i="78"/>
  <c r="AC18" i="74"/>
  <c r="AC15" i="74"/>
  <c r="AB119" i="74"/>
  <c r="AB119" i="48"/>
  <c r="AC15" i="48"/>
  <c r="AD15" i="72" l="1"/>
  <c r="AC119" i="72"/>
  <c r="LQ118" i="27"/>
  <c r="AB119" i="75"/>
  <c r="AC15" i="75"/>
  <c r="AC18" i="75"/>
  <c r="AC18" i="78"/>
  <c r="AD15" i="74"/>
  <c r="AC119" i="74"/>
  <c r="AD15" i="78"/>
  <c r="AC119" i="78"/>
  <c r="AD15" i="48"/>
  <c r="AE15" i="72" l="1"/>
  <c r="LR118" i="27"/>
  <c r="AC119" i="75"/>
  <c r="AD15" i="75"/>
  <c r="AD18" i="74"/>
  <c r="AD18" i="78"/>
  <c r="AD18" i="75"/>
  <c r="AE15" i="74"/>
  <c r="AD119" i="74"/>
  <c r="AE15" i="78"/>
  <c r="AD119" i="78"/>
  <c r="AE15" i="48"/>
  <c r="AF15" i="72" l="1"/>
  <c r="LS118" i="27"/>
  <c r="AD119" i="75"/>
  <c r="AE15" i="75"/>
  <c r="AE18" i="78"/>
  <c r="AE18" i="75"/>
  <c r="AE18" i="74"/>
  <c r="AF15" i="78"/>
  <c r="AE119" i="78"/>
  <c r="AF15" i="74"/>
  <c r="AE119" i="74"/>
  <c r="AF15" i="48"/>
  <c r="AG15" i="72" l="1"/>
  <c r="LT118" i="27"/>
  <c r="AE119" i="75"/>
  <c r="AF15" i="75"/>
  <c r="AF18" i="78"/>
  <c r="AF18" i="74"/>
  <c r="AF18" i="75"/>
  <c r="AG15" i="74"/>
  <c r="AF119" i="74"/>
  <c r="AG15" i="78"/>
  <c r="AF119" i="78"/>
  <c r="AG15" i="48"/>
  <c r="AH15" i="72" l="1"/>
  <c r="LU118" i="27"/>
  <c r="AF119" i="75"/>
  <c r="AG15" i="75"/>
  <c r="AG18" i="75"/>
  <c r="AG18" i="74"/>
  <c r="AG18" i="78"/>
  <c r="AH15" i="78"/>
  <c r="AG119" i="78"/>
  <c r="AH15" i="74"/>
  <c r="AG119" i="74"/>
  <c r="AH15" i="48"/>
  <c r="AI15" i="72" l="1"/>
  <c r="LV118" i="27"/>
  <c r="AG119" i="75"/>
  <c r="AH15" i="75"/>
  <c r="AH18" i="75"/>
  <c r="AH18" i="78"/>
  <c r="AH18" i="74"/>
  <c r="AI15" i="74"/>
  <c r="AH119" i="74"/>
  <c r="AI15" i="78"/>
  <c r="AH119" i="78"/>
  <c r="AI15" i="48"/>
  <c r="AJ15" i="72" l="1"/>
  <c r="LW118" i="27"/>
  <c r="AH119" i="75"/>
  <c r="AI15" i="75"/>
  <c r="AI18" i="78"/>
  <c r="AI18" i="75"/>
  <c r="AI18" i="74"/>
  <c r="AJ15" i="78"/>
  <c r="AI119" i="78"/>
  <c r="AJ15" i="74"/>
  <c r="AI119" i="74"/>
  <c r="AJ15" i="48"/>
  <c r="AK15" i="72" l="1"/>
  <c r="LX118" i="27"/>
  <c r="AJ15" i="75"/>
  <c r="AI119" i="75"/>
  <c r="AJ18" i="75"/>
  <c r="AJ18" i="78"/>
  <c r="AJ18" i="74"/>
  <c r="AK15" i="74"/>
  <c r="AJ119" i="74"/>
  <c r="AK15" i="78"/>
  <c r="AJ119" i="78"/>
  <c r="AK15" i="48"/>
  <c r="AL15" i="72" l="1"/>
  <c r="LY118" i="27"/>
  <c r="AJ119" i="75"/>
  <c r="AK15" i="75"/>
  <c r="AK18" i="75"/>
  <c r="AK18" i="74"/>
  <c r="AK18" i="78"/>
  <c r="AL18" i="74"/>
  <c r="AL15" i="78"/>
  <c r="AK119" i="78"/>
  <c r="AL15" i="74"/>
  <c r="AK119" i="74"/>
  <c r="AL15" i="48"/>
  <c r="AM15" i="72" l="1"/>
  <c r="LZ118" i="27"/>
  <c r="AL15" i="75"/>
  <c r="AK119" i="75"/>
  <c r="AL18" i="78"/>
  <c r="AL18" i="75"/>
  <c r="AM15" i="78"/>
  <c r="AL119" i="78"/>
  <c r="AM15" i="74"/>
  <c r="AL119" i="74"/>
  <c r="AM15" i="48"/>
  <c r="AN15" i="72" l="1"/>
  <c r="MA118" i="27"/>
  <c r="AL119" i="75"/>
  <c r="AM15" i="75"/>
  <c r="AM18" i="75"/>
  <c r="AM18" i="78"/>
  <c r="AM18" i="74"/>
  <c r="AN15" i="74"/>
  <c r="AM119" i="74"/>
  <c r="AN15" i="78"/>
  <c r="AM119" i="78"/>
  <c r="AN18" i="74"/>
  <c r="AN15" i="48"/>
  <c r="AO15" i="72" l="1"/>
  <c r="MB118" i="27"/>
  <c r="AN15" i="75"/>
  <c r="AM119" i="75"/>
  <c r="AN18" i="78"/>
  <c r="AN18" i="75"/>
  <c r="AO15" i="78"/>
  <c r="AN119" i="78"/>
  <c r="AO15" i="74"/>
  <c r="AN119" i="74"/>
  <c r="AO15" i="48"/>
  <c r="AP15" i="72" l="1"/>
  <c r="MC118" i="27"/>
  <c r="AO15" i="75"/>
  <c r="AN119" i="75"/>
  <c r="AO18" i="75"/>
  <c r="AO18" i="74"/>
  <c r="AO18" i="78"/>
  <c r="AP15" i="78"/>
  <c r="AO119" i="78"/>
  <c r="AP15" i="74"/>
  <c r="AO119" i="74"/>
  <c r="AP18" i="74"/>
  <c r="AP15" i="48"/>
  <c r="AQ15" i="72" l="1"/>
  <c r="MD118" i="27"/>
  <c r="AO119" i="75"/>
  <c r="AP15" i="75"/>
  <c r="AP18" i="75"/>
  <c r="AP18" i="78"/>
  <c r="AQ15" i="74"/>
  <c r="AP119" i="74"/>
  <c r="AQ15" i="78"/>
  <c r="AP119" i="78"/>
  <c r="AQ15" i="48"/>
  <c r="AR15" i="72" l="1"/>
  <c r="ME118" i="27"/>
  <c r="AQ15" i="75"/>
  <c r="AP119" i="75"/>
  <c r="AQ18" i="74"/>
  <c r="AQ18" i="78"/>
  <c r="AQ18" i="75"/>
  <c r="AR15" i="74"/>
  <c r="AQ119" i="74"/>
  <c r="AR15" i="78"/>
  <c r="AQ119" i="78"/>
  <c r="AR15" i="48"/>
  <c r="AS15" i="72" l="1"/>
  <c r="MF118" i="27"/>
  <c r="AR15" i="75"/>
  <c r="AQ119" i="75"/>
  <c r="AR18" i="75"/>
  <c r="AR18" i="78"/>
  <c r="AR18" i="74"/>
  <c r="AS15" i="78"/>
  <c r="AR119" i="78"/>
  <c r="AS15" i="74"/>
  <c r="AR119" i="74"/>
  <c r="AS15" i="48"/>
  <c r="AT15" i="72" l="1"/>
  <c r="MG118" i="27"/>
  <c r="AS18" i="75"/>
  <c r="AR119" i="75"/>
  <c r="AS15" i="75"/>
  <c r="AS18" i="74"/>
  <c r="AS18" i="78"/>
  <c r="AT15" i="78"/>
  <c r="AS119" i="78"/>
  <c r="AT18" i="78"/>
  <c r="AT15" i="74"/>
  <c r="AS119" i="74"/>
  <c r="AT15" i="48"/>
  <c r="AU15" i="72" l="1"/>
  <c r="MH118" i="27"/>
  <c r="AS119" i="75"/>
  <c r="AT15" i="75"/>
  <c r="AT18" i="74"/>
  <c r="AT18" i="75"/>
  <c r="AU15" i="74"/>
  <c r="AT119" i="74"/>
  <c r="AU18" i="74"/>
  <c r="AU15" i="78"/>
  <c r="AT119" i="78"/>
  <c r="AU15" i="48"/>
  <c r="AV15" i="72" l="1"/>
  <c r="MI118" i="27"/>
  <c r="AT119" i="75"/>
  <c r="AU15" i="75"/>
  <c r="AU18" i="75"/>
  <c r="AU18" i="78"/>
  <c r="AV15" i="74"/>
  <c r="AU119" i="74"/>
  <c r="AV15" i="78"/>
  <c r="AU119" i="78"/>
  <c r="AV18" i="78"/>
  <c r="AV15" i="48"/>
  <c r="AW15" i="72" l="1"/>
  <c r="MJ118" i="27"/>
  <c r="AU119" i="75"/>
  <c r="AV15" i="75"/>
  <c r="AV18" i="75"/>
  <c r="AV18" i="74"/>
  <c r="AW15" i="74"/>
  <c r="AV119" i="74"/>
  <c r="AW15" i="78"/>
  <c r="AV119" i="78"/>
  <c r="AW15" i="48"/>
  <c r="AX15" i="72" l="1"/>
  <c r="MK118" i="27"/>
  <c r="AV119" i="75"/>
  <c r="AW15" i="75"/>
  <c r="AW18" i="74"/>
  <c r="AW18" i="78"/>
  <c r="AW18" i="75"/>
  <c r="AX15" i="78"/>
  <c r="AW119" i="78"/>
  <c r="AX15" i="74"/>
  <c r="AW119" i="74"/>
  <c r="AX15" i="48"/>
  <c r="AY15" i="72" l="1"/>
  <c r="ML118" i="27"/>
  <c r="AW119" i="75"/>
  <c r="AX15" i="75"/>
  <c r="AX18" i="78"/>
  <c r="AX18" i="74"/>
  <c r="AX18" i="75"/>
  <c r="AY18" i="74"/>
  <c r="AY15" i="78"/>
  <c r="AX119" i="78"/>
  <c r="AY15" i="74"/>
  <c r="AX119" i="74"/>
  <c r="AY15" i="48"/>
  <c r="AZ15" i="72" l="1"/>
  <c r="MM118" i="27"/>
  <c r="AY18" i="75"/>
  <c r="AX119" i="75"/>
  <c r="AY15" i="75"/>
  <c r="AY18" i="78"/>
  <c r="AZ15" i="74"/>
  <c r="AY119" i="74"/>
  <c r="AZ15" i="78"/>
  <c r="AY119" i="78"/>
  <c r="AZ15" i="48"/>
  <c r="BA15" i="72" l="1"/>
  <c r="MN118" i="27"/>
  <c r="AZ15" i="75"/>
  <c r="AY119" i="75"/>
  <c r="AZ18" i="75"/>
  <c r="AZ18" i="78"/>
  <c r="AZ18" i="74"/>
  <c r="BA15" i="78"/>
  <c r="AZ119" i="78"/>
  <c r="BA15" i="74"/>
  <c r="AZ119" i="74"/>
  <c r="BA15" i="48"/>
  <c r="BB15" i="72" l="1"/>
  <c r="MO118" i="27"/>
  <c r="AZ119" i="75"/>
  <c r="BA18" i="75"/>
  <c r="BA15" i="75"/>
  <c r="BA18" i="78"/>
  <c r="BA18" i="74"/>
  <c r="BB15" i="74"/>
  <c r="BA119" i="74"/>
  <c r="BB15" i="78"/>
  <c r="BA119" i="78"/>
  <c r="BB15" i="48"/>
  <c r="BC15" i="72" l="1"/>
  <c r="MP118" i="27"/>
  <c r="BA119" i="75"/>
  <c r="BB15" i="75"/>
  <c r="BB18" i="74"/>
  <c r="BB18" i="78"/>
  <c r="BB18" i="75"/>
  <c r="BC15" i="78"/>
  <c r="BB119" i="78"/>
  <c r="BC15" i="74"/>
  <c r="BB119" i="74"/>
  <c r="BC15" i="48"/>
  <c r="BD15" i="72" l="1"/>
  <c r="MQ118" i="27"/>
  <c r="BC15" i="75"/>
  <c r="BB119" i="75"/>
  <c r="BC18" i="74"/>
  <c r="BC18" i="75"/>
  <c r="BC18" i="78"/>
  <c r="BD15" i="74"/>
  <c r="BC119" i="74"/>
  <c r="BD15" i="78"/>
  <c r="BC119" i="78"/>
  <c r="BD15" i="48"/>
  <c r="BE15" i="72" l="1"/>
  <c r="MR118" i="27"/>
  <c r="BD15" i="75"/>
  <c r="BC119" i="75"/>
  <c r="BD18" i="75"/>
  <c r="BD18" i="78"/>
  <c r="BD18" i="74"/>
  <c r="BE15" i="48"/>
  <c r="BE15" i="78"/>
  <c r="BD119" i="78"/>
  <c r="BE15" i="74"/>
  <c r="BD119" i="74"/>
  <c r="BF15" i="72" l="1"/>
  <c r="MS118" i="27"/>
  <c r="BD119" i="75"/>
  <c r="BE15" i="75"/>
  <c r="BE18" i="75"/>
  <c r="BE18" i="74"/>
  <c r="BE18" i="78"/>
  <c r="BF15" i="48"/>
  <c r="BF15" i="74"/>
  <c r="BE119" i="74"/>
  <c r="BF15" i="78"/>
  <c r="BE119" i="78"/>
  <c r="BG15" i="72" l="1"/>
  <c r="MT118" i="27"/>
  <c r="BE119" i="75"/>
  <c r="BF15" i="75"/>
  <c r="BF18" i="75"/>
  <c r="BF18" i="78"/>
  <c r="BF18" i="74"/>
  <c r="BG15" i="48"/>
  <c r="BG15" i="78"/>
  <c r="BF119" i="78"/>
  <c r="BG15" i="74"/>
  <c r="BF119" i="74"/>
  <c r="BH15" i="72" l="1"/>
  <c r="MU118" i="27"/>
  <c r="BG15" i="75"/>
  <c r="BF119" i="75"/>
  <c r="BG18" i="75"/>
  <c r="BG18" i="78"/>
  <c r="BG18" i="74"/>
  <c r="BH15" i="48"/>
  <c r="BH15" i="74"/>
  <c r="BG119" i="74"/>
  <c r="BH15" i="78"/>
  <c r="BG119" i="78"/>
  <c r="BI15" i="72" l="1"/>
  <c r="MV118" i="27"/>
  <c r="BG119" i="75"/>
  <c r="BH15" i="75"/>
  <c r="BH18" i="74"/>
  <c r="BH18" i="75"/>
  <c r="BH18" i="78"/>
  <c r="BI15" i="48"/>
  <c r="BI15" i="78"/>
  <c r="BH119" i="78"/>
  <c r="BI15" i="74"/>
  <c r="BH119" i="74"/>
  <c r="MW118" i="27" l="1"/>
  <c r="BJ15" i="72"/>
  <c r="BJ15" i="48"/>
  <c r="BH119" i="75"/>
  <c r="BI15" i="75"/>
  <c r="BI18" i="74"/>
  <c r="BI18" i="75"/>
  <c r="BI18" i="78"/>
  <c r="BI119" i="48"/>
  <c r="BI119" i="74"/>
  <c r="BI119" i="78"/>
  <c r="BJ119" i="72" l="1"/>
  <c r="BJ119" i="48"/>
  <c r="BK15" i="48"/>
  <c r="MX118" i="27"/>
  <c r="BI119" i="75"/>
  <c r="BJ18" i="75"/>
  <c r="BJ119" i="78"/>
  <c r="BJ15" i="78"/>
  <c r="BJ18" i="74"/>
  <c r="BJ119" i="74"/>
  <c r="BJ15" i="74"/>
  <c r="BJ18" i="78"/>
  <c r="BJ15" i="75"/>
  <c r="B12" i="48"/>
  <c r="C12" i="72" l="1"/>
  <c r="BK119" i="48"/>
  <c r="BL15" i="48"/>
  <c r="MY118" i="27"/>
  <c r="BJ119" i="75"/>
  <c r="C117" i="77"/>
  <c r="B117" i="48"/>
  <c r="B104" i="48" l="1"/>
  <c r="BM15" i="48"/>
  <c r="BL119" i="48"/>
  <c r="MZ118" i="27"/>
  <c r="B106" i="27"/>
  <c r="B107" i="27" s="1"/>
  <c r="B106" i="48"/>
  <c r="C12" i="74"/>
  <c r="C117" i="72"/>
  <c r="B120" i="48"/>
  <c r="C12" i="75"/>
  <c r="C12" i="78"/>
  <c r="C117" i="78"/>
  <c r="C104" i="77"/>
  <c r="C120" i="72" l="1"/>
  <c r="BM119" i="48"/>
  <c r="BN15" i="48"/>
  <c r="NA118" i="27"/>
  <c r="C117" i="75"/>
  <c r="C104" i="72"/>
  <c r="B113" i="48"/>
  <c r="B109" i="48"/>
  <c r="B166" i="48"/>
  <c r="C104" i="78"/>
  <c r="C117" i="74"/>
  <c r="C104" i="74"/>
  <c r="C109" i="77"/>
  <c r="C106" i="77"/>
  <c r="C120" i="77"/>
  <c r="C113" i="77"/>
  <c r="B121" i="48"/>
  <c r="C121" i="72" l="1"/>
  <c r="C94" i="48"/>
  <c r="BN119" i="48"/>
  <c r="BO15" i="48"/>
  <c r="NB118" i="27"/>
  <c r="B111" i="48"/>
  <c r="C109" i="72"/>
  <c r="C104" i="75"/>
  <c r="B114" i="48"/>
  <c r="C120" i="74"/>
  <c r="C120" i="78"/>
  <c r="B112" i="48"/>
  <c r="C113" i="72"/>
  <c r="B107" i="48"/>
  <c r="C106" i="72"/>
  <c r="C107" i="77"/>
  <c r="C114" i="77"/>
  <c r="C112" i="77"/>
  <c r="D92" i="77"/>
  <c r="C93" i="78"/>
  <c r="C121" i="77"/>
  <c r="C111" i="72" l="1"/>
  <c r="D94" i="72"/>
  <c r="C114" i="72"/>
  <c r="BP15" i="48"/>
  <c r="BO119" i="48"/>
  <c r="NC118" i="27"/>
  <c r="C87" i="48"/>
  <c r="C92" i="48"/>
  <c r="C106" i="74"/>
  <c r="C113" i="74"/>
  <c r="C109" i="74"/>
  <c r="C120" i="75"/>
  <c r="C109" i="75"/>
  <c r="C113" i="75"/>
  <c r="C107" i="72"/>
  <c r="B169" i="48"/>
  <c r="C121" i="74"/>
  <c r="C121" i="78"/>
  <c r="C110" i="77"/>
  <c r="C112" i="72"/>
  <c r="C106" i="78"/>
  <c r="C106" i="75"/>
  <c r="B110" i="48"/>
  <c r="D93" i="77"/>
  <c r="D87" i="75"/>
  <c r="BQ15" i="48" l="1"/>
  <c r="BP119" i="48"/>
  <c r="ND118" i="27"/>
  <c r="C142" i="48"/>
  <c r="C141" i="48"/>
  <c r="D92" i="72"/>
  <c r="C82" i="48"/>
  <c r="C107" i="74"/>
  <c r="D87" i="76"/>
  <c r="D100" i="76"/>
  <c r="C110" i="72"/>
  <c r="D92" i="74"/>
  <c r="D87" i="74"/>
  <c r="C114" i="74"/>
  <c r="C121" i="75"/>
  <c r="C114" i="75"/>
  <c r="C112" i="75"/>
  <c r="D92" i="75"/>
  <c r="C112" i="74"/>
  <c r="C116" i="77"/>
  <c r="B116" i="48"/>
  <c r="C107" i="75"/>
  <c r="C107" i="78"/>
  <c r="D88" i="77"/>
  <c r="D87" i="77"/>
  <c r="C100" i="48"/>
  <c r="D87" i="72"/>
  <c r="D89" i="48"/>
  <c r="C88" i="48"/>
  <c r="D100" i="77"/>
  <c r="E89" i="77"/>
  <c r="D83" i="48" l="1"/>
  <c r="D83" i="72"/>
  <c r="B123" i="48"/>
  <c r="NE118" i="27"/>
  <c r="BQ119" i="48"/>
  <c r="BR15" i="48"/>
  <c r="D100" i="74"/>
  <c r="E87" i="76"/>
  <c r="E88" i="76"/>
  <c r="E89" i="76"/>
  <c r="F90" i="76"/>
  <c r="C99" i="48"/>
  <c r="C116" i="72"/>
  <c r="D88" i="72"/>
  <c r="D88" i="76"/>
  <c r="D88" i="74"/>
  <c r="D88" i="78"/>
  <c r="E89" i="75"/>
  <c r="C110" i="74"/>
  <c r="D93" i="74"/>
  <c r="D100" i="75"/>
  <c r="D93" i="75"/>
  <c r="C123" i="77"/>
  <c r="C117" i="48"/>
  <c r="D117" i="77"/>
  <c r="E89" i="78"/>
  <c r="D87" i="78"/>
  <c r="F90" i="74"/>
  <c r="E89" i="74"/>
  <c r="E90" i="48"/>
  <c r="E89" i="72"/>
  <c r="C110" i="75"/>
  <c r="D100" i="72"/>
  <c r="F90" i="77"/>
  <c r="C126" i="77"/>
  <c r="C123" i="72" l="1"/>
  <c r="E83" i="72"/>
  <c r="BR119" i="48"/>
  <c r="BS15" i="48"/>
  <c r="NF118" i="27"/>
  <c r="F90" i="72"/>
  <c r="E84" i="48"/>
  <c r="F89" i="76"/>
  <c r="G90" i="76"/>
  <c r="E100" i="76"/>
  <c r="D117" i="72"/>
  <c r="F90" i="75"/>
  <c r="D88" i="75"/>
  <c r="C116" i="74"/>
  <c r="B126" i="48"/>
  <c r="C124" i="48"/>
  <c r="C104" i="48"/>
  <c r="D99" i="74"/>
  <c r="D99" i="75"/>
  <c r="D99" i="78"/>
  <c r="D105" i="78"/>
  <c r="D99" i="77"/>
  <c r="D100" i="78"/>
  <c r="C124" i="77"/>
  <c r="D101" i="48"/>
  <c r="C105" i="48"/>
  <c r="F90" i="78"/>
  <c r="E101" i="77"/>
  <c r="D99" i="72"/>
  <c r="C116" i="75"/>
  <c r="E101" i="78"/>
  <c r="E48" i="77"/>
  <c r="E101" i="74"/>
  <c r="D124" i="72" l="1"/>
  <c r="F84" i="72"/>
  <c r="E101" i="72"/>
  <c r="NG118" i="27"/>
  <c r="BT15" i="48"/>
  <c r="BS119" i="48"/>
  <c r="E105" i="76"/>
  <c r="F101" i="76"/>
  <c r="E99" i="76"/>
  <c r="D105" i="74"/>
  <c r="D105" i="72"/>
  <c r="C126" i="72"/>
  <c r="C123" i="74"/>
  <c r="D117" i="74"/>
  <c r="C106" i="48"/>
  <c r="E101" i="75"/>
  <c r="D105" i="75"/>
  <c r="D106" i="27"/>
  <c r="D107" i="27" s="1"/>
  <c r="D49" i="48"/>
  <c r="D48" i="48"/>
  <c r="B127" i="48"/>
  <c r="B124" i="48"/>
  <c r="D104" i="72"/>
  <c r="C103" i="48"/>
  <c r="C126" i="74"/>
  <c r="D109" i="77"/>
  <c r="D113" i="77"/>
  <c r="D106" i="77"/>
  <c r="D124" i="77"/>
  <c r="D104" i="77"/>
  <c r="D120" i="77"/>
  <c r="D105" i="77"/>
  <c r="C125" i="77"/>
  <c r="C123" i="75"/>
  <c r="D117" i="75"/>
  <c r="C127" i="77"/>
  <c r="C124" i="72" l="1"/>
  <c r="D103" i="72"/>
  <c r="E48" i="72"/>
  <c r="E49" i="72"/>
  <c r="BT119" i="48"/>
  <c r="BU15" i="48"/>
  <c r="NH118" i="27"/>
  <c r="D124" i="74"/>
  <c r="D121" i="74"/>
  <c r="D104" i="74"/>
  <c r="D106" i="72"/>
  <c r="D106" i="74"/>
  <c r="E48" i="74"/>
  <c r="C124" i="74"/>
  <c r="C127" i="72"/>
  <c r="B125" i="48"/>
  <c r="C127" i="74"/>
  <c r="D110" i="77"/>
  <c r="D121" i="77"/>
  <c r="D114" i="77"/>
  <c r="E92" i="77"/>
  <c r="D124" i="75"/>
  <c r="D104" i="75"/>
  <c r="C126" i="75"/>
  <c r="C125" i="72" l="1"/>
  <c r="BU119" i="48"/>
  <c r="BV15" i="48"/>
  <c r="NI118" i="27"/>
  <c r="D109" i="74"/>
  <c r="D120" i="74"/>
  <c r="E93" i="74"/>
  <c r="D113" i="74"/>
  <c r="D107" i="74"/>
  <c r="C125" i="74"/>
  <c r="D114" i="74"/>
  <c r="E48" i="75"/>
  <c r="D109" i="75"/>
  <c r="D106" i="75"/>
  <c r="D116" i="77"/>
  <c r="D107" i="77"/>
  <c r="E93" i="77"/>
  <c r="D112" i="77"/>
  <c r="E117" i="77"/>
  <c r="C124" i="75"/>
  <c r="C127" i="75"/>
  <c r="D120" i="75"/>
  <c r="D113" i="75"/>
  <c r="D123" i="77"/>
  <c r="NJ118" i="27" l="1"/>
  <c r="BV119" i="48"/>
  <c r="BW15" i="48"/>
  <c r="D112" i="74"/>
  <c r="E87" i="74"/>
  <c r="E92" i="74"/>
  <c r="D110" i="74"/>
  <c r="D114" i="75"/>
  <c r="D110" i="75"/>
  <c r="D121" i="75"/>
  <c r="D107" i="75"/>
  <c r="C125" i="75"/>
  <c r="E88" i="77"/>
  <c r="E87" i="77"/>
  <c r="E124" i="77"/>
  <c r="D127" i="77"/>
  <c r="D125" i="77"/>
  <c r="E92" i="75"/>
  <c r="D112" i="75"/>
  <c r="BW119" i="48" l="1"/>
  <c r="BX15" i="48"/>
  <c r="NK118" i="27"/>
  <c r="E100" i="74"/>
  <c r="G90" i="74"/>
  <c r="E88" i="74"/>
  <c r="E93" i="75"/>
  <c r="E100" i="77"/>
  <c r="F89" i="77"/>
  <c r="G90" i="77"/>
  <c r="D126" i="77"/>
  <c r="E87" i="75"/>
  <c r="D116" i="74"/>
  <c r="D116" i="75"/>
  <c r="BX119" i="48" l="1"/>
  <c r="BY15" i="48"/>
  <c r="NL118" i="27"/>
  <c r="F89" i="74"/>
  <c r="E117" i="74"/>
  <c r="D123" i="74"/>
  <c r="D123" i="75"/>
  <c r="E117" i="75"/>
  <c r="E88" i="75"/>
  <c r="C138" i="77"/>
  <c r="E105" i="77"/>
  <c r="E99" i="77"/>
  <c r="F101" i="77"/>
  <c r="F89" i="75"/>
  <c r="E100" i="75"/>
  <c r="B119" i="48"/>
  <c r="C119" i="72" l="1"/>
  <c r="NM118" i="27"/>
  <c r="BZ15" i="48"/>
  <c r="BY119" i="48"/>
  <c r="E99" i="74"/>
  <c r="E105" i="74"/>
  <c r="D126" i="74"/>
  <c r="D125" i="74"/>
  <c r="E124" i="74"/>
  <c r="G90" i="75"/>
  <c r="E124" i="75"/>
  <c r="D125" i="75"/>
  <c r="D126" i="75"/>
  <c r="E99" i="75"/>
  <c r="C149" i="48"/>
  <c r="C119" i="48"/>
  <c r="D119" i="72" l="1"/>
  <c r="NN118" i="27"/>
  <c r="BZ119" i="48"/>
  <c r="CA15" i="48"/>
  <c r="F101" i="74"/>
  <c r="E105" i="75"/>
  <c r="D127" i="74"/>
  <c r="D127" i="75"/>
  <c r="F101" i="75"/>
  <c r="D149" i="48"/>
  <c r="D119" i="48"/>
  <c r="E18" i="48"/>
  <c r="F18" i="72" l="1"/>
  <c r="E119" i="72"/>
  <c r="CA119" i="48"/>
  <c r="CB15" i="48"/>
  <c r="NO118" i="27"/>
  <c r="E149" i="48"/>
  <c r="E119" i="48"/>
  <c r="F18" i="48"/>
  <c r="G18" i="72" l="1"/>
  <c r="F119" i="72"/>
  <c r="NP118" i="27"/>
  <c r="CB119" i="48"/>
  <c r="CC15" i="48"/>
  <c r="C138" i="75"/>
  <c r="F149" i="48"/>
  <c r="F119" i="48"/>
  <c r="G18" i="48"/>
  <c r="G119" i="72" l="1"/>
  <c r="H18" i="72"/>
  <c r="NQ118" i="27"/>
  <c r="CC119" i="48"/>
  <c r="CD15" i="48"/>
  <c r="C138" i="74"/>
  <c r="G149" i="48"/>
  <c r="G119" i="48"/>
  <c r="H18" i="48"/>
  <c r="H119" i="72" l="1"/>
  <c r="I18" i="72"/>
  <c r="NR118" i="27"/>
  <c r="CE15" i="48"/>
  <c r="CD119" i="48"/>
  <c r="H149" i="48"/>
  <c r="H119" i="48"/>
  <c r="I18" i="48"/>
  <c r="J18" i="72" l="1"/>
  <c r="I119" i="72"/>
  <c r="NS118" i="27"/>
  <c r="CF15" i="48"/>
  <c r="CE119" i="48"/>
  <c r="I149" i="48"/>
  <c r="I119" i="48"/>
  <c r="J18" i="48"/>
  <c r="K18" i="72" l="1"/>
  <c r="J119" i="72"/>
  <c r="NT118" i="27"/>
  <c r="CF119" i="48"/>
  <c r="CG15" i="48"/>
  <c r="J149" i="48"/>
  <c r="J119" i="48"/>
  <c r="K18" i="48"/>
  <c r="L18" i="72" l="1"/>
  <c r="K119" i="72"/>
  <c r="NU118" i="27"/>
  <c r="CH15" i="48"/>
  <c r="CG119" i="48"/>
  <c r="K149" i="48"/>
  <c r="K119" i="48"/>
  <c r="L18" i="48"/>
  <c r="M18" i="72" l="1"/>
  <c r="L119" i="72"/>
  <c r="CI15" i="48"/>
  <c r="CH119" i="48"/>
  <c r="NV118" i="27"/>
  <c r="L149" i="48"/>
  <c r="L119" i="48"/>
  <c r="M18" i="48"/>
  <c r="M119" i="72" l="1"/>
  <c r="N18" i="72"/>
  <c r="NW118" i="27"/>
  <c r="CJ15" i="48"/>
  <c r="CI119" i="48"/>
  <c r="M149" i="48"/>
  <c r="M119" i="48"/>
  <c r="N18" i="48"/>
  <c r="O18" i="72" l="1"/>
  <c r="N119" i="72"/>
  <c r="CJ119" i="48"/>
  <c r="CK15" i="48"/>
  <c r="NX118" i="27"/>
  <c r="N149" i="48"/>
  <c r="N119" i="48"/>
  <c r="O18" i="48"/>
  <c r="O119" i="72" l="1"/>
  <c r="P18" i="72"/>
  <c r="NY118" i="27"/>
  <c r="CL15" i="48"/>
  <c r="CK119" i="48"/>
  <c r="O149" i="48"/>
  <c r="O119" i="48"/>
  <c r="P18" i="48"/>
  <c r="P119" i="72" l="1"/>
  <c r="Q18" i="72"/>
  <c r="NZ118" i="27"/>
  <c r="CL119" i="48"/>
  <c r="CM15" i="48"/>
  <c r="P149" i="48"/>
  <c r="P119" i="48"/>
  <c r="Q18" i="48"/>
  <c r="R18" i="72" l="1"/>
  <c r="Q119" i="72"/>
  <c r="CN15" i="48"/>
  <c r="CM119" i="48"/>
  <c r="OA118" i="27"/>
  <c r="Q149" i="48"/>
  <c r="Q119" i="48"/>
  <c r="R18" i="48"/>
  <c r="S18" i="72" l="1"/>
  <c r="R119" i="72"/>
  <c r="OB118" i="27"/>
  <c r="CN119" i="48"/>
  <c r="CO15" i="48"/>
  <c r="R149" i="48"/>
  <c r="R119" i="48"/>
  <c r="S18" i="48"/>
  <c r="S119" i="72" l="1"/>
  <c r="T18" i="72"/>
  <c r="OC118" i="27"/>
  <c r="CO119" i="48"/>
  <c r="CP15" i="48"/>
  <c r="S149" i="48"/>
  <c r="S119" i="48"/>
  <c r="T18" i="48"/>
  <c r="U18" i="72" l="1"/>
  <c r="T119" i="72"/>
  <c r="OD118" i="27"/>
  <c r="CQ15" i="48"/>
  <c r="CP119" i="48"/>
  <c r="T149" i="48"/>
  <c r="T119" i="48"/>
  <c r="U18" i="48"/>
  <c r="V18" i="72" l="1"/>
  <c r="U119" i="72"/>
  <c r="CR15" i="48"/>
  <c r="CQ119" i="48"/>
  <c r="OE118" i="27"/>
  <c r="U149" i="48"/>
  <c r="U119" i="48"/>
  <c r="V18" i="48"/>
  <c r="V119" i="72" l="1"/>
  <c r="W18" i="72"/>
  <c r="OF118" i="27"/>
  <c r="CS15" i="48"/>
  <c r="CR119" i="48"/>
  <c r="V149" i="48"/>
  <c r="V119" i="48"/>
  <c r="W18" i="48"/>
  <c r="X18" i="72" l="1"/>
  <c r="W119" i="72"/>
  <c r="CT15" i="48"/>
  <c r="CS119" i="48"/>
  <c r="OG118" i="27"/>
  <c r="W149" i="48"/>
  <c r="W119" i="48"/>
  <c r="X18" i="48"/>
  <c r="Y18" i="72" l="1"/>
  <c r="X119" i="72"/>
  <c r="OH118" i="27"/>
  <c r="CT119" i="48"/>
  <c r="CU15" i="48"/>
  <c r="X149" i="48"/>
  <c r="X119" i="48"/>
  <c r="Y18" i="48"/>
  <c r="Z18" i="72" l="1"/>
  <c r="Y119" i="72"/>
  <c r="CU119" i="48"/>
  <c r="CV15" i="48"/>
  <c r="OI118" i="27"/>
  <c r="Y149" i="48"/>
  <c r="Y119" i="48"/>
  <c r="Z18" i="48"/>
  <c r="AA18" i="72" l="1"/>
  <c r="Z119" i="72"/>
  <c r="CV119" i="48"/>
  <c r="CW15" i="48"/>
  <c r="OJ118" i="27"/>
  <c r="Z149" i="48"/>
  <c r="Z119" i="48"/>
  <c r="AA18" i="48"/>
  <c r="AA119" i="72" l="1"/>
  <c r="AB18" i="72"/>
  <c r="OK118" i="27"/>
  <c r="CW119" i="48"/>
  <c r="AA149" i="48"/>
  <c r="AA119" i="48"/>
  <c r="AB18" i="48"/>
  <c r="AC18" i="72" l="1"/>
  <c r="AB119" i="72"/>
  <c r="OL118" i="27"/>
  <c r="AB149" i="48"/>
  <c r="AC18" i="48"/>
  <c r="AD18" i="72" l="1"/>
  <c r="OM118" i="27"/>
  <c r="AC149" i="48"/>
  <c r="AC119" i="48"/>
  <c r="AD18" i="48"/>
  <c r="AE18" i="72" l="1"/>
  <c r="AD119" i="72"/>
  <c r="ON118" i="27"/>
  <c r="AD149" i="48"/>
  <c r="AD119" i="48"/>
  <c r="AE18" i="48"/>
  <c r="AF18" i="72" l="1"/>
  <c r="AE119" i="72"/>
  <c r="OO118" i="27"/>
  <c r="AE149" i="48"/>
  <c r="AE119" i="48"/>
  <c r="AF18" i="48"/>
  <c r="AG18" i="72" l="1"/>
  <c r="AF119" i="72"/>
  <c r="OP118" i="27"/>
  <c r="AF149" i="48"/>
  <c r="AF119" i="48"/>
  <c r="AG18" i="48"/>
  <c r="AG119" i="72" l="1"/>
  <c r="AH18" i="72"/>
  <c r="OQ118" i="27"/>
  <c r="AG149" i="48"/>
  <c r="AG119" i="48"/>
  <c r="AH18" i="48"/>
  <c r="AI18" i="72" l="1"/>
  <c r="AH119" i="72"/>
  <c r="OR118" i="27"/>
  <c r="AH149" i="48"/>
  <c r="AH119" i="48"/>
  <c r="AI18" i="48"/>
  <c r="AJ18" i="72" l="1"/>
  <c r="AI119" i="72"/>
  <c r="OS118" i="27"/>
  <c r="AI149" i="48"/>
  <c r="AI119" i="48"/>
  <c r="AJ18" i="48"/>
  <c r="AK18" i="72" l="1"/>
  <c r="AJ119" i="72"/>
  <c r="OT118" i="27"/>
  <c r="AJ149" i="48"/>
  <c r="AK18" i="48"/>
  <c r="AJ119" i="48"/>
  <c r="AK119" i="72" l="1"/>
  <c r="AL18" i="72"/>
  <c r="OU118" i="27"/>
  <c r="AK149" i="48"/>
  <c r="AK119" i="48"/>
  <c r="AL18" i="48"/>
  <c r="AM18" i="72" l="1"/>
  <c r="AL119" i="72"/>
  <c r="OV118" i="27"/>
  <c r="AL149" i="48"/>
  <c r="AL119" i="48"/>
  <c r="AM18" i="48"/>
  <c r="AN18" i="72" l="1"/>
  <c r="AM119" i="72"/>
  <c r="OW118" i="27"/>
  <c r="AM149" i="48"/>
  <c r="AN18" i="48"/>
  <c r="AM119" i="48"/>
  <c r="AO18" i="72" l="1"/>
  <c r="AN119" i="72"/>
  <c r="OX118" i="27"/>
  <c r="AN149" i="48"/>
  <c r="AN119" i="48"/>
  <c r="AO18" i="48"/>
  <c r="AP18" i="72" l="1"/>
  <c r="AO119" i="72"/>
  <c r="OY118" i="27"/>
  <c r="AO149" i="48"/>
  <c r="AO119" i="48"/>
  <c r="AP18" i="48"/>
  <c r="AP119" i="72" l="1"/>
  <c r="AQ18" i="72"/>
  <c r="OZ118" i="27"/>
  <c r="AP149" i="48"/>
  <c r="AP119" i="48"/>
  <c r="AQ18" i="48"/>
  <c r="AR18" i="72" l="1"/>
  <c r="AQ119" i="72"/>
  <c r="PA118" i="27"/>
  <c r="AQ149" i="48"/>
  <c r="AR18" i="48"/>
  <c r="AQ119" i="48"/>
  <c r="AR119" i="72" l="1"/>
  <c r="AS18" i="72"/>
  <c r="PB118" i="27"/>
  <c r="AR149" i="48"/>
  <c r="AR119" i="48"/>
  <c r="AS18" i="48"/>
  <c r="AS119" i="72" l="1"/>
  <c r="AT18" i="72"/>
  <c r="PC118" i="27"/>
  <c r="AS149" i="48"/>
  <c r="AT18" i="48"/>
  <c r="AS119" i="48"/>
  <c r="AT119" i="72" l="1"/>
  <c r="AU18" i="72"/>
  <c r="PD118" i="27"/>
  <c r="AT149" i="48"/>
  <c r="AT119" i="48"/>
  <c r="AU18" i="48"/>
  <c r="AU119" i="72" l="1"/>
  <c r="AV18" i="72"/>
  <c r="PE118" i="27"/>
  <c r="AU149" i="48"/>
  <c r="AV18" i="48"/>
  <c r="AU119" i="48"/>
  <c r="AW18" i="72" l="1"/>
  <c r="AV119" i="72"/>
  <c r="PF118" i="27"/>
  <c r="AV149" i="48"/>
  <c r="AW18" i="48"/>
  <c r="AV119" i="48"/>
  <c r="AX18" i="72" l="1"/>
  <c r="AW119" i="72"/>
  <c r="PG118" i="27"/>
  <c r="AW149" i="48"/>
  <c r="AW119" i="48"/>
  <c r="AX18" i="48"/>
  <c r="AX119" i="72" l="1"/>
  <c r="AY18" i="72"/>
  <c r="PH118" i="27"/>
  <c r="AX149" i="48"/>
  <c r="AX119" i="48"/>
  <c r="AY18" i="48"/>
  <c r="AY119" i="72" l="1"/>
  <c r="AZ18" i="72"/>
  <c r="PI118" i="27"/>
  <c r="AY149" i="48"/>
  <c r="AY119" i="48"/>
  <c r="AZ18" i="48"/>
  <c r="BA18" i="72" l="1"/>
  <c r="AZ119" i="72"/>
  <c r="PJ118" i="27"/>
  <c r="AZ149" i="48"/>
  <c r="AZ119" i="48"/>
  <c r="BA18" i="48"/>
  <c r="BA119" i="72" l="1"/>
  <c r="BB18" i="72"/>
  <c r="PK118" i="27"/>
  <c r="BA149" i="48"/>
  <c r="BA119" i="48"/>
  <c r="BB18" i="48"/>
  <c r="BC18" i="72" l="1"/>
  <c r="BB119" i="72"/>
  <c r="PL118" i="27"/>
  <c r="BB149" i="48"/>
  <c r="BB119" i="48"/>
  <c r="BC18" i="48"/>
  <c r="BD18" i="72" l="1"/>
  <c r="BC119" i="72"/>
  <c r="PM118" i="27"/>
  <c r="BC149" i="48"/>
  <c r="BC119" i="48"/>
  <c r="BD18" i="48"/>
  <c r="BD119" i="72" l="1"/>
  <c r="BE18" i="72"/>
  <c r="PN118" i="27"/>
  <c r="BD149" i="48"/>
  <c r="BD119" i="48"/>
  <c r="BE18" i="48"/>
  <c r="BF18" i="72" l="1"/>
  <c r="BE119" i="72"/>
  <c r="PO118" i="27"/>
  <c r="BE149" i="48"/>
  <c r="BF18" i="48"/>
  <c r="BE119" i="48"/>
  <c r="BF119" i="72" l="1"/>
  <c r="BG18" i="72"/>
  <c r="PP118" i="27"/>
  <c r="BF149" i="48"/>
  <c r="BF119" i="48"/>
  <c r="BG18" i="48"/>
  <c r="BH18" i="72" l="1"/>
  <c r="BG119" i="72"/>
  <c r="PQ118" i="27"/>
  <c r="BG149" i="48"/>
  <c r="BH119" i="48"/>
  <c r="BI119" i="72" l="1"/>
  <c r="PR118" i="27"/>
  <c r="BG119" i="48"/>
  <c r="BH18" i="48"/>
  <c r="BI18" i="72" l="1"/>
  <c r="BH119" i="72"/>
  <c r="PS118" i="27"/>
  <c r="BH149" i="48"/>
  <c r="BI18" i="48"/>
  <c r="BJ18" i="72" l="1"/>
  <c r="BJ18" i="48"/>
  <c r="PT118" i="27"/>
  <c r="BI149" i="48"/>
  <c r="BK18" i="48" l="1"/>
  <c r="PU118" i="27"/>
  <c r="C108" i="48"/>
  <c r="BL18" i="48" l="1"/>
  <c r="D108" i="72"/>
  <c r="PV118" i="27"/>
  <c r="D108" i="48"/>
  <c r="BM18" i="48" l="1"/>
  <c r="E108" i="72"/>
  <c r="PW118" i="27"/>
  <c r="E108" i="48"/>
  <c r="BN18" i="48" l="1"/>
  <c r="F108" i="72"/>
  <c r="PX118" i="27"/>
  <c r="F108" i="48"/>
  <c r="BO18" i="48" l="1"/>
  <c r="G108" i="72"/>
  <c r="PY118" i="27"/>
  <c r="G108" i="48"/>
  <c r="BP18" i="48" l="1"/>
  <c r="H108" i="72"/>
  <c r="PZ118" i="27"/>
  <c r="H108" i="48"/>
  <c r="BQ18" i="48" l="1"/>
  <c r="I108" i="72"/>
  <c r="QA118" i="27"/>
  <c r="I108" i="48"/>
  <c r="BR18" i="48" l="1"/>
  <c r="J108" i="72"/>
  <c r="QB118" i="27"/>
  <c r="J108" i="48"/>
  <c r="BS18" i="48" l="1"/>
  <c r="K108" i="72"/>
  <c r="QC118" i="27"/>
  <c r="K108" i="48"/>
  <c r="BT18" i="48" l="1"/>
  <c r="L108" i="72"/>
  <c r="QD118" i="27"/>
  <c r="L108" i="48"/>
  <c r="BU18" i="48" l="1"/>
  <c r="M108" i="72"/>
  <c r="QE118" i="27"/>
  <c r="M108" i="48"/>
  <c r="BV18" i="48" l="1"/>
  <c r="N108" i="72"/>
  <c r="QF118" i="27"/>
  <c r="N108" i="48"/>
  <c r="BW18" i="48" l="1"/>
  <c r="O108" i="72"/>
  <c r="QG118" i="27"/>
  <c r="O108" i="48"/>
  <c r="BX18" i="48" l="1"/>
  <c r="P108" i="72"/>
  <c r="QH118" i="27"/>
  <c r="P108" i="48"/>
  <c r="BY18" i="48" l="1"/>
  <c r="Q108" i="72"/>
  <c r="QI118" i="27"/>
  <c r="Q108" i="48"/>
  <c r="BZ18" i="48" l="1"/>
  <c r="R108" i="72"/>
  <c r="QJ118" i="27"/>
  <c r="R108" i="48"/>
  <c r="CA18" i="48" l="1"/>
  <c r="S108" i="72"/>
  <c r="QK118" i="27"/>
  <c r="S108" i="48"/>
  <c r="CB18" i="48" l="1"/>
  <c r="T108" i="72"/>
  <c r="QL118" i="27"/>
  <c r="T108" i="48"/>
  <c r="CC18" i="48" l="1"/>
  <c r="U108" i="72"/>
  <c r="QM118" i="27"/>
  <c r="U108" i="48"/>
  <c r="CD18" i="48" l="1"/>
  <c r="V108" i="72"/>
  <c r="QN118" i="27"/>
  <c r="V108" i="48"/>
  <c r="CE18" i="48" l="1"/>
  <c r="W108" i="72"/>
  <c r="QO118" i="27"/>
  <c r="W108" i="48"/>
  <c r="CF18" i="48" l="1"/>
  <c r="X108" i="72"/>
  <c r="QP118" i="27"/>
  <c r="X108" i="48"/>
  <c r="CG18" i="48" l="1"/>
  <c r="Y108" i="72"/>
  <c r="QQ118" i="27"/>
  <c r="Y108" i="48"/>
  <c r="CH18" i="48" l="1"/>
  <c r="Z108" i="72"/>
  <c r="QR118" i="27"/>
  <c r="Z108" i="48"/>
  <c r="CI18" i="48" l="1"/>
  <c r="AA108" i="72"/>
  <c r="QS118" i="27"/>
  <c r="AA108" i="48"/>
  <c r="CJ18" i="48" l="1"/>
  <c r="AB108" i="72"/>
  <c r="QT118" i="27"/>
  <c r="AB108" i="48"/>
  <c r="CK18" i="48" l="1"/>
  <c r="AC108" i="72"/>
  <c r="QU118" i="27"/>
  <c r="AC108" i="48"/>
  <c r="CL18" i="48" l="1"/>
  <c r="AD108" i="72"/>
  <c r="QV118" i="27"/>
  <c r="AD108" i="48"/>
  <c r="CM18" i="48" l="1"/>
  <c r="AE108" i="72"/>
  <c r="QW118" i="27"/>
  <c r="AE108" i="48"/>
  <c r="CN18" i="48" l="1"/>
  <c r="AF108" i="72"/>
  <c r="QX118" i="27"/>
  <c r="AF108" i="48"/>
  <c r="CO18" i="48" l="1"/>
  <c r="AG108" i="72"/>
  <c r="QY118" i="27"/>
  <c r="AG108" i="48"/>
  <c r="CP18" i="48" l="1"/>
  <c r="AH108" i="72"/>
  <c r="QZ118" i="27"/>
  <c r="AH108" i="48"/>
  <c r="CQ18" i="48" l="1"/>
  <c r="AI108" i="72"/>
  <c r="RA118" i="27"/>
  <c r="AI108" i="48"/>
  <c r="CR18" i="48" l="1"/>
  <c r="AJ108" i="72"/>
  <c r="RB118" i="27"/>
  <c r="AJ108" i="48"/>
  <c r="CS18" i="48" l="1"/>
  <c r="AK108" i="72"/>
  <c r="RC118" i="27"/>
  <c r="AK108" i="48"/>
  <c r="CT18" i="48" l="1"/>
  <c r="AL108" i="72"/>
  <c r="RD118" i="27"/>
  <c r="AL108" i="48"/>
  <c r="CU18" i="48" l="1"/>
  <c r="AM108" i="72"/>
  <c r="RE118" i="27"/>
  <c r="AM108" i="48"/>
  <c r="CV18" i="48" l="1"/>
  <c r="AN108" i="72"/>
  <c r="RF118" i="27"/>
  <c r="AN108" i="48"/>
  <c r="CW18" i="48" l="1"/>
  <c r="AO108" i="72"/>
  <c r="RG118" i="27"/>
  <c r="AP108" i="48"/>
  <c r="AQ108" i="72" l="1"/>
  <c r="RH118" i="27"/>
  <c r="AQ108" i="48"/>
  <c r="AR108" i="72" l="1"/>
  <c r="RI118" i="27"/>
  <c r="AR108" i="48"/>
  <c r="AS108" i="72" l="1"/>
  <c r="RJ118" i="27"/>
  <c r="AS108" i="48"/>
  <c r="AT108" i="72" l="1"/>
  <c r="RK118" i="27"/>
  <c r="AT108" i="48"/>
  <c r="AU108" i="72" l="1"/>
  <c r="RL118" i="27"/>
  <c r="AU108" i="48"/>
  <c r="AV108" i="72" l="1"/>
  <c r="RM118" i="27"/>
  <c r="AV108" i="48"/>
  <c r="AW108" i="72" l="1"/>
  <c r="RN118" i="27"/>
  <c r="AW108" i="48"/>
  <c r="AX108" i="72" l="1"/>
  <c r="RO118" i="27"/>
  <c r="AZ108" i="48"/>
  <c r="BA108" i="72" l="1"/>
  <c r="RP118" i="27"/>
  <c r="BA108" i="48"/>
  <c r="BB108" i="72" l="1"/>
  <c r="RQ118" i="27"/>
  <c r="BB108" i="48"/>
  <c r="BC108" i="72" l="1"/>
  <c r="RR118" i="27"/>
  <c r="BC108" i="48"/>
  <c r="BD108" i="72" l="1"/>
  <c r="RS118" i="27"/>
  <c r="BD108" i="48"/>
  <c r="BE108" i="72" l="1"/>
  <c r="RT118" i="27"/>
  <c r="BE108" i="48"/>
  <c r="BF108" i="72" l="1"/>
  <c r="RU118" i="27"/>
  <c r="BF108" i="48"/>
  <c r="BG108" i="72" l="1"/>
  <c r="RV118" i="27"/>
  <c r="BG108" i="48"/>
  <c r="BH108" i="72" l="1"/>
  <c r="RW118" i="27"/>
  <c r="BH108" i="48"/>
  <c r="BI108" i="72" l="1"/>
  <c r="RX118" i="27"/>
  <c r="BI108" i="48"/>
  <c r="BJ108" i="72" l="1"/>
  <c r="RY118" i="27"/>
  <c r="C113" i="48"/>
  <c r="C112" i="48" s="1"/>
  <c r="C109" i="48"/>
  <c r="C166" i="48"/>
  <c r="C120" i="48"/>
  <c r="D120" i="72" l="1"/>
  <c r="D94" i="48"/>
  <c r="RZ118" i="27"/>
  <c r="D109" i="72"/>
  <c r="C111" i="48"/>
  <c r="D113" i="72"/>
  <c r="C107" i="48"/>
  <c r="C114" i="48"/>
  <c r="C93" i="48"/>
  <c r="F117" i="27"/>
  <c r="E21" i="85" s="1"/>
  <c r="C121" i="48"/>
  <c r="E20" i="85" l="1"/>
  <c r="E104" i="85"/>
  <c r="D121" i="72"/>
  <c r="E94" i="72"/>
  <c r="D114" i="72"/>
  <c r="D111" i="72"/>
  <c r="D93" i="72"/>
  <c r="SA118" i="27"/>
  <c r="D112" i="72"/>
  <c r="D92" i="48"/>
  <c r="G102" i="27"/>
  <c r="D107" i="72"/>
  <c r="C169" i="48"/>
  <c r="E21" i="48"/>
  <c r="D87" i="48"/>
  <c r="C110" i="48"/>
  <c r="E104" i="77"/>
  <c r="E104" i="76"/>
  <c r="G117" i="27"/>
  <c r="F21" i="85" s="1"/>
  <c r="E166" i="85" l="1"/>
  <c r="E120" i="85"/>
  <c r="E113" i="85"/>
  <c r="E103" i="85"/>
  <c r="E109" i="85"/>
  <c r="E106" i="85"/>
  <c r="F20" i="85"/>
  <c r="SB118" i="27"/>
  <c r="D142" i="48"/>
  <c r="D141" i="48"/>
  <c r="E92" i="72"/>
  <c r="E87" i="72"/>
  <c r="D82" i="48"/>
  <c r="F21" i="72"/>
  <c r="D110" i="72"/>
  <c r="E104" i="74"/>
  <c r="C170" i="48"/>
  <c r="C171" i="48"/>
  <c r="F21" i="76"/>
  <c r="F21" i="77"/>
  <c r="F21" i="78"/>
  <c r="F21" i="48"/>
  <c r="E20" i="48"/>
  <c r="E89" i="48"/>
  <c r="C116" i="48"/>
  <c r="D100" i="48"/>
  <c r="D88" i="48"/>
  <c r="E106" i="76"/>
  <c r="E120" i="76"/>
  <c r="E113" i="76"/>
  <c r="E109" i="76"/>
  <c r="E109" i="77"/>
  <c r="E120" i="77"/>
  <c r="E113" i="77"/>
  <c r="E106" i="77"/>
  <c r="H117" i="27"/>
  <c r="G21" i="85" s="1"/>
  <c r="E107" i="85" l="1"/>
  <c r="F20" i="72"/>
  <c r="E112" i="85"/>
  <c r="E114" i="85"/>
  <c r="F94" i="85"/>
  <c r="E110" i="85"/>
  <c r="E169" i="85"/>
  <c r="E121" i="85"/>
  <c r="G20" i="85"/>
  <c r="E83" i="48"/>
  <c r="E82" i="72"/>
  <c r="SC118" i="27"/>
  <c r="F21" i="74"/>
  <c r="E100" i="72"/>
  <c r="E88" i="72"/>
  <c r="E106" i="74"/>
  <c r="E120" i="74"/>
  <c r="E109" i="74"/>
  <c r="E113" i="74"/>
  <c r="F21" i="75"/>
  <c r="G21" i="75"/>
  <c r="E104" i="75"/>
  <c r="G21" i="78"/>
  <c r="G21" i="77"/>
  <c r="G21" i="72"/>
  <c r="G21" i="76"/>
  <c r="G21" i="48"/>
  <c r="F20" i="48"/>
  <c r="F90" i="48"/>
  <c r="F89" i="72"/>
  <c r="D117" i="48"/>
  <c r="D116" i="72"/>
  <c r="F92" i="76"/>
  <c r="C123" i="48"/>
  <c r="D99" i="48"/>
  <c r="E121" i="77"/>
  <c r="E121" i="76"/>
  <c r="F92" i="77"/>
  <c r="E114" i="77"/>
  <c r="E112" i="77"/>
  <c r="E114" i="76"/>
  <c r="E93" i="76"/>
  <c r="D93" i="48"/>
  <c r="I117" i="27"/>
  <c r="H21" i="85" s="1"/>
  <c r="E116" i="85" l="1"/>
  <c r="G20" i="72"/>
  <c r="H20" i="85"/>
  <c r="F92" i="85"/>
  <c r="F87" i="85"/>
  <c r="E170" i="85"/>
  <c r="E171" i="85"/>
  <c r="E93" i="72"/>
  <c r="F83" i="72"/>
  <c r="SD118" i="27"/>
  <c r="G90" i="72"/>
  <c r="F84" i="48"/>
  <c r="E112" i="76"/>
  <c r="G21" i="74"/>
  <c r="H21" i="75"/>
  <c r="D105" i="48"/>
  <c r="E117" i="72"/>
  <c r="E114" i="74"/>
  <c r="F92" i="74"/>
  <c r="E112" i="74"/>
  <c r="E107" i="74"/>
  <c r="E121" i="74"/>
  <c r="E106" i="75"/>
  <c r="E109" i="75"/>
  <c r="E120" i="75"/>
  <c r="E113" i="75"/>
  <c r="H21" i="76"/>
  <c r="H21" i="78"/>
  <c r="H21" i="77"/>
  <c r="H21" i="72"/>
  <c r="H21" i="48"/>
  <c r="G20" i="48"/>
  <c r="E110" i="76"/>
  <c r="E107" i="76"/>
  <c r="E110" i="77"/>
  <c r="E107" i="77"/>
  <c r="E99" i="72"/>
  <c r="C126" i="48"/>
  <c r="D123" i="72"/>
  <c r="D104" i="48"/>
  <c r="D124" i="48"/>
  <c r="C125" i="48"/>
  <c r="C167" i="48"/>
  <c r="F93" i="77"/>
  <c r="E101" i="48"/>
  <c r="J117" i="27"/>
  <c r="I21" i="85" s="1"/>
  <c r="F93" i="85" l="1"/>
  <c r="F117" i="85"/>
  <c r="F104" i="85" s="1"/>
  <c r="F142" i="85"/>
  <c r="F88" i="85"/>
  <c r="F82" i="85"/>
  <c r="G89" i="85"/>
  <c r="F141" i="85"/>
  <c r="F100" i="85"/>
  <c r="H20" i="72"/>
  <c r="I20" i="85"/>
  <c r="E123" i="85"/>
  <c r="G84" i="72"/>
  <c r="F101" i="72"/>
  <c r="D125" i="72"/>
  <c r="E124" i="72"/>
  <c r="SE118" i="27"/>
  <c r="F88" i="76"/>
  <c r="I21" i="75"/>
  <c r="E105" i="72"/>
  <c r="H21" i="74"/>
  <c r="I21" i="78"/>
  <c r="D106" i="48"/>
  <c r="D126" i="72"/>
  <c r="E110" i="74"/>
  <c r="F87" i="74"/>
  <c r="E121" i="75"/>
  <c r="F92" i="75"/>
  <c r="E112" i="75"/>
  <c r="E114" i="75"/>
  <c r="E104" i="72"/>
  <c r="D103" i="48"/>
  <c r="I21" i="77"/>
  <c r="I21" i="76"/>
  <c r="I21" i="72"/>
  <c r="I21" i="48"/>
  <c r="H20" i="48"/>
  <c r="C127" i="48"/>
  <c r="C150" i="48"/>
  <c r="E116" i="76"/>
  <c r="F88" i="77"/>
  <c r="F87" i="77"/>
  <c r="E107" i="75"/>
  <c r="F100" i="76"/>
  <c r="F87" i="76"/>
  <c r="D109" i="48"/>
  <c r="D113" i="48"/>
  <c r="D112" i="48" s="1"/>
  <c r="D120" i="48"/>
  <c r="D166" i="48"/>
  <c r="F100" i="77"/>
  <c r="K117" i="27"/>
  <c r="J21" i="85" s="1"/>
  <c r="F124" i="85" l="1"/>
  <c r="F99" i="85"/>
  <c r="G101" i="85" s="1"/>
  <c r="H90" i="85"/>
  <c r="I20" i="72"/>
  <c r="E125" i="85"/>
  <c r="E126" i="85"/>
  <c r="E167" i="85"/>
  <c r="F105" i="85"/>
  <c r="F166" i="85"/>
  <c r="F120" i="85"/>
  <c r="F113" i="85"/>
  <c r="F109" i="85"/>
  <c r="F103" i="85"/>
  <c r="J20" i="85"/>
  <c r="E103" i="72"/>
  <c r="C151" i="48"/>
  <c r="C153" i="48" s="1"/>
  <c r="E120" i="72"/>
  <c r="E94" i="48"/>
  <c r="D127" i="72"/>
  <c r="SF118" i="27"/>
  <c r="H90" i="76"/>
  <c r="G89" i="76"/>
  <c r="I21" i="74"/>
  <c r="J21" i="76"/>
  <c r="E109" i="72"/>
  <c r="F100" i="74"/>
  <c r="F93" i="74"/>
  <c r="E116" i="74"/>
  <c r="F88" i="74"/>
  <c r="E110" i="75"/>
  <c r="F93" i="75"/>
  <c r="E113" i="72"/>
  <c r="C128" i="48"/>
  <c r="J21" i="77"/>
  <c r="J21" i="78"/>
  <c r="J21" i="72"/>
  <c r="G89" i="74"/>
  <c r="J21" i="48"/>
  <c r="I20" i="48"/>
  <c r="E123" i="76"/>
  <c r="D114" i="48"/>
  <c r="F87" i="75"/>
  <c r="E116" i="77"/>
  <c r="D121" i="48"/>
  <c r="H90" i="77"/>
  <c r="G89" i="77"/>
  <c r="F117" i="77"/>
  <c r="D107" i="48"/>
  <c r="E106" i="72"/>
  <c r="L117" i="27"/>
  <c r="K21" i="85" s="1"/>
  <c r="C154" i="48" l="1"/>
  <c r="F121" i="85"/>
  <c r="F106" i="85"/>
  <c r="E150" i="85"/>
  <c r="E127" i="85"/>
  <c r="J20" i="72"/>
  <c r="K20" i="85"/>
  <c r="F112" i="85"/>
  <c r="F114" i="85"/>
  <c r="G94" i="85"/>
  <c r="B138" i="48"/>
  <c r="C152" i="48"/>
  <c r="E121" i="72"/>
  <c r="E114" i="72"/>
  <c r="F94" i="72"/>
  <c r="SG118" i="27"/>
  <c r="E92" i="48"/>
  <c r="E112" i="72"/>
  <c r="J21" i="74"/>
  <c r="K21" i="72"/>
  <c r="C138" i="72"/>
  <c r="F117" i="74"/>
  <c r="E123" i="74"/>
  <c r="H90" i="74"/>
  <c r="J21" i="75"/>
  <c r="E116" i="75"/>
  <c r="F88" i="75"/>
  <c r="F100" i="75"/>
  <c r="G89" i="75"/>
  <c r="K21" i="76"/>
  <c r="K21" i="77"/>
  <c r="K21" i="78"/>
  <c r="F99" i="74"/>
  <c r="E107" i="72"/>
  <c r="D169" i="48"/>
  <c r="K21" i="48"/>
  <c r="J20" i="48"/>
  <c r="F99" i="77"/>
  <c r="F105" i="77"/>
  <c r="G101" i="76"/>
  <c r="F105" i="76"/>
  <c r="F117" i="76"/>
  <c r="F124" i="76"/>
  <c r="E125" i="76"/>
  <c r="E126" i="76"/>
  <c r="E87" i="48"/>
  <c r="F99" i="76"/>
  <c r="F124" i="77"/>
  <c r="F113" i="77"/>
  <c r="F120" i="76"/>
  <c r="F104" i="76"/>
  <c r="E123" i="77"/>
  <c r="E125" i="77"/>
  <c r="D110" i="48"/>
  <c r="F109" i="76"/>
  <c r="G101" i="77"/>
  <c r="F93" i="76"/>
  <c r="M117" i="27"/>
  <c r="L21" i="85" s="1"/>
  <c r="E128" i="85" l="1"/>
  <c r="E151" i="85"/>
  <c r="E154" i="85" s="1"/>
  <c r="F107" i="85"/>
  <c r="G92" i="85"/>
  <c r="G87" i="85"/>
  <c r="K20" i="72"/>
  <c r="L21" i="72"/>
  <c r="L20" i="85"/>
  <c r="E93" i="48"/>
  <c r="C155" i="48"/>
  <c r="SH118" i="27"/>
  <c r="E141" i="48"/>
  <c r="E142" i="48"/>
  <c r="F87" i="72"/>
  <c r="E82" i="48"/>
  <c r="F92" i="72"/>
  <c r="K21" i="74"/>
  <c r="L21" i="76"/>
  <c r="E110" i="72"/>
  <c r="G101" i="74"/>
  <c r="F124" i="74"/>
  <c r="F105" i="74"/>
  <c r="E125" i="74"/>
  <c r="E126" i="74"/>
  <c r="K21" i="75"/>
  <c r="H90" i="75"/>
  <c r="E123" i="75"/>
  <c r="L21" i="78"/>
  <c r="D171" i="48"/>
  <c r="D170" i="48"/>
  <c r="L21" i="77"/>
  <c r="L21" i="48"/>
  <c r="K20" i="48"/>
  <c r="F99" i="75"/>
  <c r="E127" i="76"/>
  <c r="F117" i="75"/>
  <c r="E100" i="48"/>
  <c r="D116" i="48"/>
  <c r="F120" i="77"/>
  <c r="F89" i="48"/>
  <c r="E88" i="48"/>
  <c r="F109" i="77"/>
  <c r="F106" i="76"/>
  <c r="F121" i="76"/>
  <c r="F104" i="77"/>
  <c r="F114" i="76"/>
  <c r="F113" i="76"/>
  <c r="E126" i="77"/>
  <c r="F104" i="74"/>
  <c r="G92" i="76"/>
  <c r="F106" i="77"/>
  <c r="F112" i="77"/>
  <c r="G92" i="77"/>
  <c r="F114" i="77"/>
  <c r="N117" i="27"/>
  <c r="M21" i="85" s="1"/>
  <c r="F169" i="85" l="1"/>
  <c r="F110" i="85"/>
  <c r="D138" i="85"/>
  <c r="E152" i="85"/>
  <c r="E153" i="85"/>
  <c r="G93" i="85"/>
  <c r="G88" i="85"/>
  <c r="G142" i="85"/>
  <c r="G141" i="85"/>
  <c r="H89" i="85"/>
  <c r="G100" i="85"/>
  <c r="L20" i="72"/>
  <c r="M20" i="85"/>
  <c r="F82" i="72"/>
  <c r="F93" i="72"/>
  <c r="SI118" i="27"/>
  <c r="G89" i="72"/>
  <c r="F83" i="48"/>
  <c r="F112" i="76"/>
  <c r="L21" i="74"/>
  <c r="F100" i="72"/>
  <c r="M21" i="77"/>
  <c r="E116" i="72"/>
  <c r="F88" i="72"/>
  <c r="F113" i="74"/>
  <c r="F120" i="74"/>
  <c r="F106" i="74"/>
  <c r="E127" i="74"/>
  <c r="F109" i="74"/>
  <c r="L21" i="75"/>
  <c r="E125" i="75"/>
  <c r="G101" i="75"/>
  <c r="F124" i="75"/>
  <c r="E126" i="75"/>
  <c r="F104" i="75"/>
  <c r="M21" i="76"/>
  <c r="M21" i="72"/>
  <c r="M21" i="78"/>
  <c r="M21" i="48"/>
  <c r="N21" i="72" s="1"/>
  <c r="L20" i="48"/>
  <c r="F121" i="77"/>
  <c r="E117" i="48"/>
  <c r="E99" i="48"/>
  <c r="G90" i="48"/>
  <c r="F105" i="75"/>
  <c r="F107" i="76"/>
  <c r="D123" i="48"/>
  <c r="G87" i="76"/>
  <c r="E127" i="77"/>
  <c r="G87" i="77"/>
  <c r="F107" i="77"/>
  <c r="G93" i="77"/>
  <c r="D138" i="76"/>
  <c r="O117" i="27"/>
  <c r="N21" i="85" s="1"/>
  <c r="E155" i="85" l="1"/>
  <c r="G99" i="85"/>
  <c r="G105" i="85" s="1"/>
  <c r="I90" i="85"/>
  <c r="F116" i="85"/>
  <c r="F170" i="85"/>
  <c r="F171" i="85"/>
  <c r="M20" i="72"/>
  <c r="N20" i="85"/>
  <c r="G83" i="72"/>
  <c r="E123" i="72"/>
  <c r="H90" i="72"/>
  <c r="SJ118" i="27"/>
  <c r="M21" i="74"/>
  <c r="M20" i="48"/>
  <c r="E105" i="48"/>
  <c r="F117" i="72"/>
  <c r="N21" i="76"/>
  <c r="F114" i="74"/>
  <c r="G92" i="74"/>
  <c r="F121" i="74"/>
  <c r="F107" i="74"/>
  <c r="M21" i="75"/>
  <c r="F106" i="75"/>
  <c r="F113" i="75"/>
  <c r="F109" i="75"/>
  <c r="E127" i="75"/>
  <c r="F120" i="75"/>
  <c r="N21" i="78"/>
  <c r="N21" i="77"/>
  <c r="N21" i="48"/>
  <c r="F101" i="48"/>
  <c r="E104" i="48"/>
  <c r="F99" i="72"/>
  <c r="E124" i="48"/>
  <c r="D167" i="48"/>
  <c r="D125" i="48"/>
  <c r="D126" i="48"/>
  <c r="O21" i="77"/>
  <c r="H89" i="76"/>
  <c r="G88" i="76"/>
  <c r="D138" i="77"/>
  <c r="D143" i="77" s="1"/>
  <c r="F112" i="74"/>
  <c r="F110" i="77"/>
  <c r="H89" i="77"/>
  <c r="G100" i="77"/>
  <c r="G88" i="77"/>
  <c r="G93" i="76"/>
  <c r="P117" i="27"/>
  <c r="O21" i="85" s="1"/>
  <c r="G117" i="85" l="1"/>
  <c r="H101" i="85"/>
  <c r="F123" i="85"/>
  <c r="N20" i="72"/>
  <c r="O20" i="85"/>
  <c r="E125" i="72"/>
  <c r="F124" i="72"/>
  <c r="G101" i="72"/>
  <c r="SK118" i="27"/>
  <c r="O21" i="72"/>
  <c r="N21" i="74"/>
  <c r="N20" i="48"/>
  <c r="F105" i="72"/>
  <c r="E126" i="72"/>
  <c r="E106" i="48"/>
  <c r="F110" i="74"/>
  <c r="G93" i="74"/>
  <c r="G87" i="74"/>
  <c r="N21" i="75"/>
  <c r="G92" i="75"/>
  <c r="F114" i="75"/>
  <c r="F112" i="75"/>
  <c r="F121" i="75"/>
  <c r="O21" i="76"/>
  <c r="O21" i="78"/>
  <c r="F104" i="72"/>
  <c r="E103" i="48"/>
  <c r="E109" i="48"/>
  <c r="E166" i="48"/>
  <c r="E120" i="48"/>
  <c r="E113" i="48"/>
  <c r="O21" i="48"/>
  <c r="F107" i="75"/>
  <c r="F110" i="76"/>
  <c r="D150" i="48"/>
  <c r="D127" i="48"/>
  <c r="I90" i="76"/>
  <c r="G100" i="76"/>
  <c r="G99" i="76"/>
  <c r="G105" i="76"/>
  <c r="H101" i="76"/>
  <c r="F116" i="76"/>
  <c r="I90" i="77"/>
  <c r="Q117" i="27"/>
  <c r="P21" i="85" s="1"/>
  <c r="F126" i="85" l="1"/>
  <c r="F125" i="85"/>
  <c r="F167" i="85"/>
  <c r="G124" i="85"/>
  <c r="G104" i="85"/>
  <c r="G166" i="85" s="1"/>
  <c r="E112" i="48"/>
  <c r="P20" i="85"/>
  <c r="O20" i="72"/>
  <c r="F103" i="72"/>
  <c r="E127" i="72"/>
  <c r="D151" i="48"/>
  <c r="F120" i="72"/>
  <c r="SL118" i="27"/>
  <c r="F94" i="48"/>
  <c r="O21" i="74"/>
  <c r="F110" i="75"/>
  <c r="F106" i="72"/>
  <c r="O20" i="48"/>
  <c r="F109" i="72"/>
  <c r="G100" i="74"/>
  <c r="G88" i="74"/>
  <c r="D138" i="74"/>
  <c r="D143" i="74" s="1"/>
  <c r="O21" i="75"/>
  <c r="G93" i="75"/>
  <c r="G87" i="75"/>
  <c r="D138" i="75"/>
  <c r="F113" i="72"/>
  <c r="E107" i="48"/>
  <c r="P21" i="78"/>
  <c r="P21" i="77"/>
  <c r="P21" i="72"/>
  <c r="P21" i="76"/>
  <c r="E121" i="48"/>
  <c r="E114" i="48"/>
  <c r="P21" i="48"/>
  <c r="G99" i="77"/>
  <c r="G105" i="77"/>
  <c r="D128" i="48"/>
  <c r="H89" i="74"/>
  <c r="F123" i="77"/>
  <c r="F116" i="77"/>
  <c r="F123" i="76"/>
  <c r="F125" i="76"/>
  <c r="F116" i="74"/>
  <c r="G117" i="76"/>
  <c r="G124" i="76"/>
  <c r="G117" i="77"/>
  <c r="H101" i="77"/>
  <c r="R117" i="27"/>
  <c r="Q21" i="85" s="1"/>
  <c r="G103" i="85" l="1"/>
  <c r="G120" i="85"/>
  <c r="G113" i="85"/>
  <c r="G109" i="85"/>
  <c r="G106" i="85"/>
  <c r="F150" i="85"/>
  <c r="F127" i="85"/>
  <c r="P20" i="72"/>
  <c r="Q20" i="85"/>
  <c r="F121" i="72"/>
  <c r="F114" i="72"/>
  <c r="D152" i="48"/>
  <c r="D153" i="48"/>
  <c r="D154" i="48"/>
  <c r="SM118" i="27"/>
  <c r="F92" i="48"/>
  <c r="G92" i="72" s="1"/>
  <c r="G94" i="72"/>
  <c r="F112" i="72"/>
  <c r="P21" i="74"/>
  <c r="P20" i="48"/>
  <c r="Q21" i="76"/>
  <c r="G117" i="74"/>
  <c r="F123" i="74"/>
  <c r="I90" i="74"/>
  <c r="P21" i="75"/>
  <c r="F116" i="75"/>
  <c r="G100" i="75"/>
  <c r="G88" i="75"/>
  <c r="E169" i="48"/>
  <c r="Q21" i="78"/>
  <c r="Q21" i="72"/>
  <c r="Q21" i="77"/>
  <c r="F107" i="72"/>
  <c r="E110" i="48"/>
  <c r="F87" i="48"/>
  <c r="Q21" i="48"/>
  <c r="H89" i="75"/>
  <c r="G99" i="74"/>
  <c r="G104" i="76"/>
  <c r="G109" i="76"/>
  <c r="F125" i="77"/>
  <c r="F126" i="77"/>
  <c r="F126" i="76"/>
  <c r="G104" i="77"/>
  <c r="G124" i="77"/>
  <c r="S117" i="27"/>
  <c r="R21" i="85" s="1"/>
  <c r="F151" i="85" l="1"/>
  <c r="G107" i="85"/>
  <c r="G112" i="85"/>
  <c r="G114" i="85"/>
  <c r="H94" i="85"/>
  <c r="G121" i="85"/>
  <c r="F128" i="85"/>
  <c r="R20" i="85"/>
  <c r="Q20" i="72"/>
  <c r="D155" i="48"/>
  <c r="E171" i="48"/>
  <c r="C138" i="48"/>
  <c r="F93" i="48"/>
  <c r="SN118" i="27"/>
  <c r="F141" i="48"/>
  <c r="F142" i="48"/>
  <c r="G87" i="72"/>
  <c r="F82" i="48"/>
  <c r="Q21" i="74"/>
  <c r="Q20" i="48"/>
  <c r="G105" i="74"/>
  <c r="F110" i="72"/>
  <c r="G117" i="75"/>
  <c r="G104" i="75"/>
  <c r="F123" i="75"/>
  <c r="H101" i="74"/>
  <c r="F125" i="74"/>
  <c r="F126" i="74"/>
  <c r="G124" i="74"/>
  <c r="Q21" i="75"/>
  <c r="G124" i="75"/>
  <c r="I90" i="75"/>
  <c r="E170" i="48"/>
  <c r="E116" i="48"/>
  <c r="F100" i="48"/>
  <c r="G89" i="48"/>
  <c r="F88" i="48"/>
  <c r="R21" i="76"/>
  <c r="R21" i="78"/>
  <c r="R21" i="72"/>
  <c r="R21" i="77"/>
  <c r="G99" i="75"/>
  <c r="R21" i="48"/>
  <c r="G104" i="74"/>
  <c r="G120" i="76"/>
  <c r="G121" i="76"/>
  <c r="G106" i="76"/>
  <c r="G113" i="76"/>
  <c r="G114" i="76"/>
  <c r="F127" i="77"/>
  <c r="F127" i="76"/>
  <c r="G106" i="77"/>
  <c r="G109" i="77"/>
  <c r="G113" i="77"/>
  <c r="G120" i="77"/>
  <c r="T117" i="27"/>
  <c r="S21" i="85" s="1"/>
  <c r="H92" i="85" l="1"/>
  <c r="H87" i="85"/>
  <c r="G169" i="85"/>
  <c r="G110" i="85"/>
  <c r="F154" i="85"/>
  <c r="F152" i="85"/>
  <c r="F153" i="85"/>
  <c r="R20" i="72"/>
  <c r="S20" i="85"/>
  <c r="D138" i="72"/>
  <c r="D143" i="72" s="1"/>
  <c r="G93" i="72"/>
  <c r="G82" i="72"/>
  <c r="H89" i="72"/>
  <c r="SO118" i="27"/>
  <c r="F126" i="75"/>
  <c r="R21" i="74"/>
  <c r="G120" i="75"/>
  <c r="G100" i="72"/>
  <c r="R20" i="48"/>
  <c r="F125" i="75"/>
  <c r="F116" i="72"/>
  <c r="G88" i="72"/>
  <c r="G113" i="75"/>
  <c r="G106" i="74"/>
  <c r="G109" i="74"/>
  <c r="F127" i="74"/>
  <c r="G113" i="74"/>
  <c r="G120" i="74"/>
  <c r="R21" i="75"/>
  <c r="G105" i="75"/>
  <c r="H101" i="75"/>
  <c r="G109" i="75"/>
  <c r="E123" i="48"/>
  <c r="F117" i="48"/>
  <c r="H90" i="48"/>
  <c r="F99" i="48"/>
  <c r="S21" i="77"/>
  <c r="S21" i="76"/>
  <c r="S21" i="72"/>
  <c r="S21" i="78"/>
  <c r="S21" i="48"/>
  <c r="G107" i="76"/>
  <c r="G112" i="76"/>
  <c r="F127" i="75"/>
  <c r="E138" i="76"/>
  <c r="H92" i="76"/>
  <c r="H93" i="76"/>
  <c r="G107" i="77"/>
  <c r="G121" i="77"/>
  <c r="E138" i="77"/>
  <c r="G112" i="77"/>
  <c r="H92" i="77"/>
  <c r="G114" i="77"/>
  <c r="U117" i="27"/>
  <c r="T21" i="85" s="1"/>
  <c r="G170" i="85" l="1"/>
  <c r="G171" i="85"/>
  <c r="H141" i="85"/>
  <c r="H88" i="85"/>
  <c r="H142" i="85"/>
  <c r="I89" i="85"/>
  <c r="H100" i="85"/>
  <c r="H93" i="85"/>
  <c r="E138" i="85"/>
  <c r="G116" i="85"/>
  <c r="G123" i="85"/>
  <c r="F155" i="85"/>
  <c r="S20" i="72"/>
  <c r="T20" i="85"/>
  <c r="F123" i="72"/>
  <c r="I90" i="72"/>
  <c r="SP118" i="27"/>
  <c r="E125" i="48"/>
  <c r="G121" i="75"/>
  <c r="S21" i="74"/>
  <c r="S20" i="48"/>
  <c r="G99" i="72"/>
  <c r="G117" i="72"/>
  <c r="H92" i="74"/>
  <c r="G121" i="74"/>
  <c r="G107" i="74"/>
  <c r="G114" i="74"/>
  <c r="S21" i="75"/>
  <c r="F104" i="48"/>
  <c r="E126" i="48"/>
  <c r="E167" i="48"/>
  <c r="G114" i="75"/>
  <c r="G106" i="75"/>
  <c r="F105" i="48"/>
  <c r="F124" i="48"/>
  <c r="G101" i="48"/>
  <c r="T21" i="77"/>
  <c r="T21" i="78"/>
  <c r="T21" i="72"/>
  <c r="T21" i="76"/>
  <c r="T21" i="48"/>
  <c r="U21" i="77"/>
  <c r="H87" i="76"/>
  <c r="H88" i="76"/>
  <c r="H92" i="75"/>
  <c r="G112" i="75"/>
  <c r="G112" i="74"/>
  <c r="G110" i="76"/>
  <c r="H87" i="77"/>
  <c r="H93" i="77"/>
  <c r="G110" i="77"/>
  <c r="V117" i="27"/>
  <c r="U21" i="85" s="1"/>
  <c r="G126" i="85" l="1"/>
  <c r="G125" i="85"/>
  <c r="G167" i="85"/>
  <c r="J90" i="85"/>
  <c r="H117" i="85"/>
  <c r="H99" i="85"/>
  <c r="T20" i="72"/>
  <c r="F125" i="72"/>
  <c r="G124" i="72"/>
  <c r="H101" i="72"/>
  <c r="SQ118" i="27"/>
  <c r="T21" i="74"/>
  <c r="T20" i="48"/>
  <c r="F126" i="72"/>
  <c r="F113" i="48"/>
  <c r="F109" i="48"/>
  <c r="F166" i="48"/>
  <c r="F103" i="48"/>
  <c r="U21" i="72"/>
  <c r="U21" i="78"/>
  <c r="G110" i="74"/>
  <c r="H93" i="74"/>
  <c r="H87" i="74"/>
  <c r="E138" i="74"/>
  <c r="E150" i="48"/>
  <c r="E127" i="48"/>
  <c r="G104" i="72"/>
  <c r="F120" i="48"/>
  <c r="T21" i="75"/>
  <c r="G105" i="72"/>
  <c r="F106" i="48"/>
  <c r="H93" i="75"/>
  <c r="G107" i="75"/>
  <c r="U21" i="76"/>
  <c r="U21" i="48"/>
  <c r="H100" i="76"/>
  <c r="G116" i="76"/>
  <c r="I89" i="76"/>
  <c r="J90" i="76"/>
  <c r="H87" i="75"/>
  <c r="I89" i="77"/>
  <c r="H88" i="77"/>
  <c r="H100" i="77"/>
  <c r="W117" i="27"/>
  <c r="V21" i="85" s="1"/>
  <c r="G150" i="85" l="1"/>
  <c r="G127" i="85"/>
  <c r="H124" i="85"/>
  <c r="H104" i="85"/>
  <c r="H166" i="85" s="1"/>
  <c r="H105" i="85"/>
  <c r="I101" i="85"/>
  <c r="F112" i="48"/>
  <c r="U20" i="72"/>
  <c r="G103" i="72"/>
  <c r="G120" i="72"/>
  <c r="F127" i="72"/>
  <c r="E151" i="48"/>
  <c r="E154" i="48" s="1"/>
  <c r="SR118" i="27"/>
  <c r="G94" i="48"/>
  <c r="U21" i="74"/>
  <c r="G113" i="72"/>
  <c r="V21" i="72"/>
  <c r="F114" i="48"/>
  <c r="G109" i="72"/>
  <c r="F107" i="48"/>
  <c r="U21" i="75"/>
  <c r="H100" i="74"/>
  <c r="H88" i="74"/>
  <c r="E128" i="48"/>
  <c r="F121" i="48"/>
  <c r="G106" i="72"/>
  <c r="G110" i="75"/>
  <c r="E138" i="75"/>
  <c r="H88" i="75"/>
  <c r="V21" i="77"/>
  <c r="V21" i="76"/>
  <c r="V21" i="78"/>
  <c r="V21" i="48"/>
  <c r="H100" i="75"/>
  <c r="H117" i="76"/>
  <c r="H124" i="76"/>
  <c r="G116" i="74"/>
  <c r="G123" i="77"/>
  <c r="G116" i="77"/>
  <c r="I89" i="74"/>
  <c r="H99" i="76"/>
  <c r="H105" i="76"/>
  <c r="I101" i="76"/>
  <c r="G123" i="76"/>
  <c r="G125" i="76"/>
  <c r="I89" i="75"/>
  <c r="J90" i="77"/>
  <c r="H117" i="77"/>
  <c r="X117" i="27"/>
  <c r="W21" i="85" s="1"/>
  <c r="G151" i="85" l="1"/>
  <c r="H113" i="85"/>
  <c r="H109" i="85"/>
  <c r="H103" i="85"/>
  <c r="H120" i="85"/>
  <c r="G128" i="85"/>
  <c r="H106" i="85"/>
  <c r="E153" i="48"/>
  <c r="E152" i="48"/>
  <c r="G121" i="72"/>
  <c r="G114" i="72"/>
  <c r="D138" i="48"/>
  <c r="SS118" i="27"/>
  <c r="G92" i="48"/>
  <c r="H94" i="72"/>
  <c r="G112" i="72"/>
  <c r="G87" i="48"/>
  <c r="F110" i="48"/>
  <c r="V21" i="74"/>
  <c r="W21" i="75"/>
  <c r="G107" i="72"/>
  <c r="F169" i="48"/>
  <c r="H117" i="74"/>
  <c r="G123" i="74"/>
  <c r="J90" i="74"/>
  <c r="V21" i="75"/>
  <c r="G116" i="75"/>
  <c r="J90" i="75"/>
  <c r="W21" i="72"/>
  <c r="W21" i="78"/>
  <c r="W21" i="77"/>
  <c r="W21" i="76"/>
  <c r="W21" i="48"/>
  <c r="H99" i="77"/>
  <c r="H105" i="77"/>
  <c r="H99" i="74"/>
  <c r="G126" i="76"/>
  <c r="G125" i="77"/>
  <c r="G126" i="77"/>
  <c r="H104" i="76"/>
  <c r="H106" i="76"/>
  <c r="H109" i="76"/>
  <c r="H99" i="75"/>
  <c r="H124" i="77"/>
  <c r="I101" i="77"/>
  <c r="Y117" i="27"/>
  <c r="X21" i="85" s="1"/>
  <c r="H114" i="85" l="1"/>
  <c r="H112" i="85"/>
  <c r="I94" i="85"/>
  <c r="H121" i="85"/>
  <c r="H107" i="85"/>
  <c r="G152" i="85"/>
  <c r="G153" i="85"/>
  <c r="G154" i="85"/>
  <c r="E138" i="72"/>
  <c r="G88" i="48"/>
  <c r="F170" i="48"/>
  <c r="G93" i="48"/>
  <c r="E155" i="48"/>
  <c r="ST118" i="27"/>
  <c r="H89" i="48"/>
  <c r="G100" i="48"/>
  <c r="H87" i="72"/>
  <c r="G142" i="48"/>
  <c r="G141" i="48"/>
  <c r="F116" i="48"/>
  <c r="F123" i="48" s="1"/>
  <c r="H92" i="72"/>
  <c r="F171" i="48"/>
  <c r="G110" i="72"/>
  <c r="W21" i="74"/>
  <c r="H105" i="74"/>
  <c r="X21" i="78"/>
  <c r="G126" i="74"/>
  <c r="G125" i="74"/>
  <c r="I101" i="74"/>
  <c r="H124" i="74"/>
  <c r="H117" i="75"/>
  <c r="I101" i="75"/>
  <c r="X21" i="72"/>
  <c r="G123" i="75"/>
  <c r="X21" i="77"/>
  <c r="X21" i="76"/>
  <c r="X21" i="48"/>
  <c r="G127" i="77"/>
  <c r="H113" i="76"/>
  <c r="H114" i="76"/>
  <c r="G127" i="76"/>
  <c r="H104" i="74"/>
  <c r="H105" i="75"/>
  <c r="H120" i="76"/>
  <c r="H121" i="76"/>
  <c r="H104" i="77"/>
  <c r="H106" i="77"/>
  <c r="H113" i="77"/>
  <c r="H109" i="77"/>
  <c r="H120" i="77"/>
  <c r="Z117" i="27"/>
  <c r="Y21" i="85" s="1"/>
  <c r="F138" i="85" l="1"/>
  <c r="H169" i="85"/>
  <c r="H110" i="85"/>
  <c r="I92" i="85"/>
  <c r="I87" i="85"/>
  <c r="G155" i="85"/>
  <c r="G117" i="48"/>
  <c r="H117" i="72" s="1"/>
  <c r="H93" i="72"/>
  <c r="H88" i="72"/>
  <c r="I89" i="72"/>
  <c r="G116" i="72"/>
  <c r="G123" i="72"/>
  <c r="G99" i="48"/>
  <c r="I90" i="48"/>
  <c r="SU118" i="27"/>
  <c r="H100" i="72"/>
  <c r="X21" i="74"/>
  <c r="Y21" i="72"/>
  <c r="H113" i="74"/>
  <c r="H109" i="74"/>
  <c r="H106" i="74"/>
  <c r="G127" i="74"/>
  <c r="H120" i="74"/>
  <c r="X21" i="75"/>
  <c r="G125" i="75"/>
  <c r="H124" i="75"/>
  <c r="H104" i="75"/>
  <c r="G126" i="75"/>
  <c r="Y21" i="77"/>
  <c r="Y21" i="76"/>
  <c r="Y21" i="78"/>
  <c r="Y21" i="48"/>
  <c r="H107" i="76"/>
  <c r="F138" i="76"/>
  <c r="F143" i="76" s="1"/>
  <c r="I92" i="76"/>
  <c r="I93" i="76"/>
  <c r="H112" i="76"/>
  <c r="H112" i="77"/>
  <c r="I92" i="77"/>
  <c r="H114" i="77"/>
  <c r="H107" i="77"/>
  <c r="F138" i="77"/>
  <c r="F143" i="77" s="1"/>
  <c r="H121" i="77"/>
  <c r="F167" i="48"/>
  <c r="F125" i="48"/>
  <c r="F126" i="48"/>
  <c r="G124" i="48"/>
  <c r="AA117" i="27"/>
  <c r="Z21" i="85" s="1"/>
  <c r="I88" i="85" l="1"/>
  <c r="I100" i="85"/>
  <c r="I142" i="85"/>
  <c r="I141" i="85"/>
  <c r="J89" i="85"/>
  <c r="I93" i="85"/>
  <c r="H116" i="85"/>
  <c r="H123" i="85" s="1"/>
  <c r="H171" i="85"/>
  <c r="H170" i="85"/>
  <c r="G104" i="48"/>
  <c r="H101" i="48"/>
  <c r="I101" i="72" s="1"/>
  <c r="J90" i="72"/>
  <c r="G125" i="72"/>
  <c r="G105" i="48"/>
  <c r="H99" i="72"/>
  <c r="H124" i="72"/>
  <c r="SV118" i="27"/>
  <c r="Z21" i="72"/>
  <c r="Y21" i="74"/>
  <c r="Z21" i="76"/>
  <c r="G126" i="72"/>
  <c r="H121" i="74"/>
  <c r="H114" i="74"/>
  <c r="H107" i="74"/>
  <c r="I92" i="74"/>
  <c r="Y21" i="75"/>
  <c r="H106" i="75"/>
  <c r="H109" i="75"/>
  <c r="H120" i="75"/>
  <c r="H113" i="75"/>
  <c r="G127" i="75"/>
  <c r="H104" i="72"/>
  <c r="G103" i="48"/>
  <c r="Z21" i="78"/>
  <c r="Z21" i="77"/>
  <c r="Z21" i="48"/>
  <c r="I87" i="76"/>
  <c r="I88" i="76"/>
  <c r="H110" i="76"/>
  <c r="H112" i="74"/>
  <c r="H110" i="77"/>
  <c r="I93" i="77"/>
  <c r="I87" i="77"/>
  <c r="F150" i="48"/>
  <c r="F127" i="48"/>
  <c r="G166" i="48"/>
  <c r="G113" i="48"/>
  <c r="G109" i="48"/>
  <c r="G120" i="48"/>
  <c r="AB117" i="27"/>
  <c r="AA21" i="85" s="1"/>
  <c r="H126" i="85" l="1"/>
  <c r="H125" i="85"/>
  <c r="H167" i="85"/>
  <c r="K90" i="85"/>
  <c r="I117" i="85"/>
  <c r="I99" i="85"/>
  <c r="G112" i="48"/>
  <c r="G106" i="48"/>
  <c r="H120" i="72"/>
  <c r="H105" i="72"/>
  <c r="H103" i="72"/>
  <c r="G127" i="72"/>
  <c r="F151" i="48"/>
  <c r="SW118" i="27"/>
  <c r="H94" i="48"/>
  <c r="H107" i="75"/>
  <c r="Z21" i="74"/>
  <c r="AA21" i="77"/>
  <c r="H109" i="72"/>
  <c r="I87" i="74"/>
  <c r="H110" i="74"/>
  <c r="I93" i="74"/>
  <c r="F138" i="74"/>
  <c r="F143" i="74" s="1"/>
  <c r="Z21" i="75"/>
  <c r="H121" i="75"/>
  <c r="H114" i="75"/>
  <c r="I92" i="75"/>
  <c r="H112" i="75"/>
  <c r="H113" i="72"/>
  <c r="AA21" i="78"/>
  <c r="AA21" i="76"/>
  <c r="AA21" i="72"/>
  <c r="AA21" i="48"/>
  <c r="H110" i="75"/>
  <c r="H116" i="76"/>
  <c r="J89" i="76"/>
  <c r="K90" i="76"/>
  <c r="I100" i="76"/>
  <c r="I88" i="77"/>
  <c r="J89" i="77"/>
  <c r="I100" i="77"/>
  <c r="F128" i="48"/>
  <c r="G121" i="48"/>
  <c r="G114" i="48"/>
  <c r="AC117" i="27"/>
  <c r="AB21" i="85" s="1"/>
  <c r="H150" i="85" l="1"/>
  <c r="H127" i="85"/>
  <c r="I124" i="85"/>
  <c r="I104" i="85"/>
  <c r="I166" i="85" s="1"/>
  <c r="I105" i="85"/>
  <c r="J101" i="85"/>
  <c r="G107" i="48"/>
  <c r="G110" i="48" s="1"/>
  <c r="H106" i="72"/>
  <c r="F152" i="48"/>
  <c r="F154" i="48"/>
  <c r="F153" i="48"/>
  <c r="H114" i="72"/>
  <c r="H121" i="72"/>
  <c r="SX118" i="27"/>
  <c r="H92" i="48"/>
  <c r="I94" i="72"/>
  <c r="H112" i="72"/>
  <c r="AA21" i="74"/>
  <c r="AB21" i="78"/>
  <c r="I88" i="74"/>
  <c r="I100" i="74"/>
  <c r="AA21" i="75"/>
  <c r="I93" i="75"/>
  <c r="I87" i="75"/>
  <c r="AB21" i="77"/>
  <c r="AB21" i="76"/>
  <c r="AB21" i="72"/>
  <c r="AB21" i="48"/>
  <c r="J89" i="74"/>
  <c r="I117" i="76"/>
  <c r="I124" i="76"/>
  <c r="H123" i="77"/>
  <c r="H116" i="77"/>
  <c r="H116" i="75"/>
  <c r="I99" i="76"/>
  <c r="I105" i="76"/>
  <c r="J101" i="76"/>
  <c r="H116" i="74"/>
  <c r="H123" i="76"/>
  <c r="H125" i="76"/>
  <c r="I117" i="77"/>
  <c r="K90" i="77"/>
  <c r="H87" i="48"/>
  <c r="AD117" i="27"/>
  <c r="AC21" i="85" s="1"/>
  <c r="H151" i="85" l="1"/>
  <c r="I109" i="85"/>
  <c r="I113" i="85"/>
  <c r="I103" i="85"/>
  <c r="I120" i="85"/>
  <c r="H128" i="85"/>
  <c r="I106" i="85"/>
  <c r="H107" i="72"/>
  <c r="G169" i="48"/>
  <c r="H93" i="48"/>
  <c r="I92" i="72"/>
  <c r="E138" i="48"/>
  <c r="F155" i="48"/>
  <c r="SY118" i="27"/>
  <c r="I87" i="72"/>
  <c r="H141" i="48"/>
  <c r="H142" i="48"/>
  <c r="AB21" i="74"/>
  <c r="AC21" i="75"/>
  <c r="H110" i="72"/>
  <c r="K90" i="74"/>
  <c r="I117" i="74"/>
  <c r="H123" i="74"/>
  <c r="AB21" i="75"/>
  <c r="I88" i="75"/>
  <c r="F138" i="75"/>
  <c r="F143" i="75" s="1"/>
  <c r="I100" i="75"/>
  <c r="J89" i="75"/>
  <c r="AC21" i="72"/>
  <c r="AC21" i="76"/>
  <c r="AC21" i="77"/>
  <c r="AC21" i="78"/>
  <c r="AC21" i="48"/>
  <c r="I99" i="77"/>
  <c r="I99" i="74"/>
  <c r="H125" i="77"/>
  <c r="H126" i="77"/>
  <c r="H123" i="75"/>
  <c r="I104" i="76"/>
  <c r="I109" i="76"/>
  <c r="I106" i="76"/>
  <c r="I117" i="75"/>
  <c r="H126" i="76"/>
  <c r="I105" i="77"/>
  <c r="J101" i="77"/>
  <c r="I124" i="77"/>
  <c r="I89" i="48"/>
  <c r="H100" i="48"/>
  <c r="H88" i="48"/>
  <c r="G116" i="48"/>
  <c r="AE117" i="27"/>
  <c r="AD21" i="85" s="1"/>
  <c r="J94" i="85" l="1"/>
  <c r="I114" i="85"/>
  <c r="I112" i="85"/>
  <c r="I107" i="85"/>
  <c r="H154" i="85"/>
  <c r="H153" i="85"/>
  <c r="H152" i="85"/>
  <c r="I121" i="85"/>
  <c r="G171" i="48"/>
  <c r="G170" i="48"/>
  <c r="F138" i="72"/>
  <c r="F143" i="72" s="1"/>
  <c r="I93" i="72"/>
  <c r="SZ118" i="27"/>
  <c r="AC21" i="74"/>
  <c r="I100" i="72"/>
  <c r="AD21" i="72"/>
  <c r="I105" i="74"/>
  <c r="I88" i="72"/>
  <c r="H116" i="72"/>
  <c r="H126" i="74"/>
  <c r="I124" i="74"/>
  <c r="J101" i="74"/>
  <c r="H125" i="74"/>
  <c r="I124" i="75"/>
  <c r="K90" i="75"/>
  <c r="H125" i="75"/>
  <c r="I99" i="75"/>
  <c r="AD21" i="76"/>
  <c r="AD21" i="78"/>
  <c r="AD21" i="77"/>
  <c r="AD21" i="48"/>
  <c r="H127" i="77"/>
  <c r="I104" i="75"/>
  <c r="I120" i="76"/>
  <c r="I121" i="76"/>
  <c r="H126" i="75"/>
  <c r="H127" i="76"/>
  <c r="I104" i="77"/>
  <c r="I104" i="74"/>
  <c r="I113" i="76"/>
  <c r="I114" i="76"/>
  <c r="J90" i="48"/>
  <c r="J89" i="72"/>
  <c r="I109" i="77"/>
  <c r="I113" i="77"/>
  <c r="I120" i="77"/>
  <c r="I106" i="77"/>
  <c r="G123" i="48"/>
  <c r="H117" i="48"/>
  <c r="H99" i="48"/>
  <c r="AF117" i="27"/>
  <c r="AE21" i="85" s="1"/>
  <c r="I110" i="85" l="1"/>
  <c r="I169" i="85"/>
  <c r="J92" i="85"/>
  <c r="J87" i="85"/>
  <c r="H155" i="85"/>
  <c r="G138" i="85"/>
  <c r="H123" i="72"/>
  <c r="K90" i="72"/>
  <c r="TA118" i="27"/>
  <c r="AD21" i="74"/>
  <c r="AE21" i="76"/>
  <c r="I117" i="72"/>
  <c r="AE21" i="72"/>
  <c r="I106" i="74"/>
  <c r="H127" i="74"/>
  <c r="I120" i="74"/>
  <c r="I113" i="74"/>
  <c r="I109" i="74"/>
  <c r="AD21" i="75"/>
  <c r="J101" i="75"/>
  <c r="I106" i="75"/>
  <c r="I105" i="75"/>
  <c r="I109" i="75"/>
  <c r="AE21" i="78"/>
  <c r="AE21" i="77"/>
  <c r="AE21" i="48"/>
  <c r="I107" i="76"/>
  <c r="I120" i="75"/>
  <c r="I113" i="75"/>
  <c r="I112" i="76"/>
  <c r="H127" i="75"/>
  <c r="J92" i="76"/>
  <c r="J93" i="76"/>
  <c r="G138" i="76"/>
  <c r="G143" i="76" s="1"/>
  <c r="H105" i="48"/>
  <c r="I99" i="72"/>
  <c r="I121" i="77"/>
  <c r="G138" i="77"/>
  <c r="G143" i="77" s="1"/>
  <c r="I112" i="77"/>
  <c r="I114" i="77"/>
  <c r="J92" i="77"/>
  <c r="I107" i="77"/>
  <c r="G125" i="48"/>
  <c r="H104" i="48"/>
  <c r="G167" i="48"/>
  <c r="G126" i="48"/>
  <c r="I101" i="48"/>
  <c r="H124" i="48"/>
  <c r="AG117" i="27"/>
  <c r="AF21" i="85" s="1"/>
  <c r="J88" i="85" l="1"/>
  <c r="J100" i="85"/>
  <c r="J141" i="85"/>
  <c r="J142" i="85"/>
  <c r="K89" i="85"/>
  <c r="J93" i="85"/>
  <c r="I171" i="85"/>
  <c r="I170" i="85"/>
  <c r="I116" i="85"/>
  <c r="I123" i="85"/>
  <c r="H125" i="72"/>
  <c r="I124" i="72"/>
  <c r="J101" i="72"/>
  <c r="TB118" i="27"/>
  <c r="AE21" i="74"/>
  <c r="AF21" i="72"/>
  <c r="H126" i="72"/>
  <c r="I121" i="74"/>
  <c r="I114" i="74"/>
  <c r="I107" i="74"/>
  <c r="J92" i="74"/>
  <c r="AE21" i="75"/>
  <c r="I105" i="72"/>
  <c r="H106" i="48"/>
  <c r="I121" i="75"/>
  <c r="I114" i="75"/>
  <c r="I104" i="72"/>
  <c r="H103" i="48"/>
  <c r="AF21" i="76"/>
  <c r="AF21" i="78"/>
  <c r="AF21" i="77"/>
  <c r="AF21" i="48"/>
  <c r="I110" i="76"/>
  <c r="J92" i="75"/>
  <c r="I112" i="75"/>
  <c r="I112" i="74"/>
  <c r="J87" i="76"/>
  <c r="J88" i="76"/>
  <c r="I107" i="75"/>
  <c r="J93" i="77"/>
  <c r="J87" i="77"/>
  <c r="I110" i="77"/>
  <c r="G150" i="48"/>
  <c r="G127" i="48"/>
  <c r="H109" i="48"/>
  <c r="H113" i="48"/>
  <c r="H120" i="48"/>
  <c r="H166" i="48"/>
  <c r="AH117" i="27"/>
  <c r="AG21" i="85" s="1"/>
  <c r="I125" i="85" l="1"/>
  <c r="I126" i="85"/>
  <c r="I167" i="85"/>
  <c r="J117" i="85"/>
  <c r="L90" i="85"/>
  <c r="J99" i="85"/>
  <c r="H112" i="48"/>
  <c r="H127" i="72"/>
  <c r="G151" i="48"/>
  <c r="G154" i="48" s="1"/>
  <c r="I103" i="72"/>
  <c r="I120" i="72"/>
  <c r="TC118" i="27"/>
  <c r="I94" i="48"/>
  <c r="AF21" i="74"/>
  <c r="AG21" i="78"/>
  <c r="I106" i="72"/>
  <c r="I109" i="72"/>
  <c r="I110" i="74"/>
  <c r="J93" i="74"/>
  <c r="J87" i="74"/>
  <c r="G138" i="74"/>
  <c r="AF21" i="75"/>
  <c r="J93" i="75"/>
  <c r="I113" i="72"/>
  <c r="AG21" i="77"/>
  <c r="AG21" i="76"/>
  <c r="AG21" i="72"/>
  <c r="AG21" i="48"/>
  <c r="I116" i="76"/>
  <c r="I110" i="75"/>
  <c r="J100" i="76"/>
  <c r="J87" i="75"/>
  <c r="K89" i="76"/>
  <c r="L90" i="76"/>
  <c r="J88" i="77"/>
  <c r="K89" i="77"/>
  <c r="J100" i="77"/>
  <c r="I116" i="77"/>
  <c r="G128" i="48"/>
  <c r="H121" i="48"/>
  <c r="H114" i="48"/>
  <c r="H107" i="48"/>
  <c r="AI117" i="27"/>
  <c r="AH21" i="85" s="1"/>
  <c r="J124" i="85" l="1"/>
  <c r="J104" i="85"/>
  <c r="J166" i="85" s="1"/>
  <c r="I150" i="85"/>
  <c r="I127" i="85"/>
  <c r="J105" i="85"/>
  <c r="K101" i="85"/>
  <c r="G152" i="48"/>
  <c r="G155" i="48" s="1"/>
  <c r="G153" i="48"/>
  <c r="F138" i="48"/>
  <c r="I114" i="72"/>
  <c r="I121" i="72"/>
  <c r="TD118" i="27"/>
  <c r="I92" i="48"/>
  <c r="J94" i="72"/>
  <c r="I112" i="72"/>
  <c r="AG21" i="74"/>
  <c r="AH21" i="72"/>
  <c r="G138" i="72"/>
  <c r="G143" i="72" s="1"/>
  <c r="J100" i="74"/>
  <c r="J88" i="74"/>
  <c r="AG21" i="75"/>
  <c r="J88" i="75"/>
  <c r="G138" i="75"/>
  <c r="G143" i="75" s="1"/>
  <c r="AH21" i="76"/>
  <c r="I107" i="72"/>
  <c r="H169" i="48"/>
  <c r="AH21" i="78"/>
  <c r="AH21" i="77"/>
  <c r="AH21" i="48"/>
  <c r="J117" i="76"/>
  <c r="J124" i="76"/>
  <c r="I123" i="76"/>
  <c r="I125" i="76"/>
  <c r="J100" i="75"/>
  <c r="I116" i="74"/>
  <c r="I116" i="75"/>
  <c r="K89" i="75"/>
  <c r="J99" i="76"/>
  <c r="K101" i="76"/>
  <c r="K89" i="74"/>
  <c r="J117" i="77"/>
  <c r="I123" i="77"/>
  <c r="L90" i="77"/>
  <c r="I87" i="48"/>
  <c r="H110" i="48"/>
  <c r="AJ117" i="27"/>
  <c r="AI21" i="85" s="1"/>
  <c r="I151" i="85" l="1"/>
  <c r="J103" i="85"/>
  <c r="J109" i="85"/>
  <c r="J120" i="85"/>
  <c r="J113" i="85"/>
  <c r="I128" i="85"/>
  <c r="J106" i="85"/>
  <c r="I93" i="48"/>
  <c r="J92" i="72"/>
  <c r="TE118" i="27"/>
  <c r="J87" i="72"/>
  <c r="I141" i="48"/>
  <c r="I142" i="48"/>
  <c r="AH21" i="74"/>
  <c r="AI21" i="75"/>
  <c r="I110" i="72"/>
  <c r="I123" i="74"/>
  <c r="J117" i="74"/>
  <c r="L90" i="74"/>
  <c r="AH21" i="75"/>
  <c r="J105" i="75"/>
  <c r="L90" i="75"/>
  <c r="AI21" i="72"/>
  <c r="AI21" i="78"/>
  <c r="H171" i="48"/>
  <c r="H170" i="48"/>
  <c r="AI21" i="77"/>
  <c r="AI21" i="76"/>
  <c r="AI21" i="48"/>
  <c r="J99" i="77"/>
  <c r="J105" i="77"/>
  <c r="J99" i="74"/>
  <c r="I126" i="76"/>
  <c r="J104" i="76"/>
  <c r="J109" i="76"/>
  <c r="J117" i="75"/>
  <c r="J105" i="76"/>
  <c r="J99" i="75"/>
  <c r="I123" i="75"/>
  <c r="K101" i="77"/>
  <c r="I126" i="77"/>
  <c r="I125" i="77"/>
  <c r="J124" i="77"/>
  <c r="J89" i="48"/>
  <c r="H116" i="48"/>
  <c r="I88" i="48"/>
  <c r="I100" i="48"/>
  <c r="AK117" i="27"/>
  <c r="AJ21" i="85" s="1"/>
  <c r="J114" i="85" l="1"/>
  <c r="K94" i="85"/>
  <c r="J112" i="85"/>
  <c r="J107" i="85"/>
  <c r="J121" i="85"/>
  <c r="I154" i="85"/>
  <c r="I153" i="85"/>
  <c r="I152" i="85"/>
  <c r="J93" i="72"/>
  <c r="TF118" i="27"/>
  <c r="AI21" i="74"/>
  <c r="J100" i="72"/>
  <c r="AJ21" i="72"/>
  <c r="J105" i="74"/>
  <c r="J88" i="72"/>
  <c r="I116" i="72"/>
  <c r="I126" i="74"/>
  <c r="I125" i="74"/>
  <c r="J124" i="74"/>
  <c r="K101" i="74"/>
  <c r="K101" i="75"/>
  <c r="I125" i="75"/>
  <c r="J124" i="75"/>
  <c r="AJ21" i="78"/>
  <c r="AJ21" i="76"/>
  <c r="AJ21" i="77"/>
  <c r="AJ21" i="48"/>
  <c r="AK21" i="77"/>
  <c r="J120" i="76"/>
  <c r="J121" i="76"/>
  <c r="I127" i="76"/>
  <c r="J113" i="76"/>
  <c r="J114" i="76"/>
  <c r="J104" i="74"/>
  <c r="J104" i="75"/>
  <c r="J104" i="77"/>
  <c r="I126" i="75"/>
  <c r="J106" i="76"/>
  <c r="K90" i="48"/>
  <c r="K89" i="72"/>
  <c r="I127" i="77"/>
  <c r="J109" i="77"/>
  <c r="J106" i="77"/>
  <c r="J120" i="77"/>
  <c r="J113" i="77"/>
  <c r="H123" i="48"/>
  <c r="I99" i="48"/>
  <c r="I117" i="48"/>
  <c r="AL117" i="27"/>
  <c r="AK21" i="85" s="1"/>
  <c r="J169" i="85" l="1"/>
  <c r="J110" i="85"/>
  <c r="I155" i="85"/>
  <c r="K92" i="85"/>
  <c r="K87" i="85"/>
  <c r="H138" i="85"/>
  <c r="L90" i="72"/>
  <c r="I123" i="72"/>
  <c r="TG118" i="27"/>
  <c r="AJ21" i="74"/>
  <c r="AK21" i="72"/>
  <c r="J117" i="72"/>
  <c r="AK21" i="76"/>
  <c r="AK21" i="78"/>
  <c r="J106" i="74"/>
  <c r="J113" i="74"/>
  <c r="J109" i="74"/>
  <c r="I127" i="74"/>
  <c r="J120" i="74"/>
  <c r="AJ21" i="75"/>
  <c r="AK21" i="75"/>
  <c r="J109" i="75"/>
  <c r="AK21" i="48"/>
  <c r="J112" i="76"/>
  <c r="K92" i="76"/>
  <c r="K93" i="76"/>
  <c r="H138" i="76"/>
  <c r="J107" i="76"/>
  <c r="J113" i="75"/>
  <c r="I127" i="75"/>
  <c r="J120" i="75"/>
  <c r="J106" i="75"/>
  <c r="I105" i="48"/>
  <c r="J99" i="72"/>
  <c r="K92" i="77"/>
  <c r="J114" i="77"/>
  <c r="J112" i="77"/>
  <c r="J107" i="77"/>
  <c r="J121" i="77"/>
  <c r="H125" i="48"/>
  <c r="H167" i="48"/>
  <c r="H126" i="48"/>
  <c r="I104" i="48"/>
  <c r="J101" i="48"/>
  <c r="I124" i="48"/>
  <c r="AM117" i="27"/>
  <c r="AL21" i="85" s="1"/>
  <c r="J116" i="85" l="1"/>
  <c r="J123" i="85" s="1"/>
  <c r="J170" i="85"/>
  <c r="J171" i="85"/>
  <c r="K100" i="85"/>
  <c r="L89" i="85"/>
  <c r="K142" i="85"/>
  <c r="K88" i="85"/>
  <c r="K141" i="85"/>
  <c r="K93" i="85"/>
  <c r="I125" i="72"/>
  <c r="K101" i="72"/>
  <c r="J124" i="72"/>
  <c r="TH118" i="27"/>
  <c r="AL21" i="72"/>
  <c r="AK21" i="74"/>
  <c r="AL21" i="77"/>
  <c r="I126" i="72"/>
  <c r="K92" i="74"/>
  <c r="J114" i="74"/>
  <c r="J107" i="74"/>
  <c r="J121" i="74"/>
  <c r="AL21" i="78"/>
  <c r="J105" i="72"/>
  <c r="I106" i="48"/>
  <c r="J121" i="75"/>
  <c r="J114" i="75"/>
  <c r="J104" i="72"/>
  <c r="I103" i="48"/>
  <c r="AL21" i="76"/>
  <c r="AL21" i="48"/>
  <c r="K87" i="76"/>
  <c r="K88" i="76"/>
  <c r="J107" i="75"/>
  <c r="K92" i="75"/>
  <c r="J112" i="75"/>
  <c r="J112" i="74"/>
  <c r="J110" i="76"/>
  <c r="J110" i="77"/>
  <c r="K87" i="77"/>
  <c r="K93" i="77"/>
  <c r="H138" i="77"/>
  <c r="H143" i="77" s="1"/>
  <c r="H150" i="48"/>
  <c r="H127" i="48"/>
  <c r="I166" i="48"/>
  <c r="I113" i="48"/>
  <c r="I120" i="48"/>
  <c r="I109" i="48"/>
  <c r="AN117" i="27"/>
  <c r="AM21" i="85" s="1"/>
  <c r="K117" i="85" l="1"/>
  <c r="K99" i="85"/>
  <c r="J126" i="85"/>
  <c r="J125" i="85"/>
  <c r="J167" i="85"/>
  <c r="M90" i="85"/>
  <c r="I112" i="48"/>
  <c r="J103" i="72"/>
  <c r="I127" i="72"/>
  <c r="J120" i="72"/>
  <c r="H151" i="48"/>
  <c r="TI118" i="27"/>
  <c r="J94" i="48"/>
  <c r="AL21" i="74"/>
  <c r="J109" i="72"/>
  <c r="J106" i="72"/>
  <c r="AL21" i="75"/>
  <c r="K93" i="74"/>
  <c r="H138" i="74"/>
  <c r="H143" i="74" s="1"/>
  <c r="K87" i="74"/>
  <c r="J110" i="74"/>
  <c r="AM21" i="75"/>
  <c r="K93" i="75"/>
  <c r="J113" i="72"/>
  <c r="AM21" i="77"/>
  <c r="AM21" i="76"/>
  <c r="AM21" i="72"/>
  <c r="AM21" i="78"/>
  <c r="AM21" i="48"/>
  <c r="K100" i="76"/>
  <c r="L89" i="76"/>
  <c r="M90" i="76"/>
  <c r="K87" i="75"/>
  <c r="J116" i="76"/>
  <c r="J110" i="75"/>
  <c r="J123" i="76"/>
  <c r="J125" i="76"/>
  <c r="K100" i="77"/>
  <c r="L89" i="77"/>
  <c r="K88" i="77"/>
  <c r="J116" i="77"/>
  <c r="H128" i="48"/>
  <c r="I114" i="48"/>
  <c r="I121" i="48"/>
  <c r="I107" i="48"/>
  <c r="AO117" i="27"/>
  <c r="AN21" i="85" s="1"/>
  <c r="J150" i="85" l="1"/>
  <c r="J127" i="85"/>
  <c r="K105" i="85"/>
  <c r="L101" i="85"/>
  <c r="K124" i="85"/>
  <c r="K104" i="85"/>
  <c r="K166" i="85" s="1"/>
  <c r="H152" i="48"/>
  <c r="J121" i="72"/>
  <c r="J114" i="72"/>
  <c r="H154" i="48"/>
  <c r="H153" i="48"/>
  <c r="TJ118" i="27"/>
  <c r="J92" i="48"/>
  <c r="K92" i="72" s="1"/>
  <c r="K94" i="72"/>
  <c r="J112" i="72"/>
  <c r="AM21" i="74"/>
  <c r="AN21" i="72"/>
  <c r="K88" i="74"/>
  <c r="K100" i="74"/>
  <c r="K88" i="75"/>
  <c r="H138" i="75"/>
  <c r="H143" i="75" s="1"/>
  <c r="AN21" i="78"/>
  <c r="AN21" i="77"/>
  <c r="AN21" i="76"/>
  <c r="J107" i="72"/>
  <c r="I169" i="48"/>
  <c r="AN21" i="48"/>
  <c r="J123" i="77"/>
  <c r="K99" i="76"/>
  <c r="K105" i="76"/>
  <c r="L101" i="76"/>
  <c r="K117" i="76"/>
  <c r="K124" i="76"/>
  <c r="J126" i="76"/>
  <c r="K100" i="75"/>
  <c r="L89" i="75"/>
  <c r="L89" i="74"/>
  <c r="J116" i="74"/>
  <c r="J116" i="75"/>
  <c r="M90" i="77"/>
  <c r="K117" i="77"/>
  <c r="J87" i="48"/>
  <c r="I110" i="48"/>
  <c r="AP117" i="27"/>
  <c r="AO21" i="85" s="1"/>
  <c r="K106" i="85" l="1"/>
  <c r="J128" i="85"/>
  <c r="J151" i="85"/>
  <c r="K109" i="85"/>
  <c r="K120" i="85"/>
  <c r="K113" i="85"/>
  <c r="K103" i="85"/>
  <c r="G138" i="48"/>
  <c r="J93" i="48"/>
  <c r="H155" i="48"/>
  <c r="TK118" i="27"/>
  <c r="K87" i="72"/>
  <c r="J141" i="48"/>
  <c r="J142" i="48"/>
  <c r="AN21" i="74"/>
  <c r="AO21" i="72"/>
  <c r="J110" i="72"/>
  <c r="J123" i="74"/>
  <c r="K117" i="74"/>
  <c r="K105" i="74"/>
  <c r="M90" i="74"/>
  <c r="AN21" i="75"/>
  <c r="M90" i="75"/>
  <c r="AO21" i="77"/>
  <c r="AO21" i="76"/>
  <c r="AO21" i="78"/>
  <c r="I171" i="48"/>
  <c r="I170" i="48"/>
  <c r="AO21" i="48"/>
  <c r="J126" i="77"/>
  <c r="K99" i="77"/>
  <c r="K105" i="77"/>
  <c r="K99" i="74"/>
  <c r="J125" i="77"/>
  <c r="J127" i="76"/>
  <c r="K117" i="75"/>
  <c r="K104" i="76"/>
  <c r="K109" i="76"/>
  <c r="J123" i="75"/>
  <c r="K99" i="75"/>
  <c r="K105" i="75"/>
  <c r="J127" i="77"/>
  <c r="L101" i="77"/>
  <c r="K104" i="77"/>
  <c r="K124" i="77"/>
  <c r="K89" i="48"/>
  <c r="I116" i="48"/>
  <c r="J100" i="48"/>
  <c r="J88" i="48"/>
  <c r="AQ117" i="27"/>
  <c r="AP21" i="85" s="1"/>
  <c r="K107" i="85" l="1"/>
  <c r="K114" i="85"/>
  <c r="K112" i="85"/>
  <c r="L94" i="85"/>
  <c r="K121" i="85"/>
  <c r="J154" i="85"/>
  <c r="J152" i="85"/>
  <c r="J153" i="85"/>
  <c r="K93" i="72"/>
  <c r="H138" i="72"/>
  <c r="H143" i="72" s="1"/>
  <c r="TL118" i="27"/>
  <c r="AO21" i="74"/>
  <c r="K100" i="72"/>
  <c r="AP21" i="75"/>
  <c r="J116" i="72"/>
  <c r="K88" i="72"/>
  <c r="J125" i="74"/>
  <c r="L101" i="74"/>
  <c r="J126" i="74"/>
  <c r="K104" i="74"/>
  <c r="K124" i="74"/>
  <c r="AO21" i="75"/>
  <c r="K124" i="75"/>
  <c r="L101" i="75"/>
  <c r="J125" i="75"/>
  <c r="AP21" i="76"/>
  <c r="AP21" i="78"/>
  <c r="AP21" i="77"/>
  <c r="AP21" i="72"/>
  <c r="AP21" i="48"/>
  <c r="I138" i="76"/>
  <c r="I143" i="76" s="1"/>
  <c r="K106" i="76"/>
  <c r="J126" i="75"/>
  <c r="K113" i="76"/>
  <c r="K114" i="76"/>
  <c r="K120" i="76"/>
  <c r="K121" i="76"/>
  <c r="K104" i="75"/>
  <c r="L90" i="48"/>
  <c r="L89" i="72"/>
  <c r="K120" i="77"/>
  <c r="K113" i="77"/>
  <c r="K109" i="77"/>
  <c r="K106" i="77"/>
  <c r="I123" i="48"/>
  <c r="J99" i="48"/>
  <c r="J117" i="48"/>
  <c r="AR117" i="27"/>
  <c r="AQ21" i="85" s="1"/>
  <c r="L92" i="85" l="1"/>
  <c r="L87" i="85"/>
  <c r="I138" i="85"/>
  <c r="J155" i="85"/>
  <c r="K110" i="85"/>
  <c r="K169" i="85"/>
  <c r="J123" i="72"/>
  <c r="M90" i="72"/>
  <c r="TM118" i="27"/>
  <c r="AP21" i="74"/>
  <c r="K117" i="72"/>
  <c r="K106" i="74"/>
  <c r="K120" i="74"/>
  <c r="K109" i="74"/>
  <c r="J127" i="74"/>
  <c r="K113" i="74"/>
  <c r="AQ21" i="75"/>
  <c r="K106" i="75"/>
  <c r="K109" i="75"/>
  <c r="AQ21" i="72"/>
  <c r="AQ21" i="76"/>
  <c r="AQ21" i="78"/>
  <c r="AQ21" i="77"/>
  <c r="AQ21" i="48"/>
  <c r="J127" i="75"/>
  <c r="K113" i="75"/>
  <c r="K107" i="76"/>
  <c r="K120" i="75"/>
  <c r="K112" i="76"/>
  <c r="L92" i="76"/>
  <c r="L93" i="76"/>
  <c r="J105" i="48"/>
  <c r="K99" i="72"/>
  <c r="K107" i="77"/>
  <c r="I138" i="77"/>
  <c r="I143" i="77" s="1"/>
  <c r="K114" i="77"/>
  <c r="K112" i="77"/>
  <c r="L92" i="77"/>
  <c r="K121" i="77"/>
  <c r="I167" i="48"/>
  <c r="I126" i="48"/>
  <c r="I125" i="48"/>
  <c r="J104" i="48"/>
  <c r="K101" i="48"/>
  <c r="J124" i="48"/>
  <c r="AS117" i="27"/>
  <c r="AR21" i="85" s="1"/>
  <c r="K170" i="85" l="1"/>
  <c r="K171" i="85"/>
  <c r="L93" i="85"/>
  <c r="L141" i="85"/>
  <c r="M89" i="85"/>
  <c r="L142" i="85"/>
  <c r="L88" i="85"/>
  <c r="L100" i="85"/>
  <c r="K116" i="85"/>
  <c r="K124" i="72"/>
  <c r="L101" i="72"/>
  <c r="J125" i="72"/>
  <c r="TN118" i="27"/>
  <c r="AQ21" i="74"/>
  <c r="AR21" i="78"/>
  <c r="J126" i="72"/>
  <c r="K107" i="74"/>
  <c r="K114" i="74"/>
  <c r="K121" i="74"/>
  <c r="L92" i="74"/>
  <c r="K105" i="72"/>
  <c r="J106" i="48"/>
  <c r="K121" i="75"/>
  <c r="K114" i="75"/>
  <c r="AR21" i="77"/>
  <c r="AR21" i="72"/>
  <c r="K104" i="72"/>
  <c r="J103" i="48"/>
  <c r="AR21" i="76"/>
  <c r="AR21" i="48"/>
  <c r="K107" i="75"/>
  <c r="K112" i="75"/>
  <c r="L87" i="76"/>
  <c r="L88" i="76"/>
  <c r="L92" i="75"/>
  <c r="K112" i="74"/>
  <c r="K110" i="76"/>
  <c r="L93" i="77"/>
  <c r="L87" i="77"/>
  <c r="K110" i="77"/>
  <c r="I127" i="48"/>
  <c r="I150" i="48"/>
  <c r="J166" i="48"/>
  <c r="J120" i="48"/>
  <c r="J109" i="48"/>
  <c r="J113" i="48"/>
  <c r="AT117" i="27"/>
  <c r="AS21" i="85" s="1"/>
  <c r="N90" i="85" l="1"/>
  <c r="L117" i="85"/>
  <c r="K123" i="85"/>
  <c r="L99" i="85"/>
  <c r="J112" i="48"/>
  <c r="K120" i="72"/>
  <c r="K103" i="72"/>
  <c r="I151" i="48"/>
  <c r="I152" i="48" s="1"/>
  <c r="J127" i="72"/>
  <c r="TO118" i="27"/>
  <c r="K94" i="48"/>
  <c r="AR21" i="74"/>
  <c r="AS21" i="77"/>
  <c r="K106" i="72"/>
  <c r="K109" i="72"/>
  <c r="L87" i="74"/>
  <c r="K110" i="74"/>
  <c r="L93" i="74"/>
  <c r="I138" i="74"/>
  <c r="I143" i="74" s="1"/>
  <c r="AR21" i="75"/>
  <c r="L93" i="75"/>
  <c r="K113" i="72"/>
  <c r="AS21" i="76"/>
  <c r="AS21" i="78"/>
  <c r="AS21" i="72"/>
  <c r="AS21" i="48"/>
  <c r="K110" i="75"/>
  <c r="K116" i="76"/>
  <c r="M89" i="76"/>
  <c r="N90" i="76"/>
  <c r="L87" i="75"/>
  <c r="L100" i="76"/>
  <c r="L100" i="77"/>
  <c r="M89" i="77"/>
  <c r="L88" i="77"/>
  <c r="I128" i="48"/>
  <c r="J107" i="48"/>
  <c r="J121" i="48"/>
  <c r="J114" i="48"/>
  <c r="AU117" i="27"/>
  <c r="AT21" i="85" s="1"/>
  <c r="L105" i="85" l="1"/>
  <c r="M101" i="85"/>
  <c r="K125" i="85"/>
  <c r="K126" i="85"/>
  <c r="K167" i="85"/>
  <c r="L124" i="85"/>
  <c r="L104" i="85"/>
  <c r="L166" i="85" s="1"/>
  <c r="I155" i="48"/>
  <c r="K114" i="72"/>
  <c r="I153" i="48"/>
  <c r="K121" i="72"/>
  <c r="I154" i="48"/>
  <c r="TP118" i="27"/>
  <c r="K92" i="48"/>
  <c r="L92" i="72" s="1"/>
  <c r="L94" i="72"/>
  <c r="K112" i="72"/>
  <c r="AS21" i="74"/>
  <c r="AT21" i="72"/>
  <c r="L100" i="74"/>
  <c r="L88" i="74"/>
  <c r="AS21" i="75"/>
  <c r="L88" i="75"/>
  <c r="I138" i="75"/>
  <c r="I143" i="75" s="1"/>
  <c r="AT21" i="76"/>
  <c r="AT21" i="77"/>
  <c r="AT21" i="78"/>
  <c r="K107" i="72"/>
  <c r="J169" i="48"/>
  <c r="AT21" i="48"/>
  <c r="M89" i="74"/>
  <c r="K116" i="75"/>
  <c r="K116" i="74"/>
  <c r="K123" i="76"/>
  <c r="K125" i="76"/>
  <c r="K123" i="77"/>
  <c r="K116" i="77"/>
  <c r="M89" i="75"/>
  <c r="L99" i="76"/>
  <c r="L105" i="76"/>
  <c r="M101" i="76"/>
  <c r="L117" i="76"/>
  <c r="L124" i="76"/>
  <c r="L100" i="75"/>
  <c r="N90" i="77"/>
  <c r="L117" i="77"/>
  <c r="K87" i="48"/>
  <c r="J110" i="48"/>
  <c r="AV117" i="27"/>
  <c r="AU21" i="85" s="1"/>
  <c r="K150" i="85" l="1"/>
  <c r="K127" i="85"/>
  <c r="L109" i="85"/>
  <c r="L113" i="85"/>
  <c r="L103" i="85"/>
  <c r="L120" i="85"/>
  <c r="L106" i="85"/>
  <c r="K93" i="48"/>
  <c r="H138" i="48"/>
  <c r="TQ118" i="27"/>
  <c r="L87" i="72"/>
  <c r="K142" i="48"/>
  <c r="K141" i="48"/>
  <c r="AT21" i="74"/>
  <c r="AU21" i="75"/>
  <c r="K110" i="72"/>
  <c r="L117" i="74"/>
  <c r="K123" i="74"/>
  <c r="N90" i="74"/>
  <c r="AT21" i="75"/>
  <c r="N90" i="75"/>
  <c r="J170" i="48"/>
  <c r="J171" i="48"/>
  <c r="AU21" i="72"/>
  <c r="AU21" i="78"/>
  <c r="AU21" i="77"/>
  <c r="AU21" i="76"/>
  <c r="AU21" i="48"/>
  <c r="L99" i="77"/>
  <c r="L99" i="74"/>
  <c r="K125" i="77"/>
  <c r="K123" i="75"/>
  <c r="L117" i="75"/>
  <c r="K126" i="77"/>
  <c r="L99" i="75"/>
  <c r="K126" i="76"/>
  <c r="L104" i="76"/>
  <c r="L109" i="76"/>
  <c r="L105" i="77"/>
  <c r="M101" i="77"/>
  <c r="L124" i="77"/>
  <c r="L89" i="48"/>
  <c r="J116" i="48"/>
  <c r="K100" i="48"/>
  <c r="K88" i="48"/>
  <c r="AW117" i="27"/>
  <c r="AV21" i="85" s="1"/>
  <c r="L121" i="85" l="1"/>
  <c r="L112" i="85"/>
  <c r="L114" i="85"/>
  <c r="M94" i="85"/>
  <c r="K128" i="85"/>
  <c r="K151" i="85"/>
  <c r="L107" i="85"/>
  <c r="G111" i="27"/>
  <c r="I138" i="72"/>
  <c r="I143" i="72" s="1"/>
  <c r="L93" i="72"/>
  <c r="TR118" i="27"/>
  <c r="AU21" i="74"/>
  <c r="L100" i="72"/>
  <c r="AV21" i="76"/>
  <c r="L105" i="74"/>
  <c r="L88" i="72"/>
  <c r="K116" i="72"/>
  <c r="K125" i="74"/>
  <c r="K126" i="74"/>
  <c r="M101" i="74"/>
  <c r="L124" i="74"/>
  <c r="K125" i="75"/>
  <c r="M101" i="75"/>
  <c r="L124" i="75"/>
  <c r="AV21" i="78"/>
  <c r="AV21" i="77"/>
  <c r="AV21" i="72"/>
  <c r="AV21" i="48"/>
  <c r="K127" i="77"/>
  <c r="L104" i="75"/>
  <c r="K126" i="75"/>
  <c r="L104" i="74"/>
  <c r="K127" i="76"/>
  <c r="L120" i="76"/>
  <c r="L121" i="76"/>
  <c r="L104" i="77"/>
  <c r="L106" i="76"/>
  <c r="L105" i="75"/>
  <c r="L113" i="76"/>
  <c r="L114" i="76"/>
  <c r="M90" i="48"/>
  <c r="M89" i="72"/>
  <c r="L109" i="77"/>
  <c r="L113" i="77"/>
  <c r="L120" i="77"/>
  <c r="L106" i="77"/>
  <c r="J123" i="48"/>
  <c r="K99" i="48"/>
  <c r="K117" i="48"/>
  <c r="AX117" i="27"/>
  <c r="AW21" i="85" s="1"/>
  <c r="M92" i="85" l="1"/>
  <c r="M87" i="85"/>
  <c r="L169" i="85"/>
  <c r="L110" i="85"/>
  <c r="K153" i="85"/>
  <c r="K152" i="85"/>
  <c r="K154" i="85"/>
  <c r="N90" i="72"/>
  <c r="K123" i="72"/>
  <c r="TS118" i="27"/>
  <c r="AV21" i="74"/>
  <c r="AW21" i="78"/>
  <c r="L117" i="72"/>
  <c r="L106" i="74"/>
  <c r="L120" i="74"/>
  <c r="L109" i="74"/>
  <c r="L113" i="74"/>
  <c r="K127" i="74"/>
  <c r="AV21" i="75"/>
  <c r="L109" i="75"/>
  <c r="AW21" i="72"/>
  <c r="AW21" i="77"/>
  <c r="AW21" i="76"/>
  <c r="AW21" i="48"/>
  <c r="L113" i="75"/>
  <c r="L120" i="75"/>
  <c r="K127" i="75"/>
  <c r="M92" i="76"/>
  <c r="M93" i="76"/>
  <c r="L106" i="75"/>
  <c r="J138" i="76"/>
  <c r="J143" i="76" s="1"/>
  <c r="L107" i="76"/>
  <c r="L112" i="76"/>
  <c r="K105" i="48"/>
  <c r="L99" i="72"/>
  <c r="J138" i="77"/>
  <c r="J143" i="77" s="1"/>
  <c r="L107" i="77"/>
  <c r="L121" i="77"/>
  <c r="M92" i="77"/>
  <c r="L114" i="77"/>
  <c r="L112" i="77"/>
  <c r="J125" i="48"/>
  <c r="J126" i="48"/>
  <c r="J167" i="48"/>
  <c r="K104" i="48"/>
  <c r="L101" i="48"/>
  <c r="K124" i="48"/>
  <c r="AY117" i="27"/>
  <c r="AX21" i="85" s="1"/>
  <c r="L116" i="85" l="1"/>
  <c r="L123" i="85"/>
  <c r="L171" i="85"/>
  <c r="L170" i="85"/>
  <c r="M142" i="85"/>
  <c r="M88" i="85"/>
  <c r="N89" i="85"/>
  <c r="M141" i="85"/>
  <c r="M100" i="85"/>
  <c r="J138" i="85"/>
  <c r="M93" i="85"/>
  <c r="K155" i="85"/>
  <c r="L124" i="72"/>
  <c r="M101" i="72"/>
  <c r="K125" i="72"/>
  <c r="TT118" i="27"/>
  <c r="AW21" i="74"/>
  <c r="AX21" i="78"/>
  <c r="K126" i="72"/>
  <c r="L121" i="74"/>
  <c r="L114" i="74"/>
  <c r="L107" i="74"/>
  <c r="M92" i="74"/>
  <c r="AW21" i="75"/>
  <c r="L105" i="72"/>
  <c r="K106" i="48"/>
  <c r="L114" i="75"/>
  <c r="L121" i="75"/>
  <c r="AX21" i="76"/>
  <c r="AX21" i="72"/>
  <c r="AX21" i="77"/>
  <c r="L104" i="72"/>
  <c r="K103" i="48"/>
  <c r="AX21" i="48"/>
  <c r="L112" i="75"/>
  <c r="M92" i="75"/>
  <c r="L112" i="74"/>
  <c r="L110" i="76"/>
  <c r="L107" i="75"/>
  <c r="M87" i="76"/>
  <c r="M88" i="76"/>
  <c r="M93" i="77"/>
  <c r="L110" i="77"/>
  <c r="M87" i="77"/>
  <c r="J150" i="48"/>
  <c r="J127" i="48"/>
  <c r="K166" i="48"/>
  <c r="K109" i="48"/>
  <c r="K120" i="48"/>
  <c r="K113" i="48"/>
  <c r="AZ117" i="27"/>
  <c r="AY21" i="85" s="1"/>
  <c r="M99" i="85" l="1"/>
  <c r="L126" i="85"/>
  <c r="L125" i="85"/>
  <c r="L167" i="85"/>
  <c r="O90" i="85"/>
  <c r="M117" i="85"/>
  <c r="K112" i="48"/>
  <c r="K127" i="72"/>
  <c r="J151" i="48"/>
  <c r="J154" i="48" s="1"/>
  <c r="L120" i="72"/>
  <c r="L103" i="72"/>
  <c r="TU118" i="27"/>
  <c r="L94" i="48"/>
  <c r="AX21" i="74"/>
  <c r="AY21" i="77"/>
  <c r="L109" i="72"/>
  <c r="L106" i="72"/>
  <c r="L110" i="74"/>
  <c r="M93" i="74"/>
  <c r="M87" i="74"/>
  <c r="AX21" i="75"/>
  <c r="M93" i="75"/>
  <c r="L113" i="72"/>
  <c r="AY21" i="72"/>
  <c r="AY21" i="78"/>
  <c r="AY21" i="76"/>
  <c r="AY21" i="48"/>
  <c r="M87" i="75"/>
  <c r="N89" i="76"/>
  <c r="O90" i="76"/>
  <c r="L110" i="75"/>
  <c r="L116" i="76"/>
  <c r="M100" i="76"/>
  <c r="N89" i="77"/>
  <c r="M88" i="77"/>
  <c r="M100" i="77"/>
  <c r="J128" i="48"/>
  <c r="K114" i="48"/>
  <c r="K121" i="48"/>
  <c r="K107" i="48"/>
  <c r="BA117" i="27"/>
  <c r="AZ21" i="85" s="1"/>
  <c r="L127" i="85" l="1"/>
  <c r="L150" i="85"/>
  <c r="M124" i="85"/>
  <c r="M104" i="85"/>
  <c r="M166" i="85" s="1"/>
  <c r="M105" i="85"/>
  <c r="N101" i="85"/>
  <c r="J152" i="48"/>
  <c r="J155" i="48" s="1"/>
  <c r="L114" i="72"/>
  <c r="I138" i="48"/>
  <c r="J153" i="48"/>
  <c r="L121" i="72"/>
  <c r="TV118" i="27"/>
  <c r="L92" i="48"/>
  <c r="M94" i="72"/>
  <c r="L112" i="72"/>
  <c r="AY21" i="74"/>
  <c r="AZ21" i="77"/>
  <c r="J138" i="72"/>
  <c r="J143" i="72" s="1"/>
  <c r="M88" i="74"/>
  <c r="M100" i="74"/>
  <c r="L116" i="74"/>
  <c r="J138" i="74"/>
  <c r="J143" i="74" s="1"/>
  <c r="AY21" i="75"/>
  <c r="J138" i="75"/>
  <c r="J143" i="75" s="1"/>
  <c r="M88" i="75"/>
  <c r="AZ21" i="78"/>
  <c r="AZ21" i="76"/>
  <c r="AZ21" i="72"/>
  <c r="L107" i="72"/>
  <c r="K169" i="48"/>
  <c r="AZ21" i="48"/>
  <c r="N89" i="74"/>
  <c r="N89" i="75"/>
  <c r="M100" i="75"/>
  <c r="M99" i="76"/>
  <c r="N101" i="76"/>
  <c r="M105" i="76"/>
  <c r="L123" i="77"/>
  <c r="L116" i="77"/>
  <c r="M117" i="76"/>
  <c r="M124" i="76"/>
  <c r="L123" i="76"/>
  <c r="L125" i="76"/>
  <c r="L116" i="75"/>
  <c r="O90" i="77"/>
  <c r="M117" i="77"/>
  <c r="L87" i="48"/>
  <c r="K110" i="48"/>
  <c r="BB117" i="27"/>
  <c r="BA21" i="85" s="1"/>
  <c r="M113" i="85" l="1"/>
  <c r="M109" i="85"/>
  <c r="M120" i="85"/>
  <c r="M103" i="85"/>
  <c r="L151" i="85"/>
  <c r="L128" i="85"/>
  <c r="M106" i="85"/>
  <c r="L93" i="48"/>
  <c r="M92" i="72"/>
  <c r="TW118" i="27"/>
  <c r="L141" i="48"/>
  <c r="L142" i="48"/>
  <c r="AZ21" i="74"/>
  <c r="BA21" i="77"/>
  <c r="L110" i="72"/>
  <c r="M117" i="74"/>
  <c r="L123" i="74"/>
  <c r="O90" i="74"/>
  <c r="AZ21" i="75"/>
  <c r="O90" i="75"/>
  <c r="BA21" i="78"/>
  <c r="BA21" i="76"/>
  <c r="BA21" i="72"/>
  <c r="K170" i="48"/>
  <c r="K171" i="48"/>
  <c r="BA21" i="48"/>
  <c r="M99" i="77"/>
  <c r="M105" i="77"/>
  <c r="M99" i="74"/>
  <c r="M99" i="75"/>
  <c r="M117" i="75"/>
  <c r="L126" i="76"/>
  <c r="L125" i="77"/>
  <c r="L126" i="77"/>
  <c r="L123" i="75"/>
  <c r="M104" i="76"/>
  <c r="M109" i="76"/>
  <c r="M89" i="48"/>
  <c r="M87" i="72"/>
  <c r="M124" i="77"/>
  <c r="N101" i="77"/>
  <c r="L100" i="48"/>
  <c r="L88" i="48"/>
  <c r="K116" i="48"/>
  <c r="BC117" i="27"/>
  <c r="BB21" i="85" s="1"/>
  <c r="M121" i="85" l="1"/>
  <c r="L154" i="85"/>
  <c r="L152" i="85"/>
  <c r="L153" i="85"/>
  <c r="M107" i="85"/>
  <c r="M114" i="85"/>
  <c r="M112" i="85"/>
  <c r="N94" i="85"/>
  <c r="M93" i="72"/>
  <c r="TX118" i="27"/>
  <c r="BA21" i="74"/>
  <c r="M100" i="72"/>
  <c r="BB21" i="72"/>
  <c r="M105" i="74"/>
  <c r="L116" i="72"/>
  <c r="M88" i="72"/>
  <c r="M124" i="74"/>
  <c r="L126" i="74"/>
  <c r="L125" i="74"/>
  <c r="N101" i="74"/>
  <c r="BA21" i="75"/>
  <c r="L125" i="75"/>
  <c r="N101" i="75"/>
  <c r="M124" i="75"/>
  <c r="M105" i="75"/>
  <c r="BB21" i="76"/>
  <c r="BB21" i="78"/>
  <c r="BB21" i="77"/>
  <c r="BB21" i="48"/>
  <c r="L127" i="77"/>
  <c r="M120" i="76"/>
  <c r="M121" i="76"/>
  <c r="M104" i="74"/>
  <c r="M104" i="77"/>
  <c r="M106" i="76"/>
  <c r="L127" i="76"/>
  <c r="M104" i="75"/>
  <c r="M113" i="76"/>
  <c r="M114" i="76"/>
  <c r="L126" i="75"/>
  <c r="N90" i="48"/>
  <c r="N89" i="72"/>
  <c r="M109" i="77"/>
  <c r="M120" i="77"/>
  <c r="M113" i="77"/>
  <c r="M106" i="77"/>
  <c r="K123" i="48"/>
  <c r="L117" i="48"/>
  <c r="L99" i="48"/>
  <c r="BD117" i="27"/>
  <c r="BC21" i="85" s="1"/>
  <c r="M169" i="85" l="1"/>
  <c r="M110" i="85"/>
  <c r="L155" i="85"/>
  <c r="K138" i="85"/>
  <c r="N92" i="85"/>
  <c r="N87" i="85"/>
  <c r="BC21" i="72"/>
  <c r="O90" i="72"/>
  <c r="L123" i="72"/>
  <c r="TY118" i="27"/>
  <c r="BB21" i="74"/>
  <c r="BC21" i="75"/>
  <c r="M117" i="72"/>
  <c r="M120" i="74"/>
  <c r="M113" i="74"/>
  <c r="M109" i="74"/>
  <c r="L127" i="74"/>
  <c r="M106" i="74"/>
  <c r="BB21" i="75"/>
  <c r="M109" i="75"/>
  <c r="BC21" i="77"/>
  <c r="BC21" i="76"/>
  <c r="BC21" i="78"/>
  <c r="BC21" i="48"/>
  <c r="M120" i="75"/>
  <c r="M106" i="75"/>
  <c r="N92" i="76"/>
  <c r="N93" i="76"/>
  <c r="K138" i="76"/>
  <c r="K143" i="76" s="1"/>
  <c r="M112" i="76"/>
  <c r="L127" i="75"/>
  <c r="M113" i="75"/>
  <c r="M107" i="76"/>
  <c r="L105" i="48"/>
  <c r="M99" i="72"/>
  <c r="M107" i="77"/>
  <c r="K138" i="77"/>
  <c r="K143" i="77" s="1"/>
  <c r="M121" i="77"/>
  <c r="N92" i="77"/>
  <c r="M114" i="77"/>
  <c r="M112" i="77"/>
  <c r="K126" i="48"/>
  <c r="K167" i="48"/>
  <c r="K125" i="48"/>
  <c r="L104" i="48"/>
  <c r="M101" i="48"/>
  <c r="L124" i="48"/>
  <c r="BE117" i="27"/>
  <c r="BD21" i="85" s="1"/>
  <c r="N100" i="85" l="1"/>
  <c r="O89" i="85"/>
  <c r="N88" i="85"/>
  <c r="N142" i="85"/>
  <c r="N141" i="85"/>
  <c r="M170" i="85"/>
  <c r="M171" i="85"/>
  <c r="M116" i="85"/>
  <c r="M123" i="85" s="1"/>
  <c r="N93" i="85"/>
  <c r="L125" i="72"/>
  <c r="N101" i="72"/>
  <c r="M124" i="72"/>
  <c r="TZ118" i="27"/>
  <c r="BC21" i="74"/>
  <c r="L126" i="72"/>
  <c r="N92" i="74"/>
  <c r="M107" i="74"/>
  <c r="M121" i="74"/>
  <c r="M114" i="74"/>
  <c r="BD21" i="75"/>
  <c r="M105" i="72"/>
  <c r="L106" i="48"/>
  <c r="M114" i="75"/>
  <c r="M121" i="75"/>
  <c r="M104" i="72"/>
  <c r="L103" i="48"/>
  <c r="BD21" i="76"/>
  <c r="BD21" i="78"/>
  <c r="BD21" i="77"/>
  <c r="BD21" i="72"/>
  <c r="BD21" i="48"/>
  <c r="M110" i="76"/>
  <c r="M107" i="75"/>
  <c r="M112" i="74"/>
  <c r="N87" i="76"/>
  <c r="N88" i="76"/>
  <c r="N92" i="75"/>
  <c r="M112" i="75"/>
  <c r="N93" i="77"/>
  <c r="N87" i="77"/>
  <c r="M110" i="77"/>
  <c r="K150" i="48"/>
  <c r="K127" i="48"/>
  <c r="L166" i="48"/>
  <c r="L109" i="48"/>
  <c r="L113" i="48"/>
  <c r="L120" i="48"/>
  <c r="BF117" i="27"/>
  <c r="BE21" i="85" s="1"/>
  <c r="M126" i="85" l="1"/>
  <c r="M125" i="85"/>
  <c r="M167" i="85"/>
  <c r="N117" i="85"/>
  <c r="P90" i="85"/>
  <c r="N99" i="85"/>
  <c r="L112" i="48"/>
  <c r="L127" i="72"/>
  <c r="M120" i="72"/>
  <c r="K151" i="48"/>
  <c r="K152" i="48" s="1"/>
  <c r="M103" i="72"/>
  <c r="UA118" i="27"/>
  <c r="M94" i="48"/>
  <c r="BD21" i="74"/>
  <c r="BE21" i="72"/>
  <c r="M106" i="72"/>
  <c r="M109" i="72"/>
  <c r="N87" i="74"/>
  <c r="N93" i="74"/>
  <c r="M110" i="74"/>
  <c r="K138" i="74"/>
  <c r="K143" i="74" s="1"/>
  <c r="N93" i="75"/>
  <c r="M113" i="72"/>
  <c r="BE21" i="76"/>
  <c r="BE21" i="78"/>
  <c r="BE21" i="77"/>
  <c r="BE21" i="48"/>
  <c r="N87" i="75"/>
  <c r="M110" i="75"/>
  <c r="N100" i="76"/>
  <c r="M116" i="76"/>
  <c r="O89" i="76"/>
  <c r="P90" i="76"/>
  <c r="O89" i="77"/>
  <c r="N88" i="77"/>
  <c r="N100" i="77"/>
  <c r="K128" i="48"/>
  <c r="K153" i="48"/>
  <c r="L121" i="48"/>
  <c r="L114" i="48"/>
  <c r="L107" i="48"/>
  <c r="BG117" i="27"/>
  <c r="BF21" i="85" s="1"/>
  <c r="N124" i="85" l="1"/>
  <c r="N104" i="85"/>
  <c r="N166" i="85" s="1"/>
  <c r="N105" i="85"/>
  <c r="O101" i="85"/>
  <c r="M150" i="85"/>
  <c r="M127" i="85"/>
  <c r="M121" i="72"/>
  <c r="K155" i="48"/>
  <c r="K154" i="48"/>
  <c r="M114" i="72"/>
  <c r="UB118" i="27"/>
  <c r="M92" i="48"/>
  <c r="N94" i="72"/>
  <c r="M112" i="72"/>
  <c r="BE21" i="74"/>
  <c r="BF21" i="72"/>
  <c r="N100" i="74"/>
  <c r="O89" i="74"/>
  <c r="N88" i="74"/>
  <c r="BE21" i="75"/>
  <c r="K138" i="75"/>
  <c r="K143" i="75" s="1"/>
  <c r="N88" i="75"/>
  <c r="BF21" i="78"/>
  <c r="BF21" i="76"/>
  <c r="BF21" i="77"/>
  <c r="M107" i="72"/>
  <c r="L169" i="48"/>
  <c r="BF21" i="48"/>
  <c r="M123" i="77"/>
  <c r="M116" i="77"/>
  <c r="M116" i="75"/>
  <c r="N117" i="76"/>
  <c r="N124" i="76"/>
  <c r="O89" i="75"/>
  <c r="M116" i="74"/>
  <c r="M123" i="76"/>
  <c r="M125" i="76"/>
  <c r="N100" i="75"/>
  <c r="N99" i="76"/>
  <c r="N105" i="76"/>
  <c r="O101" i="76"/>
  <c r="P90" i="77"/>
  <c r="N117" i="77"/>
  <c r="M87" i="48"/>
  <c r="L110" i="48"/>
  <c r="BH117" i="27"/>
  <c r="BG21" i="85" s="1"/>
  <c r="N113" i="85" l="1"/>
  <c r="N120" i="85"/>
  <c r="N109" i="85"/>
  <c r="N103" i="85"/>
  <c r="M128" i="85"/>
  <c r="N106" i="85"/>
  <c r="M151" i="85"/>
  <c r="M93" i="48"/>
  <c r="J138" i="48"/>
  <c r="UC118" i="27"/>
  <c r="N92" i="72"/>
  <c r="M141" i="48"/>
  <c r="M142" i="48"/>
  <c r="BF21" i="74"/>
  <c r="BG21" i="72"/>
  <c r="M110" i="72"/>
  <c r="M123" i="74"/>
  <c r="P90" i="74"/>
  <c r="N117" i="74"/>
  <c r="BF21" i="75"/>
  <c r="P90" i="75"/>
  <c r="BG21" i="76"/>
  <c r="L171" i="48"/>
  <c r="L170" i="48"/>
  <c r="BG21" i="77"/>
  <c r="BG21" i="78"/>
  <c r="BG21" i="48"/>
  <c r="N99" i="77"/>
  <c r="N105" i="77"/>
  <c r="N99" i="74"/>
  <c r="M125" i="77"/>
  <c r="M126" i="77"/>
  <c r="M126" i="76"/>
  <c r="M123" i="75"/>
  <c r="N99" i="75"/>
  <c r="N117" i="75"/>
  <c r="N104" i="76"/>
  <c r="N109" i="76"/>
  <c r="N89" i="48"/>
  <c r="N87" i="72"/>
  <c r="N124" i="77"/>
  <c r="O101" i="77"/>
  <c r="M100" i="48"/>
  <c r="M88" i="48"/>
  <c r="L116" i="48"/>
  <c r="BI117" i="27"/>
  <c r="BH21" i="85" s="1"/>
  <c r="M152" i="85" l="1"/>
  <c r="M153" i="85"/>
  <c r="M154" i="85"/>
  <c r="N121" i="85"/>
  <c r="N107" i="85"/>
  <c r="O94" i="85"/>
  <c r="N114" i="85"/>
  <c r="N112" i="85"/>
  <c r="K138" i="72"/>
  <c r="K143" i="72" s="1"/>
  <c r="N93" i="72"/>
  <c r="UD118" i="27"/>
  <c r="BG21" i="74"/>
  <c r="N105" i="74"/>
  <c r="N100" i="72"/>
  <c r="BH21" i="72"/>
  <c r="M116" i="72"/>
  <c r="N88" i="72"/>
  <c r="O101" i="74"/>
  <c r="M125" i="74"/>
  <c r="M126" i="74"/>
  <c r="N124" i="74"/>
  <c r="BG21" i="75"/>
  <c r="N105" i="75"/>
  <c r="O101" i="75"/>
  <c r="M125" i="75"/>
  <c r="N124" i="75"/>
  <c r="BH21" i="76"/>
  <c r="BH21" i="78"/>
  <c r="BH21" i="77"/>
  <c r="BH21" i="48"/>
  <c r="M127" i="77"/>
  <c r="M126" i="75"/>
  <c r="N104" i="74"/>
  <c r="N104" i="77"/>
  <c r="N113" i="76"/>
  <c r="N114" i="76"/>
  <c r="M127" i="76"/>
  <c r="N120" i="76"/>
  <c r="N121" i="76"/>
  <c r="N104" i="75"/>
  <c r="N106" i="76"/>
  <c r="O90" i="48"/>
  <c r="O89" i="72"/>
  <c r="N109" i="77"/>
  <c r="N120" i="77"/>
  <c r="N113" i="77"/>
  <c r="N106" i="77"/>
  <c r="L123" i="48"/>
  <c r="M117" i="48"/>
  <c r="M99" i="48"/>
  <c r="BJ117" i="27"/>
  <c r="BI21" i="85" s="1"/>
  <c r="N169" i="85" l="1"/>
  <c r="N110" i="85"/>
  <c r="O92" i="85"/>
  <c r="O87" i="85"/>
  <c r="M155" i="85"/>
  <c r="L138" i="85"/>
  <c r="P90" i="72"/>
  <c r="M123" i="72"/>
  <c r="UE118" i="27"/>
  <c r="BH21" i="74"/>
  <c r="BI21" i="77"/>
  <c r="N117" i="72"/>
  <c r="N109" i="74"/>
  <c r="N106" i="74"/>
  <c r="M127" i="74"/>
  <c r="N120" i="74"/>
  <c r="N113" i="74"/>
  <c r="BH21" i="75"/>
  <c r="N109" i="75"/>
  <c r="BI21" i="72"/>
  <c r="BI21" i="78"/>
  <c r="BI21" i="76"/>
  <c r="BI21" i="48"/>
  <c r="N113" i="75"/>
  <c r="N120" i="75"/>
  <c r="M127" i="75"/>
  <c r="L138" i="76"/>
  <c r="L143" i="76" s="1"/>
  <c r="N106" i="75"/>
  <c r="N112" i="76"/>
  <c r="N107" i="76"/>
  <c r="O92" i="76"/>
  <c r="O93" i="76"/>
  <c r="M105" i="48"/>
  <c r="N99" i="72"/>
  <c r="L138" i="77"/>
  <c r="L143" i="77" s="1"/>
  <c r="N107" i="77"/>
  <c r="N114" i="77"/>
  <c r="O92" i="77"/>
  <c r="N112" i="77"/>
  <c r="N121" i="77"/>
  <c r="L167" i="48"/>
  <c r="L125" i="48"/>
  <c r="L126" i="48"/>
  <c r="M104" i="48"/>
  <c r="M124" i="48"/>
  <c r="N101" i="48"/>
  <c r="BK117" i="27"/>
  <c r="N171" i="85" l="1"/>
  <c r="N170" i="85"/>
  <c r="O142" i="85"/>
  <c r="O100" i="85"/>
  <c r="O141" i="85"/>
  <c r="O88" i="85"/>
  <c r="P89" i="85"/>
  <c r="O93" i="85"/>
  <c r="N116" i="85"/>
  <c r="N123" i="85" s="1"/>
  <c r="BJ21" i="72"/>
  <c r="BJ21" i="48"/>
  <c r="BJ21" i="85"/>
  <c r="N124" i="72"/>
  <c r="M125" i="72"/>
  <c r="O101" i="72"/>
  <c r="UF118" i="27"/>
  <c r="BI21" i="74"/>
  <c r="BJ21" i="77"/>
  <c r="M126" i="72"/>
  <c r="N107" i="74"/>
  <c r="N121" i="74"/>
  <c r="N114" i="74"/>
  <c r="O92" i="74"/>
  <c r="BI21" i="75"/>
  <c r="N105" i="72"/>
  <c r="M106" i="48"/>
  <c r="N121" i="75"/>
  <c r="N114" i="75"/>
  <c r="BJ21" i="76"/>
  <c r="N104" i="72"/>
  <c r="M103" i="48"/>
  <c r="BJ21" i="78"/>
  <c r="O87" i="76"/>
  <c r="O88" i="76"/>
  <c r="O92" i="75"/>
  <c r="N112" i="75"/>
  <c r="N110" i="76"/>
  <c r="N107" i="75"/>
  <c r="N112" i="74"/>
  <c r="O93" i="77"/>
  <c r="O87" i="77"/>
  <c r="N110" i="77"/>
  <c r="L127" i="48"/>
  <c r="L150" i="48"/>
  <c r="M166" i="48"/>
  <c r="M120" i="48"/>
  <c r="M113" i="48"/>
  <c r="M109" i="48"/>
  <c r="BL117" i="27"/>
  <c r="O117" i="85" l="1"/>
  <c r="O99" i="85"/>
  <c r="N126" i="85"/>
  <c r="N125" i="85"/>
  <c r="N167" i="85"/>
  <c r="Q90" i="85"/>
  <c r="BK21" i="48"/>
  <c r="BK21" i="85"/>
  <c r="M112" i="48"/>
  <c r="N103" i="72"/>
  <c r="L151" i="48"/>
  <c r="L154" i="48" s="1"/>
  <c r="N120" i="72"/>
  <c r="M127" i="72"/>
  <c r="UG118" i="27"/>
  <c r="N94" i="48"/>
  <c r="BJ21" i="74"/>
  <c r="N109" i="72"/>
  <c r="N106" i="72"/>
  <c r="O87" i="74"/>
  <c r="L138" i="74"/>
  <c r="L143" i="74" s="1"/>
  <c r="N110" i="74"/>
  <c r="O93" i="74"/>
  <c r="BJ21" i="75"/>
  <c r="O93" i="75"/>
  <c r="N113" i="72"/>
  <c r="N110" i="75"/>
  <c r="P89" i="76"/>
  <c r="Q90" i="76"/>
  <c r="N116" i="76"/>
  <c r="O100" i="76"/>
  <c r="O87" i="75"/>
  <c r="P89" i="77"/>
  <c r="O88" i="77"/>
  <c r="O100" i="77"/>
  <c r="L128" i="48"/>
  <c r="M107" i="48"/>
  <c r="M121" i="48"/>
  <c r="M114" i="48"/>
  <c r="BM117" i="27"/>
  <c r="O105" i="85" l="1"/>
  <c r="P101" i="85"/>
  <c r="N150" i="85"/>
  <c r="N127" i="85"/>
  <c r="O124" i="85"/>
  <c r="O104" i="85"/>
  <c r="O166" i="85" s="1"/>
  <c r="BL21" i="48"/>
  <c r="BL21" i="85"/>
  <c r="L153" i="48"/>
  <c r="L152" i="48"/>
  <c r="N114" i="72"/>
  <c r="N121" i="72"/>
  <c r="K138" i="48"/>
  <c r="UH118" i="27"/>
  <c r="N92" i="48"/>
  <c r="O94" i="72"/>
  <c r="N112" i="72"/>
  <c r="O100" i="74"/>
  <c r="O88" i="74"/>
  <c r="L138" i="75"/>
  <c r="L143" i="75" s="1"/>
  <c r="O88" i="75"/>
  <c r="N107" i="72"/>
  <c r="M169" i="48"/>
  <c r="N123" i="77"/>
  <c r="N116" i="77"/>
  <c r="P89" i="75"/>
  <c r="O100" i="75"/>
  <c r="O99" i="76"/>
  <c r="P101" i="76"/>
  <c r="O105" i="76"/>
  <c r="O117" i="76"/>
  <c r="O124" i="76"/>
  <c r="N116" i="75"/>
  <c r="N123" i="76"/>
  <c r="N125" i="76"/>
  <c r="P89" i="74"/>
  <c r="N116" i="74"/>
  <c r="Q90" i="77"/>
  <c r="O117" i="77"/>
  <c r="N87" i="48"/>
  <c r="M110" i="48"/>
  <c r="BN117" i="27"/>
  <c r="N151" i="85" l="1"/>
  <c r="O106" i="85"/>
  <c r="N128" i="85"/>
  <c r="O109" i="85"/>
  <c r="O120" i="85"/>
  <c r="O103" i="85"/>
  <c r="O113" i="85"/>
  <c r="BM21" i="48"/>
  <c r="BM21" i="85"/>
  <c r="L138" i="72"/>
  <c r="L143" i="72" s="1"/>
  <c r="N93" i="48"/>
  <c r="L155" i="48"/>
  <c r="UI118" i="27"/>
  <c r="O92" i="72"/>
  <c r="O87" i="72"/>
  <c r="N141" i="48"/>
  <c r="N142" i="48"/>
  <c r="N110" i="72"/>
  <c r="Q90" i="74"/>
  <c r="O117" i="74"/>
  <c r="N123" i="74"/>
  <c r="Q90" i="75"/>
  <c r="M171" i="48"/>
  <c r="M170" i="48"/>
  <c r="O99" i="77"/>
  <c r="O99" i="74"/>
  <c r="N125" i="77"/>
  <c r="N126" i="77"/>
  <c r="N123" i="75"/>
  <c r="O99" i="75"/>
  <c r="O117" i="75"/>
  <c r="O104" i="76"/>
  <c r="O109" i="76"/>
  <c r="O106" i="76"/>
  <c r="N126" i="76"/>
  <c r="O105" i="77"/>
  <c r="P101" i="77"/>
  <c r="O124" i="77"/>
  <c r="O104" i="77"/>
  <c r="O89" i="48"/>
  <c r="M116" i="48"/>
  <c r="N88" i="48"/>
  <c r="N100" i="48"/>
  <c r="BO117" i="27"/>
  <c r="O107" i="85" l="1"/>
  <c r="O112" i="85"/>
  <c r="P94" i="85"/>
  <c r="O114" i="85"/>
  <c r="O121" i="85"/>
  <c r="N152" i="85"/>
  <c r="N153" i="85"/>
  <c r="N154" i="85"/>
  <c r="BN21" i="48"/>
  <c r="BN21" i="85"/>
  <c r="O93" i="72"/>
  <c r="UJ118" i="27"/>
  <c r="O100" i="72"/>
  <c r="O105" i="74"/>
  <c r="O88" i="72"/>
  <c r="N116" i="72"/>
  <c r="O124" i="74"/>
  <c r="N126" i="74"/>
  <c r="N125" i="74"/>
  <c r="P101" i="74"/>
  <c r="O105" i="75"/>
  <c r="P101" i="75"/>
  <c r="N125" i="75"/>
  <c r="O124" i="75"/>
  <c r="N127" i="77"/>
  <c r="N126" i="75"/>
  <c r="O104" i="74"/>
  <c r="O120" i="76"/>
  <c r="O121" i="76"/>
  <c r="O104" i="75"/>
  <c r="N127" i="76"/>
  <c r="O113" i="76"/>
  <c r="O114" i="76"/>
  <c r="P90" i="48"/>
  <c r="P89" i="72"/>
  <c r="O106" i="77"/>
  <c r="O109" i="77"/>
  <c r="O113" i="77"/>
  <c r="O120" i="77"/>
  <c r="M123" i="48"/>
  <c r="N99" i="48"/>
  <c r="N117" i="48"/>
  <c r="BP117" i="27"/>
  <c r="M138" i="85" l="1"/>
  <c r="N155" i="85"/>
  <c r="P92" i="85"/>
  <c r="P87" i="85"/>
  <c r="O110" i="85"/>
  <c r="O169" i="85"/>
  <c r="BO21" i="48"/>
  <c r="BO21" i="85"/>
  <c r="Q90" i="72"/>
  <c r="N123" i="72"/>
  <c r="UK118" i="27"/>
  <c r="O117" i="72"/>
  <c r="N127" i="74"/>
  <c r="O106" i="74"/>
  <c r="O109" i="74"/>
  <c r="O120" i="74"/>
  <c r="O113" i="74"/>
  <c r="O109" i="75"/>
  <c r="O112" i="76"/>
  <c r="O113" i="75"/>
  <c r="O120" i="75"/>
  <c r="N127" i="75"/>
  <c r="O107" i="76"/>
  <c r="O106" i="75"/>
  <c r="P92" i="76"/>
  <c r="P93" i="76"/>
  <c r="M138" i="76"/>
  <c r="M143" i="76" s="1"/>
  <c r="N105" i="48"/>
  <c r="O99" i="72"/>
  <c r="M138" i="77"/>
  <c r="M143" i="77" s="1"/>
  <c r="O121" i="77"/>
  <c r="P92" i="77"/>
  <c r="O114" i="77"/>
  <c r="O112" i="77"/>
  <c r="O107" i="77"/>
  <c r="M167" i="48"/>
  <c r="M125" i="48"/>
  <c r="M126" i="48"/>
  <c r="N104" i="48"/>
  <c r="N124" i="48"/>
  <c r="O101" i="48"/>
  <c r="BQ117" i="27"/>
  <c r="P142" i="85" l="1"/>
  <c r="P88" i="85"/>
  <c r="P141" i="85"/>
  <c r="Q89" i="85"/>
  <c r="P100" i="85"/>
  <c r="P93" i="85"/>
  <c r="O171" i="85"/>
  <c r="O170" i="85"/>
  <c r="O116" i="85"/>
  <c r="O123" i="85"/>
  <c r="BP21" i="48"/>
  <c r="BP21" i="85"/>
  <c r="O124" i="72"/>
  <c r="N125" i="72"/>
  <c r="P101" i="72"/>
  <c r="UL118" i="27"/>
  <c r="N126" i="72"/>
  <c r="O107" i="74"/>
  <c r="O121" i="74"/>
  <c r="P92" i="74"/>
  <c r="O114" i="74"/>
  <c r="O105" i="72"/>
  <c r="N106" i="48"/>
  <c r="O121" i="75"/>
  <c r="O114" i="75"/>
  <c r="O104" i="72"/>
  <c r="N103" i="48"/>
  <c r="O112" i="74"/>
  <c r="O107" i="75"/>
  <c r="P92" i="75"/>
  <c r="O110" i="76"/>
  <c r="P87" i="76"/>
  <c r="P88" i="76"/>
  <c r="O112" i="75"/>
  <c r="P93" i="77"/>
  <c r="P87" i="77"/>
  <c r="O110" i="77"/>
  <c r="M150" i="48"/>
  <c r="M127" i="48"/>
  <c r="N166" i="48"/>
  <c r="N113" i="48"/>
  <c r="N120" i="48"/>
  <c r="N109" i="48"/>
  <c r="BR117" i="27"/>
  <c r="P99" i="85" l="1"/>
  <c r="R90" i="85"/>
  <c r="O125" i="85"/>
  <c r="O126" i="85"/>
  <c r="O167" i="85"/>
  <c r="P117" i="85"/>
  <c r="BQ21" i="48"/>
  <c r="BQ21" i="85"/>
  <c r="N112" i="48"/>
  <c r="M151" i="48"/>
  <c r="M153" i="48" s="1"/>
  <c r="O103" i="72"/>
  <c r="N127" i="72"/>
  <c r="O120" i="72"/>
  <c r="UM118" i="27"/>
  <c r="O94" i="48"/>
  <c r="O106" i="72"/>
  <c r="O113" i="72"/>
  <c r="O109" i="72"/>
  <c r="O110" i="74"/>
  <c r="P93" i="74"/>
  <c r="P87" i="74"/>
  <c r="M138" i="74"/>
  <c r="M143" i="74" s="1"/>
  <c r="P93" i="75"/>
  <c r="P87" i="75"/>
  <c r="O116" i="76"/>
  <c r="Q89" i="76"/>
  <c r="R90" i="76"/>
  <c r="O110" i="75"/>
  <c r="P100" i="76"/>
  <c r="P100" i="77"/>
  <c r="P88" i="77"/>
  <c r="Q89" i="77"/>
  <c r="M128" i="48"/>
  <c r="N121" i="48"/>
  <c r="N114" i="48"/>
  <c r="N107" i="48"/>
  <c r="BS117" i="27"/>
  <c r="O127" i="85" l="1"/>
  <c r="O150" i="85"/>
  <c r="P124" i="85"/>
  <c r="P104" i="85"/>
  <c r="P166" i="85" s="1"/>
  <c r="P105" i="85"/>
  <c r="Q101" i="85"/>
  <c r="BR21" i="48"/>
  <c r="BR21" i="85"/>
  <c r="M154" i="48"/>
  <c r="L138" i="48" s="1"/>
  <c r="O114" i="72"/>
  <c r="O121" i="72"/>
  <c r="M152" i="48"/>
  <c r="UN118" i="27"/>
  <c r="O92" i="48"/>
  <c r="P92" i="72" s="1"/>
  <c r="P94" i="72"/>
  <c r="O112" i="72"/>
  <c r="P88" i="74"/>
  <c r="Q89" i="74"/>
  <c r="P100" i="74"/>
  <c r="P88" i="75"/>
  <c r="M138" i="75"/>
  <c r="M143" i="75" s="1"/>
  <c r="O107" i="72"/>
  <c r="N169" i="48"/>
  <c r="O116" i="75"/>
  <c r="P117" i="76"/>
  <c r="P124" i="76"/>
  <c r="O123" i="77"/>
  <c r="O116" i="77"/>
  <c r="O116" i="74"/>
  <c r="Q89" i="75"/>
  <c r="O123" i="76"/>
  <c r="O125" i="76"/>
  <c r="P100" i="75"/>
  <c r="P99" i="76"/>
  <c r="Q101" i="76"/>
  <c r="P105" i="76"/>
  <c r="P117" i="77"/>
  <c r="R90" i="77"/>
  <c r="O87" i="48"/>
  <c r="N110" i="48"/>
  <c r="BT117" i="27"/>
  <c r="P113" i="85" l="1"/>
  <c r="P103" i="85"/>
  <c r="P120" i="85"/>
  <c r="P109" i="85"/>
  <c r="O151" i="85"/>
  <c r="O128" i="85"/>
  <c r="P106" i="85"/>
  <c r="BS21" i="48"/>
  <c r="BS21" i="85"/>
  <c r="M138" i="72"/>
  <c r="M143" i="72" s="1"/>
  <c r="M155" i="48"/>
  <c r="O93" i="48"/>
  <c r="UO118" i="27"/>
  <c r="P87" i="72"/>
  <c r="O142" i="48"/>
  <c r="O141" i="48"/>
  <c r="O110" i="72"/>
  <c r="O123" i="74"/>
  <c r="R90" i="74"/>
  <c r="P117" i="74"/>
  <c r="R90" i="75"/>
  <c r="N170" i="48"/>
  <c r="N171" i="48"/>
  <c r="P99" i="77"/>
  <c r="P105" i="77"/>
  <c r="P99" i="74"/>
  <c r="O126" i="77"/>
  <c r="O125" i="77"/>
  <c r="P117" i="75"/>
  <c r="P104" i="76"/>
  <c r="P109" i="76"/>
  <c r="P99" i="75"/>
  <c r="O126" i="76"/>
  <c r="O123" i="75"/>
  <c r="Q101" i="77"/>
  <c r="P124" i="77"/>
  <c r="P89" i="48"/>
  <c r="N116" i="48"/>
  <c r="O100" i="48"/>
  <c r="O88" i="48"/>
  <c r="BU117" i="27"/>
  <c r="P107" i="85" l="1"/>
  <c r="P121" i="85"/>
  <c r="P114" i="85"/>
  <c r="P112" i="85"/>
  <c r="Q94" i="85"/>
  <c r="O154" i="85"/>
  <c r="O153" i="85"/>
  <c r="O152" i="85"/>
  <c r="BT21" i="48"/>
  <c r="BT21" i="85"/>
  <c r="P93" i="72"/>
  <c r="UP118" i="27"/>
  <c r="P100" i="72"/>
  <c r="P105" i="74"/>
  <c r="O116" i="72"/>
  <c r="P88" i="72"/>
  <c r="Q101" i="74"/>
  <c r="O126" i="74"/>
  <c r="O125" i="74"/>
  <c r="P124" i="74"/>
  <c r="P105" i="75"/>
  <c r="P124" i="75"/>
  <c r="O125" i="75"/>
  <c r="Q101" i="75"/>
  <c r="O127" i="77"/>
  <c r="P106" i="76"/>
  <c r="P120" i="76"/>
  <c r="P121" i="76"/>
  <c r="O127" i="76"/>
  <c r="O126" i="75"/>
  <c r="P104" i="75"/>
  <c r="P104" i="74"/>
  <c r="P104" i="77"/>
  <c r="P113" i="76"/>
  <c r="P114" i="76"/>
  <c r="Q90" i="48"/>
  <c r="Q89" i="72"/>
  <c r="P106" i="77"/>
  <c r="P120" i="77"/>
  <c r="P113" i="77"/>
  <c r="P109" i="77"/>
  <c r="N123" i="48"/>
  <c r="O99" i="48"/>
  <c r="O117" i="48"/>
  <c r="BV117" i="27"/>
  <c r="Q92" i="85" l="1"/>
  <c r="Q87" i="85"/>
  <c r="O155" i="85"/>
  <c r="N138" i="85"/>
  <c r="P169" i="85"/>
  <c r="P110" i="85"/>
  <c r="BU21" i="48"/>
  <c r="BU21" i="85"/>
  <c r="O123" i="72"/>
  <c r="R90" i="72"/>
  <c r="UQ118" i="27"/>
  <c r="P117" i="72"/>
  <c r="O127" i="74"/>
  <c r="P106" i="74"/>
  <c r="P109" i="74"/>
  <c r="P113" i="74"/>
  <c r="P120" i="74"/>
  <c r="P109" i="75"/>
  <c r="Q92" i="76"/>
  <c r="Q93" i="76"/>
  <c r="O127" i="75"/>
  <c r="N138" i="76"/>
  <c r="N143" i="76" s="1"/>
  <c r="P112" i="76"/>
  <c r="P120" i="75"/>
  <c r="P107" i="76"/>
  <c r="P106" i="75"/>
  <c r="P113" i="75"/>
  <c r="O105" i="48"/>
  <c r="P99" i="72"/>
  <c r="P112" i="77"/>
  <c r="Q92" i="77"/>
  <c r="P114" i="77"/>
  <c r="N138" i="77"/>
  <c r="N143" i="77" s="1"/>
  <c r="P121" i="77"/>
  <c r="P107" i="77"/>
  <c r="N125" i="48"/>
  <c r="N126" i="48"/>
  <c r="N167" i="48"/>
  <c r="O104" i="48"/>
  <c r="O124" i="48"/>
  <c r="P101" i="48"/>
  <c r="BW117" i="27"/>
  <c r="Q100" i="85" l="1"/>
  <c r="R89" i="85"/>
  <c r="Q142" i="85"/>
  <c r="Q141" i="85"/>
  <c r="Q88" i="85"/>
  <c r="P116" i="85"/>
  <c r="P123" i="85" s="1"/>
  <c r="Q93" i="85"/>
  <c r="P170" i="85"/>
  <c r="P171" i="85"/>
  <c r="BV21" i="48"/>
  <c r="BV21" i="85"/>
  <c r="P124" i="72"/>
  <c r="Q101" i="72"/>
  <c r="O125" i="72"/>
  <c r="UR118" i="27"/>
  <c r="P121" i="74"/>
  <c r="P114" i="74"/>
  <c r="Q92" i="74"/>
  <c r="P107" i="74"/>
  <c r="P105" i="72"/>
  <c r="O106" i="48"/>
  <c r="P114" i="75"/>
  <c r="P121" i="75"/>
  <c r="P104" i="72"/>
  <c r="O103" i="48"/>
  <c r="P112" i="74"/>
  <c r="P107" i="75"/>
  <c r="P110" i="76"/>
  <c r="P112" i="75"/>
  <c r="Q92" i="75"/>
  <c r="Q87" i="76"/>
  <c r="Q88" i="76"/>
  <c r="N127" i="48"/>
  <c r="O126" i="72"/>
  <c r="N150" i="48"/>
  <c r="Q93" i="77"/>
  <c r="Q87" i="77"/>
  <c r="P110" i="77"/>
  <c r="O166" i="48"/>
  <c r="O113" i="48"/>
  <c r="O120" i="48"/>
  <c r="O109" i="48"/>
  <c r="BX117" i="27"/>
  <c r="S90" i="85" l="1"/>
  <c r="P125" i="85"/>
  <c r="P126" i="85"/>
  <c r="P167" i="85"/>
  <c r="Q99" i="85"/>
  <c r="Q117" i="85"/>
  <c r="BW21" i="48"/>
  <c r="BW21" i="85"/>
  <c r="O112" i="48"/>
  <c r="N151" i="48"/>
  <c r="N153" i="48" s="1"/>
  <c r="O127" i="72"/>
  <c r="P103" i="72"/>
  <c r="P120" i="72"/>
  <c r="US118" i="27"/>
  <c r="P94" i="48"/>
  <c r="P113" i="72"/>
  <c r="P109" i="72"/>
  <c r="P106" i="72"/>
  <c r="Q93" i="74"/>
  <c r="P110" i="74"/>
  <c r="Q87" i="74"/>
  <c r="N138" i="74"/>
  <c r="N143" i="74" s="1"/>
  <c r="Q93" i="75"/>
  <c r="N128" i="48"/>
  <c r="Q87" i="75"/>
  <c r="P116" i="76"/>
  <c r="R89" i="76"/>
  <c r="S90" i="76"/>
  <c r="P110" i="75"/>
  <c r="Q100" i="76"/>
  <c r="Q100" i="77"/>
  <c r="Q88" i="77"/>
  <c r="R89" i="77"/>
  <c r="O114" i="48"/>
  <c r="O121" i="48"/>
  <c r="O107" i="48"/>
  <c r="BY117" i="27"/>
  <c r="N152" i="48" l="1"/>
  <c r="Q105" i="85"/>
  <c r="R101" i="85"/>
  <c r="P150" i="85"/>
  <c r="P127" i="85"/>
  <c r="Q124" i="85"/>
  <c r="Q104" i="85"/>
  <c r="Q166" i="85" s="1"/>
  <c r="BX21" i="48"/>
  <c r="BX21" i="85"/>
  <c r="N155" i="48"/>
  <c r="P121" i="72"/>
  <c r="P114" i="72"/>
  <c r="N154" i="48"/>
  <c r="UT118" i="27"/>
  <c r="P92" i="48"/>
  <c r="Q94" i="72"/>
  <c r="P112" i="72"/>
  <c r="Q100" i="74"/>
  <c r="Q88" i="74"/>
  <c r="Q88" i="75"/>
  <c r="N138" i="75"/>
  <c r="N143" i="75" s="1"/>
  <c r="P107" i="72"/>
  <c r="O169" i="48"/>
  <c r="R89" i="74"/>
  <c r="Q117" i="76"/>
  <c r="Q124" i="76"/>
  <c r="P123" i="76"/>
  <c r="P125" i="76"/>
  <c r="P116" i="75"/>
  <c r="P123" i="77"/>
  <c r="P116" i="77"/>
  <c r="Q100" i="75"/>
  <c r="Q99" i="76"/>
  <c r="R101" i="76"/>
  <c r="Q105" i="76"/>
  <c r="R89" i="75"/>
  <c r="P116" i="74"/>
  <c r="Q117" i="77"/>
  <c r="S90" i="77"/>
  <c r="P87" i="48"/>
  <c r="O110" i="48"/>
  <c r="BZ117" i="27"/>
  <c r="P128" i="85" l="1"/>
  <c r="P151" i="85"/>
  <c r="Q106" i="85"/>
  <c r="Q113" i="85"/>
  <c r="Q109" i="85"/>
  <c r="Q120" i="85"/>
  <c r="Q103" i="85"/>
  <c r="BY21" i="48"/>
  <c r="BY21" i="85"/>
  <c r="M138" i="48"/>
  <c r="P93" i="48"/>
  <c r="Q92" i="72"/>
  <c r="UU118" i="27"/>
  <c r="P141" i="48"/>
  <c r="P142" i="48"/>
  <c r="P110" i="72"/>
  <c r="P123" i="74"/>
  <c r="Q117" i="74"/>
  <c r="S90" i="74"/>
  <c r="S90" i="75"/>
  <c r="O170" i="48"/>
  <c r="O171" i="48"/>
  <c r="Q99" i="77"/>
  <c r="Q99" i="74"/>
  <c r="P126" i="77"/>
  <c r="P125" i="77"/>
  <c r="P123" i="75"/>
  <c r="P126" i="76"/>
  <c r="Q99" i="75"/>
  <c r="Q117" i="75"/>
  <c r="Q104" i="76"/>
  <c r="Q109" i="76"/>
  <c r="Q89" i="48"/>
  <c r="Q87" i="72"/>
  <c r="Q105" i="77"/>
  <c r="R101" i="77"/>
  <c r="Q124" i="77"/>
  <c r="P88" i="48"/>
  <c r="P100" i="48"/>
  <c r="O116" i="48"/>
  <c r="CA117" i="27"/>
  <c r="P154" i="85" l="1"/>
  <c r="P152" i="85"/>
  <c r="P153" i="85"/>
  <c r="Q112" i="85"/>
  <c r="R94" i="85"/>
  <c r="Q114" i="85"/>
  <c r="Q121" i="85"/>
  <c r="Q107" i="85"/>
  <c r="BZ21" i="48"/>
  <c r="BZ21" i="85"/>
  <c r="Q93" i="72"/>
  <c r="N138" i="72"/>
  <c r="N143" i="72" s="1"/>
  <c r="UV118" i="27"/>
  <c r="Q100" i="72"/>
  <c r="Q105" i="74"/>
  <c r="Q88" i="72"/>
  <c r="P116" i="72"/>
  <c r="R101" i="74"/>
  <c r="P125" i="74"/>
  <c r="P126" i="74"/>
  <c r="Q124" i="74"/>
  <c r="Q105" i="75"/>
  <c r="Q124" i="75"/>
  <c r="R101" i="75"/>
  <c r="P125" i="75"/>
  <c r="P127" i="77"/>
  <c r="Q106" i="76"/>
  <c r="Q113" i="76"/>
  <c r="Q114" i="76"/>
  <c r="Q120" i="76"/>
  <c r="Q121" i="76"/>
  <c r="P126" i="75"/>
  <c r="P127" i="76"/>
  <c r="Q104" i="74"/>
  <c r="Q104" i="77"/>
  <c r="Q104" i="75"/>
  <c r="R90" i="48"/>
  <c r="R89" i="72"/>
  <c r="Q120" i="77"/>
  <c r="Q113" i="77"/>
  <c r="Q109" i="77"/>
  <c r="Q106" i="77"/>
  <c r="O123" i="48"/>
  <c r="P117" i="48"/>
  <c r="P99" i="48"/>
  <c r="CB117" i="27"/>
  <c r="R92" i="85" l="1"/>
  <c r="R87" i="85"/>
  <c r="Q169" i="85"/>
  <c r="Q110" i="85"/>
  <c r="P155" i="85"/>
  <c r="O138" i="85"/>
  <c r="CA21" i="48"/>
  <c r="CA21" i="85"/>
  <c r="S90" i="72"/>
  <c r="P123" i="72"/>
  <c r="UW118" i="27"/>
  <c r="Q109" i="74"/>
  <c r="Q120" i="74"/>
  <c r="Q106" i="74"/>
  <c r="P127" i="74"/>
  <c r="Q113" i="74"/>
  <c r="Q109" i="75"/>
  <c r="Q120" i="75"/>
  <c r="Q113" i="75"/>
  <c r="R92" i="76"/>
  <c r="R93" i="76"/>
  <c r="Q107" i="76"/>
  <c r="Q106" i="75"/>
  <c r="O138" i="76"/>
  <c r="O143" i="76" s="1"/>
  <c r="Q112" i="76"/>
  <c r="P127" i="75"/>
  <c r="P104" i="48"/>
  <c r="Q117" i="72"/>
  <c r="P105" i="48"/>
  <c r="Q99" i="72"/>
  <c r="O138" i="77"/>
  <c r="O143" i="77" s="1"/>
  <c r="Q112" i="77"/>
  <c r="Q114" i="77"/>
  <c r="R92" i="77"/>
  <c r="Q107" i="77"/>
  <c r="Q121" i="77"/>
  <c r="O167" i="48"/>
  <c r="O125" i="48"/>
  <c r="O126" i="48"/>
  <c r="P124" i="48"/>
  <c r="Q101" i="48"/>
  <c r="CC117" i="27"/>
  <c r="Q116" i="85" l="1"/>
  <c r="Q123" i="85"/>
  <c r="Q171" i="85"/>
  <c r="Q170" i="85"/>
  <c r="R100" i="85"/>
  <c r="S89" i="85"/>
  <c r="R88" i="85"/>
  <c r="R141" i="85"/>
  <c r="R142" i="85"/>
  <c r="R93" i="85"/>
  <c r="CB21" i="48"/>
  <c r="CB21" i="85"/>
  <c r="Q124" i="72"/>
  <c r="P125" i="72"/>
  <c r="R101" i="72"/>
  <c r="UX118" i="27"/>
  <c r="P126" i="72"/>
  <c r="Q121" i="74"/>
  <c r="Q114" i="74"/>
  <c r="Q107" i="74"/>
  <c r="R92" i="74"/>
  <c r="Q105" i="72"/>
  <c r="P106" i="48"/>
  <c r="Q114" i="75"/>
  <c r="Q121" i="75"/>
  <c r="Q104" i="72"/>
  <c r="P103" i="48"/>
  <c r="Q112" i="74"/>
  <c r="Q107" i="75"/>
  <c r="Q112" i="75"/>
  <c r="Q110" i="76"/>
  <c r="R87" i="76"/>
  <c r="R88" i="76"/>
  <c r="R92" i="75"/>
  <c r="Q110" i="77"/>
  <c r="R93" i="77"/>
  <c r="R87" i="77"/>
  <c r="O150" i="48"/>
  <c r="O127" i="48"/>
  <c r="P166" i="48"/>
  <c r="P120" i="48"/>
  <c r="P113" i="48"/>
  <c r="P109" i="48"/>
  <c r="CD117" i="27"/>
  <c r="R99" i="85" l="1"/>
  <c r="Q126" i="85"/>
  <c r="Q125" i="85"/>
  <c r="Q167" i="85"/>
  <c r="R117" i="85"/>
  <c r="T90" i="85"/>
  <c r="CC21" i="48"/>
  <c r="CC21" i="85"/>
  <c r="P112" i="48"/>
  <c r="Q103" i="72"/>
  <c r="Q120" i="72"/>
  <c r="O151" i="48"/>
  <c r="P127" i="72"/>
  <c r="UY118" i="27"/>
  <c r="Q106" i="72"/>
  <c r="Q94" i="48"/>
  <c r="Q113" i="72"/>
  <c r="Q109" i="72"/>
  <c r="R93" i="74"/>
  <c r="R87" i="74"/>
  <c r="Q110" i="74"/>
  <c r="O138" i="74"/>
  <c r="O143" i="74" s="1"/>
  <c r="R93" i="75"/>
  <c r="R87" i="75"/>
  <c r="Q116" i="76"/>
  <c r="Q110" i="75"/>
  <c r="S89" i="76"/>
  <c r="T90" i="76"/>
  <c r="R100" i="76"/>
  <c r="S89" i="77"/>
  <c r="R88" i="77"/>
  <c r="R100" i="77"/>
  <c r="O128" i="48"/>
  <c r="P114" i="48"/>
  <c r="P121" i="48"/>
  <c r="P107" i="48"/>
  <c r="CE117" i="27"/>
  <c r="R124" i="85" l="1"/>
  <c r="R104" i="85"/>
  <c r="R166" i="85" s="1"/>
  <c r="Q150" i="85"/>
  <c r="Q127" i="85"/>
  <c r="R105" i="85"/>
  <c r="S101" i="85"/>
  <c r="CD21" i="48"/>
  <c r="CD21" i="85"/>
  <c r="O152" i="48"/>
  <c r="Q121" i="72"/>
  <c r="Q114" i="72"/>
  <c r="O153" i="48"/>
  <c r="O154" i="48"/>
  <c r="UZ118" i="27"/>
  <c r="Q92" i="48"/>
  <c r="R94" i="72"/>
  <c r="Q112" i="72"/>
  <c r="Q116" i="74"/>
  <c r="R88" i="74"/>
  <c r="R100" i="74"/>
  <c r="S89" i="74"/>
  <c r="R88" i="75"/>
  <c r="O138" i="75"/>
  <c r="O143" i="75" s="1"/>
  <c r="Q107" i="72"/>
  <c r="P169" i="48"/>
  <c r="R99" i="76"/>
  <c r="R105" i="76"/>
  <c r="S101" i="76"/>
  <c r="R117" i="76"/>
  <c r="R124" i="76"/>
  <c r="Q123" i="76"/>
  <c r="Q125" i="76"/>
  <c r="Q116" i="75"/>
  <c r="R100" i="75"/>
  <c r="Q123" i="77"/>
  <c r="Q116" i="77"/>
  <c r="S89" i="75"/>
  <c r="T90" i="77"/>
  <c r="R117" i="77"/>
  <c r="Q87" i="48"/>
  <c r="P110" i="48"/>
  <c r="CF117" i="27"/>
  <c r="Q128" i="85" l="1"/>
  <c r="Q151" i="85"/>
  <c r="R109" i="85"/>
  <c r="R113" i="85"/>
  <c r="R120" i="85"/>
  <c r="R103" i="85"/>
  <c r="R106" i="85"/>
  <c r="CE21" i="48"/>
  <c r="CE21" i="85"/>
  <c r="N138" i="48"/>
  <c r="Q93" i="48"/>
  <c r="R92" i="72"/>
  <c r="O155" i="48"/>
  <c r="VA118" i="27"/>
  <c r="Q141" i="48"/>
  <c r="Q142" i="48"/>
  <c r="Q110" i="72"/>
  <c r="T90" i="74"/>
  <c r="R117" i="74"/>
  <c r="Q123" i="74"/>
  <c r="Q123" i="75"/>
  <c r="T90" i="75"/>
  <c r="P171" i="48"/>
  <c r="P170" i="48"/>
  <c r="R99" i="77"/>
  <c r="R105" i="77"/>
  <c r="R99" i="74"/>
  <c r="Q125" i="77"/>
  <c r="Q126" i="77"/>
  <c r="Q126" i="76"/>
  <c r="R99" i="75"/>
  <c r="R117" i="75"/>
  <c r="R104" i="76"/>
  <c r="R109" i="76"/>
  <c r="R106" i="76"/>
  <c r="R89" i="48"/>
  <c r="R87" i="72"/>
  <c r="S101" i="77"/>
  <c r="R104" i="77"/>
  <c r="R124" i="77"/>
  <c r="Q88" i="48"/>
  <c r="Q100" i="48"/>
  <c r="P116" i="48"/>
  <c r="CG117" i="27"/>
  <c r="R107" i="85" l="1"/>
  <c r="R121" i="85"/>
  <c r="Q152" i="85"/>
  <c r="Q153" i="85"/>
  <c r="Q154" i="85"/>
  <c r="R112" i="85"/>
  <c r="S94" i="85"/>
  <c r="R114" i="85"/>
  <c r="CF21" i="48"/>
  <c r="CF21" i="85"/>
  <c r="R93" i="72"/>
  <c r="O138" i="72"/>
  <c r="O143" i="72" s="1"/>
  <c r="VB118" i="27"/>
  <c r="R100" i="72"/>
  <c r="R105" i="74"/>
  <c r="R88" i="72"/>
  <c r="Q116" i="72"/>
  <c r="Q126" i="74"/>
  <c r="R124" i="74"/>
  <c r="Q125" i="74"/>
  <c r="S101" i="74"/>
  <c r="Q127" i="75"/>
  <c r="Q126" i="75"/>
  <c r="Q125" i="75"/>
  <c r="R105" i="75"/>
  <c r="S101" i="75"/>
  <c r="R124" i="75"/>
  <c r="Q127" i="77"/>
  <c r="R107" i="76"/>
  <c r="R113" i="76"/>
  <c r="R114" i="76"/>
  <c r="R104" i="74"/>
  <c r="R120" i="76"/>
  <c r="R121" i="76"/>
  <c r="Q127" i="76"/>
  <c r="R104" i="75"/>
  <c r="S90" i="48"/>
  <c r="S89" i="72"/>
  <c r="R113" i="77"/>
  <c r="R120" i="77"/>
  <c r="R109" i="77"/>
  <c r="R106" i="77"/>
  <c r="P123" i="48"/>
  <c r="Q117" i="48"/>
  <c r="Q99" i="48"/>
  <c r="CH117" i="27"/>
  <c r="P138" i="85" l="1"/>
  <c r="Q155" i="85"/>
  <c r="S92" i="85"/>
  <c r="S87" i="85"/>
  <c r="R169" i="85"/>
  <c r="R110" i="85"/>
  <c r="CG21" i="48"/>
  <c r="CG21" i="85"/>
  <c r="T90" i="72"/>
  <c r="Q123" i="72"/>
  <c r="VC118" i="27"/>
  <c r="R117" i="72"/>
  <c r="R106" i="74"/>
  <c r="R120" i="74"/>
  <c r="R109" i="74"/>
  <c r="R113" i="74"/>
  <c r="Q127" i="74"/>
  <c r="R106" i="75"/>
  <c r="R109" i="75"/>
  <c r="R110" i="76"/>
  <c r="R120" i="75"/>
  <c r="S92" i="76"/>
  <c r="S93" i="76"/>
  <c r="R113" i="75"/>
  <c r="R112" i="76"/>
  <c r="P138" i="76"/>
  <c r="P143" i="76" s="1"/>
  <c r="Q105" i="48"/>
  <c r="R99" i="72"/>
  <c r="R107" i="77"/>
  <c r="R121" i="77"/>
  <c r="R112" i="77"/>
  <c r="R114" i="77"/>
  <c r="S92" i="77"/>
  <c r="P138" i="77"/>
  <c r="P143" i="77" s="1"/>
  <c r="P126" i="48"/>
  <c r="P125" i="48"/>
  <c r="P167" i="48"/>
  <c r="Q104" i="48"/>
  <c r="R101" i="48"/>
  <c r="Q124" i="48"/>
  <c r="CI117" i="27"/>
  <c r="R116" i="85" l="1"/>
  <c r="R123" i="85" s="1"/>
  <c r="S141" i="85"/>
  <c r="S88" i="85"/>
  <c r="S142" i="85"/>
  <c r="S100" i="85"/>
  <c r="T89" i="85"/>
  <c r="S93" i="85"/>
  <c r="R170" i="85"/>
  <c r="R171" i="85"/>
  <c r="CH21" i="48"/>
  <c r="CH21" i="85"/>
  <c r="Q125" i="72"/>
  <c r="S101" i="72"/>
  <c r="R124" i="72"/>
  <c r="VD118" i="27"/>
  <c r="S92" i="74"/>
  <c r="R121" i="74"/>
  <c r="R114" i="74"/>
  <c r="R107" i="74"/>
  <c r="R105" i="72"/>
  <c r="Q106" i="48"/>
  <c r="R114" i="75"/>
  <c r="R121" i="75"/>
  <c r="R104" i="72"/>
  <c r="Q103" i="48"/>
  <c r="R112" i="74"/>
  <c r="R107" i="75"/>
  <c r="S87" i="76"/>
  <c r="S88" i="76"/>
  <c r="R112" i="75"/>
  <c r="S92" i="75"/>
  <c r="P127" i="48"/>
  <c r="Q126" i="72"/>
  <c r="S93" i="77"/>
  <c r="S87" i="77"/>
  <c r="R110" i="77"/>
  <c r="P150" i="48"/>
  <c r="Q166" i="48"/>
  <c r="Q109" i="48"/>
  <c r="Q113" i="48"/>
  <c r="Q120" i="48"/>
  <c r="CJ117" i="27"/>
  <c r="S99" i="85" l="1"/>
  <c r="S117" i="85"/>
  <c r="R126" i="85"/>
  <c r="R125" i="85"/>
  <c r="R167" i="85"/>
  <c r="U90" i="85"/>
  <c r="CI21" i="48"/>
  <c r="CI21" i="85"/>
  <c r="Q112" i="48"/>
  <c r="Q127" i="72"/>
  <c r="R120" i="72"/>
  <c r="P151" i="48"/>
  <c r="P152" i="48" s="1"/>
  <c r="R103" i="72"/>
  <c r="VE118" i="27"/>
  <c r="R94" i="48"/>
  <c r="R109" i="72"/>
  <c r="R106" i="72"/>
  <c r="R113" i="72"/>
  <c r="R110" i="74"/>
  <c r="S93" i="74"/>
  <c r="S87" i="74"/>
  <c r="P138" i="75"/>
  <c r="P143" i="75" s="1"/>
  <c r="S93" i="75"/>
  <c r="S117" i="76"/>
  <c r="R116" i="76"/>
  <c r="R110" i="75"/>
  <c r="T89" i="76"/>
  <c r="U90" i="76"/>
  <c r="S87" i="75"/>
  <c r="P128" i="48"/>
  <c r="S100" i="76"/>
  <c r="R123" i="76"/>
  <c r="R125" i="76"/>
  <c r="S88" i="77"/>
  <c r="S100" i="77"/>
  <c r="T89" i="77"/>
  <c r="Q114" i="48"/>
  <c r="Q121" i="48"/>
  <c r="Q107" i="48"/>
  <c r="CK117" i="27"/>
  <c r="R150" i="85" l="1"/>
  <c r="R127" i="85"/>
  <c r="S124" i="85"/>
  <c r="S104" i="85"/>
  <c r="S166" i="85" s="1"/>
  <c r="S105" i="85"/>
  <c r="T101" i="85"/>
  <c r="CJ21" i="48"/>
  <c r="CJ21" i="85"/>
  <c r="P155" i="48"/>
  <c r="R121" i="72"/>
  <c r="P154" i="48"/>
  <c r="P153" i="48"/>
  <c r="R114" i="72"/>
  <c r="VF118" i="27"/>
  <c r="R92" i="48"/>
  <c r="S94" i="72"/>
  <c r="R112" i="72"/>
  <c r="S100" i="74"/>
  <c r="S88" i="74"/>
  <c r="T89" i="74"/>
  <c r="P138" i="74"/>
  <c r="P143" i="74" s="1"/>
  <c r="S88" i="75"/>
  <c r="S124" i="76"/>
  <c r="R107" i="72"/>
  <c r="Q169" i="48"/>
  <c r="R123" i="77"/>
  <c r="R116" i="77"/>
  <c r="R126" i="76"/>
  <c r="T89" i="75"/>
  <c r="R116" i="75"/>
  <c r="S99" i="76"/>
  <c r="T101" i="76"/>
  <c r="R116" i="74"/>
  <c r="S100" i="75"/>
  <c r="S117" i="77"/>
  <c r="U90" i="77"/>
  <c r="R87" i="48"/>
  <c r="Q110" i="48"/>
  <c r="CL117" i="27"/>
  <c r="S103" i="85" l="1"/>
  <c r="S120" i="85"/>
  <c r="S109" i="85"/>
  <c r="S113" i="85"/>
  <c r="R151" i="85"/>
  <c r="R128" i="85"/>
  <c r="S106" i="85"/>
  <c r="CK21" i="48"/>
  <c r="CK21" i="85"/>
  <c r="R93" i="48"/>
  <c r="S92" i="72"/>
  <c r="O138" i="48"/>
  <c r="VG118" i="27"/>
  <c r="S87" i="72"/>
  <c r="R141" i="48"/>
  <c r="R142" i="48"/>
  <c r="R110" i="72"/>
  <c r="U90" i="74"/>
  <c r="R123" i="74"/>
  <c r="S117" i="74"/>
  <c r="U90" i="75"/>
  <c r="S109" i="76"/>
  <c r="S120" i="76"/>
  <c r="S113" i="76"/>
  <c r="S104" i="76"/>
  <c r="Q171" i="48"/>
  <c r="Q170" i="48"/>
  <c r="S121" i="76"/>
  <c r="S99" i="77"/>
  <c r="S105" i="77"/>
  <c r="S99" i="74"/>
  <c r="R125" i="77"/>
  <c r="R126" i="77"/>
  <c r="S105" i="76"/>
  <c r="R123" i="75"/>
  <c r="R127" i="76"/>
  <c r="S99" i="75"/>
  <c r="S117" i="75"/>
  <c r="S124" i="77"/>
  <c r="T101" i="77"/>
  <c r="S89" i="48"/>
  <c r="Q116" i="48"/>
  <c r="R88" i="48"/>
  <c r="R100" i="48"/>
  <c r="CM117" i="27"/>
  <c r="R154" i="85" l="1"/>
  <c r="R153" i="85"/>
  <c r="R152" i="85"/>
  <c r="S114" i="85"/>
  <c r="S112" i="85"/>
  <c r="T94" i="85"/>
  <c r="S107" i="85"/>
  <c r="S121" i="85"/>
  <c r="CL21" i="48"/>
  <c r="CL21" i="85"/>
  <c r="P138" i="72"/>
  <c r="P143" i="72" s="1"/>
  <c r="S93" i="72"/>
  <c r="VH118" i="27"/>
  <c r="S100" i="72"/>
  <c r="S105" i="74"/>
  <c r="S88" i="72"/>
  <c r="R116" i="72"/>
  <c r="R125" i="74"/>
  <c r="T101" i="74"/>
  <c r="R126" i="74"/>
  <c r="S124" i="74"/>
  <c r="T92" i="76"/>
  <c r="S105" i="75"/>
  <c r="R125" i="75"/>
  <c r="S124" i="75"/>
  <c r="T101" i="75"/>
  <c r="S114" i="76"/>
  <c r="R127" i="77"/>
  <c r="S104" i="77"/>
  <c r="S104" i="74"/>
  <c r="Q138" i="76"/>
  <c r="Q143" i="76" s="1"/>
  <c r="S104" i="75"/>
  <c r="S106" i="76"/>
  <c r="R126" i="75"/>
  <c r="T90" i="48"/>
  <c r="T89" i="72"/>
  <c r="S120" i="77"/>
  <c r="S113" i="77"/>
  <c r="S106" i="77"/>
  <c r="S109" i="77"/>
  <c r="Q123" i="48"/>
  <c r="R99" i="48"/>
  <c r="R117" i="48"/>
  <c r="CN117" i="27"/>
  <c r="T92" i="85" l="1"/>
  <c r="T87" i="85"/>
  <c r="R155" i="85"/>
  <c r="Q138" i="85"/>
  <c r="S169" i="85"/>
  <c r="S110" i="85"/>
  <c r="CM21" i="48"/>
  <c r="CM21" i="85"/>
  <c r="R123" i="72"/>
  <c r="U90" i="72"/>
  <c r="VI118" i="27"/>
  <c r="S112" i="76"/>
  <c r="S117" i="72"/>
  <c r="T93" i="76"/>
  <c r="S120" i="74"/>
  <c r="S113" i="74"/>
  <c r="S106" i="74"/>
  <c r="R127" i="74"/>
  <c r="S109" i="74"/>
  <c r="S109" i="75"/>
  <c r="S107" i="76"/>
  <c r="S106" i="75"/>
  <c r="S113" i="75"/>
  <c r="R127" i="75"/>
  <c r="S120" i="75"/>
  <c r="R105" i="48"/>
  <c r="S99" i="72"/>
  <c r="S107" i="77"/>
  <c r="S121" i="77"/>
  <c r="T92" i="77"/>
  <c r="S114" i="77"/>
  <c r="S112" i="77"/>
  <c r="Q138" i="77"/>
  <c r="Q143" i="77" s="1"/>
  <c r="Q167" i="48"/>
  <c r="Q125" i="48"/>
  <c r="Q126" i="48"/>
  <c r="R104" i="48"/>
  <c r="S101" i="48"/>
  <c r="R124" i="48"/>
  <c r="CO117" i="27"/>
  <c r="S116" i="85" l="1"/>
  <c r="S123" i="85" s="1"/>
  <c r="T93" i="85"/>
  <c r="T88" i="85"/>
  <c r="U89" i="85"/>
  <c r="T100" i="85"/>
  <c r="T142" i="85"/>
  <c r="T141" i="85"/>
  <c r="S170" i="85"/>
  <c r="S171" i="85"/>
  <c r="CN21" i="48"/>
  <c r="CN21" i="85"/>
  <c r="R125" i="72"/>
  <c r="S124" i="72"/>
  <c r="T101" i="72"/>
  <c r="VJ118" i="27"/>
  <c r="T87" i="76"/>
  <c r="R126" i="72"/>
  <c r="T100" i="76"/>
  <c r="T88" i="76"/>
  <c r="S121" i="74"/>
  <c r="S107" i="74"/>
  <c r="S114" i="74"/>
  <c r="T92" i="74"/>
  <c r="S105" i="72"/>
  <c r="R106" i="48"/>
  <c r="S114" i="75"/>
  <c r="S121" i="75"/>
  <c r="S104" i="72"/>
  <c r="R103" i="48"/>
  <c r="S107" i="75"/>
  <c r="S112" i="75"/>
  <c r="T92" i="75"/>
  <c r="S110" i="76"/>
  <c r="S112" i="74"/>
  <c r="T87" i="77"/>
  <c r="T93" i="77"/>
  <c r="S110" i="77"/>
  <c r="Q150" i="48"/>
  <c r="Q127" i="48"/>
  <c r="R166" i="48"/>
  <c r="R109" i="48"/>
  <c r="R113" i="48"/>
  <c r="R120" i="48"/>
  <c r="CP117" i="27"/>
  <c r="V90" i="85" l="1"/>
  <c r="T117" i="85"/>
  <c r="S126" i="85"/>
  <c r="S125" i="85"/>
  <c r="S167" i="85"/>
  <c r="T99" i="85"/>
  <c r="CO21" i="48"/>
  <c r="CO21" i="85"/>
  <c r="R112" i="48"/>
  <c r="R127" i="72"/>
  <c r="Q151" i="48"/>
  <c r="Q153" i="48" s="1"/>
  <c r="S103" i="72"/>
  <c r="S120" i="72"/>
  <c r="VK118" i="27"/>
  <c r="S94" i="48"/>
  <c r="U89" i="76"/>
  <c r="T105" i="76"/>
  <c r="V90" i="76"/>
  <c r="S106" i="72"/>
  <c r="S113" i="72"/>
  <c r="S109" i="72"/>
  <c r="T87" i="74"/>
  <c r="S110" i="74"/>
  <c r="T93" i="74"/>
  <c r="T93" i="75"/>
  <c r="Q128" i="48"/>
  <c r="S116" i="76"/>
  <c r="T87" i="75"/>
  <c r="S110" i="75"/>
  <c r="Q154" i="48"/>
  <c r="T88" i="77"/>
  <c r="T100" i="77"/>
  <c r="U89" i="77"/>
  <c r="R114" i="48"/>
  <c r="R107" i="48"/>
  <c r="R121" i="48"/>
  <c r="CQ117" i="27"/>
  <c r="S127" i="85" l="1"/>
  <c r="S150" i="85"/>
  <c r="T104" i="85"/>
  <c r="T166" i="85" s="1"/>
  <c r="T124" i="85"/>
  <c r="T105" i="85"/>
  <c r="U101" i="85"/>
  <c r="CP21" i="48"/>
  <c r="CP21" i="85"/>
  <c r="S121" i="72"/>
  <c r="P138" i="48"/>
  <c r="Q152" i="48"/>
  <c r="S114" i="72"/>
  <c r="VL118" i="27"/>
  <c r="S92" i="48"/>
  <c r="T92" i="72" s="1"/>
  <c r="T94" i="72"/>
  <c r="S112" i="72"/>
  <c r="T99" i="76"/>
  <c r="U101" i="76"/>
  <c r="T100" i="74"/>
  <c r="T88" i="74"/>
  <c r="Q138" i="74"/>
  <c r="Q143" i="74" s="1"/>
  <c r="T88" i="75"/>
  <c r="Q138" i="75"/>
  <c r="Q143" i="75" s="1"/>
  <c r="S107" i="72"/>
  <c r="R169" i="48"/>
  <c r="T100" i="75"/>
  <c r="S123" i="77"/>
  <c r="S116" i="77"/>
  <c r="S123" i="76"/>
  <c r="S125" i="76"/>
  <c r="T117" i="76"/>
  <c r="T124" i="76"/>
  <c r="S116" i="75"/>
  <c r="U89" i="75"/>
  <c r="S116" i="74"/>
  <c r="U89" i="74"/>
  <c r="V90" i="77"/>
  <c r="T117" i="77"/>
  <c r="S87" i="48"/>
  <c r="R110" i="48"/>
  <c r="CR117" i="27"/>
  <c r="T109" i="85" l="1"/>
  <c r="T103" i="85"/>
  <c r="T120" i="85"/>
  <c r="T113" i="85"/>
  <c r="S151" i="85"/>
  <c r="S128" i="85"/>
  <c r="T106" i="85"/>
  <c r="CQ21" i="48"/>
  <c r="CQ21" i="85"/>
  <c r="Q138" i="72"/>
  <c r="Q143" i="72" s="1"/>
  <c r="Q155" i="48"/>
  <c r="S93" i="48"/>
  <c r="VM118" i="27"/>
  <c r="S142" i="48"/>
  <c r="S141" i="48"/>
  <c r="S110" i="72"/>
  <c r="S123" i="74"/>
  <c r="V90" i="74"/>
  <c r="T117" i="74"/>
  <c r="S123" i="75"/>
  <c r="S126" i="75"/>
  <c r="S125" i="75"/>
  <c r="V90" i="75"/>
  <c r="R170" i="48"/>
  <c r="R171" i="48"/>
  <c r="T99" i="77"/>
  <c r="T105" i="77"/>
  <c r="T99" i="74"/>
  <c r="S126" i="76"/>
  <c r="S125" i="77"/>
  <c r="T104" i="76"/>
  <c r="T109" i="76"/>
  <c r="T99" i="75"/>
  <c r="S126" i="77"/>
  <c r="T117" i="75"/>
  <c r="T89" i="48"/>
  <c r="T87" i="72"/>
  <c r="U101" i="77"/>
  <c r="T104" i="77"/>
  <c r="T124" i="77"/>
  <c r="S100" i="48"/>
  <c r="S88" i="48"/>
  <c r="R116" i="48"/>
  <c r="CS117" i="27"/>
  <c r="S152" i="85" l="1"/>
  <c r="S154" i="85"/>
  <c r="S153" i="85"/>
  <c r="T114" i="85"/>
  <c r="U94" i="85"/>
  <c r="T112" i="85"/>
  <c r="T107" i="85"/>
  <c r="T121" i="85"/>
  <c r="CR21" i="48"/>
  <c r="CR21" i="85"/>
  <c r="T93" i="72"/>
  <c r="VN118" i="27"/>
  <c r="T105" i="74"/>
  <c r="T100" i="72"/>
  <c r="S116" i="72"/>
  <c r="T88" i="72"/>
  <c r="S127" i="75"/>
  <c r="S125" i="74"/>
  <c r="U101" i="74"/>
  <c r="T124" i="74"/>
  <c r="S126" i="74"/>
  <c r="T105" i="75"/>
  <c r="T124" i="75"/>
  <c r="U101" i="75"/>
  <c r="S127" i="77"/>
  <c r="T113" i="76"/>
  <c r="T114" i="76"/>
  <c r="T120" i="76"/>
  <c r="T121" i="76"/>
  <c r="T104" i="75"/>
  <c r="T106" i="76"/>
  <c r="S127" i="76"/>
  <c r="T104" i="74"/>
  <c r="U90" i="48"/>
  <c r="U89" i="72"/>
  <c r="T120" i="77"/>
  <c r="T113" i="77"/>
  <c r="T109" i="77"/>
  <c r="T106" i="77"/>
  <c r="R123" i="48"/>
  <c r="S117" i="48"/>
  <c r="S99" i="48"/>
  <c r="CT117" i="27"/>
  <c r="U92" i="85" l="1"/>
  <c r="U87" i="85"/>
  <c r="R138" i="85"/>
  <c r="S155" i="85"/>
  <c r="T110" i="85"/>
  <c r="T169" i="85"/>
  <c r="CS21" i="48"/>
  <c r="CS21" i="85"/>
  <c r="S123" i="72"/>
  <c r="V90" i="72"/>
  <c r="VO118" i="27"/>
  <c r="T117" i="72"/>
  <c r="T113" i="74"/>
  <c r="T109" i="74"/>
  <c r="T120" i="74"/>
  <c r="T106" i="74"/>
  <c r="S127" i="74"/>
  <c r="T109" i="75"/>
  <c r="R138" i="77"/>
  <c r="R143" i="77" s="1"/>
  <c r="T112" i="76"/>
  <c r="U92" i="76"/>
  <c r="U93" i="76"/>
  <c r="T113" i="75"/>
  <c r="T107" i="76"/>
  <c r="T120" i="75"/>
  <c r="R138" i="76"/>
  <c r="R143" i="76" s="1"/>
  <c r="T106" i="75"/>
  <c r="S105" i="48"/>
  <c r="T99" i="72"/>
  <c r="T121" i="77"/>
  <c r="T107" i="77"/>
  <c r="T114" i="77"/>
  <c r="U92" i="77"/>
  <c r="T112" i="77"/>
  <c r="R126" i="48"/>
  <c r="R125" i="48"/>
  <c r="R167" i="48"/>
  <c r="S104" i="48"/>
  <c r="T101" i="48"/>
  <c r="S124" i="48"/>
  <c r="CU117" i="27"/>
  <c r="U88" i="85" l="1"/>
  <c r="U141" i="85"/>
  <c r="V89" i="85"/>
  <c r="U142" i="85"/>
  <c r="U100" i="85"/>
  <c r="T171" i="85"/>
  <c r="T170" i="85"/>
  <c r="U93" i="85"/>
  <c r="T116" i="85"/>
  <c r="T123" i="85"/>
  <c r="CT21" i="48"/>
  <c r="CT21" i="85"/>
  <c r="U101" i="72"/>
  <c r="S125" i="72"/>
  <c r="T124" i="72"/>
  <c r="VP118" i="27"/>
  <c r="S126" i="72"/>
  <c r="T121" i="74"/>
  <c r="T114" i="74"/>
  <c r="U92" i="74"/>
  <c r="T107" i="74"/>
  <c r="T105" i="72"/>
  <c r="S106" i="48"/>
  <c r="T121" i="75"/>
  <c r="T114" i="75"/>
  <c r="T104" i="72"/>
  <c r="S103" i="48"/>
  <c r="U92" i="75"/>
  <c r="T112" i="74"/>
  <c r="T107" i="75"/>
  <c r="T110" i="76"/>
  <c r="U87" i="76"/>
  <c r="U88" i="76"/>
  <c r="T112" i="75"/>
  <c r="U87" i="77"/>
  <c r="U93" i="77"/>
  <c r="T110" i="77"/>
  <c r="R127" i="48"/>
  <c r="R150" i="48"/>
  <c r="S166" i="48"/>
  <c r="S120" i="48"/>
  <c r="S113" i="48"/>
  <c r="S109" i="48"/>
  <c r="CV117" i="27"/>
  <c r="T125" i="85" l="1"/>
  <c r="T126" i="85"/>
  <c r="T167" i="85"/>
  <c r="U117" i="85"/>
  <c r="U99" i="85"/>
  <c r="W90" i="85"/>
  <c r="CU21" i="48"/>
  <c r="CU21" i="85"/>
  <c r="S112" i="48"/>
  <c r="T103" i="72"/>
  <c r="R151" i="48"/>
  <c r="S127" i="72"/>
  <c r="T120" i="72"/>
  <c r="VQ118" i="27"/>
  <c r="T94" i="48"/>
  <c r="T113" i="72"/>
  <c r="T106" i="72"/>
  <c r="T109" i="72"/>
  <c r="T110" i="74"/>
  <c r="U87" i="74"/>
  <c r="U93" i="74"/>
  <c r="R138" i="74"/>
  <c r="R143" i="74" s="1"/>
  <c r="R138" i="75"/>
  <c r="R143" i="75" s="1"/>
  <c r="U93" i="75"/>
  <c r="U87" i="75"/>
  <c r="T110" i="75"/>
  <c r="T116" i="76"/>
  <c r="V89" i="76"/>
  <c r="W90" i="76"/>
  <c r="U100" i="76"/>
  <c r="T116" i="77"/>
  <c r="U88" i="77"/>
  <c r="U100" i="77"/>
  <c r="V89" i="77"/>
  <c r="R152" i="48"/>
  <c r="R154" i="48"/>
  <c r="R128" i="48"/>
  <c r="S121" i="48"/>
  <c r="S114" i="48"/>
  <c r="S107" i="48"/>
  <c r="CW117" i="27"/>
  <c r="U105" i="85" l="1"/>
  <c r="V101" i="85"/>
  <c r="U124" i="85"/>
  <c r="U104" i="85"/>
  <c r="U166" i="85" s="1"/>
  <c r="T150" i="85"/>
  <c r="T127" i="85"/>
  <c r="CV21" i="48"/>
  <c r="CV21" i="85"/>
  <c r="T121" i="72"/>
  <c r="R155" i="48"/>
  <c r="R153" i="48"/>
  <c r="Q138" i="48"/>
  <c r="T114" i="72"/>
  <c r="VR118" i="27"/>
  <c r="T92" i="48"/>
  <c r="U94" i="72"/>
  <c r="T112" i="72"/>
  <c r="U100" i="74"/>
  <c r="U88" i="74"/>
  <c r="U88" i="75"/>
  <c r="T107" i="72"/>
  <c r="S169" i="48"/>
  <c r="T123" i="76"/>
  <c r="T125" i="76"/>
  <c r="T116" i="75"/>
  <c r="U100" i="75"/>
  <c r="V89" i="74"/>
  <c r="V89" i="75"/>
  <c r="U99" i="76"/>
  <c r="U105" i="76"/>
  <c r="V101" i="76"/>
  <c r="T116" i="74"/>
  <c r="T123" i="77"/>
  <c r="U117" i="76"/>
  <c r="U124" i="76"/>
  <c r="W90" i="77"/>
  <c r="U117" i="77"/>
  <c r="T87" i="48"/>
  <c r="S110" i="48"/>
  <c r="CX117" i="27"/>
  <c r="U109" i="85" l="1"/>
  <c r="U120" i="85"/>
  <c r="U103" i="85"/>
  <c r="U113" i="85"/>
  <c r="T128" i="85"/>
  <c r="U106" i="85"/>
  <c r="T151" i="85"/>
  <c r="CW21" i="48"/>
  <c r="CW21" i="85"/>
  <c r="T93" i="48"/>
  <c r="R138" i="72"/>
  <c r="R143" i="72" s="1"/>
  <c r="U92" i="72"/>
  <c r="VS118" i="27"/>
  <c r="U87" i="72"/>
  <c r="T141" i="48"/>
  <c r="T142" i="48"/>
  <c r="T110" i="72"/>
  <c r="U117" i="74"/>
  <c r="W90" i="74"/>
  <c r="T123" i="74"/>
  <c r="W90" i="75"/>
  <c r="S170" i="48"/>
  <c r="S171" i="48"/>
  <c r="U99" i="77"/>
  <c r="U105" i="77"/>
  <c r="U99" i="74"/>
  <c r="T126" i="77"/>
  <c r="T125" i="77"/>
  <c r="U104" i="76"/>
  <c r="U109" i="76"/>
  <c r="U106" i="76"/>
  <c r="U117" i="75"/>
  <c r="T123" i="75"/>
  <c r="T126" i="76"/>
  <c r="U99" i="75"/>
  <c r="V101" i="77"/>
  <c r="U124" i="77"/>
  <c r="U89" i="48"/>
  <c r="S116" i="48"/>
  <c r="T100" i="48"/>
  <c r="T88" i="48"/>
  <c r="CY117" i="27"/>
  <c r="T152" i="85" l="1"/>
  <c r="T153" i="85"/>
  <c r="T154" i="85"/>
  <c r="U121" i="85"/>
  <c r="V94" i="85"/>
  <c r="U114" i="85"/>
  <c r="U112" i="85"/>
  <c r="U107" i="85"/>
  <c r="U93" i="72"/>
  <c r="VT118" i="27"/>
  <c r="U100" i="72"/>
  <c r="U105" i="74"/>
  <c r="T116" i="72"/>
  <c r="U88" i="72"/>
  <c r="T125" i="74"/>
  <c r="U124" i="74"/>
  <c r="V101" i="74"/>
  <c r="U105" i="75"/>
  <c r="V101" i="75"/>
  <c r="T125" i="75"/>
  <c r="U124" i="75"/>
  <c r="T126" i="74"/>
  <c r="T127" i="77"/>
  <c r="U107" i="76"/>
  <c r="U104" i="77"/>
  <c r="U120" i="76"/>
  <c r="U121" i="76"/>
  <c r="U104" i="74"/>
  <c r="U104" i="75"/>
  <c r="U113" i="76"/>
  <c r="U114" i="76"/>
  <c r="T126" i="75"/>
  <c r="T127" i="76"/>
  <c r="V90" i="48"/>
  <c r="V89" i="72"/>
  <c r="U106" i="77"/>
  <c r="U109" i="77"/>
  <c r="U120" i="77"/>
  <c r="U113" i="77"/>
  <c r="S123" i="48"/>
  <c r="T99" i="48"/>
  <c r="T117" i="48"/>
  <c r="CZ117" i="27"/>
  <c r="S138" i="85" l="1"/>
  <c r="U110" i="85"/>
  <c r="U169" i="85"/>
  <c r="V92" i="85"/>
  <c r="V87" i="85"/>
  <c r="T155" i="85"/>
  <c r="W90" i="72"/>
  <c r="T123" i="72"/>
  <c r="VU118" i="27"/>
  <c r="U117" i="72"/>
  <c r="U106" i="74"/>
  <c r="U113" i="74"/>
  <c r="U120" i="74"/>
  <c r="U109" i="74"/>
  <c r="T127" i="74"/>
  <c r="U109" i="75"/>
  <c r="S167" i="48"/>
  <c r="U110" i="76"/>
  <c r="S126" i="48"/>
  <c r="S125" i="48"/>
  <c r="S138" i="76"/>
  <c r="S143" i="76" s="1"/>
  <c r="U120" i="75"/>
  <c r="U106" i="75"/>
  <c r="V92" i="76"/>
  <c r="V93" i="76"/>
  <c r="U113" i="75"/>
  <c r="T127" i="75"/>
  <c r="U112" i="76"/>
  <c r="T105" i="48"/>
  <c r="U99" i="72"/>
  <c r="U107" i="77"/>
  <c r="U121" i="77"/>
  <c r="U114" i="77"/>
  <c r="U112" i="77"/>
  <c r="V92" i="77"/>
  <c r="S138" i="77"/>
  <c r="S143" i="77" s="1"/>
  <c r="T104" i="48"/>
  <c r="U101" i="48"/>
  <c r="T124" i="48"/>
  <c r="DA117" i="27"/>
  <c r="V88" i="85" l="1"/>
  <c r="V142" i="85"/>
  <c r="W89" i="85"/>
  <c r="V141" i="85"/>
  <c r="V100" i="85"/>
  <c r="V93" i="85"/>
  <c r="U170" i="85"/>
  <c r="U171" i="85"/>
  <c r="U116" i="85"/>
  <c r="U123" i="85"/>
  <c r="B160" i="85"/>
  <c r="U124" i="72"/>
  <c r="V101" i="72"/>
  <c r="T125" i="72"/>
  <c r="VV118" i="27"/>
  <c r="T126" i="72"/>
  <c r="U121" i="74"/>
  <c r="U114" i="74"/>
  <c r="U107" i="74"/>
  <c r="V92" i="74"/>
  <c r="U105" i="72"/>
  <c r="T106" i="48"/>
  <c r="U114" i="75"/>
  <c r="U121" i="75"/>
  <c r="S127" i="48"/>
  <c r="U104" i="72"/>
  <c r="T103" i="48"/>
  <c r="S150" i="48"/>
  <c r="U116" i="76"/>
  <c r="U112" i="75"/>
  <c r="U112" i="74"/>
  <c r="V87" i="76"/>
  <c r="V88" i="76"/>
  <c r="U107" i="75"/>
  <c r="V92" i="75"/>
  <c r="V93" i="77"/>
  <c r="V87" i="77"/>
  <c r="U110" i="77"/>
  <c r="T166" i="48"/>
  <c r="T109" i="48"/>
  <c r="T120" i="48"/>
  <c r="T113" i="48"/>
  <c r="DB117" i="27"/>
  <c r="D160" i="85" l="1"/>
  <c r="U126" i="85"/>
  <c r="U125" i="85"/>
  <c r="U167" i="85"/>
  <c r="V117" i="85"/>
  <c r="V99" i="85"/>
  <c r="X90" i="85"/>
  <c r="T112" i="48"/>
  <c r="T127" i="72"/>
  <c r="S151" i="48"/>
  <c r="S152" i="48" s="1"/>
  <c r="U103" i="72"/>
  <c r="U120" i="72"/>
  <c r="VW118" i="27"/>
  <c r="U94" i="48"/>
  <c r="U113" i="72"/>
  <c r="U109" i="72"/>
  <c r="U106" i="72"/>
  <c r="V87" i="74"/>
  <c r="U110" i="74"/>
  <c r="V93" i="74"/>
  <c r="S138" i="74"/>
  <c r="S143" i="74" s="1"/>
  <c r="V93" i="75"/>
  <c r="S128" i="48"/>
  <c r="S154" i="48"/>
  <c r="V124" i="76"/>
  <c r="V100" i="76"/>
  <c r="W89" i="76"/>
  <c r="X90" i="76"/>
  <c r="U110" i="75"/>
  <c r="V87" i="75"/>
  <c r="W89" i="77"/>
  <c r="V88" i="77"/>
  <c r="V100" i="77"/>
  <c r="T107" i="48"/>
  <c r="T114" i="48"/>
  <c r="T121" i="48"/>
  <c r="DC117" i="27"/>
  <c r="U127" i="85" l="1"/>
  <c r="U150" i="85"/>
  <c r="V124" i="85"/>
  <c r="V104" i="85"/>
  <c r="V105" i="85"/>
  <c r="W101" i="85"/>
  <c r="R138" i="48"/>
  <c r="S138" i="72" s="1"/>
  <c r="S143" i="72" s="1"/>
  <c r="S155" i="48"/>
  <c r="S153" i="48"/>
  <c r="U121" i="72"/>
  <c r="U114" i="72"/>
  <c r="VX118" i="27"/>
  <c r="U92" i="48"/>
  <c r="V92" i="72" s="1"/>
  <c r="V94" i="72"/>
  <c r="U112" i="72"/>
  <c r="U123" i="76"/>
  <c r="V88" i="74"/>
  <c r="V100" i="74"/>
  <c r="V88" i="75"/>
  <c r="S138" i="75"/>
  <c r="S143" i="75" s="1"/>
  <c r="U107" i="72"/>
  <c r="T169" i="48"/>
  <c r="U125" i="76"/>
  <c r="W89" i="74"/>
  <c r="V117" i="76"/>
  <c r="U123" i="77"/>
  <c r="U116" i="77"/>
  <c r="V100" i="75"/>
  <c r="W89" i="75"/>
  <c r="U116" i="75"/>
  <c r="U116" i="74"/>
  <c r="V99" i="76"/>
  <c r="W101" i="76"/>
  <c r="V117" i="77"/>
  <c r="X90" i="77"/>
  <c r="U87" i="48"/>
  <c r="T110" i="48"/>
  <c r="DD117" i="27"/>
  <c r="V106" i="85" l="1"/>
  <c r="V166" i="85"/>
  <c r="V109" i="85"/>
  <c r="V103" i="85"/>
  <c r="V120" i="85"/>
  <c r="V113" i="85"/>
  <c r="U151" i="85"/>
  <c r="U128" i="85"/>
  <c r="U93" i="48"/>
  <c r="VY118" i="27"/>
  <c r="U141" i="48"/>
  <c r="U142" i="48"/>
  <c r="U110" i="72"/>
  <c r="U123" i="74"/>
  <c r="V105" i="74"/>
  <c r="V117" i="74"/>
  <c r="X90" i="74"/>
  <c r="X90" i="75"/>
  <c r="T171" i="48"/>
  <c r="T170" i="48"/>
  <c r="U126" i="76"/>
  <c r="V99" i="77"/>
  <c r="V105" i="77"/>
  <c r="V99" i="74"/>
  <c r="V109" i="76"/>
  <c r="V104" i="76"/>
  <c r="U125" i="77"/>
  <c r="U126" i="77"/>
  <c r="U127" i="76"/>
  <c r="U123" i="75"/>
  <c r="V105" i="76"/>
  <c r="V99" i="75"/>
  <c r="V117" i="75"/>
  <c r="V89" i="48"/>
  <c r="V87" i="72"/>
  <c r="V124" i="77"/>
  <c r="W101" i="77"/>
  <c r="T116" i="48"/>
  <c r="U100" i="48"/>
  <c r="U88" i="48"/>
  <c r="DE117" i="27"/>
  <c r="W94" i="85" l="1"/>
  <c r="V114" i="85"/>
  <c r="V112" i="85"/>
  <c r="V121" i="85"/>
  <c r="U152" i="85"/>
  <c r="U154" i="85"/>
  <c r="U153" i="85"/>
  <c r="V107" i="85"/>
  <c r="H111" i="27"/>
  <c r="V93" i="72"/>
  <c r="VZ118" i="27"/>
  <c r="V100" i="72"/>
  <c r="V88" i="72"/>
  <c r="U116" i="72"/>
  <c r="W101" i="74"/>
  <c r="U126" i="74"/>
  <c r="U125" i="74"/>
  <c r="V124" i="74"/>
  <c r="V105" i="75"/>
  <c r="V124" i="75"/>
  <c r="U125" i="75"/>
  <c r="W101" i="75"/>
  <c r="V120" i="76"/>
  <c r="V121" i="76"/>
  <c r="V113" i="76"/>
  <c r="V114" i="76"/>
  <c r="U127" i="77"/>
  <c r="T138" i="76"/>
  <c r="T143" i="76" s="1"/>
  <c r="V104" i="74"/>
  <c r="V106" i="76"/>
  <c r="U126" i="75"/>
  <c r="V104" i="77"/>
  <c r="V104" i="75"/>
  <c r="W90" i="48"/>
  <c r="W89" i="72"/>
  <c r="V109" i="77"/>
  <c r="V120" i="77"/>
  <c r="V113" i="77"/>
  <c r="V106" i="77"/>
  <c r="T123" i="48"/>
  <c r="U99" i="48"/>
  <c r="U117" i="48"/>
  <c r="DF117" i="27"/>
  <c r="U155" i="85" l="1"/>
  <c r="W92" i="85"/>
  <c r="W87" i="85"/>
  <c r="V169" i="85"/>
  <c r="V110" i="85"/>
  <c r="T138" i="85"/>
  <c r="X90" i="72"/>
  <c r="T126" i="48"/>
  <c r="WA118" i="27"/>
  <c r="V117" i="72"/>
  <c r="V109" i="74"/>
  <c r="U127" i="74"/>
  <c r="V120" i="74"/>
  <c r="V106" i="74"/>
  <c r="V113" i="74"/>
  <c r="V109" i="75"/>
  <c r="V106" i="75"/>
  <c r="V112" i="76"/>
  <c r="W92" i="76"/>
  <c r="W93" i="76"/>
  <c r="V120" i="75"/>
  <c r="V107" i="76"/>
  <c r="U127" i="75"/>
  <c r="V113" i="75"/>
  <c r="U105" i="48"/>
  <c r="V99" i="72"/>
  <c r="T167" i="48"/>
  <c r="U123" i="72"/>
  <c r="T125" i="48"/>
  <c r="T138" i="77"/>
  <c r="T143" i="77" s="1"/>
  <c r="V114" i="77"/>
  <c r="V112" i="77"/>
  <c r="W92" i="77"/>
  <c r="V121" i="77"/>
  <c r="V107" i="77"/>
  <c r="U104" i="48"/>
  <c r="V101" i="48"/>
  <c r="U124" i="48"/>
  <c r="DG117" i="27"/>
  <c r="V116" i="85" l="1"/>
  <c r="V123" i="85" s="1"/>
  <c r="V170" i="85"/>
  <c r="V171" i="85"/>
  <c r="W88" i="85"/>
  <c r="W142" i="85"/>
  <c r="W141" i="85"/>
  <c r="X89" i="85"/>
  <c r="W100" i="85"/>
  <c r="W93" i="85"/>
  <c r="T150" i="48"/>
  <c r="T151" i="48" s="1"/>
  <c r="T127" i="48"/>
  <c r="U127" i="72" s="1"/>
  <c r="U125" i="72"/>
  <c r="W101" i="72"/>
  <c r="U126" i="72"/>
  <c r="V124" i="72"/>
  <c r="WB118" i="27"/>
  <c r="W92" i="74"/>
  <c r="V107" i="74"/>
  <c r="V121" i="74"/>
  <c r="V114" i="74"/>
  <c r="V105" i="72"/>
  <c r="U106" i="48"/>
  <c r="V114" i="75"/>
  <c r="V121" i="75"/>
  <c r="V104" i="72"/>
  <c r="U103" i="48"/>
  <c r="W87" i="76"/>
  <c r="W88" i="76"/>
  <c r="V110" i="76"/>
  <c r="V107" i="75"/>
  <c r="V112" i="74"/>
  <c r="W92" i="75"/>
  <c r="V112" i="75"/>
  <c r="W87" i="77"/>
  <c r="W93" i="77"/>
  <c r="V110" i="77"/>
  <c r="U166" i="48"/>
  <c r="U120" i="48"/>
  <c r="U113" i="48"/>
  <c r="U109" i="48"/>
  <c r="DH117" i="27"/>
  <c r="W99" i="85" l="1"/>
  <c r="Y90" i="85"/>
  <c r="V125" i="85"/>
  <c r="V126" i="85"/>
  <c r="V167" i="85"/>
  <c r="W117" i="85"/>
  <c r="T128" i="48"/>
  <c r="T152" i="48"/>
  <c r="T154" i="48"/>
  <c r="S138" i="48" s="1"/>
  <c r="T153" i="48"/>
  <c r="V103" i="72"/>
  <c r="V106" i="72"/>
  <c r="V120" i="72"/>
  <c r="WC118" i="27"/>
  <c r="V94" i="48"/>
  <c r="T155" i="48"/>
  <c r="B160" i="48" s="1"/>
  <c r="V113" i="72"/>
  <c r="V109" i="72"/>
  <c r="V110" i="74"/>
  <c r="W87" i="74"/>
  <c r="W93" i="74"/>
  <c r="T138" i="74"/>
  <c r="T143" i="74" s="1"/>
  <c r="W93" i="75"/>
  <c r="X89" i="76"/>
  <c r="Y90" i="76"/>
  <c r="W100" i="76"/>
  <c r="V110" i="75"/>
  <c r="W87" i="75"/>
  <c r="V116" i="76"/>
  <c r="X89" i="77"/>
  <c r="W88" i="77"/>
  <c r="W100" i="77"/>
  <c r="U114" i="48"/>
  <c r="U112" i="48"/>
  <c r="U121" i="48"/>
  <c r="U107" i="48"/>
  <c r="DI117" i="27"/>
  <c r="V150" i="85" l="1"/>
  <c r="V127" i="85"/>
  <c r="W124" i="85"/>
  <c r="W104" i="85"/>
  <c r="W166" i="85" s="1"/>
  <c r="W105" i="85"/>
  <c r="X101" i="85"/>
  <c r="I160" i="48"/>
  <c r="V92" i="48"/>
  <c r="W92" i="72" s="1"/>
  <c r="V114" i="72"/>
  <c r="T138" i="72"/>
  <c r="T143" i="72" s="1"/>
  <c r="D160" i="48"/>
  <c r="V121" i="72"/>
  <c r="WD118" i="27"/>
  <c r="W94" i="72"/>
  <c r="V112" i="72"/>
  <c r="W88" i="74"/>
  <c r="W100" i="74"/>
  <c r="T138" i="75"/>
  <c r="T143" i="75" s="1"/>
  <c r="W88" i="75"/>
  <c r="V107" i="72"/>
  <c r="U169" i="48"/>
  <c r="W99" i="76"/>
  <c r="X101" i="76"/>
  <c r="W105" i="76"/>
  <c r="X89" i="75"/>
  <c r="W100" i="75"/>
  <c r="X89" i="74"/>
  <c r="V116" i="74"/>
  <c r="V116" i="75"/>
  <c r="W117" i="76"/>
  <c r="W124" i="76"/>
  <c r="V123" i="76"/>
  <c r="V125" i="76"/>
  <c r="V123" i="77"/>
  <c r="V116" i="77"/>
  <c r="Y90" i="77"/>
  <c r="W117" i="77"/>
  <c r="V87" i="48"/>
  <c r="U110" i="48"/>
  <c r="DJ117" i="27"/>
  <c r="W109" i="85" l="1"/>
  <c r="W120" i="85"/>
  <c r="W103" i="85"/>
  <c r="W113" i="85"/>
  <c r="V151" i="85"/>
  <c r="V128" i="85"/>
  <c r="W106" i="85"/>
  <c r="V93" i="48"/>
  <c r="WE118" i="27"/>
  <c r="V141" i="48"/>
  <c r="V142" i="48"/>
  <c r="V110" i="72"/>
  <c r="Y90" i="74"/>
  <c r="W117" i="74"/>
  <c r="V123" i="74"/>
  <c r="Y90" i="75"/>
  <c r="U171" i="48"/>
  <c r="U170" i="48"/>
  <c r="W99" i="77"/>
  <c r="W99" i="74"/>
  <c r="V125" i="77"/>
  <c r="V126" i="77"/>
  <c r="W104" i="76"/>
  <c r="W109" i="76"/>
  <c r="W117" i="75"/>
  <c r="W99" i="75"/>
  <c r="V126" i="76"/>
  <c r="V123" i="75"/>
  <c r="W89" i="48"/>
  <c r="W87" i="72"/>
  <c r="W124" i="77"/>
  <c r="W105" i="77"/>
  <c r="X101" i="77"/>
  <c r="V88" i="48"/>
  <c r="V100" i="48"/>
  <c r="U116" i="48"/>
  <c r="DK117" i="27"/>
  <c r="W107" i="85" l="1"/>
  <c r="X94" i="85"/>
  <c r="W112" i="85"/>
  <c r="W114" i="85"/>
  <c r="V153" i="85"/>
  <c r="V152" i="85"/>
  <c r="V154" i="85"/>
  <c r="W121" i="85"/>
  <c r="W93" i="72"/>
  <c r="WF118" i="27"/>
  <c r="W100" i="72"/>
  <c r="W88" i="72"/>
  <c r="V116" i="72"/>
  <c r="W105" i="74"/>
  <c r="X101" i="74"/>
  <c r="V126" i="74"/>
  <c r="W124" i="74"/>
  <c r="V125" i="74"/>
  <c r="W105" i="75"/>
  <c r="X101" i="75"/>
  <c r="W124" i="75"/>
  <c r="V125" i="75"/>
  <c r="V127" i="77"/>
  <c r="W120" i="76"/>
  <c r="W121" i="76"/>
  <c r="W106" i="76"/>
  <c r="W113" i="76"/>
  <c r="W114" i="76"/>
  <c r="V127" i="76"/>
  <c r="W104" i="74"/>
  <c r="W104" i="77"/>
  <c r="V126" i="75"/>
  <c r="W104" i="75"/>
  <c r="X90" i="48"/>
  <c r="X89" i="72"/>
  <c r="W106" i="77"/>
  <c r="W109" i="77"/>
  <c r="W113" i="77"/>
  <c r="W120" i="77"/>
  <c r="U123" i="48"/>
  <c r="V117" i="48"/>
  <c r="V99" i="48"/>
  <c r="DL117" i="27"/>
  <c r="U138" i="85" l="1"/>
  <c r="X92" i="85"/>
  <c r="X87" i="85"/>
  <c r="V155" i="85"/>
  <c r="W110" i="85"/>
  <c r="W169" i="85"/>
  <c r="U125" i="48"/>
  <c r="Y90" i="72"/>
  <c r="WG118" i="27"/>
  <c r="W117" i="72"/>
  <c r="W120" i="74"/>
  <c r="W106" i="74"/>
  <c r="V127" i="74"/>
  <c r="W113" i="74"/>
  <c r="W109" i="74"/>
  <c r="W109" i="75"/>
  <c r="U126" i="48"/>
  <c r="W106" i="75"/>
  <c r="W107" i="76"/>
  <c r="W113" i="75"/>
  <c r="V127" i="75"/>
  <c r="W112" i="76"/>
  <c r="X92" i="76"/>
  <c r="X93" i="76"/>
  <c r="W120" i="75"/>
  <c r="U138" i="76"/>
  <c r="U143" i="76" s="1"/>
  <c r="V105" i="48"/>
  <c r="W99" i="72"/>
  <c r="U167" i="48"/>
  <c r="V123" i="72"/>
  <c r="W107" i="77"/>
  <c r="W112" i="77"/>
  <c r="X92" i="77"/>
  <c r="W114" i="77"/>
  <c r="U138" i="77"/>
  <c r="U143" i="77" s="1"/>
  <c r="W121" i="77"/>
  <c r="V104" i="48"/>
  <c r="V124" i="48"/>
  <c r="W101" i="48"/>
  <c r="DM117" i="27"/>
  <c r="X142" i="85" l="1"/>
  <c r="Y89" i="85"/>
  <c r="X141" i="85"/>
  <c r="X88" i="85"/>
  <c r="X100" i="85"/>
  <c r="X93" i="85"/>
  <c r="W170" i="85"/>
  <c r="W171" i="85"/>
  <c r="W116" i="85"/>
  <c r="W123" i="85" s="1"/>
  <c r="W124" i="72"/>
  <c r="X101" i="72"/>
  <c r="V125" i="72"/>
  <c r="WH118" i="27"/>
  <c r="V126" i="72"/>
  <c r="X92" i="74"/>
  <c r="W107" i="74"/>
  <c r="W114" i="74"/>
  <c r="W121" i="74"/>
  <c r="W105" i="72"/>
  <c r="V106" i="48"/>
  <c r="W121" i="75"/>
  <c r="W114" i="75"/>
  <c r="W104" i="72"/>
  <c r="V103" i="48"/>
  <c r="U150" i="48"/>
  <c r="U127" i="48"/>
  <c r="W112" i="75"/>
  <c r="X87" i="76"/>
  <c r="X88" i="76"/>
  <c r="W110" i="76"/>
  <c r="W107" i="75"/>
  <c r="W112" i="74"/>
  <c r="X92" i="75"/>
  <c r="X87" i="77"/>
  <c r="X93" i="77"/>
  <c r="W110" i="77"/>
  <c r="V166" i="48"/>
  <c r="V120" i="48"/>
  <c r="V109" i="48"/>
  <c r="V113" i="48"/>
  <c r="DN117" i="27"/>
  <c r="X99" i="85" l="1"/>
  <c r="W126" i="85"/>
  <c r="W125" i="85"/>
  <c r="W167" i="85"/>
  <c r="X117" i="85"/>
  <c r="Z90" i="85"/>
  <c r="W103" i="72"/>
  <c r="W120" i="72"/>
  <c r="V127" i="72"/>
  <c r="U151" i="48"/>
  <c r="WI118" i="27"/>
  <c r="W94" i="48"/>
  <c r="W113" i="72"/>
  <c r="W109" i="72"/>
  <c r="W106" i="72"/>
  <c r="X87" i="74"/>
  <c r="W110" i="74"/>
  <c r="X93" i="74"/>
  <c r="U138" i="74"/>
  <c r="U143" i="74" s="1"/>
  <c r="X93" i="75"/>
  <c r="U153" i="48"/>
  <c r="U128" i="48"/>
  <c r="Y89" i="76"/>
  <c r="Z90" i="76"/>
  <c r="W116" i="76"/>
  <c r="X100" i="76"/>
  <c r="X87" i="75"/>
  <c r="W110" i="75"/>
  <c r="X100" i="77"/>
  <c r="X88" i="77"/>
  <c r="Y89" i="77"/>
  <c r="V112" i="48"/>
  <c r="V114" i="48"/>
  <c r="V107" i="48"/>
  <c r="V121" i="48"/>
  <c r="DO117" i="27"/>
  <c r="X124" i="85" l="1"/>
  <c r="X104" i="85"/>
  <c r="X166" i="85" s="1"/>
  <c r="W150" i="85"/>
  <c r="W127" i="85"/>
  <c r="X105" i="85"/>
  <c r="Y101" i="85"/>
  <c r="U154" i="48"/>
  <c r="W121" i="72"/>
  <c r="W114" i="72"/>
  <c r="U152" i="48"/>
  <c r="W92" i="48"/>
  <c r="X94" i="72"/>
  <c r="W112" i="72"/>
  <c r="X88" i="74"/>
  <c r="X100" i="74"/>
  <c r="X88" i="75"/>
  <c r="U138" i="75"/>
  <c r="U143" i="75" s="1"/>
  <c r="W107" i="72"/>
  <c r="V169" i="48"/>
  <c r="W123" i="77"/>
  <c r="W116" i="77"/>
  <c r="W116" i="75"/>
  <c r="X117" i="76"/>
  <c r="X124" i="76"/>
  <c r="W123" i="75"/>
  <c r="W123" i="76"/>
  <c r="W125" i="76"/>
  <c r="X99" i="76"/>
  <c r="X105" i="76"/>
  <c r="Y101" i="76"/>
  <c r="Y89" i="75"/>
  <c r="X100" i="75"/>
  <c r="W116" i="74"/>
  <c r="Y89" i="74"/>
  <c r="Z90" i="77"/>
  <c r="X117" i="77"/>
  <c r="W87" i="48"/>
  <c r="V110" i="48"/>
  <c r="DP117" i="27"/>
  <c r="W128" i="85" l="1"/>
  <c r="W151" i="85"/>
  <c r="X109" i="85"/>
  <c r="X120" i="85"/>
  <c r="X103" i="85"/>
  <c r="X113" i="85"/>
  <c r="X106" i="85"/>
  <c r="W93" i="48"/>
  <c r="U155" i="48"/>
  <c r="X92" i="72"/>
  <c r="T138" i="48"/>
  <c r="W142" i="48"/>
  <c r="W141" i="48"/>
  <c r="W110" i="72"/>
  <c r="W123" i="74"/>
  <c r="X117" i="74"/>
  <c r="Z90" i="74"/>
  <c r="W126" i="75"/>
  <c r="Z90" i="75"/>
  <c r="V170" i="48"/>
  <c r="V171" i="48"/>
  <c r="W125" i="77"/>
  <c r="W126" i="77"/>
  <c r="X99" i="77"/>
  <c r="X105" i="77"/>
  <c r="X99" i="74"/>
  <c r="X104" i="76"/>
  <c r="X106" i="76"/>
  <c r="X109" i="76"/>
  <c r="X99" i="75"/>
  <c r="X117" i="75"/>
  <c r="W126" i="76"/>
  <c r="X89" i="48"/>
  <c r="X87" i="72"/>
  <c r="Y101" i="77"/>
  <c r="X124" i="77"/>
  <c r="W100" i="48"/>
  <c r="W88" i="48"/>
  <c r="V116" i="48"/>
  <c r="DQ117" i="27"/>
  <c r="X107" i="85" l="1"/>
  <c r="X121" i="85"/>
  <c r="W152" i="85"/>
  <c r="W154" i="85"/>
  <c r="W153" i="85"/>
  <c r="X112" i="85"/>
  <c r="Y94" i="85"/>
  <c r="X114" i="85"/>
  <c r="U138" i="72"/>
  <c r="U143" i="72" s="1"/>
  <c r="X93" i="72"/>
  <c r="X105" i="74"/>
  <c r="X100" i="72"/>
  <c r="W116" i="72"/>
  <c r="X88" i="72"/>
  <c r="W127" i="75"/>
  <c r="Y101" i="74"/>
  <c r="W125" i="74"/>
  <c r="W126" i="74"/>
  <c r="X124" i="74"/>
  <c r="W125" i="75"/>
  <c r="X105" i="75"/>
  <c r="X124" i="75"/>
  <c r="Y101" i="75"/>
  <c r="W127" i="77"/>
  <c r="X104" i="77"/>
  <c r="X120" i="76"/>
  <c r="X121" i="76"/>
  <c r="X104" i="74"/>
  <c r="W127" i="76"/>
  <c r="X104" i="75"/>
  <c r="X113" i="76"/>
  <c r="X114" i="76"/>
  <c r="Y90" i="48"/>
  <c r="Y89" i="72"/>
  <c r="X106" i="77"/>
  <c r="X120" i="77"/>
  <c r="X109" i="77"/>
  <c r="X113" i="77"/>
  <c r="V123" i="48"/>
  <c r="W117" i="48"/>
  <c r="W99" i="48"/>
  <c r="DR117" i="27"/>
  <c r="W155" i="85" l="1"/>
  <c r="Y92" i="85"/>
  <c r="Y87" i="85"/>
  <c r="V138" i="85"/>
  <c r="X169" i="85"/>
  <c r="X110" i="85"/>
  <c r="W123" i="72"/>
  <c r="Z90" i="72"/>
  <c r="X117" i="72"/>
  <c r="X113" i="74"/>
  <c r="W127" i="74"/>
  <c r="X120" i="74"/>
  <c r="X109" i="74"/>
  <c r="X106" i="74"/>
  <c r="X109" i="75"/>
  <c r="X107" i="76"/>
  <c r="V138" i="76"/>
  <c r="V143" i="76" s="1"/>
  <c r="X106" i="75"/>
  <c r="X113" i="75"/>
  <c r="X112" i="76"/>
  <c r="Y92" i="76"/>
  <c r="Y93" i="76"/>
  <c r="X120" i="75"/>
  <c r="W105" i="48"/>
  <c r="X99" i="72"/>
  <c r="V138" i="77"/>
  <c r="X107" i="77"/>
  <c r="X112" i="77"/>
  <c r="X114" i="77"/>
  <c r="Y92" i="77"/>
  <c r="X121" i="77"/>
  <c r="V167" i="48"/>
  <c r="V125" i="48"/>
  <c r="V126" i="48"/>
  <c r="W104" i="48"/>
  <c r="X101" i="48"/>
  <c r="W124" i="48"/>
  <c r="DS117" i="27"/>
  <c r="Y141" i="85" l="1"/>
  <c r="Y100" i="85"/>
  <c r="Y142" i="85"/>
  <c r="Y88" i="85"/>
  <c r="Z89" i="85"/>
  <c r="Y93" i="85"/>
  <c r="X116" i="85"/>
  <c r="X123" i="85" s="1"/>
  <c r="X170" i="85"/>
  <c r="X171" i="85"/>
  <c r="X124" i="72"/>
  <c r="Y101" i="72"/>
  <c r="W125" i="72"/>
  <c r="W126" i="72"/>
  <c r="X121" i="74"/>
  <c r="X107" i="74"/>
  <c r="Y92" i="74"/>
  <c r="X114" i="74"/>
  <c r="X105" i="72"/>
  <c r="W106" i="48"/>
  <c r="X121" i="75"/>
  <c r="X114" i="75"/>
  <c r="X104" i="72"/>
  <c r="W103" i="48"/>
  <c r="X110" i="76"/>
  <c r="Y87" i="76"/>
  <c r="Y88" i="76"/>
  <c r="X112" i="74"/>
  <c r="Y92" i="75"/>
  <c r="X107" i="75"/>
  <c r="X112" i="75"/>
  <c r="Y93" i="77"/>
  <c r="X110" i="77"/>
  <c r="Y87" i="77"/>
  <c r="V150" i="48"/>
  <c r="V127" i="48"/>
  <c r="W166" i="48"/>
  <c r="W120" i="48"/>
  <c r="W109" i="48"/>
  <c r="W113" i="48"/>
  <c r="DT117" i="27"/>
  <c r="AA90" i="85" l="1"/>
  <c r="Y117" i="85"/>
  <c r="X126" i="85"/>
  <c r="X125" i="85"/>
  <c r="X167" i="85"/>
  <c r="Y99" i="85"/>
  <c r="W127" i="72"/>
  <c r="V151" i="48"/>
  <c r="V153" i="48" s="1"/>
  <c r="X120" i="72"/>
  <c r="X103" i="72"/>
  <c r="X94" i="48"/>
  <c r="X106" i="72"/>
  <c r="X113" i="72"/>
  <c r="X109" i="72"/>
  <c r="Y87" i="74"/>
  <c r="X110" i="74"/>
  <c r="Y93" i="74"/>
  <c r="Y93" i="75"/>
  <c r="V138" i="75"/>
  <c r="X116" i="76"/>
  <c r="V128" i="48"/>
  <c r="Y100" i="76"/>
  <c r="Y87" i="75"/>
  <c r="V152" i="48"/>
  <c r="X110" i="75"/>
  <c r="Z89" i="76"/>
  <c r="AA90" i="76"/>
  <c r="Y88" i="77"/>
  <c r="Y100" i="77"/>
  <c r="Z89" i="77"/>
  <c r="W107" i="48"/>
  <c r="W114" i="48"/>
  <c r="W112" i="48"/>
  <c r="W121" i="48"/>
  <c r="DU117" i="27"/>
  <c r="X127" i="85" l="1"/>
  <c r="X150" i="85"/>
  <c r="Y124" i="85"/>
  <c r="Y104" i="85"/>
  <c r="Y166" i="85" s="1"/>
  <c r="Y105" i="85"/>
  <c r="Z101" i="85"/>
  <c r="V155" i="48"/>
  <c r="X121" i="72"/>
  <c r="V154" i="48"/>
  <c r="X92" i="48"/>
  <c r="Y92" i="72" s="1"/>
  <c r="X114" i="72"/>
  <c r="DV117" i="27"/>
  <c r="Y94" i="72"/>
  <c r="X112" i="72"/>
  <c r="Y88" i="74"/>
  <c r="V138" i="74"/>
  <c r="Y100" i="74"/>
  <c r="Y88" i="75"/>
  <c r="X107" i="72"/>
  <c r="W169" i="48"/>
  <c r="X123" i="76"/>
  <c r="X125" i="76"/>
  <c r="Y117" i="76"/>
  <c r="Y124" i="76"/>
  <c r="Y100" i="75"/>
  <c r="Z89" i="75"/>
  <c r="X116" i="75"/>
  <c r="Z89" i="74"/>
  <c r="X116" i="74"/>
  <c r="Y99" i="76"/>
  <c r="Z101" i="76"/>
  <c r="X123" i="77"/>
  <c r="X116" i="77"/>
  <c r="AA90" i="77"/>
  <c r="Y117" i="77"/>
  <c r="X87" i="48"/>
  <c r="W110" i="48"/>
  <c r="Y109" i="85" l="1"/>
  <c r="Y103" i="85"/>
  <c r="Y113" i="85"/>
  <c r="Y120" i="85"/>
  <c r="X128" i="85"/>
  <c r="X151" i="85"/>
  <c r="Y106" i="85"/>
  <c r="X93" i="48"/>
  <c r="U138" i="48"/>
  <c r="DW117" i="27"/>
  <c r="X141" i="48"/>
  <c r="X142" i="48"/>
  <c r="X110" i="72"/>
  <c r="X123" i="74"/>
  <c r="Y117" i="74"/>
  <c r="AA90" i="74"/>
  <c r="X125" i="75"/>
  <c r="X123" i="75"/>
  <c r="AA90" i="75"/>
  <c r="W170" i="48"/>
  <c r="W171" i="48"/>
  <c r="Y99" i="77"/>
  <c r="Y105" i="77"/>
  <c r="X125" i="77"/>
  <c r="X126" i="77"/>
  <c r="Y99" i="74"/>
  <c r="Y109" i="76"/>
  <c r="Y104" i="76"/>
  <c r="X126" i="76"/>
  <c r="Y105" i="76"/>
  <c r="Y99" i="75"/>
  <c r="Y117" i="75"/>
  <c r="Y89" i="48"/>
  <c r="Y87" i="72"/>
  <c r="Z101" i="77"/>
  <c r="Y124" i="77"/>
  <c r="Y105" i="74"/>
  <c r="W116" i="48"/>
  <c r="X100" i="48"/>
  <c r="X88" i="48"/>
  <c r="Y121" i="85" l="1"/>
  <c r="X153" i="85"/>
  <c r="X152" i="85"/>
  <c r="X154" i="85"/>
  <c r="Y112" i="85"/>
  <c r="Y114" i="85"/>
  <c r="Z94" i="85"/>
  <c r="Y107" i="85"/>
  <c r="V138" i="72"/>
  <c r="V143" i="72" s="1"/>
  <c r="Y93" i="72"/>
  <c r="DX117" i="27"/>
  <c r="Y100" i="72"/>
  <c r="X116" i="72"/>
  <c r="Y88" i="72"/>
  <c r="X125" i="74"/>
  <c r="Y124" i="74"/>
  <c r="Z101" i="74"/>
  <c r="X126" i="74"/>
  <c r="X126" i="75"/>
  <c r="Y105" i="75"/>
  <c r="Z101" i="75"/>
  <c r="Y124" i="75"/>
  <c r="X127" i="77"/>
  <c r="Y120" i="76"/>
  <c r="Y121" i="76"/>
  <c r="X127" i="76"/>
  <c r="Y113" i="76"/>
  <c r="Y114" i="76"/>
  <c r="Y104" i="77"/>
  <c r="Y104" i="74"/>
  <c r="Y104" i="75"/>
  <c r="Y106" i="76"/>
  <c r="Z90" i="48"/>
  <c r="Z89" i="72"/>
  <c r="Y106" i="77"/>
  <c r="Y109" i="77"/>
  <c r="Y113" i="77"/>
  <c r="Y120" i="77"/>
  <c r="W123" i="48"/>
  <c r="X99" i="48"/>
  <c r="X117" i="48"/>
  <c r="Z92" i="85" l="1"/>
  <c r="Z87" i="85"/>
  <c r="W138" i="85"/>
  <c r="X155" i="85"/>
  <c r="Y169" i="85"/>
  <c r="Y110" i="85"/>
  <c r="AA90" i="72"/>
  <c r="X123" i="72"/>
  <c r="DY117" i="27"/>
  <c r="Y117" i="72"/>
  <c r="X127" i="74"/>
  <c r="Y120" i="74"/>
  <c r="Y113" i="74"/>
  <c r="Y106" i="74"/>
  <c r="Y109" i="74"/>
  <c r="X127" i="75"/>
  <c r="Y109" i="75"/>
  <c r="W126" i="48"/>
  <c r="W125" i="48"/>
  <c r="W167" i="48"/>
  <c r="Z92" i="76"/>
  <c r="Z93" i="76"/>
  <c r="Y112" i="76"/>
  <c r="W138" i="76"/>
  <c r="W143" i="76" s="1"/>
  <c r="Y106" i="75"/>
  <c r="Y113" i="75"/>
  <c r="Y120" i="75"/>
  <c r="Y107" i="76"/>
  <c r="X105" i="48"/>
  <c r="Y99" i="72"/>
  <c r="Y107" i="77"/>
  <c r="W138" i="77"/>
  <c r="W143" i="77" s="1"/>
  <c r="Y121" i="77"/>
  <c r="Y114" i="77"/>
  <c r="Y112" i="77"/>
  <c r="Z92" i="77"/>
  <c r="X104" i="48"/>
  <c r="Y101" i="48"/>
  <c r="X124" i="48"/>
  <c r="AA89" i="85" l="1"/>
  <c r="Z142" i="85"/>
  <c r="Z141" i="85"/>
  <c r="Z88" i="85"/>
  <c r="Z100" i="85"/>
  <c r="Y116" i="85"/>
  <c r="Y123" i="85" s="1"/>
  <c r="Z93" i="85"/>
  <c r="Y171" i="85"/>
  <c r="Y170" i="85"/>
  <c r="Y124" i="72"/>
  <c r="Z101" i="72"/>
  <c r="X125" i="72"/>
  <c r="DZ117" i="27"/>
  <c r="X126" i="72"/>
  <c r="Y114" i="74"/>
  <c r="Z92" i="74"/>
  <c r="Y121" i="74"/>
  <c r="Y107" i="74"/>
  <c r="Y105" i="72"/>
  <c r="X106" i="48"/>
  <c r="Y121" i="75"/>
  <c r="Y114" i="75"/>
  <c r="Y104" i="72"/>
  <c r="X103" i="48"/>
  <c r="W150" i="48"/>
  <c r="W127" i="48"/>
  <c r="Z87" i="76"/>
  <c r="Z88" i="76"/>
  <c r="Y112" i="75"/>
  <c r="Z92" i="75"/>
  <c r="Y110" i="76"/>
  <c r="Y112" i="74"/>
  <c r="Y107" i="75"/>
  <c r="Z93" i="77"/>
  <c r="Z87" i="77"/>
  <c r="Y110" i="77"/>
  <c r="X166" i="48"/>
  <c r="X120" i="48"/>
  <c r="X109" i="48"/>
  <c r="X113" i="48"/>
  <c r="Z99" i="85" l="1"/>
  <c r="Y126" i="85"/>
  <c r="Y125" i="85"/>
  <c r="Y167" i="85"/>
  <c r="AB90" i="85"/>
  <c r="Z117" i="85"/>
  <c r="Y103" i="72"/>
  <c r="Y120" i="72"/>
  <c r="W151" i="48"/>
  <c r="W154" i="48" s="1"/>
  <c r="X127" i="72"/>
  <c r="EA117" i="27"/>
  <c r="Y94" i="48"/>
  <c r="Y106" i="72"/>
  <c r="Y113" i="72"/>
  <c r="Y109" i="72"/>
  <c r="Z93" i="74"/>
  <c r="Z87" i="74"/>
  <c r="Y110" i="74"/>
  <c r="Z93" i="75"/>
  <c r="W138" i="75"/>
  <c r="W143" i="75" s="1"/>
  <c r="W128" i="48"/>
  <c r="Z100" i="76"/>
  <c r="AA89" i="76"/>
  <c r="AB90" i="76"/>
  <c r="Y116" i="76"/>
  <c r="Y110" i="75"/>
  <c r="Z87" i="75"/>
  <c r="Z100" i="77"/>
  <c r="Z88" i="77"/>
  <c r="AA89" i="77"/>
  <c r="X107" i="48"/>
  <c r="X121" i="48"/>
  <c r="X112" i="48"/>
  <c r="X114" i="48"/>
  <c r="Y150" i="85" l="1"/>
  <c r="Y127" i="85"/>
  <c r="Z104" i="85"/>
  <c r="Z166" i="85" s="1"/>
  <c r="Z124" i="85"/>
  <c r="Z105" i="85"/>
  <c r="AA101" i="85"/>
  <c r="W153" i="48"/>
  <c r="V138" i="48"/>
  <c r="W152" i="48"/>
  <c r="Y114" i="72"/>
  <c r="Y92" i="48"/>
  <c r="Z92" i="72" s="1"/>
  <c r="Y121" i="72"/>
  <c r="EB117" i="27"/>
  <c r="Z94" i="72"/>
  <c r="Y112" i="72"/>
  <c r="Z88" i="74"/>
  <c r="AA89" i="74"/>
  <c r="Y116" i="74"/>
  <c r="Z100" i="74"/>
  <c r="W138" i="74"/>
  <c r="W143" i="74" s="1"/>
  <c r="Z88" i="75"/>
  <c r="Y107" i="72"/>
  <c r="X169" i="48"/>
  <c r="Z99" i="76"/>
  <c r="Z105" i="76"/>
  <c r="AA101" i="76"/>
  <c r="Y116" i="75"/>
  <c r="Y123" i="77"/>
  <c r="Y116" i="77"/>
  <c r="AA89" i="75"/>
  <c r="Z100" i="75"/>
  <c r="Z117" i="76"/>
  <c r="Z124" i="76"/>
  <c r="Y123" i="76"/>
  <c r="Y125" i="76"/>
  <c r="AB90" i="77"/>
  <c r="Z117" i="77"/>
  <c r="Y87" i="48"/>
  <c r="X110" i="48"/>
  <c r="Z120" i="85" l="1"/>
  <c r="Z109" i="85"/>
  <c r="Z103" i="85"/>
  <c r="Z113" i="85"/>
  <c r="Y128" i="85"/>
  <c r="Y151" i="85"/>
  <c r="Z106" i="85"/>
  <c r="W138" i="72"/>
  <c r="W143" i="72" s="1"/>
  <c r="Y93" i="48"/>
  <c r="W155" i="48"/>
  <c r="EC117" i="27"/>
  <c r="Y141" i="48"/>
  <c r="Y142" i="48"/>
  <c r="Y110" i="72"/>
  <c r="AB90" i="74"/>
  <c r="Z117" i="74"/>
  <c r="Y123" i="74"/>
  <c r="Y125" i="75"/>
  <c r="Y123" i="75"/>
  <c r="AB90" i="75"/>
  <c r="X171" i="48"/>
  <c r="X170" i="48"/>
  <c r="Z99" i="77"/>
  <c r="Z105" i="77"/>
  <c r="Z99" i="74"/>
  <c r="Y125" i="77"/>
  <c r="Y126" i="77"/>
  <c r="Z104" i="76"/>
  <c r="Z109" i="76"/>
  <c r="Z117" i="75"/>
  <c r="Y126" i="76"/>
  <c r="Z99" i="75"/>
  <c r="Z89" i="48"/>
  <c r="Z87" i="72"/>
  <c r="AA101" i="77"/>
  <c r="Z124" i="77"/>
  <c r="X116" i="48"/>
  <c r="Y100" i="48"/>
  <c r="Y88" i="48"/>
  <c r="Z107" i="85" l="1"/>
  <c r="AA94" i="85"/>
  <c r="Z112" i="85"/>
  <c r="Z114" i="85"/>
  <c r="Y153" i="85"/>
  <c r="Y154" i="85"/>
  <c r="Y152" i="85"/>
  <c r="Z121" i="85"/>
  <c r="Z93" i="72"/>
  <c r="ED117" i="27"/>
  <c r="Z100" i="72"/>
  <c r="Z105" i="74"/>
  <c r="Y116" i="72"/>
  <c r="Z88" i="72"/>
  <c r="Z124" i="74"/>
  <c r="Y125" i="74"/>
  <c r="AA101" i="74"/>
  <c r="Y126" i="74"/>
  <c r="Y126" i="75"/>
  <c r="Z105" i="75"/>
  <c r="AA101" i="75"/>
  <c r="Z124" i="75"/>
  <c r="Y127" i="77"/>
  <c r="Z104" i="75"/>
  <c r="Z113" i="76"/>
  <c r="Z114" i="76"/>
  <c r="Z106" i="76"/>
  <c r="Z104" i="74"/>
  <c r="Y127" i="76"/>
  <c r="Z104" i="77"/>
  <c r="Z120" i="76"/>
  <c r="Z121" i="76"/>
  <c r="X123" i="48"/>
  <c r="AA90" i="48"/>
  <c r="AA89" i="72"/>
  <c r="Z113" i="77"/>
  <c r="Z109" i="77"/>
  <c r="Z120" i="77"/>
  <c r="Z106" i="77"/>
  <c r="Y99" i="48"/>
  <c r="Y117" i="48"/>
  <c r="AA92" i="85" l="1"/>
  <c r="AA87" i="85"/>
  <c r="Y155" i="85"/>
  <c r="X138" i="85"/>
  <c r="Z169" i="85"/>
  <c r="Z110" i="85"/>
  <c r="AB90" i="72"/>
  <c r="Y123" i="72"/>
  <c r="EE117" i="27"/>
  <c r="Z117" i="72"/>
  <c r="Z120" i="74"/>
  <c r="Y127" i="74"/>
  <c r="Z106" i="74"/>
  <c r="Z109" i="74"/>
  <c r="Z113" i="74"/>
  <c r="Y127" i="75"/>
  <c r="Z109" i="75"/>
  <c r="X125" i="48"/>
  <c r="X167" i="48"/>
  <c r="X126" i="48"/>
  <c r="AA92" i="76"/>
  <c r="AA93" i="76"/>
  <c r="Z106" i="75"/>
  <c r="Z107" i="76"/>
  <c r="Z112" i="76"/>
  <c r="Z120" i="75"/>
  <c r="Z113" i="75"/>
  <c r="X138" i="76"/>
  <c r="X143" i="76" s="1"/>
  <c r="Y105" i="48"/>
  <c r="Z99" i="72"/>
  <c r="Z121" i="77"/>
  <c r="Z107" i="77"/>
  <c r="X138" i="77"/>
  <c r="X143" i="77" s="1"/>
  <c r="Z112" i="77"/>
  <c r="AA92" i="77"/>
  <c r="Z114" i="77"/>
  <c r="Y104" i="48"/>
  <c r="Z101" i="48"/>
  <c r="Y124" i="48"/>
  <c r="AB89" i="85" l="1"/>
  <c r="AA100" i="85"/>
  <c r="AA88" i="85"/>
  <c r="AA142" i="85"/>
  <c r="AA141" i="85"/>
  <c r="Z116" i="85"/>
  <c r="Z123" i="85" s="1"/>
  <c r="AA93" i="85"/>
  <c r="Z170" i="85"/>
  <c r="Z171" i="85"/>
  <c r="Y125" i="72"/>
  <c r="Z124" i="72"/>
  <c r="AA101" i="72"/>
  <c r="EF117" i="27"/>
  <c r="Y126" i="72"/>
  <c r="Z107" i="74"/>
  <c r="Z114" i="74"/>
  <c r="Z121" i="74"/>
  <c r="AA92" i="74"/>
  <c r="Z105" i="72"/>
  <c r="Y106" i="48"/>
  <c r="Z114" i="75"/>
  <c r="Z121" i="75"/>
  <c r="X127" i="48"/>
  <c r="Z104" i="72"/>
  <c r="Y103" i="48"/>
  <c r="X150" i="48"/>
  <c r="Z112" i="74"/>
  <c r="Z110" i="76"/>
  <c r="AA92" i="75"/>
  <c r="Z112" i="75"/>
  <c r="Z107" i="75"/>
  <c r="AA87" i="76"/>
  <c r="AA88" i="76"/>
  <c r="AA87" i="77"/>
  <c r="Z110" i="77"/>
  <c r="AA93" i="77"/>
  <c r="Y166" i="48"/>
  <c r="Y120" i="48"/>
  <c r="Y113" i="48"/>
  <c r="Y109" i="48"/>
  <c r="AA99" i="85" l="1"/>
  <c r="Z125" i="85"/>
  <c r="Z126" i="85"/>
  <c r="Z167" i="85"/>
  <c r="AC90" i="85"/>
  <c r="AA117" i="85"/>
  <c r="Z120" i="72"/>
  <c r="X151" i="48"/>
  <c r="X153" i="48" s="1"/>
  <c r="Z103" i="72"/>
  <c r="Y127" i="72"/>
  <c r="EG117" i="27"/>
  <c r="Z94" i="48"/>
  <c r="Z113" i="72"/>
  <c r="Z109" i="72"/>
  <c r="Z106" i="72"/>
  <c r="AA87" i="74"/>
  <c r="Z110" i="74"/>
  <c r="AA93" i="74"/>
  <c r="X138" i="75"/>
  <c r="X143" i="75" s="1"/>
  <c r="AA93" i="75"/>
  <c r="X128" i="48"/>
  <c r="AA100" i="76"/>
  <c r="Z116" i="76"/>
  <c r="Z110" i="75"/>
  <c r="AA87" i="75"/>
  <c r="AB89" i="76"/>
  <c r="AC90" i="76"/>
  <c r="AA100" i="77"/>
  <c r="AA88" i="77"/>
  <c r="AB89" i="77"/>
  <c r="Y114" i="48"/>
  <c r="Y112" i="48"/>
  <c r="Y121" i="48"/>
  <c r="Y107" i="48"/>
  <c r="Z150" i="85" l="1"/>
  <c r="Z127" i="85"/>
  <c r="AA124" i="85"/>
  <c r="AA104" i="85"/>
  <c r="AA166" i="85" s="1"/>
  <c r="AA105" i="85"/>
  <c r="AB101" i="85"/>
  <c r="X152" i="48"/>
  <c r="Z121" i="72"/>
  <c r="Z92" i="48"/>
  <c r="AA92" i="72" s="1"/>
  <c r="Z114" i="72"/>
  <c r="X154" i="48"/>
  <c r="EH117" i="27"/>
  <c r="AA94" i="72"/>
  <c r="Z112" i="72"/>
  <c r="AA88" i="74"/>
  <c r="AA100" i="74"/>
  <c r="Z116" i="74"/>
  <c r="X138" i="74"/>
  <c r="X143" i="74" s="1"/>
  <c r="AA88" i="75"/>
  <c r="Z107" i="72"/>
  <c r="Y169" i="48"/>
  <c r="AB89" i="74"/>
  <c r="AB89" i="75"/>
  <c r="AA117" i="76"/>
  <c r="AA124" i="76"/>
  <c r="AA100" i="75"/>
  <c r="Z116" i="75"/>
  <c r="Z123" i="76"/>
  <c r="Z125" i="76"/>
  <c r="AA99" i="76"/>
  <c r="AA105" i="76"/>
  <c r="AB101" i="76"/>
  <c r="Z123" i="77"/>
  <c r="Z116" i="77"/>
  <c r="AC90" i="77"/>
  <c r="AA117" i="77"/>
  <c r="Z87" i="48"/>
  <c r="Y110" i="48"/>
  <c r="AA120" i="85" l="1"/>
  <c r="AA103" i="85"/>
  <c r="AA109" i="85"/>
  <c r="AA113" i="85"/>
  <c r="Z128" i="85"/>
  <c r="Z151" i="85"/>
  <c r="AA106" i="85"/>
  <c r="Z93" i="48"/>
  <c r="W138" i="48"/>
  <c r="X155" i="48"/>
  <c r="EI117" i="27"/>
  <c r="Z141" i="48"/>
  <c r="Z142" i="48"/>
  <c r="Z110" i="72"/>
  <c r="AA117" i="74"/>
  <c r="Z123" i="74"/>
  <c r="AC90" i="74"/>
  <c r="Z123" i="75"/>
  <c r="Z126" i="75"/>
  <c r="Z125" i="75"/>
  <c r="AC90" i="75"/>
  <c r="Y171" i="48"/>
  <c r="Y170" i="48"/>
  <c r="AA99" i="77"/>
  <c r="AA105" i="77"/>
  <c r="AA99" i="74"/>
  <c r="AA117" i="75"/>
  <c r="AA99" i="75"/>
  <c r="Z126" i="77"/>
  <c r="AA104" i="76"/>
  <c r="AA106" i="76"/>
  <c r="AA109" i="76"/>
  <c r="Z125" i="77"/>
  <c r="Z126" i="76"/>
  <c r="AA89" i="48"/>
  <c r="AA87" i="72"/>
  <c r="AB101" i="77"/>
  <c r="AA124" i="77"/>
  <c r="Z88" i="48"/>
  <c r="Z100" i="48"/>
  <c r="Y116" i="48"/>
  <c r="AA107" i="85" l="1"/>
  <c r="AA112" i="85"/>
  <c r="AB94" i="85"/>
  <c r="AA114" i="85"/>
  <c r="Z153" i="85"/>
  <c r="Z154" i="85"/>
  <c r="Z152" i="85"/>
  <c r="AA121" i="85"/>
  <c r="X138" i="72"/>
  <c r="X143" i="72" s="1"/>
  <c r="AA93" i="72"/>
  <c r="EJ117" i="27"/>
  <c r="AA105" i="74"/>
  <c r="AA100" i="72"/>
  <c r="AA88" i="72"/>
  <c r="Z116" i="72"/>
  <c r="AA104" i="74"/>
  <c r="Z126" i="74"/>
  <c r="AB101" i="74"/>
  <c r="AA124" i="74"/>
  <c r="Z125" i="74"/>
  <c r="Z127" i="75"/>
  <c r="AA105" i="75"/>
  <c r="AB101" i="75"/>
  <c r="AA124" i="75"/>
  <c r="Z127" i="77"/>
  <c r="AA104" i="75"/>
  <c r="AA104" i="77"/>
  <c r="Z127" i="76"/>
  <c r="AA120" i="76"/>
  <c r="AA121" i="76"/>
  <c r="AA113" i="76"/>
  <c r="AA114" i="76"/>
  <c r="AB90" i="48"/>
  <c r="AB89" i="72"/>
  <c r="AA113" i="77"/>
  <c r="AA109" i="77"/>
  <c r="AA106" i="77"/>
  <c r="AA120" i="77"/>
  <c r="Y123" i="48"/>
  <c r="Z117" i="48"/>
  <c r="Z99" i="48"/>
  <c r="AB92" i="85" l="1"/>
  <c r="AB87" i="85"/>
  <c r="Z155" i="85"/>
  <c r="Y138" i="85"/>
  <c r="AA110" i="85"/>
  <c r="AA169" i="85"/>
  <c r="Y125" i="48"/>
  <c r="AC90" i="72"/>
  <c r="EK117" i="27"/>
  <c r="AA117" i="72"/>
  <c r="AA120" i="74"/>
  <c r="Z127" i="74"/>
  <c r="AA109" i="74"/>
  <c r="AA106" i="74"/>
  <c r="AA113" i="74"/>
  <c r="AA106" i="75"/>
  <c r="AA109" i="75"/>
  <c r="Y167" i="48"/>
  <c r="AA120" i="75"/>
  <c r="AB92" i="76"/>
  <c r="AB93" i="76"/>
  <c r="AA113" i="75"/>
  <c r="AA107" i="76"/>
  <c r="AA112" i="76"/>
  <c r="Y138" i="76"/>
  <c r="Y143" i="76" s="1"/>
  <c r="Z105" i="48"/>
  <c r="AA99" i="72"/>
  <c r="Y126" i="48"/>
  <c r="Z123" i="72"/>
  <c r="AA112" i="77"/>
  <c r="AB92" i="77"/>
  <c r="AA114" i="77"/>
  <c r="Y138" i="77"/>
  <c r="Y143" i="77" s="1"/>
  <c r="AA121" i="77"/>
  <c r="AA107" i="77"/>
  <c r="Z104" i="48"/>
  <c r="AA101" i="48"/>
  <c r="Z124" i="48"/>
  <c r="AB142" i="85" l="1"/>
  <c r="AB100" i="85"/>
  <c r="AB88" i="85"/>
  <c r="AB141" i="85"/>
  <c r="AC89" i="85"/>
  <c r="AA171" i="85"/>
  <c r="AA170" i="85"/>
  <c r="AB93" i="85"/>
  <c r="AA116" i="85"/>
  <c r="AA123" i="85"/>
  <c r="AA124" i="72"/>
  <c r="AB101" i="72"/>
  <c r="Z125" i="72"/>
  <c r="EL117" i="27"/>
  <c r="Z126" i="72"/>
  <c r="AA107" i="74"/>
  <c r="AA114" i="74"/>
  <c r="AA121" i="74"/>
  <c r="AB92" i="74"/>
  <c r="AA105" i="72"/>
  <c r="Z106" i="48"/>
  <c r="AA114" i="75"/>
  <c r="AA121" i="75"/>
  <c r="AA104" i="72"/>
  <c r="Z103" i="48"/>
  <c r="AB87" i="76"/>
  <c r="AB88" i="76"/>
  <c r="AA110" i="76"/>
  <c r="AB92" i="75"/>
  <c r="AA112" i="74"/>
  <c r="AA112" i="75"/>
  <c r="AA107" i="75"/>
  <c r="Y150" i="48"/>
  <c r="Y127" i="48"/>
  <c r="AB93" i="77"/>
  <c r="AB87" i="77"/>
  <c r="AA110" i="77"/>
  <c r="Z166" i="48"/>
  <c r="Z113" i="48"/>
  <c r="Z109" i="48"/>
  <c r="Z120" i="48"/>
  <c r="AA126" i="85" l="1"/>
  <c r="AA125" i="85"/>
  <c r="AA167" i="85"/>
  <c r="AB117" i="85"/>
  <c r="AD90" i="85"/>
  <c r="AB99" i="85"/>
  <c r="Y151" i="48"/>
  <c r="Y154" i="48" s="1"/>
  <c r="Z127" i="72"/>
  <c r="AA120" i="72"/>
  <c r="AA103" i="72"/>
  <c r="EM117" i="27"/>
  <c r="AA94" i="48"/>
  <c r="AA109" i="72"/>
  <c r="AA106" i="72"/>
  <c r="AA113" i="72"/>
  <c r="AA110" i="74"/>
  <c r="AB93" i="74"/>
  <c r="AB87" i="74"/>
  <c r="Y138" i="74"/>
  <c r="Y143" i="74" s="1"/>
  <c r="Y138" i="75"/>
  <c r="Y143" i="75" s="1"/>
  <c r="AB93" i="75"/>
  <c r="Y128" i="48"/>
  <c r="AA110" i="75"/>
  <c r="AA116" i="76"/>
  <c r="AC89" i="76"/>
  <c r="AD90" i="76"/>
  <c r="AB87" i="75"/>
  <c r="AB100" i="76"/>
  <c r="AC89" i="77"/>
  <c r="AB88" i="77"/>
  <c r="AB100" i="77"/>
  <c r="Z107" i="48"/>
  <c r="Z112" i="48"/>
  <c r="Z114" i="48"/>
  <c r="Z121" i="48"/>
  <c r="Y152" i="48" l="1"/>
  <c r="AB124" i="85"/>
  <c r="AB104" i="85"/>
  <c r="AB166" i="85" s="1"/>
  <c r="AA127" i="85"/>
  <c r="AA150" i="85"/>
  <c r="AB105" i="85"/>
  <c r="AC101" i="85"/>
  <c r="AA114" i="72"/>
  <c r="Y155" i="48"/>
  <c r="AA92" i="48"/>
  <c r="AA121" i="72"/>
  <c r="X138" i="48"/>
  <c r="Y138" i="72" s="1"/>
  <c r="Y143" i="72" s="1"/>
  <c r="Y153" i="48"/>
  <c r="EN117" i="27"/>
  <c r="AB94" i="72"/>
  <c r="AA112" i="72"/>
  <c r="AB100" i="74"/>
  <c r="AB88" i="74"/>
  <c r="AB88" i="75"/>
  <c r="AA107" i="72"/>
  <c r="Z169" i="48"/>
  <c r="AC89" i="74"/>
  <c r="AC89" i="75"/>
  <c r="AA123" i="76"/>
  <c r="AA125" i="76"/>
  <c r="AA116" i="74"/>
  <c r="AB117" i="76"/>
  <c r="AB124" i="76"/>
  <c r="AA123" i="77"/>
  <c r="AA116" i="77"/>
  <c r="AA116" i="75"/>
  <c r="AB100" i="75"/>
  <c r="AB99" i="76"/>
  <c r="AB105" i="76"/>
  <c r="AC101" i="76"/>
  <c r="AD90" i="77"/>
  <c r="AB117" i="77"/>
  <c r="AA87" i="48"/>
  <c r="Z110" i="48"/>
  <c r="AA151" i="85" l="1"/>
  <c r="AA128" i="85"/>
  <c r="AB109" i="85"/>
  <c r="AB113" i="85"/>
  <c r="AB120" i="85"/>
  <c r="AB103" i="85"/>
  <c r="AB106" i="85"/>
  <c r="AA93" i="48"/>
  <c r="AB92" i="72"/>
  <c r="EO117" i="27"/>
  <c r="AB87" i="72"/>
  <c r="AA142" i="48"/>
  <c r="AA141" i="48"/>
  <c r="AA110" i="72"/>
  <c r="AD90" i="74"/>
  <c r="AB117" i="74"/>
  <c r="AA123" i="74"/>
  <c r="AB105" i="75"/>
  <c r="AD90" i="75"/>
  <c r="Z170" i="48"/>
  <c r="Z171" i="48"/>
  <c r="AB99" i="77"/>
  <c r="AB105" i="77"/>
  <c r="AB99" i="74"/>
  <c r="AA123" i="75"/>
  <c r="AA126" i="76"/>
  <c r="AB99" i="75"/>
  <c r="AB104" i="76"/>
  <c r="AB109" i="76"/>
  <c r="AA126" i="77"/>
  <c r="AA125" i="77"/>
  <c r="AB117" i="75"/>
  <c r="AB124" i="77"/>
  <c r="AC101" i="77"/>
  <c r="AB89" i="48"/>
  <c r="Z116" i="48"/>
  <c r="AA100" i="48"/>
  <c r="AA88" i="48"/>
  <c r="AB121" i="85" l="1"/>
  <c r="AB114" i="85"/>
  <c r="AB112" i="85"/>
  <c r="AC94" i="85"/>
  <c r="AB107" i="85"/>
  <c r="AA152" i="85"/>
  <c r="AA154" i="85"/>
  <c r="AA153" i="85"/>
  <c r="AB93" i="72"/>
  <c r="EP117" i="27"/>
  <c r="AB100" i="72"/>
  <c r="AB105" i="74"/>
  <c r="AB88" i="72"/>
  <c r="AA116" i="72"/>
  <c r="AC101" i="74"/>
  <c r="AA125" i="74"/>
  <c r="AA126" i="74"/>
  <c r="AB124" i="74"/>
  <c r="AB124" i="75"/>
  <c r="AA125" i="75"/>
  <c r="AC101" i="75"/>
  <c r="AA127" i="77"/>
  <c r="AB113" i="76"/>
  <c r="AB114" i="76"/>
  <c r="AA127" i="76"/>
  <c r="AB120" i="76"/>
  <c r="AB121" i="76"/>
  <c r="AB106" i="76"/>
  <c r="AB104" i="75"/>
  <c r="AA126" i="75"/>
  <c r="AB104" i="77"/>
  <c r="AB104" i="74"/>
  <c r="AC90" i="48"/>
  <c r="AC89" i="72"/>
  <c r="AB109" i="77"/>
  <c r="AB113" i="77"/>
  <c r="AB120" i="77"/>
  <c r="AB106" i="77"/>
  <c r="Z123" i="48"/>
  <c r="AA99" i="48"/>
  <c r="AA117" i="48"/>
  <c r="AB169" i="85" l="1"/>
  <c r="AB110" i="85"/>
  <c r="AC92" i="85"/>
  <c r="AC87" i="85"/>
  <c r="Z138" i="85"/>
  <c r="AA155" i="85"/>
  <c r="AD90" i="72"/>
  <c r="AA123" i="72"/>
  <c r="EQ117" i="27"/>
  <c r="AB117" i="72"/>
  <c r="AB113" i="74"/>
  <c r="AB120" i="74"/>
  <c r="AA127" i="74"/>
  <c r="AB106" i="74"/>
  <c r="AB109" i="74"/>
  <c r="AB109" i="75"/>
  <c r="Z167" i="48"/>
  <c r="AA127" i="75"/>
  <c r="AB120" i="75"/>
  <c r="Z125" i="48"/>
  <c r="AB113" i="75"/>
  <c r="AB107" i="76"/>
  <c r="AB112" i="76"/>
  <c r="AB106" i="75"/>
  <c r="AC92" i="76"/>
  <c r="AC93" i="76"/>
  <c r="Z138" i="76"/>
  <c r="Z143" i="76" s="1"/>
  <c r="Z126" i="48"/>
  <c r="AA105" i="48"/>
  <c r="AB99" i="72"/>
  <c r="Z138" i="77"/>
  <c r="Z143" i="77" s="1"/>
  <c r="AB107" i="77"/>
  <c r="AC92" i="77"/>
  <c r="AB114" i="77"/>
  <c r="AB112" i="77"/>
  <c r="AB121" i="77"/>
  <c r="AA104" i="48"/>
  <c r="AA124" i="48"/>
  <c r="AB101" i="48"/>
  <c r="AC141" i="85" l="1"/>
  <c r="AD89" i="85"/>
  <c r="AC100" i="85"/>
  <c r="AC88" i="85"/>
  <c r="AC142" i="85"/>
  <c r="AC93" i="85"/>
  <c r="AB116" i="85"/>
  <c r="AB123" i="85" s="1"/>
  <c r="AB171" i="85"/>
  <c r="AB170" i="85"/>
  <c r="AA125" i="72"/>
  <c r="AC101" i="72"/>
  <c r="AB124" i="72"/>
  <c r="ER117" i="27"/>
  <c r="AA126" i="72"/>
  <c r="AC92" i="74"/>
  <c r="AB107" i="74"/>
  <c r="AB121" i="74"/>
  <c r="AB114" i="74"/>
  <c r="AB105" i="72"/>
  <c r="AA106" i="48"/>
  <c r="AB114" i="75"/>
  <c r="AB121" i="75"/>
  <c r="AB104" i="72"/>
  <c r="AA103" i="48"/>
  <c r="Z150" i="48"/>
  <c r="Z127" i="48"/>
  <c r="AC87" i="76"/>
  <c r="AC88" i="76"/>
  <c r="AB110" i="76"/>
  <c r="AC92" i="75"/>
  <c r="AB112" i="74"/>
  <c r="AB107" i="75"/>
  <c r="AB112" i="75"/>
  <c r="AC87" i="77"/>
  <c r="AC93" i="77"/>
  <c r="AB110" i="77"/>
  <c r="AA166" i="48"/>
  <c r="AA109" i="48"/>
  <c r="AA120" i="48"/>
  <c r="AA113" i="48"/>
  <c r="AC99" i="85" l="1"/>
  <c r="AB126" i="85"/>
  <c r="AB125" i="85"/>
  <c r="AB167" i="85"/>
  <c r="AC117" i="85"/>
  <c r="AE90" i="85"/>
  <c r="AA127" i="72"/>
  <c r="Z151" i="48"/>
  <c r="Z154" i="48" s="1"/>
  <c r="AB120" i="72"/>
  <c r="AB103" i="72"/>
  <c r="ES117" i="27"/>
  <c r="AB94" i="48"/>
  <c r="AB106" i="72"/>
  <c r="AB113" i="72"/>
  <c r="AB109" i="72"/>
  <c r="AB110" i="74"/>
  <c r="AC93" i="74"/>
  <c r="AC87" i="74"/>
  <c r="Z138" i="74"/>
  <c r="Z143" i="74" s="1"/>
  <c r="AC93" i="75"/>
  <c r="Z128" i="48"/>
  <c r="AC87" i="75"/>
  <c r="AB110" i="75"/>
  <c r="AD89" i="76"/>
  <c r="AE90" i="76"/>
  <c r="AB116" i="76"/>
  <c r="AC100" i="76"/>
  <c r="AD89" i="77"/>
  <c r="AC88" i="77"/>
  <c r="AC100" i="77"/>
  <c r="AA121" i="48"/>
  <c r="AA112" i="48"/>
  <c r="AA114" i="48"/>
  <c r="AA107" i="48"/>
  <c r="AC104" i="85" l="1"/>
  <c r="AC166" i="85" s="1"/>
  <c r="AC124" i="85"/>
  <c r="AB127" i="85"/>
  <c r="AB150" i="85"/>
  <c r="AC105" i="85"/>
  <c r="AD101" i="85"/>
  <c r="Z153" i="48"/>
  <c r="Y138" i="48"/>
  <c r="Z138" i="72" s="1"/>
  <c r="Z143" i="72" s="1"/>
  <c r="AB121" i="72"/>
  <c r="Z152" i="48"/>
  <c r="AB114" i="72"/>
  <c r="AB92" i="48"/>
  <c r="ET117" i="27"/>
  <c r="AC94" i="72"/>
  <c r="AB112" i="72"/>
  <c r="AC92" i="72"/>
  <c r="AC100" i="74"/>
  <c r="AC88" i="74"/>
  <c r="AB116" i="74"/>
  <c r="AC88" i="75"/>
  <c r="Z138" i="75"/>
  <c r="Z143" i="75" s="1"/>
  <c r="AB107" i="72"/>
  <c r="AA169" i="48"/>
  <c r="AD89" i="74"/>
  <c r="AB123" i="77"/>
  <c r="AB116" i="77"/>
  <c r="AB116" i="75"/>
  <c r="AC117" i="76"/>
  <c r="AC124" i="76"/>
  <c r="AC100" i="75"/>
  <c r="AD89" i="75"/>
  <c r="AC99" i="76"/>
  <c r="AC105" i="76"/>
  <c r="AD101" i="76"/>
  <c r="AB123" i="76"/>
  <c r="AB125" i="76"/>
  <c r="AE90" i="77"/>
  <c r="AC117" i="77"/>
  <c r="AB87" i="48"/>
  <c r="AA110" i="48"/>
  <c r="AB151" i="85" l="1"/>
  <c r="AC113" i="85"/>
  <c r="AC120" i="85"/>
  <c r="AC109" i="85"/>
  <c r="AC103" i="85"/>
  <c r="AB128" i="85"/>
  <c r="AC106" i="85"/>
  <c r="Z155" i="48"/>
  <c r="AB93" i="48"/>
  <c r="EU117" i="27"/>
  <c r="AB141" i="48"/>
  <c r="AB142" i="48"/>
  <c r="AB110" i="72"/>
  <c r="AC117" i="74"/>
  <c r="AB123" i="74"/>
  <c r="AE90" i="74"/>
  <c r="AE90" i="75"/>
  <c r="AA170" i="48"/>
  <c r="AA171" i="48"/>
  <c r="AB126" i="77"/>
  <c r="AB125" i="77"/>
  <c r="AC99" i="77"/>
  <c r="AC105" i="77"/>
  <c r="AC99" i="74"/>
  <c r="AC104" i="76"/>
  <c r="AC109" i="76"/>
  <c r="AC99" i="75"/>
  <c r="AB123" i="75"/>
  <c r="AB126" i="76"/>
  <c r="AC117" i="75"/>
  <c r="AC89" i="48"/>
  <c r="AC87" i="72"/>
  <c r="AD101" i="77"/>
  <c r="AC104" i="77"/>
  <c r="AC124" i="77"/>
  <c r="AA116" i="48"/>
  <c r="AB100" i="48"/>
  <c r="AB88" i="48"/>
  <c r="AC121" i="85" l="1"/>
  <c r="AC114" i="85"/>
  <c r="AC112" i="85"/>
  <c r="AD94" i="85"/>
  <c r="AC107" i="85"/>
  <c r="AB153" i="85"/>
  <c r="AB152" i="85"/>
  <c r="AB154" i="85"/>
  <c r="AC93" i="72"/>
  <c r="EV117" i="27"/>
  <c r="AC100" i="72"/>
  <c r="AC105" i="74"/>
  <c r="AB116" i="72"/>
  <c r="AC88" i="72"/>
  <c r="AC105" i="75"/>
  <c r="AC124" i="74"/>
  <c r="AB126" i="74"/>
  <c r="AD101" i="74"/>
  <c r="AB125" i="74"/>
  <c r="AB125" i="75"/>
  <c r="AD101" i="75"/>
  <c r="AC124" i="75"/>
  <c r="AB127" i="77"/>
  <c r="AC104" i="74"/>
  <c r="AC106" i="76"/>
  <c r="AC104" i="75"/>
  <c r="AC120" i="76"/>
  <c r="AC121" i="76"/>
  <c r="AC113" i="76"/>
  <c r="AC114" i="76"/>
  <c r="AB126" i="75"/>
  <c r="AB127" i="76"/>
  <c r="AD90" i="48"/>
  <c r="AD89" i="72"/>
  <c r="AC109" i="77"/>
  <c r="AC113" i="77"/>
  <c r="AC120" i="77"/>
  <c r="AC106" i="77"/>
  <c r="AA123" i="48"/>
  <c r="AB99" i="48"/>
  <c r="AB117" i="48"/>
  <c r="AD92" i="85" l="1"/>
  <c r="AD87" i="85"/>
  <c r="AB155" i="85"/>
  <c r="AC169" i="85"/>
  <c r="AC110" i="85"/>
  <c r="AA138" i="85"/>
  <c r="AE90" i="72"/>
  <c r="AA125" i="48"/>
  <c r="EW117" i="27"/>
  <c r="AC117" i="72"/>
  <c r="AC109" i="74"/>
  <c r="AB127" i="74"/>
  <c r="AC113" i="74"/>
  <c r="AC106" i="74"/>
  <c r="AC120" i="74"/>
  <c r="AC109" i="75"/>
  <c r="AC106" i="75"/>
  <c r="AC113" i="75"/>
  <c r="AC112" i="76"/>
  <c r="AC120" i="75"/>
  <c r="AA138" i="76"/>
  <c r="AA143" i="76" s="1"/>
  <c r="AB127" i="75"/>
  <c r="AC107" i="76"/>
  <c r="AD92" i="76"/>
  <c r="AD93" i="76"/>
  <c r="AA167" i="48"/>
  <c r="AB105" i="48"/>
  <c r="AC99" i="72"/>
  <c r="AA126" i="48"/>
  <c r="AB123" i="72"/>
  <c r="AA138" i="77"/>
  <c r="AA143" i="77" s="1"/>
  <c r="AC107" i="77"/>
  <c r="AC114" i="77"/>
  <c r="AC112" i="77"/>
  <c r="AD92" i="77"/>
  <c r="AC121" i="77"/>
  <c r="AB104" i="48"/>
  <c r="AB124" i="48"/>
  <c r="AC101" i="48"/>
  <c r="AD93" i="85" l="1"/>
  <c r="AC116" i="85"/>
  <c r="AC123" i="85"/>
  <c r="AC170" i="85"/>
  <c r="AC171" i="85"/>
  <c r="AD141" i="85"/>
  <c r="AD142" i="85"/>
  <c r="AE89" i="85"/>
  <c r="AD100" i="85"/>
  <c r="AD88" i="85"/>
  <c r="AC124" i="72"/>
  <c r="AD101" i="72"/>
  <c r="AB125" i="72"/>
  <c r="EX117" i="27"/>
  <c r="AB126" i="72"/>
  <c r="AC114" i="74"/>
  <c r="AC121" i="74"/>
  <c r="AC107" i="74"/>
  <c r="AD92" i="74"/>
  <c r="AC105" i="72"/>
  <c r="AB106" i="48"/>
  <c r="AC121" i="75"/>
  <c r="AC114" i="75"/>
  <c r="AC107" i="75"/>
  <c r="AC104" i="72"/>
  <c r="AB103" i="48"/>
  <c r="AC110" i="76"/>
  <c r="AD87" i="76"/>
  <c r="AD88" i="76"/>
  <c r="AC112" i="74"/>
  <c r="AC112" i="75"/>
  <c r="AD92" i="75"/>
  <c r="AA127" i="48"/>
  <c r="AA150" i="48"/>
  <c r="AD87" i="77"/>
  <c r="AD93" i="77"/>
  <c r="AC110" i="77"/>
  <c r="AB166" i="48"/>
  <c r="AB109" i="48"/>
  <c r="AB120" i="48"/>
  <c r="AB113" i="48"/>
  <c r="AD99" i="85" l="1"/>
  <c r="AC126" i="85"/>
  <c r="AC125" i="85"/>
  <c r="AC167" i="85"/>
  <c r="AF90" i="85"/>
  <c r="AD117" i="85"/>
  <c r="AC120" i="72"/>
  <c r="AA151" i="48"/>
  <c r="AA152" i="48" s="1"/>
  <c r="AC103" i="72"/>
  <c r="AB127" i="72"/>
  <c r="EY117" i="27"/>
  <c r="AC94" i="48"/>
  <c r="AC106" i="72"/>
  <c r="AC109" i="72"/>
  <c r="AC113" i="72"/>
  <c r="AC110" i="74"/>
  <c r="AA138" i="74"/>
  <c r="AA143" i="74" s="1"/>
  <c r="AD87" i="74"/>
  <c r="AD93" i="74"/>
  <c r="AD93" i="75"/>
  <c r="AC110" i="75"/>
  <c r="AA128" i="48"/>
  <c r="AD100" i="76"/>
  <c r="AE89" i="76"/>
  <c r="AF90" i="76"/>
  <c r="AD87" i="75"/>
  <c r="AC116" i="76"/>
  <c r="AD88" i="77"/>
  <c r="AE89" i="77"/>
  <c r="AD100" i="77"/>
  <c r="AB121" i="48"/>
  <c r="AB112" i="48"/>
  <c r="AB114" i="48"/>
  <c r="AB107" i="48"/>
  <c r="AC150" i="85" l="1"/>
  <c r="AC127" i="85"/>
  <c r="AD104" i="85"/>
  <c r="AD124" i="85"/>
  <c r="AD166" i="85"/>
  <c r="AD105" i="85"/>
  <c r="AE101" i="85"/>
  <c r="AA154" i="48"/>
  <c r="Z138" i="48" s="1"/>
  <c r="AA155" i="48"/>
  <c r="AC92" i="48"/>
  <c r="AA153" i="48"/>
  <c r="AC114" i="72"/>
  <c r="AC121" i="72"/>
  <c r="EZ117" i="27"/>
  <c r="AD94" i="72"/>
  <c r="AC112" i="72"/>
  <c r="AD100" i="74"/>
  <c r="AD88" i="74"/>
  <c r="AA138" i="75"/>
  <c r="AA143" i="75" s="1"/>
  <c r="AD88" i="75"/>
  <c r="AC116" i="75"/>
  <c r="AC107" i="72"/>
  <c r="AB169" i="48"/>
  <c r="AE89" i="74"/>
  <c r="AC123" i="75"/>
  <c r="AC123" i="77"/>
  <c r="AC116" i="77"/>
  <c r="AD117" i="76"/>
  <c r="AD124" i="76"/>
  <c r="AC123" i="76"/>
  <c r="AC125" i="76"/>
  <c r="AE89" i="75"/>
  <c r="AD99" i="76"/>
  <c r="AE101" i="76"/>
  <c r="AD105" i="76"/>
  <c r="AD100" i="75"/>
  <c r="AC116" i="74"/>
  <c r="AF90" i="77"/>
  <c r="AD117" i="77"/>
  <c r="AC87" i="48"/>
  <c r="AB110" i="48"/>
  <c r="AD120" i="85" l="1"/>
  <c r="AD109" i="85"/>
  <c r="AD113" i="85"/>
  <c r="AD103" i="85"/>
  <c r="AC128" i="85"/>
  <c r="AC151" i="85"/>
  <c r="AD106" i="85"/>
  <c r="AC93" i="48"/>
  <c r="AA138" i="72"/>
  <c r="AA143" i="72" s="1"/>
  <c r="AD92" i="72"/>
  <c r="FA117" i="27"/>
  <c r="AC141" i="48"/>
  <c r="AC142" i="48"/>
  <c r="AC110" i="72"/>
  <c r="AD117" i="74"/>
  <c r="AC123" i="74"/>
  <c r="AF90" i="74"/>
  <c r="AD117" i="75"/>
  <c r="AF90" i="75"/>
  <c r="AC125" i="75"/>
  <c r="AB171" i="48"/>
  <c r="AB170" i="48"/>
  <c r="AD99" i="77"/>
  <c r="AD99" i="74"/>
  <c r="AD99" i="75"/>
  <c r="AC126" i="77"/>
  <c r="AC126" i="76"/>
  <c r="AC125" i="77"/>
  <c r="AC126" i="75"/>
  <c r="AD104" i="76"/>
  <c r="AD109" i="76"/>
  <c r="AD89" i="48"/>
  <c r="AD87" i="72"/>
  <c r="AD124" i="77"/>
  <c r="AD105" i="77"/>
  <c r="AE101" i="77"/>
  <c r="AB116" i="48"/>
  <c r="AC88" i="48"/>
  <c r="AC100" i="48"/>
  <c r="AD107" i="85" l="1"/>
  <c r="AE94" i="85"/>
  <c r="AD112" i="85"/>
  <c r="AD114" i="85"/>
  <c r="AC152" i="85"/>
  <c r="AC154" i="85"/>
  <c r="AC153" i="85"/>
  <c r="AD121" i="85"/>
  <c r="AD93" i="72"/>
  <c r="FB117" i="27"/>
  <c r="AD100" i="72"/>
  <c r="AD105" i="74"/>
  <c r="AD88" i="72"/>
  <c r="AC116" i="72"/>
  <c r="AD104" i="74"/>
  <c r="AC126" i="74"/>
  <c r="AE101" i="74"/>
  <c r="AC125" i="74"/>
  <c r="AD124" i="74"/>
  <c r="AD124" i="75"/>
  <c r="AE101" i="75"/>
  <c r="AD104" i="75"/>
  <c r="AC127" i="75"/>
  <c r="AD106" i="76"/>
  <c r="AD113" i="76"/>
  <c r="AD114" i="76"/>
  <c r="AD104" i="77"/>
  <c r="AC127" i="77"/>
  <c r="AC127" i="76"/>
  <c r="AD105" i="75"/>
  <c r="AD120" i="76"/>
  <c r="AD121" i="76"/>
  <c r="AE90" i="48"/>
  <c r="AE89" i="72"/>
  <c r="AD120" i="77"/>
  <c r="AD109" i="77"/>
  <c r="AD113" i="77"/>
  <c r="AD106" i="77"/>
  <c r="AB123" i="48"/>
  <c r="AC99" i="48"/>
  <c r="AC117" i="48"/>
  <c r="AC155" i="85" l="1"/>
  <c r="AE92" i="85"/>
  <c r="AE87" i="85"/>
  <c r="AB138" i="85"/>
  <c r="AD169" i="85"/>
  <c r="AD110" i="85"/>
  <c r="AF90" i="72"/>
  <c r="AB125" i="48"/>
  <c r="FC117" i="27"/>
  <c r="AD117" i="72"/>
  <c r="AD109" i="74"/>
  <c r="AC127" i="74"/>
  <c r="AD106" i="74"/>
  <c r="AD120" i="74"/>
  <c r="AD113" i="74"/>
  <c r="AD120" i="75"/>
  <c r="AD109" i="75"/>
  <c r="AD113" i="75"/>
  <c r="AB138" i="76"/>
  <c r="AB143" i="76" s="1"/>
  <c r="AD106" i="75"/>
  <c r="AD107" i="76"/>
  <c r="AD112" i="76"/>
  <c r="AE92" i="76"/>
  <c r="AE93" i="76"/>
  <c r="AC105" i="48"/>
  <c r="AD99" i="72"/>
  <c r="AB126" i="48"/>
  <c r="AC123" i="72"/>
  <c r="AB167" i="48"/>
  <c r="AD112" i="77"/>
  <c r="AE92" i="77"/>
  <c r="AD114" i="77"/>
  <c r="AD107" i="77"/>
  <c r="AB138" i="77"/>
  <c r="AB143" i="77" s="1"/>
  <c r="AD121" i="77"/>
  <c r="AC104" i="48"/>
  <c r="AD101" i="48"/>
  <c r="AC124" i="48"/>
  <c r="AE88" i="85" l="1"/>
  <c r="AE141" i="85"/>
  <c r="AE100" i="85"/>
  <c r="AF89" i="85"/>
  <c r="AE142" i="85"/>
  <c r="AE93" i="85"/>
  <c r="AD116" i="85"/>
  <c r="AD170" i="85"/>
  <c r="AD171" i="85"/>
  <c r="AC125" i="72"/>
  <c r="AD124" i="72"/>
  <c r="AE101" i="72"/>
  <c r="FD117" i="27"/>
  <c r="AC126" i="72"/>
  <c r="AD114" i="74"/>
  <c r="AE92" i="74"/>
  <c r="AD121" i="74"/>
  <c r="AD107" i="74"/>
  <c r="AD105" i="72"/>
  <c r="AC106" i="48"/>
  <c r="AD114" i="75"/>
  <c r="AD121" i="75"/>
  <c r="AD112" i="75"/>
  <c r="AE92" i="75"/>
  <c r="AD104" i="72"/>
  <c r="AC103" i="48"/>
  <c r="AD107" i="75"/>
  <c r="AE87" i="76"/>
  <c r="AE88" i="76"/>
  <c r="AD112" i="74"/>
  <c r="AD110" i="76"/>
  <c r="AB127" i="48"/>
  <c r="AB150" i="48"/>
  <c r="AE93" i="77"/>
  <c r="AE87" i="77"/>
  <c r="AD110" i="77"/>
  <c r="AC166" i="48"/>
  <c r="AC109" i="48"/>
  <c r="AC120" i="48"/>
  <c r="AC113" i="48"/>
  <c r="AD123" i="85" l="1"/>
  <c r="AG90" i="85"/>
  <c r="AD125" i="85"/>
  <c r="AD126" i="85"/>
  <c r="AD167" i="85"/>
  <c r="AE99" i="85"/>
  <c r="AE117" i="85"/>
  <c r="AD103" i="72"/>
  <c r="AB151" i="48"/>
  <c r="AB154" i="48" s="1"/>
  <c r="AC127" i="72"/>
  <c r="AD120" i="72"/>
  <c r="FE117" i="27"/>
  <c r="AD94" i="48"/>
  <c r="AD109" i="72"/>
  <c r="AD106" i="72"/>
  <c r="AD113" i="72"/>
  <c r="AE87" i="74"/>
  <c r="AE93" i="74"/>
  <c r="AD110" i="74"/>
  <c r="AB138" i="75"/>
  <c r="AB143" i="75" s="1"/>
  <c r="AE93" i="75"/>
  <c r="AE87" i="75"/>
  <c r="AB128" i="48"/>
  <c r="AE100" i="76"/>
  <c r="AF89" i="76"/>
  <c r="AG90" i="76"/>
  <c r="AD116" i="76"/>
  <c r="AD110" i="75"/>
  <c r="AF89" i="77"/>
  <c r="AE100" i="77"/>
  <c r="AE88" i="77"/>
  <c r="AC107" i="48"/>
  <c r="AC112" i="48"/>
  <c r="AC114" i="48"/>
  <c r="AC121" i="48"/>
  <c r="AD150" i="85" l="1"/>
  <c r="AD127" i="85"/>
  <c r="AE105" i="85"/>
  <c r="AF101" i="85"/>
  <c r="AE124" i="85"/>
  <c r="AE104" i="85"/>
  <c r="AB153" i="48"/>
  <c r="AD121" i="72"/>
  <c r="AD114" i="72"/>
  <c r="AD92" i="48"/>
  <c r="AE92" i="72" s="1"/>
  <c r="AB152" i="48"/>
  <c r="AA138" i="48"/>
  <c r="FF117" i="27"/>
  <c r="AE94" i="72"/>
  <c r="AD112" i="72"/>
  <c r="AB138" i="72"/>
  <c r="AB143" i="72" s="1"/>
  <c r="AE88" i="74"/>
  <c r="AE100" i="74"/>
  <c r="AB138" i="74"/>
  <c r="AB143" i="74" s="1"/>
  <c r="AE88" i="75"/>
  <c r="AE100" i="75"/>
  <c r="AF89" i="75"/>
  <c r="AD107" i="72"/>
  <c r="AC169" i="48"/>
  <c r="AE117" i="76"/>
  <c r="AE124" i="76"/>
  <c r="AD123" i="76"/>
  <c r="AD125" i="76"/>
  <c r="AF89" i="74"/>
  <c r="AD123" i="77"/>
  <c r="AD116" i="77"/>
  <c r="AD116" i="74"/>
  <c r="AD116" i="75"/>
  <c r="AE99" i="76"/>
  <c r="AE105" i="76"/>
  <c r="AF101" i="76"/>
  <c r="AG90" i="77"/>
  <c r="AE117" i="77"/>
  <c r="AD87" i="48"/>
  <c r="AC110" i="48"/>
  <c r="AD151" i="85" l="1"/>
  <c r="AE106" i="85"/>
  <c r="AD128" i="85"/>
  <c r="AE166" i="85"/>
  <c r="AE109" i="85"/>
  <c r="AE103" i="85"/>
  <c r="AE113" i="85"/>
  <c r="AE120" i="85"/>
  <c r="AB155" i="48"/>
  <c r="AD93" i="48"/>
  <c r="FG117" i="27"/>
  <c r="AE87" i="72"/>
  <c r="AD141" i="48"/>
  <c r="AD142" i="48"/>
  <c r="AD110" i="72"/>
  <c r="AE117" i="74"/>
  <c r="AE105" i="74"/>
  <c r="AD123" i="74"/>
  <c r="AG90" i="74"/>
  <c r="AG90" i="75"/>
  <c r="AE99" i="75"/>
  <c r="AC171" i="48"/>
  <c r="AC170" i="48"/>
  <c r="AE99" i="77"/>
  <c r="AE105" i="77"/>
  <c r="AE99" i="74"/>
  <c r="AD125" i="77"/>
  <c r="AD126" i="77"/>
  <c r="AD126" i="76"/>
  <c r="AD123" i="75"/>
  <c r="AE104" i="76"/>
  <c r="AE109" i="76"/>
  <c r="AE117" i="75"/>
  <c r="AF101" i="77"/>
  <c r="AE104" i="77"/>
  <c r="AE124" i="77"/>
  <c r="AE89" i="48"/>
  <c r="AC116" i="48"/>
  <c r="AD100" i="48"/>
  <c r="AD88" i="48"/>
  <c r="AE121" i="85" l="1"/>
  <c r="AE114" i="85"/>
  <c r="AE112" i="85"/>
  <c r="AF94" i="85"/>
  <c r="AE107" i="85"/>
  <c r="AD152" i="85"/>
  <c r="AD154" i="85"/>
  <c r="AD153" i="85"/>
  <c r="AE93" i="72"/>
  <c r="FH117" i="27"/>
  <c r="AE100" i="72"/>
  <c r="AE88" i="72"/>
  <c r="AD116" i="72"/>
  <c r="AE104" i="74"/>
  <c r="AF101" i="74"/>
  <c r="AD126" i="74"/>
  <c r="AE124" i="74"/>
  <c r="AD125" i="74"/>
  <c r="AD125" i="75"/>
  <c r="AE105" i="75"/>
  <c r="AE124" i="75"/>
  <c r="AF101" i="75"/>
  <c r="AD127" i="77"/>
  <c r="AD126" i="75"/>
  <c r="AE104" i="75"/>
  <c r="AE120" i="76"/>
  <c r="AE121" i="76"/>
  <c r="AD127" i="76"/>
  <c r="AE106" i="76"/>
  <c r="AE113" i="76"/>
  <c r="AE114" i="76"/>
  <c r="AF90" i="48"/>
  <c r="AF89" i="72"/>
  <c r="AE120" i="77"/>
  <c r="AE106" i="77"/>
  <c r="AE109" i="77"/>
  <c r="AE113" i="77"/>
  <c r="AC123" i="48"/>
  <c r="AD99" i="48"/>
  <c r="AD117" i="48"/>
  <c r="AE169" i="85" l="1"/>
  <c r="AE110" i="85"/>
  <c r="AF92" i="85"/>
  <c r="AF87" i="85"/>
  <c r="AC138" i="85"/>
  <c r="AD155" i="85"/>
  <c r="AG90" i="72"/>
  <c r="AC126" i="48"/>
  <c r="AD126" i="72" s="1"/>
  <c r="FI117" i="27"/>
  <c r="AE117" i="72"/>
  <c r="AE113" i="74"/>
  <c r="AE120" i="74"/>
  <c r="AE109" i="74"/>
  <c r="AD127" i="74"/>
  <c r="AE106" i="74"/>
  <c r="AE109" i="75"/>
  <c r="AC125" i="48"/>
  <c r="AE107" i="76"/>
  <c r="AE113" i="75"/>
  <c r="AC138" i="76"/>
  <c r="AC143" i="76" s="1"/>
  <c r="AE112" i="76"/>
  <c r="AD127" i="75"/>
  <c r="AF92" i="76"/>
  <c r="AF93" i="76"/>
  <c r="AE106" i="75"/>
  <c r="AE120" i="75"/>
  <c r="AD105" i="48"/>
  <c r="AE99" i="72"/>
  <c r="AC167" i="48"/>
  <c r="AD123" i="72"/>
  <c r="AE121" i="77"/>
  <c r="AF92" i="77"/>
  <c r="AE114" i="77"/>
  <c r="AE112" i="77"/>
  <c r="AE107" i="77"/>
  <c r="AC138" i="77"/>
  <c r="AC143" i="77" s="1"/>
  <c r="AD104" i="48"/>
  <c r="AD124" i="48"/>
  <c r="AE101" i="48"/>
  <c r="AC150" i="48" l="1"/>
  <c r="AF88" i="85"/>
  <c r="AF142" i="85"/>
  <c r="AG89" i="85"/>
  <c r="AF100" i="85"/>
  <c r="AF141" i="85"/>
  <c r="AE171" i="85"/>
  <c r="AE170" i="85"/>
  <c r="AF93" i="85"/>
  <c r="AE116" i="85"/>
  <c r="AC127" i="48"/>
  <c r="AC128" i="48" s="1"/>
  <c r="AE124" i="72"/>
  <c r="AD125" i="72"/>
  <c r="AF101" i="72"/>
  <c r="AC151" i="48"/>
  <c r="FJ117" i="27"/>
  <c r="AE121" i="74"/>
  <c r="AF92" i="74"/>
  <c r="AE107" i="74"/>
  <c r="AE114" i="74"/>
  <c r="AE105" i="72"/>
  <c r="AD106" i="48"/>
  <c r="AE114" i="75"/>
  <c r="AE121" i="75"/>
  <c r="AE104" i="72"/>
  <c r="AD103" i="48"/>
  <c r="AE107" i="75"/>
  <c r="AF92" i="75"/>
  <c r="AE112" i="74"/>
  <c r="AE112" i="75"/>
  <c r="AF87" i="76"/>
  <c r="AF88" i="76"/>
  <c r="AE110" i="76"/>
  <c r="AE110" i="77"/>
  <c r="AF93" i="77"/>
  <c r="AF87" i="77"/>
  <c r="AD166" i="48"/>
  <c r="AD113" i="48"/>
  <c r="AD109" i="48"/>
  <c r="AD120" i="48"/>
  <c r="AE123" i="85" l="1"/>
  <c r="AF99" i="85"/>
  <c r="AH90" i="85"/>
  <c r="AE167" i="85"/>
  <c r="AF117" i="85"/>
  <c r="AD127" i="72"/>
  <c r="AC154" i="48"/>
  <c r="AC152" i="48"/>
  <c r="AC153" i="48"/>
  <c r="AE103" i="72"/>
  <c r="AE120" i="72"/>
  <c r="FK117" i="27"/>
  <c r="AE94" i="48"/>
  <c r="AE106" i="72"/>
  <c r="AE113" i="72"/>
  <c r="AE109" i="72"/>
  <c r="AF93" i="74"/>
  <c r="AE110" i="74"/>
  <c r="AF87" i="74"/>
  <c r="AF93" i="75"/>
  <c r="AE116" i="76"/>
  <c r="AG89" i="76"/>
  <c r="AH90" i="76"/>
  <c r="AF100" i="76"/>
  <c r="AE110" i="75"/>
  <c r="AF87" i="75"/>
  <c r="AF100" i="77"/>
  <c r="AG89" i="77"/>
  <c r="AF88" i="77"/>
  <c r="AD121" i="48"/>
  <c r="AD107" i="48"/>
  <c r="AD114" i="48"/>
  <c r="AD112" i="48"/>
  <c r="AE125" i="85" l="1"/>
  <c r="AE126" i="85"/>
  <c r="AF104" i="85"/>
  <c r="AF124" i="85"/>
  <c r="AF105" i="85"/>
  <c r="AG101" i="85"/>
  <c r="AC155" i="48"/>
  <c r="AB138" i="48"/>
  <c r="AE92" i="48"/>
  <c r="AF92" i="72" s="1"/>
  <c r="AE114" i="72"/>
  <c r="AE121" i="72"/>
  <c r="FL117" i="27"/>
  <c r="AF94" i="72"/>
  <c r="AE112" i="72"/>
  <c r="AF100" i="74"/>
  <c r="AF88" i="74"/>
  <c r="AC138" i="74"/>
  <c r="AC143" i="74" s="1"/>
  <c r="AC138" i="75"/>
  <c r="AC143" i="75" s="1"/>
  <c r="AF88" i="75"/>
  <c r="AE107" i="72"/>
  <c r="AD169" i="48"/>
  <c r="AF100" i="75"/>
  <c r="AG89" i="74"/>
  <c r="AE116" i="75"/>
  <c r="AE123" i="77"/>
  <c r="AE116" i="77"/>
  <c r="AF117" i="76"/>
  <c r="AF124" i="76"/>
  <c r="AF99" i="76"/>
  <c r="AG101" i="76"/>
  <c r="AF105" i="76"/>
  <c r="AE116" i="74"/>
  <c r="AG89" i="75"/>
  <c r="AE123" i="76"/>
  <c r="AE125" i="76"/>
  <c r="AH90" i="77"/>
  <c r="AF117" i="77"/>
  <c r="AE87" i="48"/>
  <c r="AD110" i="48"/>
  <c r="AE127" i="85" l="1"/>
  <c r="AE150" i="85"/>
  <c r="AF166" i="85"/>
  <c r="AE151" i="85"/>
  <c r="AF103" i="85"/>
  <c r="AF113" i="85"/>
  <c r="AF120" i="85"/>
  <c r="AF109" i="85"/>
  <c r="AF106" i="85"/>
  <c r="AC138" i="72"/>
  <c r="AC143" i="72" s="1"/>
  <c r="AE93" i="48"/>
  <c r="FM117" i="27"/>
  <c r="AE142" i="48"/>
  <c r="AE141" i="48"/>
  <c r="AE110" i="72"/>
  <c r="AH90" i="74"/>
  <c r="AF105" i="74"/>
  <c r="AF117" i="74"/>
  <c r="AE123" i="74"/>
  <c r="AE123" i="75"/>
  <c r="AH90" i="75"/>
  <c r="AE125" i="75"/>
  <c r="AD170" i="48"/>
  <c r="AD171" i="48"/>
  <c r="AF99" i="77"/>
  <c r="AF105" i="77"/>
  <c r="AF99" i="74"/>
  <c r="AE126" i="77"/>
  <c r="AE125" i="77"/>
  <c r="AE126" i="76"/>
  <c r="AF104" i="76"/>
  <c r="AF109" i="76"/>
  <c r="AF106" i="76"/>
  <c r="AF117" i="75"/>
  <c r="AF99" i="75"/>
  <c r="AE126" i="75"/>
  <c r="AF89" i="48"/>
  <c r="AF87" i="72"/>
  <c r="AF124" i="77"/>
  <c r="AG101" i="77"/>
  <c r="AE88" i="48"/>
  <c r="AE100" i="48"/>
  <c r="AD116" i="48"/>
  <c r="AE128" i="85" l="1"/>
  <c r="AE153" i="85"/>
  <c r="AE154" i="85"/>
  <c r="AE152" i="85"/>
  <c r="AF121" i="85"/>
  <c r="AF107" i="85"/>
  <c r="AG94" i="85"/>
  <c r="AF114" i="85"/>
  <c r="AF112" i="85"/>
  <c r="AF93" i="72"/>
  <c r="FN117" i="27"/>
  <c r="AF100" i="72"/>
  <c r="AF88" i="72"/>
  <c r="AE116" i="72"/>
  <c r="AE125" i="74"/>
  <c r="AG101" i="74"/>
  <c r="AE126" i="74"/>
  <c r="AF104" i="74"/>
  <c r="AF124" i="74"/>
  <c r="AF105" i="75"/>
  <c r="AF124" i="75"/>
  <c r="AG101" i="75"/>
  <c r="AE127" i="77"/>
  <c r="AF113" i="76"/>
  <c r="AF114" i="76"/>
  <c r="AF104" i="75"/>
  <c r="AF120" i="76"/>
  <c r="AF121" i="76"/>
  <c r="AE127" i="76"/>
  <c r="AE127" i="75"/>
  <c r="AF104" i="77"/>
  <c r="AG90" i="48"/>
  <c r="AG89" i="72"/>
  <c r="AF113" i="77"/>
  <c r="AF120" i="77"/>
  <c r="AF109" i="77"/>
  <c r="AF106" i="77"/>
  <c r="AD123" i="48"/>
  <c r="AE117" i="48"/>
  <c r="AE99" i="48"/>
  <c r="AG92" i="85" l="1"/>
  <c r="AG87" i="85"/>
  <c r="AF169" i="85"/>
  <c r="AF110" i="85"/>
  <c r="AE155" i="85"/>
  <c r="AD138" i="85"/>
  <c r="AH90" i="72"/>
  <c r="AD126" i="48"/>
  <c r="AD127" i="48" s="1"/>
  <c r="FO117" i="27"/>
  <c r="AF117" i="72"/>
  <c r="AF113" i="74"/>
  <c r="AE127" i="74"/>
  <c r="AF120" i="74"/>
  <c r="AF106" i="74"/>
  <c r="AF109" i="74"/>
  <c r="AF109" i="75"/>
  <c r="AD138" i="77"/>
  <c r="AD143" i="77" s="1"/>
  <c r="AD167" i="48"/>
  <c r="AF107" i="76"/>
  <c r="AD138" i="76"/>
  <c r="AD143" i="76" s="1"/>
  <c r="AF112" i="76"/>
  <c r="AF113" i="75"/>
  <c r="AG92" i="76"/>
  <c r="AG93" i="76"/>
  <c r="AF106" i="75"/>
  <c r="AF120" i="75"/>
  <c r="AE105" i="48"/>
  <c r="AF99" i="72"/>
  <c r="AD125" i="48"/>
  <c r="AE123" i="72"/>
  <c r="AF107" i="77"/>
  <c r="AF121" i="77"/>
  <c r="AG92" i="77"/>
  <c r="AF114" i="77"/>
  <c r="AF112" i="77"/>
  <c r="AE104" i="48"/>
  <c r="AF101" i="48"/>
  <c r="AE124" i="48"/>
  <c r="AF171" i="85" l="1"/>
  <c r="AF170" i="85"/>
  <c r="AG142" i="85"/>
  <c r="AG88" i="85"/>
  <c r="AG141" i="85"/>
  <c r="AG100" i="85"/>
  <c r="AH89" i="85"/>
  <c r="AG93" i="85"/>
  <c r="AF116" i="85"/>
  <c r="AE126" i="72"/>
  <c r="AD150" i="48"/>
  <c r="AD151" i="48" s="1"/>
  <c r="AG101" i="72"/>
  <c r="AE127" i="72"/>
  <c r="AE125" i="72"/>
  <c r="AF124" i="72"/>
  <c r="FP117" i="27"/>
  <c r="AF114" i="74"/>
  <c r="AG92" i="74"/>
  <c r="AF107" i="74"/>
  <c r="AF121" i="74"/>
  <c r="AF105" i="72"/>
  <c r="AE106" i="48"/>
  <c r="AF121" i="75"/>
  <c r="AF114" i="75"/>
  <c r="AF104" i="72"/>
  <c r="AE103" i="48"/>
  <c r="AF112" i="74"/>
  <c r="AF107" i="75"/>
  <c r="AF112" i="75"/>
  <c r="AF110" i="76"/>
  <c r="AG87" i="76"/>
  <c r="AG88" i="76"/>
  <c r="AG92" i="75"/>
  <c r="AG93" i="77"/>
  <c r="AG87" i="77"/>
  <c r="AF110" i="77"/>
  <c r="AE166" i="48"/>
  <c r="AE109" i="48"/>
  <c r="AE113" i="48"/>
  <c r="AE120" i="48"/>
  <c r="AD128" i="48"/>
  <c r="AF123" i="85" l="1"/>
  <c r="AG99" i="85"/>
  <c r="AG117" i="85"/>
  <c r="AI90" i="85"/>
  <c r="AD152" i="48"/>
  <c r="AD153" i="48"/>
  <c r="AF120" i="72"/>
  <c r="AD155" i="48"/>
  <c r="AF103" i="72"/>
  <c r="AD154" i="48"/>
  <c r="FQ117" i="27"/>
  <c r="AF94" i="48"/>
  <c r="AF106" i="72"/>
  <c r="AF109" i="72"/>
  <c r="AF113" i="72"/>
  <c r="AF110" i="74"/>
  <c r="AG93" i="74"/>
  <c r="AG87" i="74"/>
  <c r="AD138" i="75"/>
  <c r="AD143" i="75" s="1"/>
  <c r="AG93" i="75"/>
  <c r="AF116" i="76"/>
  <c r="AG87" i="75"/>
  <c r="AG100" i="76"/>
  <c r="AH89" i="76"/>
  <c r="AI90" i="76"/>
  <c r="AF110" i="75"/>
  <c r="AH89" i="77"/>
  <c r="AG100" i="77"/>
  <c r="AG88" i="77"/>
  <c r="AE121" i="48"/>
  <c r="AE107" i="48"/>
  <c r="AE114" i="48"/>
  <c r="AE112" i="48"/>
  <c r="AF167" i="85" l="1"/>
  <c r="AF125" i="85"/>
  <c r="AF126" i="85"/>
  <c r="AG104" i="85"/>
  <c r="AG124" i="85"/>
  <c r="AG105" i="85"/>
  <c r="AH101" i="85"/>
  <c r="AF92" i="48"/>
  <c r="AG92" i="72" s="1"/>
  <c r="AC138" i="48"/>
  <c r="AF114" i="72"/>
  <c r="AF121" i="72"/>
  <c r="FR117" i="27"/>
  <c r="AG94" i="72"/>
  <c r="AF112" i="72"/>
  <c r="AG88" i="74"/>
  <c r="AG100" i="74"/>
  <c r="AD138" i="74"/>
  <c r="AD143" i="74" s="1"/>
  <c r="AG88" i="75"/>
  <c r="AF107" i="72"/>
  <c r="AE169" i="48"/>
  <c r="AH89" i="74"/>
  <c r="AG100" i="75"/>
  <c r="AH89" i="75"/>
  <c r="AF123" i="77"/>
  <c r="AF116" i="77"/>
  <c r="AG117" i="76"/>
  <c r="AG124" i="76"/>
  <c r="AG99" i="76"/>
  <c r="AH101" i="76"/>
  <c r="AG105" i="76"/>
  <c r="AF116" i="74"/>
  <c r="AF116" i="75"/>
  <c r="AF123" i="76"/>
  <c r="AF125" i="76"/>
  <c r="AG117" i="77"/>
  <c r="AI90" i="77"/>
  <c r="AF87" i="48"/>
  <c r="AE110" i="48"/>
  <c r="AG166" i="85" l="1"/>
  <c r="AF150" i="85"/>
  <c r="AF127" i="85"/>
  <c r="AG109" i="85"/>
  <c r="AG120" i="85"/>
  <c r="AG113" i="85"/>
  <c r="AG103" i="85"/>
  <c r="AG106" i="85"/>
  <c r="AD138" i="72"/>
  <c r="AD143" i="72" s="1"/>
  <c r="AF93" i="48"/>
  <c r="FS117" i="27"/>
  <c r="AF141" i="48"/>
  <c r="AF142" i="48"/>
  <c r="AF110" i="72"/>
  <c r="AI90" i="74"/>
  <c r="AG117" i="74"/>
  <c r="AF123" i="74"/>
  <c r="AI90" i="75"/>
  <c r="AE170" i="48"/>
  <c r="AE171" i="48"/>
  <c r="AG99" i="77"/>
  <c r="AG99" i="74"/>
  <c r="AF125" i="77"/>
  <c r="AF126" i="77"/>
  <c r="AF126" i="76"/>
  <c r="AG117" i="75"/>
  <c r="AG99" i="75"/>
  <c r="AF123" i="75"/>
  <c r="AG104" i="76"/>
  <c r="AG109" i="76"/>
  <c r="AG89" i="48"/>
  <c r="AG87" i="72"/>
  <c r="AG105" i="77"/>
  <c r="AH101" i="77"/>
  <c r="AG124" i="77"/>
  <c r="AF100" i="48"/>
  <c r="AF88" i="48"/>
  <c r="AE116" i="48"/>
  <c r="AF151" i="85" l="1"/>
  <c r="AF128" i="85"/>
  <c r="AG107" i="85"/>
  <c r="AG114" i="85"/>
  <c r="AG112" i="85"/>
  <c r="AH94" i="85"/>
  <c r="AG121" i="85"/>
  <c r="AF152" i="85"/>
  <c r="AG93" i="72"/>
  <c r="FT117" i="27"/>
  <c r="AG100" i="72"/>
  <c r="AG105" i="74"/>
  <c r="AG88" i="72"/>
  <c r="AF116" i="72"/>
  <c r="AF125" i="74"/>
  <c r="AG124" i="74"/>
  <c r="AH101" i="74"/>
  <c r="AF126" i="74"/>
  <c r="AG105" i="75"/>
  <c r="AG124" i="75"/>
  <c r="AF125" i="75"/>
  <c r="AH101" i="75"/>
  <c r="AF127" i="77"/>
  <c r="AG104" i="77"/>
  <c r="AG106" i="76"/>
  <c r="AF127" i="76"/>
  <c r="AG120" i="76"/>
  <c r="AG121" i="76"/>
  <c r="AG113" i="76"/>
  <c r="AG114" i="76"/>
  <c r="AG104" i="74"/>
  <c r="AF126" i="75"/>
  <c r="AG104" i="75"/>
  <c r="AH90" i="48"/>
  <c r="AH89" i="72"/>
  <c r="AG120" i="77"/>
  <c r="AG113" i="77"/>
  <c r="AG109" i="77"/>
  <c r="AG106" i="77"/>
  <c r="AE123" i="48"/>
  <c r="AF117" i="48"/>
  <c r="AF99" i="48"/>
  <c r="AF153" i="85" l="1"/>
  <c r="AF154" i="85"/>
  <c r="AE138" i="85"/>
  <c r="AF155" i="85"/>
  <c r="AH92" i="85"/>
  <c r="AH87" i="85"/>
  <c r="AG169" i="85"/>
  <c r="AG110" i="85"/>
  <c r="AI90" i="72"/>
  <c r="AF123" i="72"/>
  <c r="FU117" i="27"/>
  <c r="AG117" i="72"/>
  <c r="AG109" i="74"/>
  <c r="AG106" i="74"/>
  <c r="AF127" i="74"/>
  <c r="AG120" i="74"/>
  <c r="AG113" i="74"/>
  <c r="AG109" i="75"/>
  <c r="AE138" i="77"/>
  <c r="AE143" i="77" s="1"/>
  <c r="AE167" i="48"/>
  <c r="AG112" i="76"/>
  <c r="AF127" i="75"/>
  <c r="AG120" i="75"/>
  <c r="AG106" i="75"/>
  <c r="AH92" i="76"/>
  <c r="AH93" i="76"/>
  <c r="AG107" i="76"/>
  <c r="AG113" i="75"/>
  <c r="AE138" i="76"/>
  <c r="AE143" i="76" s="1"/>
  <c r="AE125" i="48"/>
  <c r="AE126" i="48"/>
  <c r="AF105" i="48"/>
  <c r="AG99" i="72"/>
  <c r="AG121" i="77"/>
  <c r="AG107" i="77"/>
  <c r="AG112" i="77"/>
  <c r="AH92" i="77"/>
  <c r="AG114" i="77"/>
  <c r="AF104" i="48"/>
  <c r="AG101" i="48"/>
  <c r="AF124" i="48"/>
  <c r="AH93" i="85" l="1"/>
  <c r="AH100" i="85"/>
  <c r="AH88" i="85"/>
  <c r="AH141" i="85"/>
  <c r="AH142" i="85"/>
  <c r="AI89" i="85"/>
  <c r="AG116" i="85"/>
  <c r="AG170" i="85"/>
  <c r="AG171" i="85"/>
  <c r="AF125" i="72"/>
  <c r="AG124" i="72"/>
  <c r="AH101" i="72"/>
  <c r="FV117" i="27"/>
  <c r="AF126" i="72"/>
  <c r="AH92" i="74"/>
  <c r="AG107" i="74"/>
  <c r="AG121" i="74"/>
  <c r="AG114" i="74"/>
  <c r="AG105" i="72"/>
  <c r="AF106" i="48"/>
  <c r="AG114" i="75"/>
  <c r="AG121" i="75"/>
  <c r="AG104" i="72"/>
  <c r="AF103" i="48"/>
  <c r="AE127" i="48"/>
  <c r="AE150" i="48"/>
  <c r="AG112" i="74"/>
  <c r="AG112" i="75"/>
  <c r="AG107" i="75"/>
  <c r="AH87" i="76"/>
  <c r="AH88" i="76"/>
  <c r="AG110" i="76"/>
  <c r="AH92" i="75"/>
  <c r="AH87" i="77"/>
  <c r="AG110" i="77"/>
  <c r="AH93" i="77"/>
  <c r="AF166" i="48"/>
  <c r="AF109" i="48"/>
  <c r="AF113" i="48"/>
  <c r="AF120" i="48"/>
  <c r="AG123" i="85" l="1"/>
  <c r="AG126" i="85"/>
  <c r="AG125" i="85"/>
  <c r="AG167" i="85"/>
  <c r="AJ90" i="85"/>
  <c r="AH99" i="85"/>
  <c r="AH117" i="85"/>
  <c r="AE151" i="48"/>
  <c r="AE154" i="48" s="1"/>
  <c r="AF127" i="72"/>
  <c r="AG120" i="72"/>
  <c r="AG103" i="72"/>
  <c r="FW117" i="27"/>
  <c r="AG94" i="48"/>
  <c r="AG106" i="72"/>
  <c r="AG109" i="72"/>
  <c r="AG113" i="72"/>
  <c r="AG110" i="74"/>
  <c r="AH93" i="74"/>
  <c r="AH87" i="74"/>
  <c r="AH93" i="75"/>
  <c r="AE128" i="48"/>
  <c r="AH100" i="76"/>
  <c r="AH87" i="75"/>
  <c r="AG116" i="76"/>
  <c r="AG110" i="75"/>
  <c r="AI89" i="76"/>
  <c r="AJ90" i="76"/>
  <c r="AI89" i="77"/>
  <c r="AH100" i="77"/>
  <c r="AH88" i="77"/>
  <c r="AF114" i="48"/>
  <c r="AF112" i="48"/>
  <c r="AF107" i="48"/>
  <c r="AF121" i="48"/>
  <c r="AE152" i="48" l="1"/>
  <c r="AH105" i="85"/>
  <c r="AI101" i="85"/>
  <c r="AG150" i="85"/>
  <c r="AG127" i="85"/>
  <c r="AH104" i="85"/>
  <c r="AH124" i="85"/>
  <c r="AD138" i="48"/>
  <c r="AE138" i="72" s="1"/>
  <c r="AE143" i="72" s="1"/>
  <c r="AE155" i="48"/>
  <c r="AG121" i="72"/>
  <c r="AG92" i="48"/>
  <c r="AH92" i="72" s="1"/>
  <c r="AG114" i="72"/>
  <c r="AE153" i="48"/>
  <c r="FX117" i="27"/>
  <c r="AH94" i="72"/>
  <c r="AG112" i="72"/>
  <c r="AH88" i="74"/>
  <c r="AH100" i="74"/>
  <c r="AE138" i="74"/>
  <c r="AE143" i="74" s="1"/>
  <c r="AG123" i="75"/>
  <c r="AH88" i="75"/>
  <c r="AE138" i="75"/>
  <c r="AE143" i="75" s="1"/>
  <c r="AG107" i="72"/>
  <c r="AF169" i="48"/>
  <c r="AI89" i="74"/>
  <c r="AG123" i="77"/>
  <c r="AG116" i="77"/>
  <c r="AH100" i="75"/>
  <c r="AH117" i="76"/>
  <c r="AH124" i="76"/>
  <c r="AI89" i="75"/>
  <c r="AH99" i="76"/>
  <c r="AH105" i="76"/>
  <c r="AI101" i="76"/>
  <c r="AG116" i="75"/>
  <c r="AG116" i="74"/>
  <c r="AG123" i="76"/>
  <c r="AG125" i="76"/>
  <c r="AJ90" i="77"/>
  <c r="AH117" i="77"/>
  <c r="AG87" i="48"/>
  <c r="AF110" i="48"/>
  <c r="AH120" i="85" l="1"/>
  <c r="AH103" i="85"/>
  <c r="AH109" i="85"/>
  <c r="AH113" i="85"/>
  <c r="AG128" i="85"/>
  <c r="AG151" i="85"/>
  <c r="AH166" i="85"/>
  <c r="AH106" i="85"/>
  <c r="AG93" i="48"/>
  <c r="FY117" i="27"/>
  <c r="AG141" i="48"/>
  <c r="AG142" i="48"/>
  <c r="AG110" i="72"/>
  <c r="AG126" i="75"/>
  <c r="AG125" i="75"/>
  <c r="AJ90" i="74"/>
  <c r="AG123" i="74"/>
  <c r="AH117" i="74"/>
  <c r="AJ90" i="75"/>
  <c r="AF171" i="48"/>
  <c r="AF170" i="48"/>
  <c r="AH99" i="77"/>
  <c r="AH105" i="77"/>
  <c r="AH99" i="74"/>
  <c r="AG125" i="77"/>
  <c r="AG126" i="77"/>
  <c r="AG126" i="76"/>
  <c r="AH104" i="76"/>
  <c r="AH109" i="76"/>
  <c r="AH117" i="75"/>
  <c r="AH99" i="75"/>
  <c r="AH89" i="48"/>
  <c r="AH87" i="72"/>
  <c r="AI101" i="77"/>
  <c r="AH124" i="77"/>
  <c r="AG88" i="48"/>
  <c r="AG100" i="48"/>
  <c r="AF116" i="48"/>
  <c r="AG152" i="85" l="1"/>
  <c r="AG154" i="85"/>
  <c r="AG153" i="85"/>
  <c r="AH107" i="85"/>
  <c r="AI94" i="85"/>
  <c r="AH112" i="85"/>
  <c r="AH114" i="85"/>
  <c r="AH121" i="85"/>
  <c r="AH93" i="72"/>
  <c r="FZ117" i="27"/>
  <c r="AH100" i="72"/>
  <c r="AH105" i="74"/>
  <c r="AG116" i="72"/>
  <c r="AH88" i="72"/>
  <c r="AG126" i="74"/>
  <c r="AH124" i="74"/>
  <c r="AH104" i="74"/>
  <c r="AI101" i="74"/>
  <c r="AG125" i="74"/>
  <c r="AH105" i="75"/>
  <c r="AI101" i="75"/>
  <c r="AH124" i="75"/>
  <c r="AG127" i="77"/>
  <c r="AH104" i="75"/>
  <c r="AG127" i="75"/>
  <c r="AH113" i="76"/>
  <c r="AH114" i="76"/>
  <c r="AH106" i="76"/>
  <c r="AH120" i="76"/>
  <c r="AH121" i="76"/>
  <c r="AG127" i="76"/>
  <c r="AH104" i="77"/>
  <c r="AI90" i="48"/>
  <c r="AI89" i="72"/>
  <c r="AH109" i="77"/>
  <c r="AH106" i="77"/>
  <c r="AH120" i="77"/>
  <c r="AH113" i="77"/>
  <c r="AF123" i="48"/>
  <c r="AG117" i="48"/>
  <c r="AG99" i="48"/>
  <c r="AH169" i="85" l="1"/>
  <c r="AH110" i="85"/>
  <c r="AF138" i="85"/>
  <c r="AG155" i="85"/>
  <c r="AI92" i="85"/>
  <c r="AI87" i="85"/>
  <c r="AJ90" i="72"/>
  <c r="AG123" i="72"/>
  <c r="GA117" i="27"/>
  <c r="AH117" i="72"/>
  <c r="AH113" i="74"/>
  <c r="AG127" i="74"/>
  <c r="AH106" i="74"/>
  <c r="AH109" i="74"/>
  <c r="AH120" i="74"/>
  <c r="AH109" i="75"/>
  <c r="AF138" i="76"/>
  <c r="AF143" i="76" s="1"/>
  <c r="AH107" i="76"/>
  <c r="AH120" i="75"/>
  <c r="AH106" i="75"/>
  <c r="AH113" i="75"/>
  <c r="AH112" i="76"/>
  <c r="AI92" i="76"/>
  <c r="AI93" i="76"/>
  <c r="AG105" i="48"/>
  <c r="AH99" i="72"/>
  <c r="AH107" i="77"/>
  <c r="AI92" i="77"/>
  <c r="AH112" i="77"/>
  <c r="AH114" i="77"/>
  <c r="AH121" i="77"/>
  <c r="AF138" i="77"/>
  <c r="AF143" i="77" s="1"/>
  <c r="AG104" i="48"/>
  <c r="AF167" i="48"/>
  <c r="AF125" i="48"/>
  <c r="AF126" i="48"/>
  <c r="AH101" i="48"/>
  <c r="AG124" i="48"/>
  <c r="AH116" i="85" l="1"/>
  <c r="AI141" i="85"/>
  <c r="AI142" i="85"/>
  <c r="AJ89" i="85"/>
  <c r="AI100" i="85"/>
  <c r="AI88" i="85"/>
  <c r="AH171" i="85"/>
  <c r="AH170" i="85"/>
  <c r="AI93" i="85"/>
  <c r="AI101" i="72"/>
  <c r="AG125" i="72"/>
  <c r="AH124" i="72"/>
  <c r="GB117" i="27"/>
  <c r="AG126" i="72"/>
  <c r="AI92" i="74"/>
  <c r="AH107" i="74"/>
  <c r="AH121" i="74"/>
  <c r="AH114" i="74"/>
  <c r="AH105" i="72"/>
  <c r="AG106" i="48"/>
  <c r="AH114" i="75"/>
  <c r="AH121" i="75"/>
  <c r="AH104" i="72"/>
  <c r="AG103" i="48"/>
  <c r="AI87" i="76"/>
  <c r="AI88" i="76"/>
  <c r="AH107" i="75"/>
  <c r="AH110" i="76"/>
  <c r="AI92" i="75"/>
  <c r="AH112" i="75"/>
  <c r="AH112" i="74"/>
  <c r="AI87" i="77"/>
  <c r="AI93" i="77"/>
  <c r="AH110" i="77"/>
  <c r="AF150" i="48"/>
  <c r="AF127" i="48"/>
  <c r="AG166" i="48"/>
  <c r="AG120" i="48"/>
  <c r="AG113" i="48"/>
  <c r="AG109" i="48"/>
  <c r="AH123" i="85" l="1"/>
  <c r="AH126" i="85"/>
  <c r="AK90" i="85"/>
  <c r="AI99" i="85"/>
  <c r="AI117" i="85"/>
  <c r="AH103" i="72"/>
  <c r="AF151" i="48"/>
  <c r="AF154" i="48" s="1"/>
  <c r="AH120" i="72"/>
  <c r="AG127" i="72"/>
  <c r="GC117" i="27"/>
  <c r="AH94" i="48"/>
  <c r="AH113" i="72"/>
  <c r="AH109" i="72"/>
  <c r="AH106" i="72"/>
  <c r="AH110" i="74"/>
  <c r="AI93" i="74"/>
  <c r="AI87" i="74"/>
  <c r="AF138" i="75"/>
  <c r="AF143" i="75" s="1"/>
  <c r="AI93" i="75"/>
  <c r="AH116" i="76"/>
  <c r="AH110" i="75"/>
  <c r="AI87" i="75"/>
  <c r="AJ89" i="76"/>
  <c r="AK90" i="76"/>
  <c r="AI100" i="76"/>
  <c r="AH116" i="77"/>
  <c r="AI100" i="77"/>
  <c r="AI88" i="77"/>
  <c r="AJ89" i="77"/>
  <c r="AF128" i="48"/>
  <c r="AG112" i="48"/>
  <c r="AG114" i="48"/>
  <c r="AG121" i="48"/>
  <c r="AG107" i="48"/>
  <c r="AF153" i="48" l="1"/>
  <c r="AH167" i="85"/>
  <c r="AH125" i="85"/>
  <c r="AI105" i="85"/>
  <c r="AJ101" i="85"/>
  <c r="AH150" i="85"/>
  <c r="AH127" i="85"/>
  <c r="AI124" i="85"/>
  <c r="AI104" i="85"/>
  <c r="AH121" i="72"/>
  <c r="AF152" i="48"/>
  <c r="AH114" i="72"/>
  <c r="AH92" i="48"/>
  <c r="AE138" i="48"/>
  <c r="GD117" i="27"/>
  <c r="AI94" i="72"/>
  <c r="AH112" i="72"/>
  <c r="AI88" i="74"/>
  <c r="AI100" i="74"/>
  <c r="AF138" i="74"/>
  <c r="AF143" i="74" s="1"/>
  <c r="AI88" i="75"/>
  <c r="AH107" i="72"/>
  <c r="AG169" i="48"/>
  <c r="AJ89" i="74"/>
  <c r="AH123" i="77"/>
  <c r="AI99" i="76"/>
  <c r="AJ101" i="76"/>
  <c r="AI105" i="76"/>
  <c r="AJ89" i="75"/>
  <c r="AH116" i="74"/>
  <c r="AI100" i="75"/>
  <c r="AI117" i="76"/>
  <c r="AI124" i="76"/>
  <c r="AH116" i="75"/>
  <c r="AH123" i="76"/>
  <c r="AH125" i="76"/>
  <c r="AK90" i="77"/>
  <c r="AI117" i="77"/>
  <c r="AH87" i="48"/>
  <c r="AG110" i="48"/>
  <c r="AI166" i="85" l="1"/>
  <c r="AH128" i="85"/>
  <c r="AH151" i="85"/>
  <c r="AI106" i="85"/>
  <c r="AI113" i="85"/>
  <c r="AI120" i="85"/>
  <c r="AI109" i="85"/>
  <c r="AI103" i="85"/>
  <c r="AF138" i="72"/>
  <c r="AF143" i="72" s="1"/>
  <c r="AF155" i="48"/>
  <c r="AH93" i="48"/>
  <c r="AI92" i="72"/>
  <c r="GE117" i="27"/>
  <c r="AH141" i="48"/>
  <c r="AH142" i="48"/>
  <c r="AH110" i="72"/>
  <c r="AK90" i="74"/>
  <c r="AH123" i="74"/>
  <c r="AI117" i="74"/>
  <c r="AK90" i="75"/>
  <c r="AG171" i="48"/>
  <c r="AG170" i="48"/>
  <c r="AI99" i="77"/>
  <c r="AI105" i="77"/>
  <c r="AI99" i="74"/>
  <c r="AH125" i="77"/>
  <c r="AH126" i="77"/>
  <c r="AI117" i="75"/>
  <c r="AH126" i="76"/>
  <c r="AH123" i="75"/>
  <c r="AI104" i="76"/>
  <c r="AI109" i="76"/>
  <c r="AI106" i="76"/>
  <c r="AI99" i="75"/>
  <c r="AI89" i="48"/>
  <c r="AI87" i="72"/>
  <c r="AJ101" i="77"/>
  <c r="AI124" i="77"/>
  <c r="AH100" i="48"/>
  <c r="AH88" i="48"/>
  <c r="AG116" i="48"/>
  <c r="AI107" i="85" l="1"/>
  <c r="AI121" i="85"/>
  <c r="AJ94" i="85"/>
  <c r="AI114" i="85"/>
  <c r="AI112" i="85"/>
  <c r="AH153" i="85"/>
  <c r="AH154" i="85"/>
  <c r="AH152" i="85"/>
  <c r="AI93" i="72"/>
  <c r="GF117" i="27"/>
  <c r="AI105" i="74"/>
  <c r="AI100" i="72"/>
  <c r="AI88" i="72"/>
  <c r="AH116" i="72"/>
  <c r="AH125" i="74"/>
  <c r="AI104" i="74"/>
  <c r="AI124" i="74"/>
  <c r="AH126" i="74"/>
  <c r="AJ101" i="74"/>
  <c r="AI105" i="75"/>
  <c r="AJ101" i="75"/>
  <c r="AI124" i="75"/>
  <c r="AH125" i="75"/>
  <c r="AH127" i="77"/>
  <c r="AI120" i="76"/>
  <c r="AI121" i="76"/>
  <c r="AH126" i="75"/>
  <c r="AI104" i="77"/>
  <c r="AI104" i="75"/>
  <c r="AI113" i="76"/>
  <c r="AI114" i="76"/>
  <c r="AH127" i="76"/>
  <c r="AJ90" i="48"/>
  <c r="AJ89" i="72"/>
  <c r="AI106" i="77"/>
  <c r="AI120" i="77"/>
  <c r="AI113" i="77"/>
  <c r="AI109" i="77"/>
  <c r="AG123" i="48"/>
  <c r="AH117" i="48"/>
  <c r="AH99" i="48"/>
  <c r="AJ92" i="85" l="1"/>
  <c r="AJ87" i="85"/>
  <c r="AH155" i="85"/>
  <c r="AG138" i="85"/>
  <c r="AI169" i="85"/>
  <c r="AI110" i="85"/>
  <c r="AK90" i="72"/>
  <c r="GG117" i="27"/>
  <c r="AI117" i="72"/>
  <c r="AH127" i="74"/>
  <c r="AI109" i="74"/>
  <c r="AI120" i="74"/>
  <c r="AI106" i="74"/>
  <c r="AI113" i="74"/>
  <c r="AI109" i="75"/>
  <c r="AJ92" i="76"/>
  <c r="AJ93" i="76"/>
  <c r="AI107" i="76"/>
  <c r="AH127" i="75"/>
  <c r="AI113" i="75"/>
  <c r="AI120" i="75"/>
  <c r="AI106" i="75"/>
  <c r="AG138" i="76"/>
  <c r="AG143" i="76" s="1"/>
  <c r="AI112" i="76"/>
  <c r="AH105" i="48"/>
  <c r="AI99" i="72"/>
  <c r="AG126" i="48"/>
  <c r="AH123" i="72"/>
  <c r="AG167" i="48"/>
  <c r="AG125" i="48"/>
  <c r="AI107" i="77"/>
  <c r="AJ92" i="77"/>
  <c r="AI112" i="77"/>
  <c r="AI114" i="77"/>
  <c r="AI121" i="77"/>
  <c r="AG138" i="77"/>
  <c r="AG143" i="77" s="1"/>
  <c r="AH104" i="48"/>
  <c r="AI101" i="48"/>
  <c r="AH124" i="48"/>
  <c r="AK89" i="85" l="1"/>
  <c r="AJ141" i="85"/>
  <c r="AJ100" i="85"/>
  <c r="AJ142" i="85"/>
  <c r="AJ88" i="85"/>
  <c r="AI116" i="85"/>
  <c r="AJ93" i="85"/>
  <c r="AI171" i="85"/>
  <c r="AI170" i="85"/>
  <c r="AJ101" i="72"/>
  <c r="AI124" i="72"/>
  <c r="AH125" i="72"/>
  <c r="GH117" i="27"/>
  <c r="AH126" i="72"/>
  <c r="AI121" i="74"/>
  <c r="AI114" i="74"/>
  <c r="AI107" i="74"/>
  <c r="AJ92" i="74"/>
  <c r="AI105" i="72"/>
  <c r="AH106" i="48"/>
  <c r="AI121" i="75"/>
  <c r="AI114" i="75"/>
  <c r="AI104" i="72"/>
  <c r="AH103" i="48"/>
  <c r="AI107" i="75"/>
  <c r="AI112" i="74"/>
  <c r="AI110" i="76"/>
  <c r="AI112" i="75"/>
  <c r="AJ87" i="76"/>
  <c r="AJ88" i="76"/>
  <c r="AJ92" i="75"/>
  <c r="AG150" i="48"/>
  <c r="AG127" i="48"/>
  <c r="AJ87" i="77"/>
  <c r="AJ93" i="77"/>
  <c r="AI110" i="77"/>
  <c r="AH166" i="48"/>
  <c r="AH109" i="48"/>
  <c r="AH120" i="48"/>
  <c r="AH113" i="48"/>
  <c r="AI123" i="85" l="1"/>
  <c r="AI126" i="85"/>
  <c r="AJ99" i="85"/>
  <c r="AL90" i="85"/>
  <c r="AJ117" i="85"/>
  <c r="AH127" i="72"/>
  <c r="AI103" i="72"/>
  <c r="AG151" i="48"/>
  <c r="AG152" i="48" s="1"/>
  <c r="AI120" i="72"/>
  <c r="GI117" i="27"/>
  <c r="AI94" i="48"/>
  <c r="AI109" i="72"/>
  <c r="AI106" i="72"/>
  <c r="AI113" i="72"/>
  <c r="AJ87" i="74"/>
  <c r="AI110" i="74"/>
  <c r="AJ93" i="74"/>
  <c r="AJ93" i="75"/>
  <c r="AG128" i="48"/>
  <c r="AI116" i="76"/>
  <c r="AK89" i="76"/>
  <c r="AL90" i="76"/>
  <c r="AJ87" i="75"/>
  <c r="AJ100" i="76"/>
  <c r="AI110" i="75"/>
  <c r="AK89" i="77"/>
  <c r="AJ88" i="77"/>
  <c r="AJ100" i="77"/>
  <c r="AH107" i="48"/>
  <c r="AH121" i="48"/>
  <c r="AH114" i="48"/>
  <c r="AH112" i="48"/>
  <c r="AI125" i="85" l="1"/>
  <c r="AI167" i="85"/>
  <c r="AI150" i="85"/>
  <c r="AI127" i="85"/>
  <c r="AJ105" i="85"/>
  <c r="AK101" i="85"/>
  <c r="AJ124" i="85"/>
  <c r="AJ104" i="85"/>
  <c r="AG153" i="48"/>
  <c r="AG155" i="48"/>
  <c r="AI114" i="72"/>
  <c r="AI92" i="48"/>
  <c r="AJ92" i="72" s="1"/>
  <c r="AI121" i="72"/>
  <c r="AG154" i="48"/>
  <c r="GJ117" i="27"/>
  <c r="AJ94" i="72"/>
  <c r="AI112" i="72"/>
  <c r="AJ88" i="74"/>
  <c r="AK89" i="74"/>
  <c r="AJ100" i="74"/>
  <c r="AG138" i="74"/>
  <c r="AG143" i="74" s="1"/>
  <c r="AJ88" i="75"/>
  <c r="AG138" i="75"/>
  <c r="AG143" i="75" s="1"/>
  <c r="AI107" i="72"/>
  <c r="AH169" i="48"/>
  <c r="AJ99" i="76"/>
  <c r="AJ105" i="76"/>
  <c r="AK101" i="76"/>
  <c r="AJ117" i="76"/>
  <c r="AJ124" i="76"/>
  <c r="AI123" i="77"/>
  <c r="AI116" i="77"/>
  <c r="AJ100" i="75"/>
  <c r="AI123" i="76"/>
  <c r="AI125" i="76"/>
  <c r="AI116" i="74"/>
  <c r="AK89" i="75"/>
  <c r="AI116" i="75"/>
  <c r="AL90" i="77"/>
  <c r="AJ117" i="77"/>
  <c r="AI87" i="48"/>
  <c r="AH110" i="48"/>
  <c r="AJ166" i="85" l="1"/>
  <c r="AJ106" i="85"/>
  <c r="AI128" i="85"/>
  <c r="AI151" i="85"/>
  <c r="AJ109" i="85"/>
  <c r="AJ103" i="85"/>
  <c r="AJ120" i="85"/>
  <c r="AJ113" i="85"/>
  <c r="AF138" i="48"/>
  <c r="AI93" i="48"/>
  <c r="GK117" i="27"/>
  <c r="AJ87" i="72"/>
  <c r="AI142" i="48"/>
  <c r="AI141" i="48"/>
  <c r="AI110" i="72"/>
  <c r="AJ117" i="74"/>
  <c r="AI123" i="74"/>
  <c r="AL90" i="74"/>
  <c r="AL90" i="75"/>
  <c r="AH170" i="48"/>
  <c r="AH171" i="48"/>
  <c r="AJ99" i="77"/>
  <c r="AJ105" i="77"/>
  <c r="AJ99" i="74"/>
  <c r="AI125" i="77"/>
  <c r="AI126" i="77"/>
  <c r="AJ104" i="76"/>
  <c r="AJ109" i="76"/>
  <c r="AJ117" i="75"/>
  <c r="AI123" i="75"/>
  <c r="AJ99" i="75"/>
  <c r="AI126" i="76"/>
  <c r="AJ124" i="77"/>
  <c r="AK101" i="77"/>
  <c r="AJ89" i="48"/>
  <c r="AH116" i="48"/>
  <c r="AI88" i="48"/>
  <c r="AI100" i="48"/>
  <c r="AJ121" i="85" l="1"/>
  <c r="AK94" i="85"/>
  <c r="AJ114" i="85"/>
  <c r="AJ112" i="85"/>
  <c r="AJ107" i="85"/>
  <c r="AI153" i="85"/>
  <c r="AI152" i="85"/>
  <c r="AI154" i="85"/>
  <c r="AJ93" i="72"/>
  <c r="AG138" i="72"/>
  <c r="AG143" i="72" s="1"/>
  <c r="GL117" i="27"/>
  <c r="AJ100" i="72"/>
  <c r="AJ105" i="74"/>
  <c r="AI116" i="72"/>
  <c r="AJ88" i="72"/>
  <c r="AI125" i="74"/>
  <c r="AJ124" i="74"/>
  <c r="AI126" i="74"/>
  <c r="AK101" i="74"/>
  <c r="AJ105" i="75"/>
  <c r="AJ124" i="75"/>
  <c r="AI125" i="75"/>
  <c r="AK101" i="75"/>
  <c r="AI127" i="77"/>
  <c r="AJ106" i="76"/>
  <c r="AJ104" i="77"/>
  <c r="AI127" i="76"/>
  <c r="AI126" i="75"/>
  <c r="AJ113" i="76"/>
  <c r="AJ114" i="76"/>
  <c r="AJ120" i="76"/>
  <c r="AJ121" i="76"/>
  <c r="AJ104" i="74"/>
  <c r="AJ104" i="75"/>
  <c r="AK90" i="48"/>
  <c r="AK89" i="72"/>
  <c r="AJ120" i="77"/>
  <c r="AJ113" i="77"/>
  <c r="AJ109" i="77"/>
  <c r="AJ106" i="77"/>
  <c r="AH123" i="48"/>
  <c r="AI99" i="48"/>
  <c r="AI117" i="48"/>
  <c r="AK92" i="85" l="1"/>
  <c r="AK87" i="85"/>
  <c r="AH138" i="85"/>
  <c r="AI155" i="85"/>
  <c r="AJ169" i="85"/>
  <c r="AJ110" i="85"/>
  <c r="AL90" i="72"/>
  <c r="GM117" i="27"/>
  <c r="AJ117" i="72"/>
  <c r="AJ109" i="74"/>
  <c r="AJ113" i="74"/>
  <c r="AJ120" i="74"/>
  <c r="AI127" i="74"/>
  <c r="AJ106" i="74"/>
  <c r="AJ109" i="75"/>
  <c r="AJ112" i="76"/>
  <c r="AJ120" i="75"/>
  <c r="AK92" i="76"/>
  <c r="AK93" i="76"/>
  <c r="AJ107" i="76"/>
  <c r="AJ106" i="75"/>
  <c r="AH138" i="76"/>
  <c r="AH143" i="76" s="1"/>
  <c r="AJ113" i="75"/>
  <c r="AI127" i="75"/>
  <c r="AI105" i="48"/>
  <c r="AJ99" i="72"/>
  <c r="AH126" i="48"/>
  <c r="AI123" i="72"/>
  <c r="AH125" i="48"/>
  <c r="AJ121" i="77"/>
  <c r="AJ107" i="77"/>
  <c r="AH138" i="77"/>
  <c r="AH143" i="77" s="1"/>
  <c r="AK92" i="77"/>
  <c r="AJ112" i="77"/>
  <c r="AJ114" i="77"/>
  <c r="AH167" i="48"/>
  <c r="AI104" i="48"/>
  <c r="AJ101" i="48"/>
  <c r="AI124" i="48"/>
  <c r="AL89" i="85" l="1"/>
  <c r="AK88" i="85"/>
  <c r="AK142" i="85"/>
  <c r="AK141" i="85"/>
  <c r="AK100" i="85"/>
  <c r="AJ116" i="85"/>
  <c r="AK93" i="85"/>
  <c r="AJ171" i="85"/>
  <c r="AJ170" i="85"/>
  <c r="AJ124" i="72"/>
  <c r="AK101" i="72"/>
  <c r="AI125" i="72"/>
  <c r="GN117" i="27"/>
  <c r="AI126" i="72"/>
  <c r="AJ121" i="74"/>
  <c r="AJ114" i="74"/>
  <c r="AJ107" i="74"/>
  <c r="AK92" i="74"/>
  <c r="AJ105" i="72"/>
  <c r="AI106" i="48"/>
  <c r="AJ121" i="75"/>
  <c r="AJ114" i="75"/>
  <c r="AJ104" i="72"/>
  <c r="AI103" i="48"/>
  <c r="AH150" i="48"/>
  <c r="AJ107" i="75"/>
  <c r="AJ112" i="74"/>
  <c r="AJ110" i="76"/>
  <c r="AK87" i="76"/>
  <c r="AK88" i="76"/>
  <c r="AJ112" i="75"/>
  <c r="AK92" i="75"/>
  <c r="AH127" i="48"/>
  <c r="AK93" i="77"/>
  <c r="AJ110" i="77"/>
  <c r="AK87" i="77"/>
  <c r="AI166" i="48"/>
  <c r="AI109" i="48"/>
  <c r="AI120" i="48"/>
  <c r="AI113" i="48"/>
  <c r="AJ123" i="85" l="1"/>
  <c r="AJ125" i="85"/>
  <c r="AK99" i="85"/>
  <c r="AM90" i="85"/>
  <c r="AK117" i="85"/>
  <c r="AJ120" i="72"/>
  <c r="AJ103" i="72"/>
  <c r="AI127" i="72"/>
  <c r="AH151" i="48"/>
  <c r="AH154" i="48" s="1"/>
  <c r="GO117" i="27"/>
  <c r="AJ94" i="48"/>
  <c r="AJ106" i="72"/>
  <c r="AJ113" i="72"/>
  <c r="AJ109" i="72"/>
  <c r="AJ110" i="74"/>
  <c r="AK87" i="74"/>
  <c r="AH138" i="74"/>
  <c r="AH143" i="74" s="1"/>
  <c r="AK93" i="74"/>
  <c r="AK93" i="75"/>
  <c r="AH128" i="48"/>
  <c r="AJ116" i="76"/>
  <c r="AK87" i="75"/>
  <c r="AJ110" i="75"/>
  <c r="AL89" i="76"/>
  <c r="AM90" i="76"/>
  <c r="AK100" i="76"/>
  <c r="AK100" i="77"/>
  <c r="AK88" i="77"/>
  <c r="AL89" i="77"/>
  <c r="AI107" i="48"/>
  <c r="AI121" i="48"/>
  <c r="AI114" i="48"/>
  <c r="AI112" i="48"/>
  <c r="AJ167" i="85" l="1"/>
  <c r="AJ126" i="85"/>
  <c r="AK105" i="85"/>
  <c r="AL101" i="85"/>
  <c r="AK124" i="85"/>
  <c r="AK104" i="85"/>
  <c r="AH153" i="48"/>
  <c r="AH152" i="48"/>
  <c r="AG138" i="48"/>
  <c r="AJ114" i="72"/>
  <c r="AJ92" i="48"/>
  <c r="AK92" i="72" s="1"/>
  <c r="AJ121" i="72"/>
  <c r="GP117" i="27"/>
  <c r="AK94" i="72"/>
  <c r="AJ112" i="72"/>
  <c r="AH138" i="72"/>
  <c r="AH143" i="72" s="1"/>
  <c r="AK88" i="74"/>
  <c r="AK100" i="74"/>
  <c r="AK88" i="75"/>
  <c r="AH138" i="75"/>
  <c r="AH143" i="75" s="1"/>
  <c r="AJ107" i="72"/>
  <c r="AI169" i="48"/>
  <c r="AJ116" i="74"/>
  <c r="AK99" i="76"/>
  <c r="AK105" i="76"/>
  <c r="AL101" i="76"/>
  <c r="AL89" i="75"/>
  <c r="AJ116" i="75"/>
  <c r="AK117" i="76"/>
  <c r="AK124" i="76"/>
  <c r="AL89" i="74"/>
  <c r="AJ123" i="77"/>
  <c r="AJ116" i="77"/>
  <c r="AK100" i="75"/>
  <c r="AJ123" i="76"/>
  <c r="AJ125" i="76"/>
  <c r="AK117" i="77"/>
  <c r="AM90" i="77"/>
  <c r="AJ87" i="48"/>
  <c r="AI110" i="48"/>
  <c r="AJ127" i="85" l="1"/>
  <c r="AJ150" i="85"/>
  <c r="AJ128" i="85"/>
  <c r="AK106" i="85"/>
  <c r="AK166" i="85"/>
  <c r="AK103" i="85"/>
  <c r="AK109" i="85"/>
  <c r="AK120" i="85"/>
  <c r="AK113" i="85"/>
  <c r="AJ93" i="48"/>
  <c r="AH155" i="48"/>
  <c r="GQ117" i="27"/>
  <c r="AJ141" i="48"/>
  <c r="AJ142" i="48"/>
  <c r="AJ110" i="72"/>
  <c r="AM90" i="74"/>
  <c r="AJ123" i="74"/>
  <c r="AK117" i="74"/>
  <c r="AM90" i="75"/>
  <c r="AI170" i="48"/>
  <c r="AI171" i="48"/>
  <c r="AK99" i="77"/>
  <c r="AK105" i="77"/>
  <c r="AK99" i="74"/>
  <c r="AJ126" i="77"/>
  <c r="AJ125" i="77"/>
  <c r="AK104" i="76"/>
  <c r="AK106" i="76"/>
  <c r="AK109" i="76"/>
  <c r="AK99" i="75"/>
  <c r="AJ123" i="75"/>
  <c r="AJ126" i="76"/>
  <c r="AK117" i="75"/>
  <c r="AK89" i="48"/>
  <c r="AK87" i="72"/>
  <c r="AL101" i="77"/>
  <c r="AK124" i="77"/>
  <c r="AI116" i="48"/>
  <c r="AJ100" i="48"/>
  <c r="AJ88" i="48"/>
  <c r="AJ151" i="85" l="1"/>
  <c r="AL94" i="85"/>
  <c r="AK114" i="85"/>
  <c r="AK112" i="85"/>
  <c r="AK121" i="85"/>
  <c r="AK107" i="85"/>
  <c r="AK93" i="72"/>
  <c r="GR117" i="27"/>
  <c r="AK100" i="72"/>
  <c r="AK105" i="74"/>
  <c r="AJ116" i="72"/>
  <c r="AK88" i="72"/>
  <c r="AL101" i="74"/>
  <c r="AJ126" i="74"/>
  <c r="AJ125" i="74"/>
  <c r="AK124" i="74"/>
  <c r="AK105" i="75"/>
  <c r="AK124" i="75"/>
  <c r="AJ125" i="75"/>
  <c r="AL101" i="75"/>
  <c r="AJ127" i="77"/>
  <c r="AK120" i="76"/>
  <c r="AK121" i="76"/>
  <c r="AK104" i="74"/>
  <c r="AK104" i="77"/>
  <c r="AK104" i="75"/>
  <c r="AJ126" i="75"/>
  <c r="AJ127" i="76"/>
  <c r="AK113" i="76"/>
  <c r="AK114" i="76"/>
  <c r="AL90" i="48"/>
  <c r="AL89" i="72"/>
  <c r="AK120" i="77"/>
  <c r="AK109" i="77"/>
  <c r="AK113" i="77"/>
  <c r="AK106" i="77"/>
  <c r="AI123" i="48"/>
  <c r="AJ99" i="48"/>
  <c r="AJ117" i="48"/>
  <c r="AJ154" i="85" l="1"/>
  <c r="AJ153" i="85"/>
  <c r="AJ152" i="85"/>
  <c r="AK110" i="85"/>
  <c r="AK169" i="85"/>
  <c r="AL92" i="85"/>
  <c r="AL87" i="85"/>
  <c r="AM90" i="72"/>
  <c r="AJ123" i="72"/>
  <c r="GS117" i="27"/>
  <c r="AK117" i="72"/>
  <c r="AJ127" i="74"/>
  <c r="AK120" i="74"/>
  <c r="AK109" i="74"/>
  <c r="AK113" i="74"/>
  <c r="AK106" i="74"/>
  <c r="AK109" i="75"/>
  <c r="AJ127" i="75"/>
  <c r="AL92" i="76"/>
  <c r="AL93" i="76"/>
  <c r="AK112" i="76"/>
  <c r="AK113" i="75"/>
  <c r="AK120" i="75"/>
  <c r="AI138" i="76"/>
  <c r="AI143" i="76" s="1"/>
  <c r="AK107" i="76"/>
  <c r="AK106" i="75"/>
  <c r="AI167" i="48"/>
  <c r="AJ105" i="48"/>
  <c r="AK99" i="72"/>
  <c r="AI125" i="48"/>
  <c r="AI138" i="77"/>
  <c r="AI143" i="77" s="1"/>
  <c r="AK107" i="77"/>
  <c r="AK121" i="77"/>
  <c r="AL92" i="77"/>
  <c r="AK112" i="77"/>
  <c r="AK114" i="77"/>
  <c r="AI126" i="48"/>
  <c r="AJ104" i="48"/>
  <c r="AK101" i="48"/>
  <c r="AJ124" i="48"/>
  <c r="AI138" i="85" l="1"/>
  <c r="AJ155" i="85"/>
  <c r="AL141" i="85"/>
  <c r="AL88" i="85"/>
  <c r="AM89" i="85"/>
  <c r="AL142" i="85"/>
  <c r="AL100" i="85"/>
  <c r="AL93" i="85"/>
  <c r="AK170" i="85"/>
  <c r="AK171" i="85"/>
  <c r="AK116" i="85"/>
  <c r="AK123" i="85" s="1"/>
  <c r="AL101" i="72"/>
  <c r="AK124" i="72"/>
  <c r="AJ125" i="72"/>
  <c r="GT117" i="27"/>
  <c r="AK107" i="74"/>
  <c r="AL92" i="74"/>
  <c r="AK121" i="74"/>
  <c r="AK114" i="74"/>
  <c r="AK105" i="72"/>
  <c r="AJ106" i="48"/>
  <c r="AK114" i="75"/>
  <c r="AK121" i="75"/>
  <c r="AK104" i="72"/>
  <c r="AJ103" i="48"/>
  <c r="AK112" i="75"/>
  <c r="AK112" i="74"/>
  <c r="AK110" i="76"/>
  <c r="AL92" i="75"/>
  <c r="AL87" i="76"/>
  <c r="AL88" i="76"/>
  <c r="AK107" i="75"/>
  <c r="AI127" i="48"/>
  <c r="AJ126" i="72"/>
  <c r="AK110" i="77"/>
  <c r="AL93" i="77"/>
  <c r="AL87" i="77"/>
  <c r="AI150" i="48"/>
  <c r="AJ166" i="48"/>
  <c r="AJ120" i="48"/>
  <c r="AJ109" i="48"/>
  <c r="AJ113" i="48"/>
  <c r="AL117" i="85" l="1"/>
  <c r="AK125" i="85"/>
  <c r="AK126" i="85"/>
  <c r="AK167" i="85"/>
  <c r="AL99" i="85"/>
  <c r="AN90" i="85"/>
  <c r="AK103" i="72"/>
  <c r="AI151" i="48"/>
  <c r="AI153" i="48" s="1"/>
  <c r="AJ127" i="72"/>
  <c r="AK120" i="72"/>
  <c r="GU117" i="27"/>
  <c r="AK94" i="48"/>
  <c r="AK106" i="72"/>
  <c r="AK113" i="72"/>
  <c r="AK109" i="72"/>
  <c r="AK110" i="74"/>
  <c r="AI138" i="74"/>
  <c r="AI143" i="74" s="1"/>
  <c r="AL93" i="74"/>
  <c r="AL87" i="74"/>
  <c r="AL93" i="75"/>
  <c r="AI128" i="48"/>
  <c r="AK110" i="75"/>
  <c r="AM89" i="76"/>
  <c r="AN90" i="76"/>
  <c r="AK116" i="76"/>
  <c r="AL87" i="75"/>
  <c r="AL100" i="76"/>
  <c r="AL88" i="77"/>
  <c r="AL100" i="77"/>
  <c r="AM89" i="77"/>
  <c r="AJ121" i="48"/>
  <c r="AJ107" i="48"/>
  <c r="AJ112" i="48"/>
  <c r="AJ114" i="48"/>
  <c r="AI152" i="48" l="1"/>
  <c r="AL105" i="85"/>
  <c r="AM101" i="85"/>
  <c r="AK127" i="85"/>
  <c r="AK150" i="85"/>
  <c r="AL124" i="85"/>
  <c r="AL104" i="85"/>
  <c r="AI154" i="48"/>
  <c r="AK92" i="48"/>
  <c r="AK121" i="72"/>
  <c r="AK114" i="72"/>
  <c r="AI155" i="48"/>
  <c r="GV117" i="27"/>
  <c r="AL94" i="72"/>
  <c r="AK112" i="72"/>
  <c r="AL92" i="72"/>
  <c r="AL88" i="74"/>
  <c r="AL100" i="74"/>
  <c r="AM89" i="74"/>
  <c r="AI138" i="75"/>
  <c r="AI143" i="75" s="1"/>
  <c r="AL88" i="75"/>
  <c r="AK107" i="72"/>
  <c r="AJ169" i="48"/>
  <c r="AK123" i="76"/>
  <c r="AK125" i="76"/>
  <c r="AL100" i="75"/>
  <c r="AM89" i="75"/>
  <c r="AL117" i="76"/>
  <c r="AL124" i="76"/>
  <c r="AK116" i="75"/>
  <c r="AL99" i="76"/>
  <c r="AM101" i="76"/>
  <c r="AL105" i="76"/>
  <c r="AK123" i="77"/>
  <c r="AK116" i="77"/>
  <c r="AK116" i="74"/>
  <c r="AL117" i="77"/>
  <c r="AN90" i="77"/>
  <c r="AK87" i="48"/>
  <c r="AJ110" i="48"/>
  <c r="AK151" i="85" l="1"/>
  <c r="AK128" i="85"/>
  <c r="AL106" i="85"/>
  <c r="AL166" i="85"/>
  <c r="AL113" i="85"/>
  <c r="AL109" i="85"/>
  <c r="AL103" i="85"/>
  <c r="AL120" i="85"/>
  <c r="AK93" i="48"/>
  <c r="AH138" i="48"/>
  <c r="GW117" i="27"/>
  <c r="AK141" i="48"/>
  <c r="AK142" i="48"/>
  <c r="AK123" i="75"/>
  <c r="AK110" i="72"/>
  <c r="AK126" i="75"/>
  <c r="AN90" i="74"/>
  <c r="AL117" i="74"/>
  <c r="AK123" i="74"/>
  <c r="AK125" i="75"/>
  <c r="AN90" i="75"/>
  <c r="AJ171" i="48"/>
  <c r="AJ170" i="48"/>
  <c r="AL99" i="77"/>
  <c r="AL105" i="77"/>
  <c r="AL99" i="74"/>
  <c r="AK125" i="77"/>
  <c r="AK126" i="77"/>
  <c r="AL104" i="76"/>
  <c r="AL109" i="76"/>
  <c r="AL99" i="75"/>
  <c r="AK126" i="76"/>
  <c r="AL117" i="75"/>
  <c r="AL89" i="48"/>
  <c r="AL87" i="72"/>
  <c r="AL124" i="77"/>
  <c r="AM101" i="77"/>
  <c r="AK100" i="48"/>
  <c r="AK88" i="48"/>
  <c r="AJ116" i="48"/>
  <c r="AL121" i="85" l="1"/>
  <c r="AK153" i="85"/>
  <c r="AK154" i="85"/>
  <c r="AK152" i="85"/>
  <c r="AL112" i="85"/>
  <c r="AL114" i="85"/>
  <c r="AM94" i="85"/>
  <c r="AL107" i="85"/>
  <c r="AI138" i="72"/>
  <c r="AI143" i="72" s="1"/>
  <c r="AL93" i="72"/>
  <c r="GX117" i="27"/>
  <c r="AL100" i="72"/>
  <c r="AL105" i="74"/>
  <c r="AL88" i="72"/>
  <c r="AK116" i="72"/>
  <c r="AL124" i="74"/>
  <c r="AK126" i="74"/>
  <c r="AL104" i="74"/>
  <c r="AM101" i="74"/>
  <c r="AK125" i="74"/>
  <c r="AL105" i="75"/>
  <c r="AL124" i="75"/>
  <c r="AM101" i="75"/>
  <c r="AK127" i="77"/>
  <c r="AL104" i="75"/>
  <c r="AL106" i="76"/>
  <c r="AL113" i="76"/>
  <c r="AL114" i="76"/>
  <c r="AL104" i="77"/>
  <c r="AL120" i="76"/>
  <c r="AL121" i="76"/>
  <c r="AK127" i="76"/>
  <c r="AM90" i="48"/>
  <c r="AM89" i="72"/>
  <c r="AL106" i="77"/>
  <c r="AL109" i="77"/>
  <c r="AL120" i="77"/>
  <c r="AL113" i="77"/>
  <c r="AJ123" i="48"/>
  <c r="AK99" i="48"/>
  <c r="AK117" i="48"/>
  <c r="AJ138" i="85" l="1"/>
  <c r="AL169" i="85"/>
  <c r="AL110" i="85"/>
  <c r="AM92" i="85"/>
  <c r="AM87" i="85"/>
  <c r="AK155" i="85"/>
  <c r="AN90" i="72"/>
  <c r="AJ126" i="48"/>
  <c r="GY117" i="27"/>
  <c r="AK127" i="75"/>
  <c r="AL117" i="72"/>
  <c r="AL113" i="74"/>
  <c r="AL120" i="74"/>
  <c r="AL109" i="74"/>
  <c r="AK127" i="74"/>
  <c r="AL106" i="74"/>
  <c r="AL106" i="75"/>
  <c r="AL109" i="75"/>
  <c r="AJ167" i="48"/>
  <c r="AJ138" i="76"/>
  <c r="AJ143" i="76" s="1"/>
  <c r="AL120" i="75"/>
  <c r="AL113" i="75"/>
  <c r="AL112" i="76"/>
  <c r="AM92" i="76"/>
  <c r="AM93" i="76"/>
  <c r="AL107" i="76"/>
  <c r="AK105" i="48"/>
  <c r="AL99" i="72"/>
  <c r="AJ125" i="48"/>
  <c r="AK123" i="72"/>
  <c r="AL121" i="77"/>
  <c r="AL107" i="77"/>
  <c r="AJ138" i="77"/>
  <c r="AJ143" i="77" s="1"/>
  <c r="AM92" i="77"/>
  <c r="AL114" i="77"/>
  <c r="AL112" i="77"/>
  <c r="AK104" i="48"/>
  <c r="AK124" i="48"/>
  <c r="AL101" i="48"/>
  <c r="AM142" i="85" l="1"/>
  <c r="AM88" i="85"/>
  <c r="AM141" i="85"/>
  <c r="AN89" i="85"/>
  <c r="AM100" i="85"/>
  <c r="AL116" i="85"/>
  <c r="AL170" i="85"/>
  <c r="AL171" i="85"/>
  <c r="AM93" i="85"/>
  <c r="AJ150" i="48"/>
  <c r="AJ127" i="48"/>
  <c r="AK127" i="72" s="1"/>
  <c r="AM101" i="72"/>
  <c r="AJ151" i="48"/>
  <c r="AJ154" i="48" s="1"/>
  <c r="AL124" i="72"/>
  <c r="AK125" i="72"/>
  <c r="AK126" i="72"/>
  <c r="GZ117" i="27"/>
  <c r="AL107" i="74"/>
  <c r="AL114" i="74"/>
  <c r="AM92" i="74"/>
  <c r="AL121" i="74"/>
  <c r="AL105" i="72"/>
  <c r="AK106" i="48"/>
  <c r="AL114" i="75"/>
  <c r="AL121" i="75"/>
  <c r="AL104" i="72"/>
  <c r="AK103" i="48"/>
  <c r="AL112" i="75"/>
  <c r="AL107" i="75"/>
  <c r="AL110" i="76"/>
  <c r="AM87" i="76"/>
  <c r="AM88" i="76"/>
  <c r="AL112" i="74"/>
  <c r="AM92" i="75"/>
  <c r="AM93" i="77"/>
  <c r="AL110" i="77"/>
  <c r="AM87" i="77"/>
  <c r="AJ128" i="48"/>
  <c r="AK166" i="48"/>
  <c r="AK113" i="48"/>
  <c r="AK109" i="48"/>
  <c r="AK120" i="48"/>
  <c r="AJ153" i="48" l="1"/>
  <c r="AL123" i="85"/>
  <c r="AM99" i="85"/>
  <c r="AO90" i="85"/>
  <c r="AM117" i="85"/>
  <c r="AJ152" i="48"/>
  <c r="AJ155" i="48" s="1"/>
  <c r="AL103" i="72"/>
  <c r="AI138" i="48"/>
  <c r="AL120" i="72"/>
  <c r="HA117" i="27"/>
  <c r="AL94" i="48"/>
  <c r="AL109" i="72"/>
  <c r="AL113" i="72"/>
  <c r="AL106" i="72"/>
  <c r="AM93" i="74"/>
  <c r="AL110" i="74"/>
  <c r="AM87" i="74"/>
  <c r="AJ138" i="74"/>
  <c r="AJ143" i="74" s="1"/>
  <c r="AM93" i="75"/>
  <c r="AJ138" i="75"/>
  <c r="AJ143" i="75" s="1"/>
  <c r="AL116" i="76"/>
  <c r="AM100" i="76"/>
  <c r="AM87" i="75"/>
  <c r="AN89" i="76"/>
  <c r="AO90" i="76"/>
  <c r="AL110" i="75"/>
  <c r="AM100" i="77"/>
  <c r="AN89" i="77"/>
  <c r="AM88" i="77"/>
  <c r="AK121" i="48"/>
  <c r="AK107" i="48"/>
  <c r="AK112" i="48"/>
  <c r="AK114" i="48"/>
  <c r="AL126" i="85" l="1"/>
  <c r="AL167" i="85"/>
  <c r="AL125" i="85"/>
  <c r="AL127" i="85"/>
  <c r="AL150" i="85"/>
  <c r="AM105" i="85"/>
  <c r="AN101" i="85"/>
  <c r="AM104" i="85"/>
  <c r="AM124" i="85"/>
  <c r="AJ138" i="72"/>
  <c r="AJ143" i="72" s="1"/>
  <c r="AL121" i="72"/>
  <c r="AL92" i="48"/>
  <c r="AM92" i="72" s="1"/>
  <c r="AL114" i="72"/>
  <c r="HB117" i="27"/>
  <c r="AM94" i="72"/>
  <c r="AL112" i="72"/>
  <c r="AM88" i="74"/>
  <c r="AL116" i="74"/>
  <c r="AM100" i="74"/>
  <c r="AM88" i="75"/>
  <c r="AL107" i="72"/>
  <c r="AK169" i="48"/>
  <c r="AN89" i="74"/>
  <c r="AM99" i="76"/>
  <c r="AM105" i="76"/>
  <c r="AN101" i="76"/>
  <c r="AM117" i="76"/>
  <c r="AM124" i="76"/>
  <c r="AM100" i="75"/>
  <c r="AL116" i="75"/>
  <c r="AL123" i="77"/>
  <c r="AL116" i="77"/>
  <c r="AN89" i="75"/>
  <c r="AL123" i="76"/>
  <c r="AL125" i="76"/>
  <c r="AO90" i="77"/>
  <c r="AM117" i="77"/>
  <c r="AL87" i="48"/>
  <c r="AK110" i="48"/>
  <c r="AM166" i="85" l="1"/>
  <c r="AM113" i="85"/>
  <c r="AM120" i="85"/>
  <c r="AM109" i="85"/>
  <c r="AM103" i="85"/>
  <c r="AL151" i="85"/>
  <c r="AL128" i="85"/>
  <c r="AM106" i="85"/>
  <c r="AL93" i="48"/>
  <c r="HC117" i="27"/>
  <c r="AL141" i="48"/>
  <c r="AL142" i="48"/>
  <c r="AL110" i="72"/>
  <c r="AL123" i="74"/>
  <c r="AM117" i="74"/>
  <c r="AO90" i="74"/>
  <c r="AL123" i="75"/>
  <c r="AL125" i="75"/>
  <c r="AO90" i="75"/>
  <c r="AK171" i="48"/>
  <c r="AK170" i="48"/>
  <c r="AM99" i="77"/>
  <c r="AM105" i="77"/>
  <c r="AM99" i="74"/>
  <c r="AL125" i="77"/>
  <c r="AL126" i="77"/>
  <c r="AM117" i="75"/>
  <c r="AL126" i="76"/>
  <c r="AM99" i="75"/>
  <c r="AM104" i="76"/>
  <c r="AM109" i="76"/>
  <c r="AM89" i="48"/>
  <c r="AM87" i="72"/>
  <c r="AN101" i="77"/>
  <c r="AM104" i="77"/>
  <c r="AM124" i="77"/>
  <c r="AL88" i="48"/>
  <c r="AL100" i="48"/>
  <c r="AK116" i="48"/>
  <c r="AM121" i="85" l="1"/>
  <c r="AN94" i="85"/>
  <c r="AM112" i="85"/>
  <c r="AM114" i="85"/>
  <c r="AM107" i="85"/>
  <c r="AL154" i="85"/>
  <c r="AL153" i="85"/>
  <c r="AL152" i="85"/>
  <c r="AM93" i="72"/>
  <c r="HD117" i="27"/>
  <c r="AM100" i="72"/>
  <c r="AM105" i="74"/>
  <c r="AL116" i="72"/>
  <c r="AM88" i="72"/>
  <c r="AL125" i="74"/>
  <c r="AM124" i="74"/>
  <c r="AL126" i="74"/>
  <c r="AN101" i="74"/>
  <c r="AL127" i="75"/>
  <c r="AL126" i="75"/>
  <c r="AM105" i="75"/>
  <c r="AN101" i="75"/>
  <c r="AM124" i="75"/>
  <c r="AL127" i="77"/>
  <c r="AM106" i="76"/>
  <c r="AL127" i="76"/>
  <c r="AM113" i="76"/>
  <c r="AM114" i="76"/>
  <c r="AM120" i="76"/>
  <c r="AM121" i="76"/>
  <c r="AM104" i="75"/>
  <c r="AM104" i="74"/>
  <c r="AN90" i="48"/>
  <c r="AN89" i="72"/>
  <c r="AM109" i="77"/>
  <c r="AM120" i="77"/>
  <c r="AM113" i="77"/>
  <c r="AM106" i="77"/>
  <c r="AK123" i="48"/>
  <c r="AL117" i="48"/>
  <c r="AL99" i="48"/>
  <c r="AM169" i="85" l="1"/>
  <c r="AM110" i="85"/>
  <c r="AN92" i="85"/>
  <c r="AN87" i="85"/>
  <c r="AL155" i="85"/>
  <c r="AK138" i="85"/>
  <c r="AL123" i="72"/>
  <c r="AO90" i="72"/>
  <c r="HE117" i="27"/>
  <c r="AM117" i="72"/>
  <c r="AM120" i="74"/>
  <c r="AM106" i="74"/>
  <c r="AM113" i="74"/>
  <c r="AL127" i="74"/>
  <c r="AM109" i="74"/>
  <c r="AM109" i="75"/>
  <c r="AM106" i="75"/>
  <c r="AM107" i="76"/>
  <c r="AM120" i="75"/>
  <c r="AN92" i="76"/>
  <c r="AN93" i="76"/>
  <c r="AM113" i="75"/>
  <c r="AM112" i="76"/>
  <c r="AK138" i="76"/>
  <c r="AK143" i="76" s="1"/>
  <c r="AL105" i="48"/>
  <c r="AM99" i="72"/>
  <c r="AK138" i="77"/>
  <c r="AK143" i="77" s="1"/>
  <c r="AM107" i="77"/>
  <c r="AM112" i="77"/>
  <c r="AN92" i="77"/>
  <c r="AM114" i="77"/>
  <c r="AM121" i="77"/>
  <c r="AK167" i="48"/>
  <c r="AK126" i="48"/>
  <c r="AK125" i="48"/>
  <c r="AL104" i="48"/>
  <c r="AM101" i="48"/>
  <c r="AL124" i="48"/>
  <c r="AN93" i="85" l="1"/>
  <c r="AM170" i="85"/>
  <c r="AM171" i="85"/>
  <c r="AO89" i="85"/>
  <c r="AN142" i="85"/>
  <c r="AN141" i="85"/>
  <c r="AN100" i="85"/>
  <c r="AN88" i="85"/>
  <c r="AM116" i="85"/>
  <c r="AN101" i="72"/>
  <c r="AL125" i="72"/>
  <c r="AM124" i="72"/>
  <c r="HF117" i="27"/>
  <c r="AL126" i="72"/>
  <c r="AM107" i="74"/>
  <c r="AM121" i="74"/>
  <c r="AN92" i="74"/>
  <c r="AM114" i="74"/>
  <c r="AM105" i="72"/>
  <c r="AL106" i="48"/>
  <c r="AM114" i="75"/>
  <c r="AM121" i="75"/>
  <c r="AM104" i="72"/>
  <c r="AL103" i="48"/>
  <c r="AN87" i="76"/>
  <c r="AN88" i="76"/>
  <c r="AM112" i="74"/>
  <c r="AM112" i="75"/>
  <c r="AM110" i="76"/>
  <c r="AM107" i="75"/>
  <c r="AN92" i="75"/>
  <c r="AK127" i="48"/>
  <c r="AN93" i="77"/>
  <c r="AM110" i="77"/>
  <c r="AN87" i="77"/>
  <c r="AK150" i="48"/>
  <c r="AL166" i="48"/>
  <c r="AL120" i="48"/>
  <c r="AL113" i="48"/>
  <c r="AL109" i="48"/>
  <c r="AM123" i="85" l="1"/>
  <c r="AM125" i="85"/>
  <c r="AN99" i="85"/>
  <c r="AP90" i="85"/>
  <c r="AN117" i="85"/>
  <c r="AM103" i="72"/>
  <c r="AL127" i="72"/>
  <c r="AM120" i="72"/>
  <c r="AK151" i="48"/>
  <c r="HG117" i="27"/>
  <c r="AM106" i="72"/>
  <c r="AM94" i="48"/>
  <c r="AM113" i="72"/>
  <c r="AM109" i="72"/>
  <c r="AM110" i="74"/>
  <c r="AN93" i="74"/>
  <c r="AN87" i="74"/>
  <c r="AN93" i="75"/>
  <c r="AK138" i="75"/>
  <c r="AK143" i="75" s="1"/>
  <c r="AK128" i="48"/>
  <c r="AN87" i="75"/>
  <c r="AO89" i="76"/>
  <c r="AP90" i="76"/>
  <c r="AM110" i="75"/>
  <c r="AM116" i="76"/>
  <c r="AN100" i="76"/>
  <c r="AO89" i="77"/>
  <c r="AN100" i="77"/>
  <c r="AN88" i="77"/>
  <c r="AL107" i="48"/>
  <c r="AL114" i="48"/>
  <c r="AL112" i="48"/>
  <c r="AL121" i="48"/>
  <c r="AM167" i="85" l="1"/>
  <c r="AM126" i="85"/>
  <c r="AN105" i="85"/>
  <c r="AO101" i="85"/>
  <c r="AN124" i="85"/>
  <c r="AN104" i="85"/>
  <c r="AK152" i="48"/>
  <c r="AM114" i="72"/>
  <c r="AK153" i="48"/>
  <c r="AM121" i="72"/>
  <c r="AK154" i="48"/>
  <c r="AM92" i="48"/>
  <c r="HH117" i="27"/>
  <c r="AN94" i="72"/>
  <c r="AM112" i="72"/>
  <c r="AN92" i="72"/>
  <c r="AN88" i="74"/>
  <c r="AK138" i="74"/>
  <c r="AK143" i="74" s="1"/>
  <c r="AN100" i="74"/>
  <c r="AM123" i="75"/>
  <c r="AN88" i="75"/>
  <c r="AM107" i="72"/>
  <c r="AL169" i="48"/>
  <c r="AN99" i="76"/>
  <c r="AO101" i="76"/>
  <c r="AN105" i="76"/>
  <c r="AN117" i="76"/>
  <c r="AN124" i="76"/>
  <c r="AN100" i="75"/>
  <c r="AM123" i="76"/>
  <c r="AM125" i="76"/>
  <c r="AM116" i="74"/>
  <c r="AO89" i="75"/>
  <c r="AO89" i="74"/>
  <c r="AM123" i="77"/>
  <c r="AM116" i="77"/>
  <c r="AM116" i="75"/>
  <c r="AP90" i="77"/>
  <c r="AN117" i="77"/>
  <c r="AM87" i="48"/>
  <c r="AL110" i="48"/>
  <c r="AM150" i="85" l="1"/>
  <c r="AN166" i="85"/>
  <c r="AM127" i="85"/>
  <c r="AN106" i="85"/>
  <c r="AM151" i="85"/>
  <c r="AN103" i="85"/>
  <c r="AN113" i="85"/>
  <c r="AN120" i="85"/>
  <c r="AN109" i="85"/>
  <c r="AJ138" i="48"/>
  <c r="AM93" i="48"/>
  <c r="AK155" i="48"/>
  <c r="HI117" i="27"/>
  <c r="AM142" i="48"/>
  <c r="AM141" i="48"/>
  <c r="AM110" i="72"/>
  <c r="AM126" i="75"/>
  <c r="AP90" i="74"/>
  <c r="AM123" i="74"/>
  <c r="AN117" i="74"/>
  <c r="AM125" i="75"/>
  <c r="AP90" i="75"/>
  <c r="AL170" i="48"/>
  <c r="AL171" i="48"/>
  <c r="AN99" i="77"/>
  <c r="AN105" i="77"/>
  <c r="AN99" i="74"/>
  <c r="AM125" i="77"/>
  <c r="AM126" i="77"/>
  <c r="AN104" i="76"/>
  <c r="AN109" i="76"/>
  <c r="AN117" i="75"/>
  <c r="AM126" i="76"/>
  <c r="AN99" i="75"/>
  <c r="AN89" i="48"/>
  <c r="AN87" i="72"/>
  <c r="AN124" i="77"/>
  <c r="AO101" i="77"/>
  <c r="AL116" i="48"/>
  <c r="AM100" i="48"/>
  <c r="AM88" i="48"/>
  <c r="AM128" i="85" l="1"/>
  <c r="AM153" i="85"/>
  <c r="AM154" i="85"/>
  <c r="AM152" i="85"/>
  <c r="AN121" i="85"/>
  <c r="AN114" i="85"/>
  <c r="AN112" i="85"/>
  <c r="AO94" i="85"/>
  <c r="AN107" i="85"/>
  <c r="AN93" i="72"/>
  <c r="AK138" i="72"/>
  <c r="AK143" i="72" s="1"/>
  <c r="HJ117" i="27"/>
  <c r="AN100" i="72"/>
  <c r="AN105" i="74"/>
  <c r="AM116" i="72"/>
  <c r="AN88" i="72"/>
  <c r="AN124" i="74"/>
  <c r="AO101" i="74"/>
  <c r="AM125" i="74"/>
  <c r="AM126" i="74"/>
  <c r="AN105" i="75"/>
  <c r="AN124" i="75"/>
  <c r="AO101" i="75"/>
  <c r="AM127" i="77"/>
  <c r="AN104" i="74"/>
  <c r="AM127" i="76"/>
  <c r="AN106" i="76"/>
  <c r="AN104" i="77"/>
  <c r="AN120" i="76"/>
  <c r="AN121" i="76"/>
  <c r="AN104" i="75"/>
  <c r="AN113" i="76"/>
  <c r="AN114" i="76"/>
  <c r="AO90" i="48"/>
  <c r="AO89" i="72"/>
  <c r="AN106" i="77"/>
  <c r="AN120" i="77"/>
  <c r="AN109" i="77"/>
  <c r="AN113" i="77"/>
  <c r="AL123" i="48"/>
  <c r="AM99" i="48"/>
  <c r="AM117" i="48"/>
  <c r="AM155" i="85" l="1"/>
  <c r="AO92" i="85"/>
  <c r="AO87" i="85"/>
  <c r="AN169" i="85"/>
  <c r="AN110" i="85"/>
  <c r="AL138" i="85"/>
  <c r="AP90" i="72"/>
  <c r="AL125" i="48"/>
  <c r="HK117" i="27"/>
  <c r="AM127" i="75"/>
  <c r="AN117" i="72"/>
  <c r="AN109" i="74"/>
  <c r="AM127" i="74"/>
  <c r="AN106" i="74"/>
  <c r="AN113" i="74"/>
  <c r="AN120" i="74"/>
  <c r="AN109" i="75"/>
  <c r="AL126" i="48"/>
  <c r="AN107" i="76"/>
  <c r="AN112" i="76"/>
  <c r="AN120" i="75"/>
  <c r="AN106" i="75"/>
  <c r="AL138" i="76"/>
  <c r="AL143" i="76" s="1"/>
  <c r="AN113" i="75"/>
  <c r="AO92" i="76"/>
  <c r="AO93" i="76"/>
  <c r="AM105" i="48"/>
  <c r="AN99" i="72"/>
  <c r="AL167" i="48"/>
  <c r="AM123" i="72"/>
  <c r="AN112" i="77"/>
  <c r="AO92" i="77"/>
  <c r="AN114" i="77"/>
  <c r="AL138" i="77"/>
  <c r="AL143" i="77" s="1"/>
  <c r="AN121" i="77"/>
  <c r="AN107" i="77"/>
  <c r="AM104" i="48"/>
  <c r="AN101" i="48"/>
  <c r="AM124" i="48"/>
  <c r="AN116" i="85" l="1"/>
  <c r="AN170" i="85"/>
  <c r="AN171" i="85"/>
  <c r="AO142" i="85"/>
  <c r="AO88" i="85"/>
  <c r="AP89" i="85"/>
  <c r="AO141" i="85"/>
  <c r="AO100" i="85"/>
  <c r="AO93" i="85"/>
  <c r="AM125" i="72"/>
  <c r="AN124" i="72"/>
  <c r="AO101" i="72"/>
  <c r="HL117" i="27"/>
  <c r="AM126" i="72"/>
  <c r="AO92" i="74"/>
  <c r="AN121" i="74"/>
  <c r="AN107" i="74"/>
  <c r="AN114" i="74"/>
  <c r="AN105" i="72"/>
  <c r="AM106" i="48"/>
  <c r="AN114" i="75"/>
  <c r="AN121" i="75"/>
  <c r="AN104" i="72"/>
  <c r="AM103" i="48"/>
  <c r="AL150" i="48"/>
  <c r="AL127" i="48"/>
  <c r="AN112" i="75"/>
  <c r="AO92" i="75"/>
  <c r="AN112" i="74"/>
  <c r="AN107" i="75"/>
  <c r="AN110" i="76"/>
  <c r="AO87" i="76"/>
  <c r="AO88" i="76"/>
  <c r="AO93" i="77"/>
  <c r="AO87" i="77"/>
  <c r="AN110" i="77"/>
  <c r="AM166" i="48"/>
  <c r="AM113" i="48"/>
  <c r="AM109" i="48"/>
  <c r="AM120" i="48"/>
  <c r="AN123" i="85" l="1"/>
  <c r="AQ90" i="85"/>
  <c r="AO117" i="85"/>
  <c r="AO99" i="85"/>
  <c r="AN125" i="85"/>
  <c r="AN167" i="85"/>
  <c r="AN120" i="72"/>
  <c r="AM127" i="72"/>
  <c r="AN103" i="72"/>
  <c r="AL151" i="48"/>
  <c r="AL154" i="48" s="1"/>
  <c r="HM117" i="27"/>
  <c r="AN94" i="48"/>
  <c r="AN109" i="72"/>
  <c r="AN106" i="72"/>
  <c r="AN113" i="72"/>
  <c r="AO93" i="74"/>
  <c r="AL138" i="74"/>
  <c r="AL143" i="74" s="1"/>
  <c r="AO87" i="74"/>
  <c r="AN110" i="74"/>
  <c r="AO93" i="75"/>
  <c r="AL138" i="75"/>
  <c r="AL143" i="75" s="1"/>
  <c r="AL128" i="48"/>
  <c r="AN110" i="75"/>
  <c r="AP89" i="76"/>
  <c r="AQ90" i="76"/>
  <c r="AN116" i="76"/>
  <c r="AO87" i="75"/>
  <c r="AO100" i="76"/>
  <c r="AO100" i="77"/>
  <c r="AO88" i="77"/>
  <c r="AP89" i="77"/>
  <c r="AM121" i="48"/>
  <c r="AM114" i="48"/>
  <c r="AM112" i="48"/>
  <c r="AM107" i="48"/>
  <c r="AN126" i="85" l="1"/>
  <c r="AN127" i="85"/>
  <c r="AN150" i="85"/>
  <c r="AO105" i="85"/>
  <c r="AP101" i="85"/>
  <c r="AO124" i="85"/>
  <c r="AO104" i="85"/>
  <c r="AK138" i="48"/>
  <c r="AL152" i="48"/>
  <c r="AN114" i="72"/>
  <c r="AN121" i="72"/>
  <c r="AL153" i="48"/>
  <c r="AN92" i="48"/>
  <c r="AO92" i="72" s="1"/>
  <c r="HN117" i="27"/>
  <c r="AO94" i="72"/>
  <c r="AN112" i="72"/>
  <c r="AO88" i="74"/>
  <c r="AO100" i="74"/>
  <c r="AN116" i="74"/>
  <c r="AO88" i="75"/>
  <c r="AN107" i="72"/>
  <c r="AM169" i="48"/>
  <c r="AN123" i="77"/>
  <c r="AN116" i="77"/>
  <c r="AP89" i="74"/>
  <c r="AO117" i="76"/>
  <c r="AO124" i="76"/>
  <c r="AN116" i="75"/>
  <c r="AO100" i="75"/>
  <c r="AP89" i="75"/>
  <c r="AO99" i="76"/>
  <c r="AO105" i="76"/>
  <c r="AP101" i="76"/>
  <c r="AN123" i="76"/>
  <c r="AN125" i="76"/>
  <c r="AQ90" i="77"/>
  <c r="AO117" i="77"/>
  <c r="AN87" i="48"/>
  <c r="AM110" i="48"/>
  <c r="AO166" i="85" l="1"/>
  <c r="AN128" i="85"/>
  <c r="AO106" i="85"/>
  <c r="AN151" i="85"/>
  <c r="AO120" i="85"/>
  <c r="AO113" i="85"/>
  <c r="AO109" i="85"/>
  <c r="AL138" i="72"/>
  <c r="AL143" i="72" s="1"/>
  <c r="AL155" i="48"/>
  <c r="AN93" i="48"/>
  <c r="HO117" i="27"/>
  <c r="AN141" i="48"/>
  <c r="AN142" i="48"/>
  <c r="AN110" i="72"/>
  <c r="AQ90" i="74"/>
  <c r="AO117" i="74"/>
  <c r="AN123" i="74"/>
  <c r="AQ90" i="75"/>
  <c r="AM170" i="48"/>
  <c r="AM171" i="48"/>
  <c r="AO99" i="77"/>
  <c r="AO99" i="74"/>
  <c r="AN125" i="77"/>
  <c r="AN126" i="77"/>
  <c r="AO104" i="76"/>
  <c r="AO109" i="76"/>
  <c r="AN126" i="76"/>
  <c r="AO117" i="75"/>
  <c r="AO99" i="75"/>
  <c r="AN123" i="75"/>
  <c r="AO89" i="48"/>
  <c r="AO87" i="72"/>
  <c r="AO105" i="77"/>
  <c r="AP101" i="77"/>
  <c r="AO124" i="77"/>
  <c r="AM116" i="48"/>
  <c r="AN88" i="48"/>
  <c r="AN100" i="48"/>
  <c r="AO107" i="85" l="1"/>
  <c r="AO112" i="85"/>
  <c r="AO114" i="85"/>
  <c r="AP94" i="85"/>
  <c r="AO121" i="85"/>
  <c r="AN152" i="85"/>
  <c r="AN154" i="85"/>
  <c r="AN153" i="85"/>
  <c r="AO93" i="72"/>
  <c r="HP117" i="27"/>
  <c r="AO100" i="72"/>
  <c r="AO105" i="74"/>
  <c r="AO88" i="72"/>
  <c r="AN116" i="72"/>
  <c r="AP101" i="74"/>
  <c r="AN126" i="74"/>
  <c r="AO124" i="74"/>
  <c r="AN125" i="74"/>
  <c r="AO105" i="75"/>
  <c r="AP101" i="75"/>
  <c r="AO124" i="75"/>
  <c r="AN125" i="75"/>
  <c r="AN127" i="77"/>
  <c r="AO113" i="76"/>
  <c r="AO114" i="76"/>
  <c r="AO120" i="76"/>
  <c r="AO121" i="76"/>
  <c r="AO106" i="76"/>
  <c r="AO104" i="75"/>
  <c r="AN127" i="76"/>
  <c r="AO104" i="77"/>
  <c r="AN126" i="75"/>
  <c r="AO104" i="74"/>
  <c r="AP90" i="48"/>
  <c r="AP89" i="72"/>
  <c r="AO109" i="77"/>
  <c r="AO120" i="77"/>
  <c r="AO113" i="77"/>
  <c r="AO106" i="77"/>
  <c r="AM123" i="48"/>
  <c r="AN99" i="48"/>
  <c r="AN117" i="48"/>
  <c r="AN155" i="85" l="1"/>
  <c r="AM138" i="85"/>
  <c r="AP92" i="85"/>
  <c r="AP87" i="85"/>
  <c r="AO169" i="85"/>
  <c r="AO110" i="85"/>
  <c r="AN123" i="72"/>
  <c r="AQ90" i="72"/>
  <c r="HQ117" i="27"/>
  <c r="AO117" i="72"/>
  <c r="AO120" i="74"/>
  <c r="AN127" i="74"/>
  <c r="AO113" i="74"/>
  <c r="AO106" i="74"/>
  <c r="AO109" i="74"/>
  <c r="AO109" i="75"/>
  <c r="AO106" i="75"/>
  <c r="AO107" i="76"/>
  <c r="AN127" i="75"/>
  <c r="AP92" i="76"/>
  <c r="AP93" i="76"/>
  <c r="AO113" i="75"/>
  <c r="AO120" i="75"/>
  <c r="AM138" i="76"/>
  <c r="AM143" i="76" s="1"/>
  <c r="AO112" i="76"/>
  <c r="AN105" i="48"/>
  <c r="AO99" i="72"/>
  <c r="AO121" i="77"/>
  <c r="AO107" i="77"/>
  <c r="AM138" i="77"/>
  <c r="AM143" i="77" s="1"/>
  <c r="AO114" i="77"/>
  <c r="AP92" i="77"/>
  <c r="AO112" i="77"/>
  <c r="AM167" i="48"/>
  <c r="AM126" i="48"/>
  <c r="AM125" i="48"/>
  <c r="AN104" i="48"/>
  <c r="AO101" i="48"/>
  <c r="AN124" i="48"/>
  <c r="AP93" i="85" l="1"/>
  <c r="AO116" i="85"/>
  <c r="AP100" i="85"/>
  <c r="AQ89" i="85"/>
  <c r="AP88" i="85"/>
  <c r="AP141" i="85"/>
  <c r="AP142" i="85"/>
  <c r="AO171" i="85"/>
  <c r="AO170" i="85"/>
  <c r="B161" i="85"/>
  <c r="AO124" i="72"/>
  <c r="AP101" i="72"/>
  <c r="AN125" i="72"/>
  <c r="HR117" i="27"/>
  <c r="AN126" i="72"/>
  <c r="AO114" i="74"/>
  <c r="AO107" i="74"/>
  <c r="AP92" i="74"/>
  <c r="AO121" i="74"/>
  <c r="AO105" i="72"/>
  <c r="AN106" i="48"/>
  <c r="AN103" i="48"/>
  <c r="AO114" i="75"/>
  <c r="AO121" i="75"/>
  <c r="AO112" i="75"/>
  <c r="AO112" i="74"/>
  <c r="AP87" i="76"/>
  <c r="AP88" i="76"/>
  <c r="AP92" i="75"/>
  <c r="AO110" i="76"/>
  <c r="AO107" i="75"/>
  <c r="AN113" i="48"/>
  <c r="AO104" i="72"/>
  <c r="AO110" i="77"/>
  <c r="AP87" i="77"/>
  <c r="AP93" i="77"/>
  <c r="AM127" i="48"/>
  <c r="AM150" i="48"/>
  <c r="AN166" i="48"/>
  <c r="AN109" i="48"/>
  <c r="AN120" i="48"/>
  <c r="AO123" i="85" l="1"/>
  <c r="D161" i="85"/>
  <c r="AP99" i="85"/>
  <c r="AP117" i="85"/>
  <c r="AR90" i="85"/>
  <c r="AO106" i="72"/>
  <c r="AM151" i="48"/>
  <c r="AM154" i="48" s="1"/>
  <c r="AO103" i="72"/>
  <c r="AO120" i="72"/>
  <c r="HS117" i="27"/>
  <c r="AO94" i="48"/>
  <c r="AO109" i="72"/>
  <c r="AP87" i="74"/>
  <c r="AP93" i="74"/>
  <c r="AO110" i="74"/>
  <c r="AP93" i="75"/>
  <c r="AO110" i="75"/>
  <c r="AQ89" i="76"/>
  <c r="AR90" i="76"/>
  <c r="AO116" i="76"/>
  <c r="AP100" i="76"/>
  <c r="AP87" i="75"/>
  <c r="AM128" i="48"/>
  <c r="AN127" i="72"/>
  <c r="AN112" i="48"/>
  <c r="AO113" i="72"/>
  <c r="AQ89" i="77"/>
  <c r="AP100" i="77"/>
  <c r="AP88" i="77"/>
  <c r="AN114" i="48"/>
  <c r="AN121" i="48"/>
  <c r="AN107" i="48"/>
  <c r="AM153" i="48" l="1"/>
  <c r="AO126" i="85"/>
  <c r="AO167" i="85"/>
  <c r="AO125" i="85"/>
  <c r="AP124" i="85"/>
  <c r="AP104" i="85"/>
  <c r="AP105" i="85"/>
  <c r="AQ101" i="85"/>
  <c r="AL138" i="48"/>
  <c r="AO121" i="72"/>
  <c r="AO92" i="48"/>
  <c r="AO114" i="72"/>
  <c r="AM152" i="48"/>
  <c r="HT117" i="27"/>
  <c r="AP94" i="72"/>
  <c r="AO112" i="72"/>
  <c r="AM138" i="72"/>
  <c r="AM143" i="72" s="1"/>
  <c r="AP100" i="74"/>
  <c r="AO116" i="74"/>
  <c r="AP88" i="74"/>
  <c r="AM138" i="74"/>
  <c r="AM143" i="74" s="1"/>
  <c r="AM138" i="75"/>
  <c r="AM143" i="75" s="1"/>
  <c r="AP88" i="75"/>
  <c r="AO107" i="72"/>
  <c r="AN169" i="48"/>
  <c r="AQ89" i="74"/>
  <c r="AP117" i="76"/>
  <c r="AP124" i="76"/>
  <c r="AP100" i="75"/>
  <c r="AQ89" i="75"/>
  <c r="AO116" i="75"/>
  <c r="AO123" i="77"/>
  <c r="AO116" i="77"/>
  <c r="AO123" i="76"/>
  <c r="AO125" i="76"/>
  <c r="AP99" i="76"/>
  <c r="AQ101" i="76"/>
  <c r="AP105" i="76"/>
  <c r="AR90" i="77"/>
  <c r="AP117" i="77"/>
  <c r="AO87" i="48"/>
  <c r="AN110" i="48"/>
  <c r="AO127" i="85" l="1"/>
  <c r="AO150" i="85"/>
  <c r="AP166" i="85"/>
  <c r="AP106" i="85"/>
  <c r="AP113" i="85"/>
  <c r="AP120" i="85"/>
  <c r="AP109" i="85"/>
  <c r="AO128" i="85"/>
  <c r="AO93" i="48"/>
  <c r="AP92" i="72"/>
  <c r="AM155" i="48"/>
  <c r="HU117" i="27"/>
  <c r="AP87" i="72"/>
  <c r="AO141" i="48"/>
  <c r="AO142" i="48"/>
  <c r="AO110" i="72"/>
  <c r="AP117" i="74"/>
  <c r="AO123" i="74"/>
  <c r="AR90" i="74"/>
  <c r="AR90" i="75"/>
  <c r="AN171" i="48"/>
  <c r="AN170" i="48"/>
  <c r="AP99" i="77"/>
  <c r="AP105" i="77"/>
  <c r="AP99" i="74"/>
  <c r="AP99" i="75"/>
  <c r="AO126" i="77"/>
  <c r="AO125" i="77"/>
  <c r="AP117" i="75"/>
  <c r="AP104" i="76"/>
  <c r="AP109" i="76"/>
  <c r="AO126" i="76"/>
  <c r="AO123" i="75"/>
  <c r="AQ101" i="77"/>
  <c r="AP124" i="77"/>
  <c r="AP89" i="48"/>
  <c r="AO88" i="48"/>
  <c r="AO100" i="48"/>
  <c r="AN116" i="48"/>
  <c r="AO151" i="85" l="1"/>
  <c r="AP112" i="85"/>
  <c r="AP114" i="85"/>
  <c r="AQ94" i="85"/>
  <c r="AP121" i="85"/>
  <c r="AO152" i="85"/>
  <c r="AO153" i="85"/>
  <c r="AP107" i="85"/>
  <c r="AP93" i="72"/>
  <c r="HV117" i="27"/>
  <c r="AP100" i="72"/>
  <c r="AP105" i="74"/>
  <c r="AP88" i="72"/>
  <c r="AO116" i="72"/>
  <c r="AO126" i="74"/>
  <c r="AP124" i="74"/>
  <c r="AO125" i="74"/>
  <c r="AQ101" i="74"/>
  <c r="AP105" i="75"/>
  <c r="AQ101" i="75"/>
  <c r="AO125" i="75"/>
  <c r="AP124" i="75"/>
  <c r="AP113" i="76"/>
  <c r="AP114" i="76"/>
  <c r="AP106" i="76"/>
  <c r="AO126" i="75"/>
  <c r="AP104" i="74"/>
  <c r="AO127" i="76"/>
  <c r="AP104" i="77"/>
  <c r="AP120" i="76"/>
  <c r="AP121" i="76"/>
  <c r="AO127" i="77"/>
  <c r="AP104" i="75"/>
  <c r="AQ90" i="48"/>
  <c r="AQ89" i="72"/>
  <c r="AP120" i="77"/>
  <c r="AP106" i="77"/>
  <c r="AP113" i="77"/>
  <c r="AP109" i="77"/>
  <c r="AN123" i="48"/>
  <c r="AO117" i="48"/>
  <c r="AO99" i="48"/>
  <c r="AO154" i="85" l="1"/>
  <c r="AO155" i="85"/>
  <c r="AQ92" i="85"/>
  <c r="AQ87" i="85"/>
  <c r="AP169" i="85"/>
  <c r="AP110" i="85"/>
  <c r="AN138" i="85"/>
  <c r="AR90" i="72"/>
  <c r="AO123" i="72"/>
  <c r="HW117" i="27"/>
  <c r="AP117" i="72"/>
  <c r="AP106" i="74"/>
  <c r="AP120" i="74"/>
  <c r="AP109" i="74"/>
  <c r="AO127" i="74"/>
  <c r="AP113" i="74"/>
  <c r="AP109" i="75"/>
  <c r="AP113" i="75"/>
  <c r="AP107" i="76"/>
  <c r="AN138" i="76"/>
  <c r="AN143" i="76" s="1"/>
  <c r="AP106" i="75"/>
  <c r="AQ92" i="76"/>
  <c r="AQ93" i="76"/>
  <c r="AP112" i="76"/>
  <c r="AP120" i="75"/>
  <c r="AO127" i="75"/>
  <c r="AO105" i="48"/>
  <c r="AP99" i="72"/>
  <c r="AP112" i="77"/>
  <c r="AP114" i="77"/>
  <c r="AQ92" i="77"/>
  <c r="AP107" i="77"/>
  <c r="AN138" i="77"/>
  <c r="AN143" i="77" s="1"/>
  <c r="AP121" i="77"/>
  <c r="AN126" i="48"/>
  <c r="AN167" i="48"/>
  <c r="AN125" i="48"/>
  <c r="AO104" i="48"/>
  <c r="AO124" i="48"/>
  <c r="AP101" i="48"/>
  <c r="AP116" i="85" l="1"/>
  <c r="AP170" i="85"/>
  <c r="AP171" i="85"/>
  <c r="AR89" i="85"/>
  <c r="AQ88" i="85"/>
  <c r="AQ141" i="85"/>
  <c r="AQ142" i="85"/>
  <c r="AQ100" i="85"/>
  <c r="AQ93" i="85"/>
  <c r="AP124" i="72"/>
  <c r="AO125" i="72"/>
  <c r="AQ101" i="72"/>
  <c r="HX117" i="27"/>
  <c r="AO126" i="72"/>
  <c r="AP114" i="74"/>
  <c r="AP107" i="74"/>
  <c r="AP121" i="74"/>
  <c r="AQ92" i="74"/>
  <c r="AP105" i="72"/>
  <c r="AO106" i="48"/>
  <c r="AP104" i="72"/>
  <c r="AP121" i="75"/>
  <c r="AP114" i="75"/>
  <c r="AQ87" i="76"/>
  <c r="AQ88" i="76"/>
  <c r="AP110" i="76"/>
  <c r="AQ92" i="75"/>
  <c r="AP107" i="75"/>
  <c r="AP112" i="74"/>
  <c r="AP112" i="75"/>
  <c r="AN127" i="48"/>
  <c r="AP110" i="77"/>
  <c r="AQ93" i="77"/>
  <c r="AQ87" i="77"/>
  <c r="AO109" i="48"/>
  <c r="AN150" i="48"/>
  <c r="AO113" i="48"/>
  <c r="AO120" i="48"/>
  <c r="AO166" i="48"/>
  <c r="AP123" i="85" l="1"/>
  <c r="AQ117" i="85"/>
  <c r="AS90" i="85"/>
  <c r="AQ99" i="85"/>
  <c r="AP125" i="85"/>
  <c r="AP126" i="85"/>
  <c r="AP167" i="85"/>
  <c r="AP120" i="72"/>
  <c r="AN151" i="48"/>
  <c r="AN154" i="48" s="1"/>
  <c r="AO127" i="72"/>
  <c r="HY117" i="27"/>
  <c r="AP94" i="48"/>
  <c r="AP113" i="72"/>
  <c r="AP106" i="72"/>
  <c r="AP109" i="72"/>
  <c r="AP110" i="74"/>
  <c r="AQ87" i="74"/>
  <c r="AQ93" i="74"/>
  <c r="AQ93" i="75"/>
  <c r="AN128" i="48"/>
  <c r="AP116" i="76"/>
  <c r="AQ87" i="75"/>
  <c r="AP110" i="75"/>
  <c r="AQ100" i="76"/>
  <c r="AR89" i="76"/>
  <c r="AS90" i="76"/>
  <c r="AQ88" i="77"/>
  <c r="AR89" i="77"/>
  <c r="AQ100" i="77"/>
  <c r="AO107" i="48"/>
  <c r="AO121" i="48"/>
  <c r="AO114" i="48"/>
  <c r="AO112" i="48"/>
  <c r="AQ105" i="85" l="1"/>
  <c r="AR101" i="85"/>
  <c r="AP127" i="85"/>
  <c r="AP150" i="85"/>
  <c r="AQ124" i="85"/>
  <c r="AQ104" i="85"/>
  <c r="AN152" i="48"/>
  <c r="AP121" i="72"/>
  <c r="AP114" i="72"/>
  <c r="AN153" i="48"/>
  <c r="AP92" i="48"/>
  <c r="AM138" i="48"/>
  <c r="HZ117" i="27"/>
  <c r="AQ94" i="72"/>
  <c r="AP112" i="72"/>
  <c r="AN155" i="48"/>
  <c r="AQ100" i="74"/>
  <c r="AN138" i="74"/>
  <c r="AN143" i="74" s="1"/>
  <c r="AQ88" i="74"/>
  <c r="AN138" i="75"/>
  <c r="AN143" i="75" s="1"/>
  <c r="AQ88" i="75"/>
  <c r="AP107" i="72"/>
  <c r="AO169" i="48"/>
  <c r="AQ100" i="75"/>
  <c r="AR89" i="75"/>
  <c r="AQ117" i="76"/>
  <c r="AQ124" i="76"/>
  <c r="AP116" i="75"/>
  <c r="AP123" i="76"/>
  <c r="AP125" i="76"/>
  <c r="AQ99" i="76"/>
  <c r="AQ105" i="76"/>
  <c r="AR101" i="76"/>
  <c r="AP123" i="77"/>
  <c r="AP116" i="77"/>
  <c r="AR89" i="74"/>
  <c r="AP116" i="74"/>
  <c r="AQ117" i="77"/>
  <c r="AS90" i="77"/>
  <c r="AP87" i="48"/>
  <c r="AO110" i="48"/>
  <c r="AQ166" i="85" l="1"/>
  <c r="AP128" i="85"/>
  <c r="AQ106" i="85"/>
  <c r="AP151" i="85"/>
  <c r="AQ109" i="85"/>
  <c r="AQ120" i="85"/>
  <c r="AQ113" i="85"/>
  <c r="AN138" i="72"/>
  <c r="AN143" i="72" s="1"/>
  <c r="AP93" i="48"/>
  <c r="I161" i="48"/>
  <c r="AQ92" i="72"/>
  <c r="IA117" i="27"/>
  <c r="B161" i="48"/>
  <c r="AQ87" i="72"/>
  <c r="AP141" i="48"/>
  <c r="AP142" i="48"/>
  <c r="AP110" i="72"/>
  <c r="AS90" i="74"/>
  <c r="AQ117" i="74"/>
  <c r="AP123" i="74"/>
  <c r="AS90" i="75"/>
  <c r="AO171" i="48"/>
  <c r="AO170" i="48"/>
  <c r="AP126" i="77"/>
  <c r="AQ99" i="77"/>
  <c r="AQ105" i="77"/>
  <c r="AQ99" i="74"/>
  <c r="AP125" i="77"/>
  <c r="AQ104" i="76"/>
  <c r="AQ109" i="76"/>
  <c r="AP126" i="76"/>
  <c r="AP123" i="75"/>
  <c r="AQ99" i="75"/>
  <c r="AQ117" i="75"/>
  <c r="AQ124" i="77"/>
  <c r="AR101" i="77"/>
  <c r="AQ89" i="48"/>
  <c r="AP88" i="48"/>
  <c r="AP100" i="48"/>
  <c r="AO116" i="48"/>
  <c r="AQ121" i="85" l="1"/>
  <c r="AP154" i="85"/>
  <c r="AP153" i="85"/>
  <c r="AP152" i="85"/>
  <c r="AQ114" i="85"/>
  <c r="AQ112" i="85"/>
  <c r="AR94" i="85"/>
  <c r="AQ107" i="85"/>
  <c r="D161" i="48"/>
  <c r="AQ93" i="72"/>
  <c r="IB117" i="27"/>
  <c r="AQ100" i="72"/>
  <c r="AQ105" i="74"/>
  <c r="AQ88" i="72"/>
  <c r="AP116" i="72"/>
  <c r="AQ124" i="74"/>
  <c r="AP125" i="74"/>
  <c r="AR101" i="74"/>
  <c r="AP126" i="74"/>
  <c r="AQ105" i="75"/>
  <c r="AR101" i="75"/>
  <c r="AP125" i="75"/>
  <c r="AQ124" i="75"/>
  <c r="AP127" i="77"/>
  <c r="AQ104" i="75"/>
  <c r="AQ113" i="76"/>
  <c r="AQ114" i="76"/>
  <c r="AP126" i="75"/>
  <c r="AQ120" i="76"/>
  <c r="AQ121" i="76"/>
  <c r="AQ104" i="74"/>
  <c r="AQ104" i="77"/>
  <c r="AQ106" i="76"/>
  <c r="AP127" i="76"/>
  <c r="AR90" i="48"/>
  <c r="AR89" i="72"/>
  <c r="AQ109" i="77"/>
  <c r="AQ120" i="77"/>
  <c r="AQ113" i="77"/>
  <c r="AQ106" i="77"/>
  <c r="AO123" i="48"/>
  <c r="AP117" i="48"/>
  <c r="AP99" i="48"/>
  <c r="AO138" i="85" l="1"/>
  <c r="AQ110" i="85"/>
  <c r="AQ169" i="85"/>
  <c r="AP155" i="85"/>
  <c r="AR92" i="85"/>
  <c r="AR87" i="85"/>
  <c r="AP123" i="72"/>
  <c r="AS90" i="72"/>
  <c r="IC117" i="27"/>
  <c r="AQ117" i="72"/>
  <c r="AQ120" i="74"/>
  <c r="AQ106" i="74"/>
  <c r="AQ109" i="74"/>
  <c r="AP127" i="74"/>
  <c r="AQ113" i="74"/>
  <c r="AQ106" i="75"/>
  <c r="AQ109" i="75"/>
  <c r="AQ120" i="75"/>
  <c r="AP127" i="75"/>
  <c r="AQ112" i="76"/>
  <c r="AO138" i="76"/>
  <c r="AO143" i="76" s="1"/>
  <c r="AQ113" i="75"/>
  <c r="AQ107" i="76"/>
  <c r="AR92" i="76"/>
  <c r="AR93" i="76"/>
  <c r="AP105" i="48"/>
  <c r="AQ99" i="72"/>
  <c r="AO138" i="77"/>
  <c r="AO143" i="77" s="1"/>
  <c r="AR92" i="77"/>
  <c r="AQ114" i="77"/>
  <c r="AQ112" i="77"/>
  <c r="AQ121" i="77"/>
  <c r="AQ107" i="77"/>
  <c r="AO125" i="48"/>
  <c r="AO126" i="48"/>
  <c r="AO167" i="48"/>
  <c r="AP104" i="48"/>
  <c r="AP124" i="48"/>
  <c r="AQ101" i="48"/>
  <c r="AR88" i="85" l="1"/>
  <c r="AR100" i="85"/>
  <c r="AS89" i="85"/>
  <c r="AR141" i="85"/>
  <c r="AR142" i="85"/>
  <c r="AQ171" i="85"/>
  <c r="AQ170" i="85"/>
  <c r="AQ116" i="85"/>
  <c r="AR93" i="85"/>
  <c r="AP125" i="72"/>
  <c r="AR101" i="72"/>
  <c r="AQ124" i="72"/>
  <c r="ID117" i="27"/>
  <c r="AQ114" i="74"/>
  <c r="AQ107" i="74"/>
  <c r="AR92" i="74"/>
  <c r="AQ121" i="74"/>
  <c r="AQ105" i="72"/>
  <c r="AP106" i="48"/>
  <c r="AQ104" i="72"/>
  <c r="AQ107" i="75"/>
  <c r="AQ121" i="75"/>
  <c r="AQ114" i="75"/>
  <c r="AQ112" i="74"/>
  <c r="AR87" i="76"/>
  <c r="AR88" i="76"/>
  <c r="AQ112" i="75"/>
  <c r="AR92" i="75"/>
  <c r="AQ110" i="76"/>
  <c r="AO127" i="48"/>
  <c r="AP126" i="72"/>
  <c r="AR93" i="77"/>
  <c r="AR87" i="77"/>
  <c r="AQ110" i="77"/>
  <c r="AO150" i="48"/>
  <c r="AP166" i="48"/>
  <c r="AP113" i="48"/>
  <c r="AP120" i="48"/>
  <c r="AP109" i="48"/>
  <c r="AQ123" i="85" l="1"/>
  <c r="AT90" i="85"/>
  <c r="AQ125" i="85"/>
  <c r="AQ126" i="85"/>
  <c r="AQ167" i="85"/>
  <c r="AR117" i="85"/>
  <c r="AR99" i="85"/>
  <c r="AQ106" i="72"/>
  <c r="AQ120" i="72"/>
  <c r="AP127" i="72"/>
  <c r="AO151" i="48"/>
  <c r="AO153" i="48" s="1"/>
  <c r="IE117" i="27"/>
  <c r="AQ94" i="48"/>
  <c r="AQ113" i="72"/>
  <c r="AQ109" i="72"/>
  <c r="AQ110" i="74"/>
  <c r="AR87" i="74"/>
  <c r="AR93" i="74"/>
  <c r="AR93" i="75"/>
  <c r="AQ110" i="75"/>
  <c r="AO128" i="48"/>
  <c r="AQ116" i="76"/>
  <c r="AS89" i="76"/>
  <c r="AT90" i="76"/>
  <c r="AR87" i="75"/>
  <c r="AR100" i="76"/>
  <c r="AO154" i="48"/>
  <c r="AR88" i="77"/>
  <c r="AS89" i="77"/>
  <c r="AR100" i="77"/>
  <c r="AP107" i="48"/>
  <c r="AP121" i="48"/>
  <c r="AP114" i="48"/>
  <c r="AP112" i="48"/>
  <c r="AR124" i="85" l="1"/>
  <c r="AR104" i="85"/>
  <c r="AQ127" i="85"/>
  <c r="AQ150" i="85"/>
  <c r="AR105" i="85"/>
  <c r="AS101" i="85"/>
  <c r="AQ92" i="48"/>
  <c r="AR92" i="72" s="1"/>
  <c r="AQ121" i="72"/>
  <c r="AO152" i="48"/>
  <c r="AQ114" i="72"/>
  <c r="AN138" i="48"/>
  <c r="IF117" i="27"/>
  <c r="AR94" i="72"/>
  <c r="AQ112" i="72"/>
  <c r="AO138" i="72"/>
  <c r="AO143" i="72" s="1"/>
  <c r="AR100" i="74"/>
  <c r="AR88" i="74"/>
  <c r="AO138" i="74"/>
  <c r="AO143" i="74" s="1"/>
  <c r="AR88" i="75"/>
  <c r="AO138" i="75"/>
  <c r="AO143" i="75" s="1"/>
  <c r="AQ107" i="72"/>
  <c r="AP169" i="48"/>
  <c r="AS89" i="74"/>
  <c r="AQ116" i="75"/>
  <c r="AQ116" i="74"/>
  <c r="AQ123" i="77"/>
  <c r="AQ116" i="77"/>
  <c r="AR117" i="76"/>
  <c r="AR124" i="76"/>
  <c r="AR99" i="76"/>
  <c r="AR105" i="76"/>
  <c r="AS101" i="76"/>
  <c r="AS89" i="75"/>
  <c r="AQ123" i="76"/>
  <c r="AQ125" i="76"/>
  <c r="AR100" i="75"/>
  <c r="AR117" i="77"/>
  <c r="AT90" i="77"/>
  <c r="AQ87" i="48"/>
  <c r="AP110" i="48"/>
  <c r="AR166" i="85" l="1"/>
  <c r="AQ128" i="85"/>
  <c r="AR120" i="85"/>
  <c r="AR113" i="85"/>
  <c r="AR109" i="85"/>
  <c r="AQ151" i="85"/>
  <c r="AR106" i="85"/>
  <c r="AO155" i="48"/>
  <c r="AQ93" i="48"/>
  <c r="IG117" i="27"/>
  <c r="AQ142" i="48"/>
  <c r="AQ141" i="48"/>
  <c r="AQ110" i="72"/>
  <c r="AR117" i="74"/>
  <c r="AQ123" i="74"/>
  <c r="AT90" i="74"/>
  <c r="AR104" i="75"/>
  <c r="AT90" i="75"/>
  <c r="AQ123" i="75"/>
  <c r="AR117" i="75"/>
  <c r="AR124" i="75"/>
  <c r="AP170" i="48"/>
  <c r="AP171" i="48"/>
  <c r="AR99" i="77"/>
  <c r="AR105" i="77"/>
  <c r="AR99" i="74"/>
  <c r="AQ125" i="77"/>
  <c r="AQ126" i="77"/>
  <c r="AR104" i="76"/>
  <c r="AR109" i="76"/>
  <c r="AR99" i="75"/>
  <c r="AQ126" i="76"/>
  <c r="AR89" i="48"/>
  <c r="AR87" i="72"/>
  <c r="AS101" i="77"/>
  <c r="AR124" i="77"/>
  <c r="AP116" i="48"/>
  <c r="AQ100" i="48"/>
  <c r="AQ88" i="48"/>
  <c r="AR107" i="85" l="1"/>
  <c r="AS94" i="85"/>
  <c r="AR114" i="85"/>
  <c r="AR112" i="85"/>
  <c r="AR121" i="85"/>
  <c r="AQ153" i="85"/>
  <c r="AQ154" i="85"/>
  <c r="AQ152" i="85"/>
  <c r="AR93" i="72"/>
  <c r="IH117" i="27"/>
  <c r="AR100" i="72"/>
  <c r="AR105" i="74"/>
  <c r="AR88" i="72"/>
  <c r="AQ116" i="72"/>
  <c r="AR109" i="75"/>
  <c r="AQ126" i="74"/>
  <c r="AR124" i="74"/>
  <c r="AQ125" i="74"/>
  <c r="AS101" i="74"/>
  <c r="AS101" i="75"/>
  <c r="AR113" i="75"/>
  <c r="AQ125" i="75"/>
  <c r="AQ126" i="75"/>
  <c r="AQ127" i="77"/>
  <c r="AQ127" i="76"/>
  <c r="AR113" i="76"/>
  <c r="AR114" i="76"/>
  <c r="AR104" i="74"/>
  <c r="AR104" i="77"/>
  <c r="AR105" i="75"/>
  <c r="AR120" i="76"/>
  <c r="AR121" i="76"/>
  <c r="AR106" i="76"/>
  <c r="AS90" i="48"/>
  <c r="AS89" i="72"/>
  <c r="AR120" i="77"/>
  <c r="AR106" i="77"/>
  <c r="AR109" i="77"/>
  <c r="AR113" i="77"/>
  <c r="AP123" i="48"/>
  <c r="AQ99" i="48"/>
  <c r="AQ117" i="48"/>
  <c r="AP138" i="85" l="1"/>
  <c r="AS92" i="85"/>
  <c r="AS87" i="85"/>
  <c r="AQ155" i="85"/>
  <c r="AR169" i="85"/>
  <c r="AR110" i="85"/>
  <c r="AT90" i="72"/>
  <c r="II117" i="27"/>
  <c r="AR120" i="75"/>
  <c r="AR117" i="72"/>
  <c r="AR106" i="74"/>
  <c r="AR109" i="74"/>
  <c r="AQ127" i="74"/>
  <c r="AR113" i="74"/>
  <c r="AR120" i="74"/>
  <c r="AQ127" i="75"/>
  <c r="AR121" i="75"/>
  <c r="AR112" i="75"/>
  <c r="AR114" i="75"/>
  <c r="AS92" i="75"/>
  <c r="AP138" i="77"/>
  <c r="AP143" i="77" s="1"/>
  <c r="AR106" i="75"/>
  <c r="AR112" i="76"/>
  <c r="AR107" i="76"/>
  <c r="AP138" i="76"/>
  <c r="AP143" i="76" s="1"/>
  <c r="AS92" i="76"/>
  <c r="AS93" i="76"/>
  <c r="AQ105" i="48"/>
  <c r="AR99" i="72"/>
  <c r="AP125" i="48"/>
  <c r="AQ123" i="72"/>
  <c r="AP167" i="48"/>
  <c r="AP126" i="48"/>
  <c r="AS92" i="77"/>
  <c r="AR112" i="77"/>
  <c r="AR114" i="77"/>
  <c r="AR107" i="77"/>
  <c r="AR121" i="77"/>
  <c r="AQ104" i="48"/>
  <c r="AR101" i="48"/>
  <c r="AQ124" i="48"/>
  <c r="AS93" i="85" l="1"/>
  <c r="AR116" i="85"/>
  <c r="AS88" i="85"/>
  <c r="AT89" i="85"/>
  <c r="AS141" i="85"/>
  <c r="AS100" i="85"/>
  <c r="AS142" i="85"/>
  <c r="AR171" i="85"/>
  <c r="AR170" i="85"/>
  <c r="AS101" i="72"/>
  <c r="AR124" i="72"/>
  <c r="AQ125" i="72"/>
  <c r="IJ117" i="27"/>
  <c r="AQ126" i="72"/>
  <c r="AS92" i="74"/>
  <c r="AR121" i="74"/>
  <c r="AR107" i="74"/>
  <c r="AR114" i="74"/>
  <c r="AR105" i="72"/>
  <c r="AQ106" i="48"/>
  <c r="AR104" i="72"/>
  <c r="AS100" i="75"/>
  <c r="AT89" i="75"/>
  <c r="AS88" i="75"/>
  <c r="AS93" i="75"/>
  <c r="AS87" i="75"/>
  <c r="AR112" i="74"/>
  <c r="AR107" i="75"/>
  <c r="AR110" i="76"/>
  <c r="AS87" i="76"/>
  <c r="AS88" i="76"/>
  <c r="AP150" i="48"/>
  <c r="AP127" i="48"/>
  <c r="AS87" i="77"/>
  <c r="AR110" i="77"/>
  <c r="AS93" i="77"/>
  <c r="AQ166" i="48"/>
  <c r="AQ109" i="48"/>
  <c r="AQ120" i="48"/>
  <c r="AQ113" i="48"/>
  <c r="AR123" i="85" l="1"/>
  <c r="AR167" i="85"/>
  <c r="AS117" i="85"/>
  <c r="AS99" i="85"/>
  <c r="AU90" i="85"/>
  <c r="AQ127" i="72"/>
  <c r="AP151" i="48"/>
  <c r="AP154" i="48" s="1"/>
  <c r="AR120" i="72"/>
  <c r="IK117" i="27"/>
  <c r="AR94" i="48"/>
  <c r="AR113" i="72"/>
  <c r="AR106" i="72"/>
  <c r="AR109" i="72"/>
  <c r="AS93" i="74"/>
  <c r="AS87" i="74"/>
  <c r="AR110" i="74"/>
  <c r="AP138" i="75"/>
  <c r="AP143" i="75" s="1"/>
  <c r="AP128" i="48"/>
  <c r="AR116" i="76"/>
  <c r="AR110" i="75"/>
  <c r="AT89" i="76"/>
  <c r="AU90" i="76"/>
  <c r="AS100" i="76"/>
  <c r="AS88" i="77"/>
  <c r="AS100" i="77"/>
  <c r="AT89" i="77"/>
  <c r="AQ121" i="48"/>
  <c r="AQ114" i="48"/>
  <c r="AQ112" i="48"/>
  <c r="AQ107" i="48"/>
  <c r="AP152" i="48" l="1"/>
  <c r="AR125" i="85"/>
  <c r="AR126" i="85"/>
  <c r="AS105" i="85"/>
  <c r="AT101" i="85"/>
  <c r="AS124" i="85"/>
  <c r="AS104" i="85"/>
  <c r="AP155" i="48"/>
  <c r="AR92" i="48"/>
  <c r="AS92" i="72" s="1"/>
  <c r="AP153" i="48"/>
  <c r="AO138" i="48"/>
  <c r="AR114" i="72"/>
  <c r="AR121" i="72"/>
  <c r="IL117" i="27"/>
  <c r="AS94" i="72"/>
  <c r="AR112" i="72"/>
  <c r="AS100" i="74"/>
  <c r="AP138" i="74"/>
  <c r="AP143" i="74" s="1"/>
  <c r="AS88" i="74"/>
  <c r="AU90" i="75"/>
  <c r="AT101" i="75"/>
  <c r="AS99" i="75"/>
  <c r="AR107" i="72"/>
  <c r="AQ169" i="48"/>
  <c r="AT89" i="74"/>
  <c r="AR116" i="74"/>
  <c r="AR116" i="75"/>
  <c r="AS99" i="76"/>
  <c r="AS105" i="76"/>
  <c r="AT101" i="76"/>
  <c r="AS117" i="76"/>
  <c r="AS124" i="76"/>
  <c r="AR123" i="76"/>
  <c r="AR125" i="76"/>
  <c r="AR123" i="77"/>
  <c r="AR116" i="77"/>
  <c r="AU90" i="77"/>
  <c r="AS117" i="77"/>
  <c r="AR87" i="48"/>
  <c r="AQ110" i="48"/>
  <c r="AR127" i="85" l="1"/>
  <c r="AR150" i="85"/>
  <c r="AS166" i="85"/>
  <c r="AS106" i="85"/>
  <c r="AR128" i="85"/>
  <c r="AS113" i="85"/>
  <c r="AS109" i="85"/>
  <c r="AS120" i="85"/>
  <c r="AR93" i="48"/>
  <c r="AP138" i="72"/>
  <c r="AP143" i="72" s="1"/>
  <c r="IM117" i="27"/>
  <c r="AR141" i="48"/>
  <c r="AR142" i="48"/>
  <c r="AR110" i="72"/>
  <c r="AS117" i="74"/>
  <c r="AR123" i="74"/>
  <c r="AU90" i="74"/>
  <c r="AR126" i="75"/>
  <c r="AS105" i="75"/>
  <c r="AR123" i="75"/>
  <c r="AQ170" i="48"/>
  <c r="AQ171" i="48"/>
  <c r="AS99" i="77"/>
  <c r="AS105" i="77"/>
  <c r="AS99" i="74"/>
  <c r="AR125" i="77"/>
  <c r="AR126" i="77"/>
  <c r="AS117" i="75"/>
  <c r="AR126" i="76"/>
  <c r="AS104" i="76"/>
  <c r="AS109" i="76"/>
  <c r="AS106" i="76"/>
  <c r="AS89" i="48"/>
  <c r="AS87" i="72"/>
  <c r="AS124" i="77"/>
  <c r="AT101" i="77"/>
  <c r="AQ116" i="48"/>
  <c r="AR100" i="48"/>
  <c r="AR88" i="48"/>
  <c r="AR151" i="85" l="1"/>
  <c r="AR152" i="85"/>
  <c r="AS114" i="85"/>
  <c r="AS112" i="85"/>
  <c r="AT94" i="85"/>
  <c r="AS121" i="85"/>
  <c r="AS107" i="85"/>
  <c r="AS93" i="72"/>
  <c r="IN117" i="27"/>
  <c r="AS100" i="72"/>
  <c r="AS88" i="72"/>
  <c r="AR116" i="72"/>
  <c r="AS105" i="74"/>
  <c r="AR126" i="74"/>
  <c r="AR125" i="74"/>
  <c r="AS124" i="74"/>
  <c r="AT101" i="74"/>
  <c r="AR125" i="75"/>
  <c r="AS124" i="75"/>
  <c r="AR127" i="77"/>
  <c r="AS104" i="77"/>
  <c r="AS113" i="76"/>
  <c r="AS114" i="76"/>
  <c r="AS104" i="74"/>
  <c r="AR127" i="76"/>
  <c r="AS120" i="76"/>
  <c r="AS121" i="76"/>
  <c r="AS104" i="75"/>
  <c r="AT90" i="48"/>
  <c r="AT89" i="72"/>
  <c r="AS109" i="77"/>
  <c r="AS120" i="77"/>
  <c r="AS106" i="77"/>
  <c r="AS113" i="77"/>
  <c r="AQ123" i="48"/>
  <c r="AR99" i="48"/>
  <c r="AR117" i="48"/>
  <c r="AR154" i="85" l="1"/>
  <c r="AR153" i="85"/>
  <c r="AS110" i="85"/>
  <c r="AS169" i="85"/>
  <c r="AQ138" i="85"/>
  <c r="AT92" i="85"/>
  <c r="AT87" i="85"/>
  <c r="AR155" i="85"/>
  <c r="AU90" i="72"/>
  <c r="AR123" i="72"/>
  <c r="IO117" i="27"/>
  <c r="AS117" i="72"/>
  <c r="AS109" i="74"/>
  <c r="AS120" i="74"/>
  <c r="AR127" i="74"/>
  <c r="AS113" i="74"/>
  <c r="AS106" i="74"/>
  <c r="AR127" i="75"/>
  <c r="AS109" i="75"/>
  <c r="AQ126" i="48"/>
  <c r="AQ125" i="48"/>
  <c r="AS107" i="76"/>
  <c r="AS112" i="76"/>
  <c r="AS120" i="75"/>
  <c r="AQ167" i="48"/>
  <c r="AS113" i="75"/>
  <c r="AS106" i="75"/>
  <c r="AQ138" i="76"/>
  <c r="AQ143" i="76" s="1"/>
  <c r="AT92" i="76"/>
  <c r="AT93" i="76"/>
  <c r="AR105" i="48"/>
  <c r="AS99" i="72"/>
  <c r="AS121" i="77"/>
  <c r="AT92" i="77"/>
  <c r="AS112" i="77"/>
  <c r="AS114" i="77"/>
  <c r="AS107" i="77"/>
  <c r="AR104" i="48"/>
  <c r="AR124" i="48"/>
  <c r="AS101" i="48"/>
  <c r="AS116" i="85" l="1"/>
  <c r="AT100" i="85"/>
  <c r="AT88" i="85"/>
  <c r="AT142" i="85"/>
  <c r="AT141" i="85"/>
  <c r="AU89" i="85"/>
  <c r="AT93" i="85"/>
  <c r="AS171" i="85"/>
  <c r="AS170" i="85"/>
  <c r="AR125" i="72"/>
  <c r="AT101" i="72"/>
  <c r="AS124" i="72"/>
  <c r="IP117" i="27"/>
  <c r="AR126" i="72"/>
  <c r="AS114" i="74"/>
  <c r="AT92" i="74"/>
  <c r="AS121" i="74"/>
  <c r="AS107" i="74"/>
  <c r="AS105" i="72"/>
  <c r="AR106" i="48"/>
  <c r="AS104" i="72"/>
  <c r="AS121" i="75"/>
  <c r="AS114" i="75"/>
  <c r="AQ138" i="77"/>
  <c r="AQ143" i="77" s="1"/>
  <c r="AQ150" i="48"/>
  <c r="AQ127" i="48"/>
  <c r="AS107" i="75"/>
  <c r="AS112" i="75"/>
  <c r="AT87" i="76"/>
  <c r="AT88" i="76"/>
  <c r="AT92" i="75"/>
  <c r="AS112" i="74"/>
  <c r="AS110" i="76"/>
  <c r="AT93" i="77"/>
  <c r="AT87" i="77"/>
  <c r="AS110" i="77"/>
  <c r="AR109" i="48"/>
  <c r="AR113" i="48"/>
  <c r="AR120" i="48"/>
  <c r="AR166" i="48"/>
  <c r="AS123" i="85" l="1"/>
  <c r="AT117" i="85"/>
  <c r="AT99" i="85"/>
  <c r="AV90" i="85"/>
  <c r="AR127" i="72"/>
  <c r="AQ151" i="48"/>
  <c r="AQ154" i="48" s="1"/>
  <c r="AS120" i="72"/>
  <c r="IQ117" i="27"/>
  <c r="AS94" i="48"/>
  <c r="AS109" i="72"/>
  <c r="AS113" i="72"/>
  <c r="AS106" i="72"/>
  <c r="AT87" i="74"/>
  <c r="AS110" i="74"/>
  <c r="AT93" i="74"/>
  <c r="AQ138" i="75"/>
  <c r="AQ143" i="75" s="1"/>
  <c r="AT93" i="75"/>
  <c r="AQ128" i="48"/>
  <c r="AT100" i="76"/>
  <c r="AS116" i="76"/>
  <c r="AU89" i="76"/>
  <c r="AV90" i="76"/>
  <c r="AT87" i="75"/>
  <c r="AS110" i="75"/>
  <c r="AT100" i="77"/>
  <c r="AT88" i="77"/>
  <c r="AU89" i="77"/>
  <c r="AR112" i="48"/>
  <c r="AR114" i="48"/>
  <c r="AR107" i="48"/>
  <c r="AR121" i="48"/>
  <c r="AQ153" i="48" l="1"/>
  <c r="AS126" i="85"/>
  <c r="AS125" i="85"/>
  <c r="AS167" i="85"/>
  <c r="AT124" i="85"/>
  <c r="AT104" i="85"/>
  <c r="AT105" i="85"/>
  <c r="AU101" i="85"/>
  <c r="AS92" i="48"/>
  <c r="AT92" i="72" s="1"/>
  <c r="AS114" i="72"/>
  <c r="AP138" i="48"/>
  <c r="AQ152" i="48"/>
  <c r="AS121" i="72"/>
  <c r="IR117" i="27"/>
  <c r="AT94" i="72"/>
  <c r="AS112" i="72"/>
  <c r="AU89" i="74"/>
  <c r="AT100" i="74"/>
  <c r="AT88" i="74"/>
  <c r="AQ138" i="74"/>
  <c r="AQ143" i="74" s="1"/>
  <c r="AS123" i="75"/>
  <c r="AT88" i="75"/>
  <c r="AS107" i="72"/>
  <c r="AR169" i="48"/>
  <c r="AU89" i="75"/>
  <c r="AT100" i="75"/>
  <c r="AS123" i="76"/>
  <c r="AS125" i="76"/>
  <c r="AT117" i="76"/>
  <c r="AT124" i="76"/>
  <c r="AS123" i="77"/>
  <c r="AS116" i="77"/>
  <c r="AT99" i="76"/>
  <c r="AT105" i="76"/>
  <c r="AU101" i="76"/>
  <c r="AS116" i="75"/>
  <c r="AS116" i="74"/>
  <c r="AT117" i="77"/>
  <c r="AV90" i="77"/>
  <c r="AS87" i="48"/>
  <c r="AR110" i="48"/>
  <c r="AS150" i="85" l="1"/>
  <c r="AS127" i="85"/>
  <c r="AT166" i="85"/>
  <c r="AT120" i="85"/>
  <c r="AT113" i="85"/>
  <c r="AT109" i="85"/>
  <c r="AS151" i="85"/>
  <c r="AS128" i="85"/>
  <c r="AT106" i="85"/>
  <c r="AQ138" i="72"/>
  <c r="AQ143" i="72" s="1"/>
  <c r="AQ155" i="48"/>
  <c r="AS93" i="48"/>
  <c r="IS117" i="27"/>
  <c r="AS141" i="48"/>
  <c r="AS142" i="48"/>
  <c r="AS110" i="72"/>
  <c r="AT117" i="74"/>
  <c r="AS123" i="74"/>
  <c r="AV90" i="74"/>
  <c r="AS125" i="75"/>
  <c r="AV90" i="75"/>
  <c r="AR171" i="48"/>
  <c r="AR170" i="48"/>
  <c r="AT99" i="77"/>
  <c r="AT105" i="77"/>
  <c r="AT99" i="74"/>
  <c r="AS125" i="77"/>
  <c r="AS126" i="77"/>
  <c r="AT104" i="76"/>
  <c r="AT109" i="76"/>
  <c r="AT117" i="75"/>
  <c r="AT99" i="75"/>
  <c r="AS126" i="76"/>
  <c r="AS126" i="75"/>
  <c r="AT89" i="48"/>
  <c r="AT87" i="72"/>
  <c r="AT124" i="77"/>
  <c r="AU101" i="77"/>
  <c r="AS100" i="48"/>
  <c r="AS88" i="48"/>
  <c r="AR116" i="48"/>
  <c r="AS153" i="85" l="1"/>
  <c r="AS152" i="85"/>
  <c r="AS154" i="85"/>
  <c r="AT121" i="85"/>
  <c r="AT107" i="85"/>
  <c r="AT114" i="85"/>
  <c r="AT112" i="85"/>
  <c r="AU94" i="85"/>
  <c r="AT93" i="72"/>
  <c r="IT117" i="27"/>
  <c r="AT100" i="72"/>
  <c r="AT105" i="74"/>
  <c r="AS116" i="72"/>
  <c r="AT88" i="72"/>
  <c r="AT104" i="74"/>
  <c r="AS125" i="74"/>
  <c r="AU101" i="74"/>
  <c r="AS126" i="74"/>
  <c r="AT124" i="74"/>
  <c r="AT105" i="75"/>
  <c r="AU101" i="75"/>
  <c r="AT124" i="75"/>
  <c r="AS127" i="77"/>
  <c r="AT104" i="75"/>
  <c r="AT120" i="76"/>
  <c r="AT121" i="76"/>
  <c r="AT104" i="77"/>
  <c r="AT113" i="76"/>
  <c r="AT114" i="76"/>
  <c r="AS127" i="75"/>
  <c r="AT106" i="76"/>
  <c r="AS127" i="76"/>
  <c r="AU90" i="48"/>
  <c r="AU89" i="72"/>
  <c r="AT113" i="77"/>
  <c r="AT109" i="77"/>
  <c r="AT120" i="77"/>
  <c r="AT106" i="77"/>
  <c r="AR123" i="48"/>
  <c r="AS117" i="48"/>
  <c r="AS99" i="48"/>
  <c r="AT169" i="85" l="1"/>
  <c r="AT110" i="85"/>
  <c r="AR138" i="85"/>
  <c r="AS155" i="85"/>
  <c r="AU92" i="85"/>
  <c r="AU87" i="85"/>
  <c r="AV90" i="72"/>
  <c r="IU117" i="27"/>
  <c r="AT117" i="72"/>
  <c r="AT120" i="74"/>
  <c r="AT109" i="74"/>
  <c r="AT106" i="74"/>
  <c r="AT113" i="74"/>
  <c r="AS127" i="74"/>
  <c r="AT106" i="75"/>
  <c r="AT109" i="75"/>
  <c r="AT107" i="76"/>
  <c r="AR138" i="76"/>
  <c r="AR143" i="76" s="1"/>
  <c r="AT113" i="75"/>
  <c r="AT120" i="75"/>
  <c r="AT112" i="76"/>
  <c r="AU92" i="76"/>
  <c r="AU93" i="76"/>
  <c r="AS105" i="48"/>
  <c r="AT99" i="72"/>
  <c r="AR126" i="48"/>
  <c r="AS123" i="72"/>
  <c r="AR167" i="48"/>
  <c r="AR125" i="48"/>
  <c r="AT121" i="77"/>
  <c r="AT112" i="77"/>
  <c r="AU92" i="77"/>
  <c r="AT114" i="77"/>
  <c r="AT107" i="77"/>
  <c r="AS104" i="48"/>
  <c r="AS124" i="48"/>
  <c r="AT101" i="48"/>
  <c r="AV89" i="85" l="1"/>
  <c r="AU141" i="85"/>
  <c r="AU142" i="85"/>
  <c r="AU100" i="85"/>
  <c r="AU88" i="85"/>
  <c r="AT170" i="85"/>
  <c r="AT116" i="85"/>
  <c r="AU93" i="85"/>
  <c r="AU101" i="72"/>
  <c r="AS125" i="72"/>
  <c r="AT124" i="72"/>
  <c r="IV117" i="27"/>
  <c r="AS126" i="72"/>
  <c r="AT114" i="74"/>
  <c r="AU92" i="74"/>
  <c r="AT107" i="74"/>
  <c r="AT121" i="74"/>
  <c r="AT105" i="72"/>
  <c r="AS106" i="48"/>
  <c r="AT104" i="72"/>
  <c r="AT107" i="75"/>
  <c r="AT121" i="75"/>
  <c r="AT114" i="75"/>
  <c r="AR138" i="77"/>
  <c r="AR143" i="77" s="1"/>
  <c r="AU92" i="75"/>
  <c r="AU87" i="76"/>
  <c r="AU88" i="76"/>
  <c r="AT112" i="75"/>
  <c r="AT112" i="74"/>
  <c r="AT110" i="76"/>
  <c r="AR150" i="48"/>
  <c r="AR127" i="48"/>
  <c r="AU87" i="77"/>
  <c r="AU93" i="77"/>
  <c r="AT110" i="77"/>
  <c r="AS109" i="48"/>
  <c r="AS120" i="48"/>
  <c r="AS113" i="48"/>
  <c r="AS166" i="48"/>
  <c r="AT123" i="85" l="1"/>
  <c r="AT126" i="85"/>
  <c r="AT125" i="85"/>
  <c r="AT167" i="85"/>
  <c r="AU99" i="85"/>
  <c r="AW90" i="85"/>
  <c r="AU117" i="85"/>
  <c r="AR151" i="48"/>
  <c r="AR154" i="48" s="1"/>
  <c r="AS127" i="72"/>
  <c r="AT120" i="72"/>
  <c r="IW117" i="27"/>
  <c r="AT94" i="48"/>
  <c r="AT106" i="72"/>
  <c r="AT109" i="72"/>
  <c r="AT113" i="72"/>
  <c r="AU93" i="74"/>
  <c r="AU87" i="74"/>
  <c r="AT110" i="74"/>
  <c r="AT110" i="75"/>
  <c r="AR138" i="75"/>
  <c r="AR143" i="75" s="1"/>
  <c r="AU93" i="75"/>
  <c r="AR128" i="48"/>
  <c r="AV89" i="76"/>
  <c r="AW90" i="76"/>
  <c r="AU100" i="76"/>
  <c r="AT116" i="76"/>
  <c r="AU87" i="75"/>
  <c r="AU100" i="77"/>
  <c r="AV89" i="77"/>
  <c r="AU88" i="77"/>
  <c r="AS107" i="48"/>
  <c r="AS121" i="48"/>
  <c r="AS112" i="48"/>
  <c r="AS114" i="48"/>
  <c r="AT150" i="85" l="1"/>
  <c r="AT127" i="85"/>
  <c r="AU105" i="85"/>
  <c r="AV101" i="85"/>
  <c r="AU104" i="85"/>
  <c r="AU124" i="85"/>
  <c r="AR153" i="48"/>
  <c r="AT92" i="48"/>
  <c r="AU92" i="72" s="1"/>
  <c r="AT121" i="72"/>
  <c r="AT114" i="72"/>
  <c r="AQ138" i="48"/>
  <c r="AR138" i="72" s="1"/>
  <c r="AR143" i="72" s="1"/>
  <c r="AR152" i="48"/>
  <c r="IX117" i="27"/>
  <c r="AU94" i="72"/>
  <c r="AT112" i="72"/>
  <c r="AU100" i="74"/>
  <c r="AR138" i="74"/>
  <c r="AR143" i="74" s="1"/>
  <c r="AU88" i="74"/>
  <c r="AV89" i="74"/>
  <c r="AT116" i="74"/>
  <c r="AU88" i="75"/>
  <c r="AT107" i="72"/>
  <c r="AS169" i="48"/>
  <c r="AT116" i="75"/>
  <c r="AV89" i="75"/>
  <c r="AU100" i="75"/>
  <c r="AU117" i="76"/>
  <c r="AU124" i="76"/>
  <c r="AT123" i="76"/>
  <c r="AT125" i="76"/>
  <c r="AT123" i="77"/>
  <c r="AT116" i="77"/>
  <c r="AU99" i="76"/>
  <c r="AU105" i="76"/>
  <c r="AV101" i="76"/>
  <c r="AW90" i="77"/>
  <c r="AU117" i="77"/>
  <c r="AT87" i="48"/>
  <c r="AS110" i="48"/>
  <c r="AU166" i="85" l="1"/>
  <c r="AU106" i="85"/>
  <c r="AT151" i="85"/>
  <c r="AU113" i="85"/>
  <c r="AU120" i="85"/>
  <c r="AU109" i="85"/>
  <c r="AT128" i="85"/>
  <c r="AR155" i="48"/>
  <c r="AT93" i="48"/>
  <c r="IY117" i="27"/>
  <c r="AT141" i="48"/>
  <c r="AT142" i="48"/>
  <c r="AT110" i="72"/>
  <c r="AT123" i="74"/>
  <c r="AW90" i="74"/>
  <c r="AT123" i="75"/>
  <c r="AT125" i="75"/>
  <c r="AW90" i="75"/>
  <c r="AS171" i="48"/>
  <c r="AS170" i="48"/>
  <c r="AU117" i="75"/>
  <c r="AU99" i="77"/>
  <c r="AU105" i="77"/>
  <c r="AU99" i="74"/>
  <c r="AT126" i="75"/>
  <c r="AU117" i="74"/>
  <c r="AU104" i="76"/>
  <c r="AU109" i="76"/>
  <c r="AU99" i="75"/>
  <c r="AT125" i="77"/>
  <c r="AT126" i="77"/>
  <c r="AT126" i="76"/>
  <c r="AU89" i="48"/>
  <c r="AU87" i="72"/>
  <c r="AV101" i="77"/>
  <c r="AU124" i="77"/>
  <c r="AS116" i="48"/>
  <c r="AT100" i="48"/>
  <c r="AT88" i="48"/>
  <c r="AU121" i="85" l="1"/>
  <c r="AU114" i="85"/>
  <c r="AV94" i="85"/>
  <c r="AU112" i="85"/>
  <c r="AT152" i="85"/>
  <c r="AT153" i="85"/>
  <c r="AT154" i="85"/>
  <c r="AU107" i="85"/>
  <c r="AU93" i="72"/>
  <c r="IZ117" i="27"/>
  <c r="AU100" i="72"/>
  <c r="AU105" i="74"/>
  <c r="AT116" i="72"/>
  <c r="AU88" i="72"/>
  <c r="AU124" i="74"/>
  <c r="AU104" i="74"/>
  <c r="AT125" i="74"/>
  <c r="AV101" i="74"/>
  <c r="AT126" i="74"/>
  <c r="AV101" i="75"/>
  <c r="AU124" i="75"/>
  <c r="AU104" i="75"/>
  <c r="AT127" i="77"/>
  <c r="AT127" i="75"/>
  <c r="AU106" i="76"/>
  <c r="AU105" i="75"/>
  <c r="AU104" i="77"/>
  <c r="AT127" i="76"/>
  <c r="AU113" i="76"/>
  <c r="AU114" i="76"/>
  <c r="AU120" i="76"/>
  <c r="AU121" i="76"/>
  <c r="AV90" i="48"/>
  <c r="AV89" i="72"/>
  <c r="AU106" i="77"/>
  <c r="AU113" i="77"/>
  <c r="AU109" i="77"/>
  <c r="AU120" i="77"/>
  <c r="AS123" i="48"/>
  <c r="AT99" i="48"/>
  <c r="AT117" i="48"/>
  <c r="AS138" i="85" l="1"/>
  <c r="AT155" i="85"/>
  <c r="AV92" i="85"/>
  <c r="AV87" i="85"/>
  <c r="AU110" i="85"/>
  <c r="AU169" i="85"/>
  <c r="AW90" i="72"/>
  <c r="JA117" i="27"/>
  <c r="AU117" i="72"/>
  <c r="AT127" i="74"/>
  <c r="AU109" i="74"/>
  <c r="AU106" i="74"/>
  <c r="AU120" i="74"/>
  <c r="AU109" i="75"/>
  <c r="AU120" i="75"/>
  <c r="AU113" i="75"/>
  <c r="AV92" i="76"/>
  <c r="AV93" i="76"/>
  <c r="AU106" i="75"/>
  <c r="AS138" i="76"/>
  <c r="AS143" i="76" s="1"/>
  <c r="AU113" i="74"/>
  <c r="AU112" i="76"/>
  <c r="AU107" i="76"/>
  <c r="AS125" i="48"/>
  <c r="AT123" i="72"/>
  <c r="AT105" i="48"/>
  <c r="AU99" i="72"/>
  <c r="AS167" i="48"/>
  <c r="AS126" i="48"/>
  <c r="AU107" i="77"/>
  <c r="AU114" i="77"/>
  <c r="AV92" i="77"/>
  <c r="AU112" i="77"/>
  <c r="AU121" i="77"/>
  <c r="AS138" i="77"/>
  <c r="AS143" i="77" s="1"/>
  <c r="AT104" i="48"/>
  <c r="AU101" i="48"/>
  <c r="AT124" i="48"/>
  <c r="AV142" i="85" l="1"/>
  <c r="AV141" i="85"/>
  <c r="AV88" i="85"/>
  <c r="AW89" i="85"/>
  <c r="AV100" i="85"/>
  <c r="AV93" i="85"/>
  <c r="AU170" i="85"/>
  <c r="AU116" i="85"/>
  <c r="AU123" i="85" s="1"/>
  <c r="AU124" i="72"/>
  <c r="AV101" i="72"/>
  <c r="AT125" i="72"/>
  <c r="JB117" i="27"/>
  <c r="AT126" i="72"/>
  <c r="AU121" i="74"/>
  <c r="AU114" i="74"/>
  <c r="AU107" i="74"/>
  <c r="AV92" i="74"/>
  <c r="AU105" i="72"/>
  <c r="AT106" i="48"/>
  <c r="AU121" i="75"/>
  <c r="AU114" i="75"/>
  <c r="AV92" i="75"/>
  <c r="AU112" i="75"/>
  <c r="AU110" i="76"/>
  <c r="AU107" i="75"/>
  <c r="AV87" i="76"/>
  <c r="AV88" i="76"/>
  <c r="AU112" i="74"/>
  <c r="AU104" i="72"/>
  <c r="AT113" i="48"/>
  <c r="AS150" i="48"/>
  <c r="AS127" i="48"/>
  <c r="AV87" i="77"/>
  <c r="AV93" i="77"/>
  <c r="AU110" i="77"/>
  <c r="AT109" i="48"/>
  <c r="AT120" i="48"/>
  <c r="AT166" i="48"/>
  <c r="AU126" i="85" l="1"/>
  <c r="AU125" i="85"/>
  <c r="AU167" i="85"/>
  <c r="AV117" i="85"/>
  <c r="AV99" i="85"/>
  <c r="AX90" i="85"/>
  <c r="AS151" i="48"/>
  <c r="AS153" i="48" s="1"/>
  <c r="AU106" i="72"/>
  <c r="AU120" i="72"/>
  <c r="AT127" i="72"/>
  <c r="JC117" i="27"/>
  <c r="AU94" i="48"/>
  <c r="AU113" i="72"/>
  <c r="AU109" i="72"/>
  <c r="AV87" i="74"/>
  <c r="AU110" i="74"/>
  <c r="AV93" i="74"/>
  <c r="AS138" i="75"/>
  <c r="AS143" i="75" s="1"/>
  <c r="AV93" i="75"/>
  <c r="AV87" i="75"/>
  <c r="AV100" i="76"/>
  <c r="AU110" i="75"/>
  <c r="AW89" i="76"/>
  <c r="AX90" i="76"/>
  <c r="AS128" i="48"/>
  <c r="AU116" i="76"/>
  <c r="AV88" i="77"/>
  <c r="AV100" i="77"/>
  <c r="AW89" i="77"/>
  <c r="AT121" i="48"/>
  <c r="AT112" i="48"/>
  <c r="AT114" i="48"/>
  <c r="AT107" i="48"/>
  <c r="AU150" i="85" l="1"/>
  <c r="AU127" i="85"/>
  <c r="AV124" i="85"/>
  <c r="AV104" i="85"/>
  <c r="AV105" i="85"/>
  <c r="AW101" i="85"/>
  <c r="AS152" i="48"/>
  <c r="AS155" i="48" s="1"/>
  <c r="AU121" i="72"/>
  <c r="AU92" i="48"/>
  <c r="AV94" i="72"/>
  <c r="AU114" i="72"/>
  <c r="AS154" i="48"/>
  <c r="JD117" i="27"/>
  <c r="AU112" i="72"/>
  <c r="AV92" i="72"/>
  <c r="AV100" i="74"/>
  <c r="AV88" i="74"/>
  <c r="AS138" i="74"/>
  <c r="AS143" i="74" s="1"/>
  <c r="AV88" i="75"/>
  <c r="AU107" i="72"/>
  <c r="AT169" i="48"/>
  <c r="AW89" i="74"/>
  <c r="AV100" i="75"/>
  <c r="AW89" i="75"/>
  <c r="AU116" i="74"/>
  <c r="AV117" i="76"/>
  <c r="AV124" i="76"/>
  <c r="AU123" i="77"/>
  <c r="AU116" i="77"/>
  <c r="AU123" i="76"/>
  <c r="AU125" i="76"/>
  <c r="AV99" i="76"/>
  <c r="AW101" i="76"/>
  <c r="AV105" i="76"/>
  <c r="AU116" i="75"/>
  <c r="AX90" i="77"/>
  <c r="AU125" i="77"/>
  <c r="AU126" i="77"/>
  <c r="AV117" i="77"/>
  <c r="AU87" i="48"/>
  <c r="AT110" i="48"/>
  <c r="AV120" i="85" l="1"/>
  <c r="AV113" i="85"/>
  <c r="AV109" i="85"/>
  <c r="AU151" i="85"/>
  <c r="AV106" i="85"/>
  <c r="AU128" i="85"/>
  <c r="AR138" i="48"/>
  <c r="AU93" i="48"/>
  <c r="AT170" i="48"/>
  <c r="JE117" i="27"/>
  <c r="AV87" i="72"/>
  <c r="AU142" i="48"/>
  <c r="AU141" i="48"/>
  <c r="AU110" i="72"/>
  <c r="AV105" i="74"/>
  <c r="AU123" i="74"/>
  <c r="AX90" i="74"/>
  <c r="AU125" i="75"/>
  <c r="AU123" i="75"/>
  <c r="AX90" i="75"/>
  <c r="AV99" i="75"/>
  <c r="AV99" i="77"/>
  <c r="AV105" i="77"/>
  <c r="AU126" i="76"/>
  <c r="AV104" i="76"/>
  <c r="AV109" i="76"/>
  <c r="AU126" i="75"/>
  <c r="AV117" i="75"/>
  <c r="AV117" i="74"/>
  <c r="AV99" i="74"/>
  <c r="AU127" i="77"/>
  <c r="AW101" i="77"/>
  <c r="AV104" i="77"/>
  <c r="AV124" i="77"/>
  <c r="AV89" i="48"/>
  <c r="AU88" i="48"/>
  <c r="AU100" i="48"/>
  <c r="AT116" i="48"/>
  <c r="AV121" i="85" l="1"/>
  <c r="AV107" i="85"/>
  <c r="AU154" i="85"/>
  <c r="AU153" i="85"/>
  <c r="AU152" i="85"/>
  <c r="AV114" i="85"/>
  <c r="AV112" i="85"/>
  <c r="AW94" i="85"/>
  <c r="AV93" i="72"/>
  <c r="AS138" i="72"/>
  <c r="AS143" i="72" s="1"/>
  <c r="JF117" i="27"/>
  <c r="AV100" i="72"/>
  <c r="AU116" i="72"/>
  <c r="AV88" i="72"/>
  <c r="AV124" i="74"/>
  <c r="AW101" i="74"/>
  <c r="AU126" i="74"/>
  <c r="AV104" i="74"/>
  <c r="AU125" i="74"/>
  <c r="AV124" i="75"/>
  <c r="AW101" i="75"/>
  <c r="AV105" i="75"/>
  <c r="AV120" i="76"/>
  <c r="AV121" i="76"/>
  <c r="AU127" i="75"/>
  <c r="AV104" i="75"/>
  <c r="AV106" i="76"/>
  <c r="AU127" i="76"/>
  <c r="AV113" i="76"/>
  <c r="AV114" i="76"/>
  <c r="AW90" i="48"/>
  <c r="AW89" i="72"/>
  <c r="AV106" i="77"/>
  <c r="AV109" i="77"/>
  <c r="AV120" i="77"/>
  <c r="AV113" i="77"/>
  <c r="AT123" i="48"/>
  <c r="AU99" i="48"/>
  <c r="AU117" i="48"/>
  <c r="AV169" i="85" l="1"/>
  <c r="AV110" i="85"/>
  <c r="AU155" i="85"/>
  <c r="AT138" i="85"/>
  <c r="AW92" i="85"/>
  <c r="AW87" i="85"/>
  <c r="AX90" i="72"/>
  <c r="AT126" i="48"/>
  <c r="JG117" i="27"/>
  <c r="AV117" i="72"/>
  <c r="AV109" i="74"/>
  <c r="AV120" i="74"/>
  <c r="AU127" i="74"/>
  <c r="AV113" i="74"/>
  <c r="AV106" i="74"/>
  <c r="AV109" i="75"/>
  <c r="AV107" i="76"/>
  <c r="AV106" i="75"/>
  <c r="AT138" i="76"/>
  <c r="AT143" i="76" s="1"/>
  <c r="AW92" i="76"/>
  <c r="AW93" i="76"/>
  <c r="AV113" i="75"/>
  <c r="AV112" i="76"/>
  <c r="AV120" i="75"/>
  <c r="AU105" i="48"/>
  <c r="AV99" i="72"/>
  <c r="AT125" i="48"/>
  <c r="AU123" i="72"/>
  <c r="AT167" i="48"/>
  <c r="AV121" i="77"/>
  <c r="AT138" i="77"/>
  <c r="AT143" i="77" s="1"/>
  <c r="AV114" i="77"/>
  <c r="AV112" i="77"/>
  <c r="AW92" i="77"/>
  <c r="AV107" i="77"/>
  <c r="AU104" i="48"/>
  <c r="AU124" i="48"/>
  <c r="AV101" i="48"/>
  <c r="AW142" i="85" l="1"/>
  <c r="AW88" i="85"/>
  <c r="AW141" i="85"/>
  <c r="AX89" i="85"/>
  <c r="AW100" i="85"/>
  <c r="AV170" i="85"/>
  <c r="AV116" i="85"/>
  <c r="AV123" i="85" s="1"/>
  <c r="AW93" i="85"/>
  <c r="AT127" i="48"/>
  <c r="AT150" i="48"/>
  <c r="AU126" i="72"/>
  <c r="AW101" i="72"/>
  <c r="AT151" i="48"/>
  <c r="AV124" i="72"/>
  <c r="AU127" i="72"/>
  <c r="AU125" i="72"/>
  <c r="JH117" i="27"/>
  <c r="AV114" i="74"/>
  <c r="AW92" i="74"/>
  <c r="AV121" i="74"/>
  <c r="AV107" i="74"/>
  <c r="AV105" i="72"/>
  <c r="AU106" i="48"/>
  <c r="AV104" i="72"/>
  <c r="AV114" i="75"/>
  <c r="AV121" i="75"/>
  <c r="AW87" i="76"/>
  <c r="AW88" i="76"/>
  <c r="AV112" i="75"/>
  <c r="AV112" i="74"/>
  <c r="AW92" i="75"/>
  <c r="AV110" i="76"/>
  <c r="AV107" i="75"/>
  <c r="AW93" i="77"/>
  <c r="AW87" i="77"/>
  <c r="AV110" i="77"/>
  <c r="AU113" i="48"/>
  <c r="AU166" i="48"/>
  <c r="AU109" i="48"/>
  <c r="AU120" i="48"/>
  <c r="AT128" i="48"/>
  <c r="AW99" i="85" l="1"/>
  <c r="AW117" i="85"/>
  <c r="AY90" i="85"/>
  <c r="AV125" i="85"/>
  <c r="AV126" i="85"/>
  <c r="AT153" i="48"/>
  <c r="AT154" i="48"/>
  <c r="AS138" i="48" s="1"/>
  <c r="AT152" i="48"/>
  <c r="AT155" i="48" s="1"/>
  <c r="AV120" i="72"/>
  <c r="JI117" i="27"/>
  <c r="AV94" i="48"/>
  <c r="AV113" i="72"/>
  <c r="AV106" i="72"/>
  <c r="AV109" i="72"/>
  <c r="AW87" i="74"/>
  <c r="AW93" i="74"/>
  <c r="AV110" i="74"/>
  <c r="AW93" i="75"/>
  <c r="AT138" i="75"/>
  <c r="AT143" i="75" s="1"/>
  <c r="AV110" i="75"/>
  <c r="AW100" i="76"/>
  <c r="AW87" i="75"/>
  <c r="AV116" i="76"/>
  <c r="AX89" i="76"/>
  <c r="AY90" i="76"/>
  <c r="AX89" i="77"/>
  <c r="AW100" i="77"/>
  <c r="AW88" i="77"/>
  <c r="AU114" i="48"/>
  <c r="AU112" i="48"/>
  <c r="AU121" i="48"/>
  <c r="AU107" i="48"/>
  <c r="AW124" i="85" l="1"/>
  <c r="AW104" i="85"/>
  <c r="AV127" i="85"/>
  <c r="AV150" i="85"/>
  <c r="AW105" i="85"/>
  <c r="AX101" i="85"/>
  <c r="AT138" i="72"/>
  <c r="AT143" i="72" s="1"/>
  <c r="AV92" i="48"/>
  <c r="AW92" i="72" s="1"/>
  <c r="AV114" i="72"/>
  <c r="AV121" i="72"/>
  <c r="JJ117" i="27"/>
  <c r="AW94" i="72"/>
  <c r="AV112" i="72"/>
  <c r="AW100" i="74"/>
  <c r="AW88" i="74"/>
  <c r="AT138" i="74"/>
  <c r="AT143" i="74" s="1"/>
  <c r="AW88" i="75"/>
  <c r="AV107" i="72"/>
  <c r="AU169" i="48"/>
  <c r="AV116" i="74"/>
  <c r="AV123" i="77"/>
  <c r="AV116" i="77"/>
  <c r="AX89" i="74"/>
  <c r="AW117" i="76"/>
  <c r="AW124" i="76"/>
  <c r="AV123" i="76"/>
  <c r="AV125" i="76"/>
  <c r="AW100" i="75"/>
  <c r="AV116" i="75"/>
  <c r="AW99" i="76"/>
  <c r="AW105" i="76"/>
  <c r="AX101" i="76"/>
  <c r="AX89" i="75"/>
  <c r="AY90" i="77"/>
  <c r="AW117" i="77"/>
  <c r="AV87" i="48"/>
  <c r="AU110" i="48"/>
  <c r="AW106" i="85" l="1"/>
  <c r="AV151" i="85"/>
  <c r="AV128" i="85"/>
  <c r="AW120" i="85"/>
  <c r="AW113" i="85"/>
  <c r="AW109" i="85"/>
  <c r="AU170" i="48"/>
  <c r="AV93" i="48"/>
  <c r="JK117" i="27"/>
  <c r="AV142" i="48"/>
  <c r="AV141" i="48"/>
  <c r="AV125" i="74"/>
  <c r="AV110" i="72"/>
  <c r="AV126" i="74"/>
  <c r="AV123" i="74"/>
  <c r="AY90" i="74"/>
  <c r="AW117" i="74"/>
  <c r="AY90" i="75"/>
  <c r="AW99" i="77"/>
  <c r="AW105" i="77"/>
  <c r="AW99" i="74"/>
  <c r="AV125" i="77"/>
  <c r="AV126" i="77"/>
  <c r="AW99" i="75"/>
  <c r="AV123" i="75"/>
  <c r="AV126" i="76"/>
  <c r="AW117" i="75"/>
  <c r="AW104" i="76"/>
  <c r="AW109" i="76"/>
  <c r="AW89" i="48"/>
  <c r="AW87" i="72"/>
  <c r="AW104" i="77"/>
  <c r="AW124" i="77"/>
  <c r="AX101" i="77"/>
  <c r="AV100" i="48"/>
  <c r="AV88" i="48"/>
  <c r="AU116" i="48"/>
  <c r="AW121" i="85" l="1"/>
  <c r="AV154" i="85"/>
  <c r="AV153" i="85"/>
  <c r="AV152" i="85"/>
  <c r="AW114" i="85"/>
  <c r="AW112" i="85"/>
  <c r="AX94" i="85"/>
  <c r="AW107" i="85"/>
  <c r="AW93" i="72"/>
  <c r="JL117" i="27"/>
  <c r="AV127" i="74"/>
  <c r="AW100" i="72"/>
  <c r="AW105" i="74"/>
  <c r="AW88" i="72"/>
  <c r="AV116" i="72"/>
  <c r="AW124" i="74"/>
  <c r="AW104" i="74"/>
  <c r="AX101" i="74"/>
  <c r="AW105" i="75"/>
  <c r="AV125" i="75"/>
  <c r="AW124" i="75"/>
  <c r="AX101" i="75"/>
  <c r="AV127" i="77"/>
  <c r="AW120" i="76"/>
  <c r="AW121" i="76"/>
  <c r="AW106" i="76"/>
  <c r="AV126" i="75"/>
  <c r="AW104" i="75"/>
  <c r="AW113" i="76"/>
  <c r="AW114" i="76"/>
  <c r="AV127" i="76"/>
  <c r="AX90" i="48"/>
  <c r="AX89" i="72"/>
  <c r="AW109" i="77"/>
  <c r="AW120" i="77"/>
  <c r="AW113" i="77"/>
  <c r="AW106" i="77"/>
  <c r="AU123" i="48"/>
  <c r="AV99" i="48"/>
  <c r="AV117" i="48"/>
  <c r="AX92" i="85" l="1"/>
  <c r="AX87" i="85"/>
  <c r="AW110" i="85"/>
  <c r="AW169" i="85"/>
  <c r="AV155" i="85"/>
  <c r="AU138" i="85"/>
  <c r="AV123" i="72"/>
  <c r="AY90" i="72"/>
  <c r="JM117" i="27"/>
  <c r="AW117" i="72"/>
  <c r="AW113" i="74"/>
  <c r="AW120" i="74"/>
  <c r="AW106" i="74"/>
  <c r="AW109" i="74"/>
  <c r="AW109" i="75"/>
  <c r="AW106" i="75"/>
  <c r="AU138" i="76"/>
  <c r="AU143" i="76" s="1"/>
  <c r="AW113" i="75"/>
  <c r="AX92" i="76"/>
  <c r="AX93" i="76"/>
  <c r="AW120" i="75"/>
  <c r="AW107" i="76"/>
  <c r="AW112" i="76"/>
  <c r="AV127" i="75"/>
  <c r="AU126" i="48"/>
  <c r="AU125" i="48"/>
  <c r="AU167" i="48"/>
  <c r="AV105" i="48"/>
  <c r="AW99" i="72"/>
  <c r="AW107" i="77"/>
  <c r="AW114" i="77"/>
  <c r="AW112" i="77"/>
  <c r="AX92" i="77"/>
  <c r="AW121" i="77"/>
  <c r="AU138" i="77"/>
  <c r="AU143" i="77" s="1"/>
  <c r="AV104" i="48"/>
  <c r="AW101" i="48"/>
  <c r="AV124" i="48"/>
  <c r="AW170" i="85" l="1"/>
  <c r="AW116" i="85"/>
  <c r="AX93" i="85"/>
  <c r="AX141" i="85"/>
  <c r="AX142" i="85"/>
  <c r="AY89" i="85"/>
  <c r="AX88" i="85"/>
  <c r="AX100" i="85"/>
  <c r="AW124" i="72"/>
  <c r="AX101" i="72"/>
  <c r="AV125" i="72"/>
  <c r="JN117" i="27"/>
  <c r="AV126" i="72"/>
  <c r="AW121" i="74"/>
  <c r="AW114" i="74"/>
  <c r="AX92" i="74"/>
  <c r="AW107" i="74"/>
  <c r="AW105" i="72"/>
  <c r="AV106" i="48"/>
  <c r="AW121" i="75"/>
  <c r="AW114" i="75"/>
  <c r="AU127" i="48"/>
  <c r="AU150" i="48"/>
  <c r="AW110" i="76"/>
  <c r="AX92" i="75"/>
  <c r="AW107" i="75"/>
  <c r="AX87" i="76"/>
  <c r="AX88" i="76"/>
  <c r="AW112" i="75"/>
  <c r="AW112" i="74"/>
  <c r="AV113" i="48"/>
  <c r="AW104" i="72"/>
  <c r="AX87" i="77"/>
  <c r="AX93" i="77"/>
  <c r="AW110" i="77"/>
  <c r="AV109" i="48"/>
  <c r="AV120" i="48"/>
  <c r="AW123" i="85" l="1"/>
  <c r="AX99" i="85"/>
  <c r="AZ90" i="85"/>
  <c r="AX117" i="85"/>
  <c r="AU151" i="48"/>
  <c r="AU152" i="48" s="1"/>
  <c r="AV127" i="72"/>
  <c r="JO117" i="27"/>
  <c r="AW94" i="48"/>
  <c r="AW120" i="72"/>
  <c r="AW106" i="72"/>
  <c r="AW113" i="72"/>
  <c r="AW109" i="72"/>
  <c r="AW110" i="74"/>
  <c r="AU138" i="74"/>
  <c r="AU143" i="74" s="1"/>
  <c r="AX87" i="74"/>
  <c r="AX93" i="74"/>
  <c r="AX93" i="75"/>
  <c r="AU128" i="48"/>
  <c r="AX87" i="75"/>
  <c r="AW110" i="75"/>
  <c r="AX100" i="76"/>
  <c r="AY89" i="76"/>
  <c r="AZ90" i="76"/>
  <c r="AW116" i="76"/>
  <c r="AW123" i="76"/>
  <c r="AW125" i="76"/>
  <c r="AW116" i="77"/>
  <c r="AY89" i="77"/>
  <c r="AX100" i="77"/>
  <c r="AX88" i="77"/>
  <c r="AV114" i="48"/>
  <c r="AV112" i="48"/>
  <c r="AV121" i="48"/>
  <c r="AV107" i="48"/>
  <c r="AW126" i="85" l="1"/>
  <c r="AW125" i="85"/>
  <c r="AX124" i="85"/>
  <c r="AX104" i="85"/>
  <c r="AX105" i="85"/>
  <c r="AY101" i="85"/>
  <c r="AU154" i="48"/>
  <c r="AT138" i="48" s="1"/>
  <c r="AW121" i="72"/>
  <c r="AW92" i="48"/>
  <c r="AX92" i="72" s="1"/>
  <c r="AU155" i="48"/>
  <c r="AW114" i="72"/>
  <c r="AU153" i="48"/>
  <c r="JP117" i="27"/>
  <c r="AX94" i="72"/>
  <c r="AW112" i="72"/>
  <c r="AX88" i="74"/>
  <c r="AX100" i="74"/>
  <c r="AX88" i="75"/>
  <c r="AU138" i="75"/>
  <c r="AU143" i="75" s="1"/>
  <c r="AW107" i="72"/>
  <c r="AV169" i="48"/>
  <c r="AY89" i="74"/>
  <c r="AW123" i="77"/>
  <c r="AY89" i="75"/>
  <c r="AW116" i="74"/>
  <c r="AX100" i="75"/>
  <c r="AW116" i="75"/>
  <c r="AW126" i="76"/>
  <c r="AX99" i="76"/>
  <c r="AY101" i="76"/>
  <c r="AX105" i="76"/>
  <c r="AX117" i="76"/>
  <c r="AX124" i="76"/>
  <c r="AZ90" i="77"/>
  <c r="AX117" i="77"/>
  <c r="AW87" i="48"/>
  <c r="AV110" i="48"/>
  <c r="AW127" i="85" l="1"/>
  <c r="AW150" i="85"/>
  <c r="AX106" i="85"/>
  <c r="AX120" i="85"/>
  <c r="AX109" i="85"/>
  <c r="AX113" i="85"/>
  <c r="AW128" i="85"/>
  <c r="AV170" i="48"/>
  <c r="AW93" i="48"/>
  <c r="AU138" i="72"/>
  <c r="AU143" i="72" s="1"/>
  <c r="JQ117" i="27"/>
  <c r="AW141" i="48"/>
  <c r="AW142" i="48"/>
  <c r="AW110" i="72"/>
  <c r="AW125" i="74"/>
  <c r="AW123" i="74"/>
  <c r="AZ90" i="74"/>
  <c r="AW126" i="74"/>
  <c r="AX117" i="74"/>
  <c r="AZ90" i="75"/>
  <c r="AX99" i="77"/>
  <c r="AX105" i="77"/>
  <c r="AW126" i="77"/>
  <c r="AW125" i="77"/>
  <c r="AX99" i="75"/>
  <c r="AW127" i="76"/>
  <c r="AX99" i="74"/>
  <c r="AX104" i="76"/>
  <c r="AX109" i="76"/>
  <c r="AX117" i="75"/>
  <c r="AW123" i="75"/>
  <c r="AX89" i="48"/>
  <c r="AX87" i="72"/>
  <c r="AX124" i="77"/>
  <c r="AX104" i="77"/>
  <c r="AY101" i="77"/>
  <c r="AW100" i="48"/>
  <c r="AW88" i="48"/>
  <c r="AV116" i="48"/>
  <c r="AW151" i="85" l="1"/>
  <c r="AW152" i="85" s="1"/>
  <c r="AW154" i="85"/>
  <c r="AY94" i="85"/>
  <c r="AX114" i="85"/>
  <c r="AX112" i="85"/>
  <c r="AX121" i="85"/>
  <c r="AX107" i="85"/>
  <c r="AX93" i="72"/>
  <c r="JR117" i="27"/>
  <c r="AX100" i="72"/>
  <c r="AX105" i="74"/>
  <c r="AW116" i="72"/>
  <c r="AX88" i="72"/>
  <c r="AX124" i="74"/>
  <c r="AY101" i="74"/>
  <c r="AW127" i="74"/>
  <c r="AX105" i="75"/>
  <c r="AY101" i="75"/>
  <c r="AW125" i="75"/>
  <c r="AX124" i="75"/>
  <c r="AW127" i="77"/>
  <c r="AX106" i="76"/>
  <c r="AW126" i="75"/>
  <c r="AX120" i="76"/>
  <c r="AX121" i="76"/>
  <c r="AV138" i="76"/>
  <c r="AV143" i="76" s="1"/>
  <c r="AX104" i="74"/>
  <c r="AX113" i="76"/>
  <c r="AX114" i="76"/>
  <c r="AX104" i="75"/>
  <c r="AY90" i="48"/>
  <c r="AY89" i="72"/>
  <c r="AX120" i="77"/>
  <c r="AX113" i="77"/>
  <c r="AX109" i="77"/>
  <c r="AX106" i="77"/>
  <c r="AV123" i="48"/>
  <c r="AW117" i="48"/>
  <c r="AW99" i="48"/>
  <c r="AW153" i="85" l="1"/>
  <c r="AX169" i="85"/>
  <c r="AX110" i="85"/>
  <c r="AW155" i="85"/>
  <c r="AY92" i="85"/>
  <c r="AY87" i="85"/>
  <c r="AV138" i="85"/>
  <c r="AZ90" i="72"/>
  <c r="JS117" i="27"/>
  <c r="AX117" i="72"/>
  <c r="AX109" i="74"/>
  <c r="AX113" i="74"/>
  <c r="AX120" i="74"/>
  <c r="AX109" i="75"/>
  <c r="AX112" i="76"/>
  <c r="AY92" i="76"/>
  <c r="AY93" i="76"/>
  <c r="AX120" i="75"/>
  <c r="AX106" i="74"/>
  <c r="AX113" i="75"/>
  <c r="AX107" i="76"/>
  <c r="AW127" i="75"/>
  <c r="AX106" i="75"/>
  <c r="AW105" i="48"/>
  <c r="AX99" i="72"/>
  <c r="AV126" i="48"/>
  <c r="AW123" i="72"/>
  <c r="AV125" i="48"/>
  <c r="AX107" i="77"/>
  <c r="AX114" i="77"/>
  <c r="AX112" i="77"/>
  <c r="AY92" i="77"/>
  <c r="AX121" i="77"/>
  <c r="AV138" i="77"/>
  <c r="AV143" i="77" s="1"/>
  <c r="AW104" i="48"/>
  <c r="AX101" i="48"/>
  <c r="AW124" i="48"/>
  <c r="AY88" i="85" l="1"/>
  <c r="AY141" i="85"/>
  <c r="AZ89" i="85"/>
  <c r="AY142" i="85"/>
  <c r="AY100" i="85"/>
  <c r="AY93" i="85"/>
  <c r="AX170" i="85"/>
  <c r="AX116" i="85"/>
  <c r="AX124" i="72"/>
  <c r="AW125" i="72"/>
  <c r="AY101" i="72"/>
  <c r="JT117" i="27"/>
  <c r="AW126" i="72"/>
  <c r="AY92" i="74"/>
  <c r="AX121" i="74"/>
  <c r="AX114" i="74"/>
  <c r="AX107" i="74"/>
  <c r="AX105" i="72"/>
  <c r="AW106" i="48"/>
  <c r="AX121" i="75"/>
  <c r="AX114" i="75"/>
  <c r="AX107" i="75"/>
  <c r="AX112" i="75"/>
  <c r="AY92" i="75"/>
  <c r="AY87" i="76"/>
  <c r="AY88" i="76"/>
  <c r="AX110" i="76"/>
  <c r="AX112" i="74"/>
  <c r="AV150" i="48"/>
  <c r="AV127" i="48"/>
  <c r="AW113" i="48"/>
  <c r="AX104" i="72"/>
  <c r="AY87" i="77"/>
  <c r="AY93" i="77"/>
  <c r="AX110" i="77"/>
  <c r="AW109" i="48"/>
  <c r="AW120" i="48"/>
  <c r="AX123" i="85" l="1"/>
  <c r="AX125" i="85"/>
  <c r="AX126" i="85"/>
  <c r="AY117" i="85"/>
  <c r="BA90" i="85"/>
  <c r="AY99" i="85"/>
  <c r="AW127" i="72"/>
  <c r="AV151" i="48"/>
  <c r="AV154" i="48" s="1"/>
  <c r="JU117" i="27"/>
  <c r="AX94" i="48"/>
  <c r="AX120" i="72"/>
  <c r="AX106" i="72"/>
  <c r="AX109" i="72"/>
  <c r="AY87" i="74"/>
  <c r="AY93" i="74"/>
  <c r="AV138" i="74"/>
  <c r="AV143" i="74" s="1"/>
  <c r="AY93" i="75"/>
  <c r="AV128" i="48"/>
  <c r="AY100" i="76"/>
  <c r="AY87" i="75"/>
  <c r="AX110" i="74"/>
  <c r="AX110" i="75"/>
  <c r="AX116" i="76"/>
  <c r="AZ89" i="76"/>
  <c r="BA90" i="76"/>
  <c r="AW112" i="48"/>
  <c r="AX113" i="72"/>
  <c r="AX116" i="77"/>
  <c r="AY88" i="77"/>
  <c r="AZ89" i="77"/>
  <c r="AY100" i="77"/>
  <c r="AW121" i="48"/>
  <c r="AW114" i="48"/>
  <c r="AW107" i="48"/>
  <c r="AY105" i="85" l="1"/>
  <c r="AZ101" i="85"/>
  <c r="AY124" i="85"/>
  <c r="AY104" i="85"/>
  <c r="AX127" i="85"/>
  <c r="AX150" i="85"/>
  <c r="AV152" i="48"/>
  <c r="AV155" i="48" s="1"/>
  <c r="AX114" i="72"/>
  <c r="AV153" i="48"/>
  <c r="AX121" i="72"/>
  <c r="AU138" i="48"/>
  <c r="AX92" i="48"/>
  <c r="AY92" i="72" s="1"/>
  <c r="JV117" i="27"/>
  <c r="AY94" i="72"/>
  <c r="AX112" i="72"/>
  <c r="AY100" i="74"/>
  <c r="AX116" i="74"/>
  <c r="AY88" i="74"/>
  <c r="AY88" i="75"/>
  <c r="AV138" i="75"/>
  <c r="AV143" i="75" s="1"/>
  <c r="AX107" i="72"/>
  <c r="AW169" i="48"/>
  <c r="AY117" i="76"/>
  <c r="AY124" i="76"/>
  <c r="AZ89" i="75"/>
  <c r="AZ89" i="74"/>
  <c r="AX123" i="76"/>
  <c r="AX125" i="76"/>
  <c r="AX116" i="75"/>
  <c r="AY99" i="76"/>
  <c r="AY105" i="76"/>
  <c r="AZ101" i="76"/>
  <c r="AY100" i="75"/>
  <c r="AX123" i="77"/>
  <c r="BA90" i="77"/>
  <c r="AY117" i="77"/>
  <c r="AX87" i="48"/>
  <c r="AW110" i="48"/>
  <c r="AX128" i="85" l="1"/>
  <c r="AY109" i="85"/>
  <c r="AY113" i="85"/>
  <c r="AY120" i="85"/>
  <c r="AY106" i="85"/>
  <c r="AX151" i="85"/>
  <c r="AV138" i="72"/>
  <c r="AV143" i="72" s="1"/>
  <c r="AW170" i="48"/>
  <c r="AX93" i="48"/>
  <c r="JW117" i="27"/>
  <c r="AY87" i="72"/>
  <c r="AX142" i="48"/>
  <c r="AX141" i="48"/>
  <c r="AX110" i="72"/>
  <c r="AY117" i="74"/>
  <c r="AX123" i="74"/>
  <c r="BA90" i="74"/>
  <c r="BA90" i="75"/>
  <c r="AY99" i="77"/>
  <c r="AY105" i="77"/>
  <c r="AY99" i="74"/>
  <c r="AX126" i="77"/>
  <c r="AX125" i="77"/>
  <c r="AX123" i="75"/>
  <c r="AY99" i="75"/>
  <c r="AY104" i="76"/>
  <c r="AY109" i="76"/>
  <c r="AY117" i="75"/>
  <c r="AX126" i="76"/>
  <c r="AY104" i="77"/>
  <c r="AY124" i="77"/>
  <c r="AZ101" i="77"/>
  <c r="AY89" i="48"/>
  <c r="AX100" i="48"/>
  <c r="AX88" i="48"/>
  <c r="AW116" i="48"/>
  <c r="AY121" i="85" l="1"/>
  <c r="AY112" i="85"/>
  <c r="AZ94" i="85"/>
  <c r="AY114" i="85"/>
  <c r="AX153" i="85"/>
  <c r="AX154" i="85"/>
  <c r="AX152" i="85"/>
  <c r="AY107" i="85"/>
  <c r="AY93" i="72"/>
  <c r="JX117" i="27"/>
  <c r="AY100" i="72"/>
  <c r="AY105" i="74"/>
  <c r="AX116" i="72"/>
  <c r="AY88" i="72"/>
  <c r="AY104" i="74"/>
  <c r="AY124" i="74"/>
  <c r="AX126" i="74"/>
  <c r="AX125" i="74"/>
  <c r="AZ101" i="74"/>
  <c r="AY105" i="75"/>
  <c r="AY124" i="75"/>
  <c r="AZ101" i="75"/>
  <c r="AX125" i="75"/>
  <c r="AX127" i="77"/>
  <c r="AY106" i="76"/>
  <c r="AY104" i="75"/>
  <c r="AY120" i="76"/>
  <c r="AY121" i="76"/>
  <c r="AX126" i="75"/>
  <c r="AX127" i="76"/>
  <c r="AY113" i="76"/>
  <c r="AY114" i="76"/>
  <c r="AZ90" i="48"/>
  <c r="AZ89" i="72"/>
  <c r="AY109" i="77"/>
  <c r="AY120" i="77"/>
  <c r="AY113" i="77"/>
  <c r="AY106" i="77"/>
  <c r="AW123" i="48"/>
  <c r="AX117" i="48"/>
  <c r="AX99" i="48"/>
  <c r="AY169" i="85" l="1"/>
  <c r="AY110" i="85"/>
  <c r="AX155" i="85"/>
  <c r="AW138" i="85"/>
  <c r="AZ92" i="85"/>
  <c r="AZ87" i="85"/>
  <c r="BA90" i="72"/>
  <c r="JY117" i="27"/>
  <c r="AY117" i="72"/>
  <c r="AX127" i="74"/>
  <c r="AY120" i="74"/>
  <c r="AY113" i="74"/>
  <c r="AY106" i="74"/>
  <c r="AY109" i="74"/>
  <c r="AY109" i="75"/>
  <c r="AY106" i="75"/>
  <c r="AX127" i="75"/>
  <c r="AW138" i="76"/>
  <c r="AW143" i="76" s="1"/>
  <c r="AY113" i="75"/>
  <c r="AY112" i="76"/>
  <c r="AY120" i="75"/>
  <c r="AZ92" i="76"/>
  <c r="AZ93" i="76"/>
  <c r="AY107" i="76"/>
  <c r="AW126" i="48"/>
  <c r="AX123" i="72"/>
  <c r="AX105" i="48"/>
  <c r="AY99" i="72"/>
  <c r="AW125" i="48"/>
  <c r="AY107" i="77"/>
  <c r="AY121" i="77"/>
  <c r="AY112" i="77"/>
  <c r="AY114" i="77"/>
  <c r="AZ92" i="77"/>
  <c r="AW138" i="77"/>
  <c r="AW143" i="77" s="1"/>
  <c r="AX104" i="48"/>
  <c r="AY101" i="48"/>
  <c r="AX124" i="48"/>
  <c r="AZ141" i="85" l="1"/>
  <c r="BA89" i="85"/>
  <c r="AZ100" i="85"/>
  <c r="AZ88" i="85"/>
  <c r="AZ142" i="85"/>
  <c r="AY170" i="85"/>
  <c r="AY116" i="85"/>
  <c r="AZ93" i="85"/>
  <c r="AX125" i="72"/>
  <c r="AZ101" i="72"/>
  <c r="AY124" i="72"/>
  <c r="JZ117" i="27"/>
  <c r="AX126" i="72"/>
  <c r="AY114" i="74"/>
  <c r="AY107" i="74"/>
  <c r="AZ92" i="74"/>
  <c r="AY121" i="74"/>
  <c r="AY105" i="72"/>
  <c r="AX106" i="48"/>
  <c r="AY104" i="72"/>
  <c r="AY121" i="75"/>
  <c r="AY114" i="75"/>
  <c r="AW127" i="48"/>
  <c r="AW150" i="48"/>
  <c r="AY112" i="74"/>
  <c r="AY110" i="76"/>
  <c r="AY112" i="75"/>
  <c r="AZ87" i="76"/>
  <c r="AZ88" i="76"/>
  <c r="AZ92" i="75"/>
  <c r="AY107" i="75"/>
  <c r="AZ93" i="77"/>
  <c r="AZ87" i="77"/>
  <c r="AY110" i="77"/>
  <c r="AX109" i="48"/>
  <c r="AX113" i="48"/>
  <c r="AX120" i="48"/>
  <c r="AY123" i="85" l="1"/>
  <c r="AZ99" i="85"/>
  <c r="AY126" i="85"/>
  <c r="AZ117" i="85"/>
  <c r="BB90" i="85"/>
  <c r="AW151" i="48"/>
  <c r="AW152" i="48" s="1"/>
  <c r="AX127" i="72"/>
  <c r="KA117" i="27"/>
  <c r="AY120" i="72"/>
  <c r="AY94" i="48"/>
  <c r="AY113" i="72"/>
  <c r="AY109" i="72"/>
  <c r="AY106" i="72"/>
  <c r="AZ87" i="74"/>
  <c r="AZ93" i="74"/>
  <c r="AY110" i="74"/>
  <c r="AZ93" i="75"/>
  <c r="AW128" i="48"/>
  <c r="AY116" i="76"/>
  <c r="AZ100" i="76"/>
  <c r="BA89" i="76"/>
  <c r="BB90" i="76"/>
  <c r="AY110" i="75"/>
  <c r="AZ87" i="75"/>
  <c r="AZ88" i="77"/>
  <c r="AZ100" i="77"/>
  <c r="BA89" i="77"/>
  <c r="AX121" i="48"/>
  <c r="AX107" i="48"/>
  <c r="AX112" i="48"/>
  <c r="AX114" i="48"/>
  <c r="AY125" i="85" l="1"/>
  <c r="AZ124" i="85"/>
  <c r="AZ104" i="85"/>
  <c r="AY127" i="85"/>
  <c r="AY150" i="85"/>
  <c r="AZ105" i="85"/>
  <c r="BA101" i="85"/>
  <c r="AW154" i="48"/>
  <c r="AV138" i="48" s="1"/>
  <c r="AZ94" i="72"/>
  <c r="AY121" i="72"/>
  <c r="AY114" i="72"/>
  <c r="AY92" i="48"/>
  <c r="AW155" i="48"/>
  <c r="AW153" i="48"/>
  <c r="KB117" i="27"/>
  <c r="AY112" i="72"/>
  <c r="BA89" i="74"/>
  <c r="AZ88" i="74"/>
  <c r="AW138" i="74"/>
  <c r="AW143" i="74" s="1"/>
  <c r="AZ100" i="74"/>
  <c r="AZ88" i="75"/>
  <c r="AW138" i="75"/>
  <c r="AW143" i="75" s="1"/>
  <c r="AY107" i="72"/>
  <c r="AX169" i="48"/>
  <c r="AY123" i="77"/>
  <c r="AY116" i="77"/>
  <c r="AY116" i="74"/>
  <c r="AZ100" i="75"/>
  <c r="BA89" i="75"/>
  <c r="AY116" i="75"/>
  <c r="AZ117" i="76"/>
  <c r="AZ124" i="76"/>
  <c r="AZ99" i="76"/>
  <c r="AZ105" i="76"/>
  <c r="BA101" i="76"/>
  <c r="AY123" i="76"/>
  <c r="AY125" i="76"/>
  <c r="AZ117" i="77"/>
  <c r="BB90" i="77"/>
  <c r="AY87" i="48"/>
  <c r="AX110" i="48"/>
  <c r="AY128" i="85" l="1"/>
  <c r="AZ106" i="85"/>
  <c r="AY151" i="85"/>
  <c r="AZ120" i="85"/>
  <c r="AZ113" i="85"/>
  <c r="AZ109" i="85"/>
  <c r="AW138" i="72"/>
  <c r="AW143" i="72" s="1"/>
  <c r="AY93" i="48"/>
  <c r="AZ92" i="72"/>
  <c r="AX170" i="48"/>
  <c r="KC117" i="27"/>
  <c r="AY142" i="48"/>
  <c r="AY141" i="48"/>
  <c r="AY110" i="72"/>
  <c r="AZ117" i="74"/>
  <c r="AY123" i="74"/>
  <c r="BB90" i="74"/>
  <c r="BB90" i="75"/>
  <c r="AY125" i="77"/>
  <c r="AZ99" i="77"/>
  <c r="AZ105" i="77"/>
  <c r="AZ99" i="74"/>
  <c r="AY126" i="77"/>
  <c r="AY126" i="76"/>
  <c r="AZ117" i="75"/>
  <c r="AZ99" i="75"/>
  <c r="AZ104" i="76"/>
  <c r="AZ106" i="76"/>
  <c r="AZ109" i="76"/>
  <c r="AY123" i="75"/>
  <c r="AZ89" i="48"/>
  <c r="AZ87" i="72"/>
  <c r="BA101" i="77"/>
  <c r="AZ124" i="77"/>
  <c r="AZ104" i="77"/>
  <c r="AY88" i="48"/>
  <c r="AY100" i="48"/>
  <c r="AX116" i="48"/>
  <c r="AY152" i="85" l="1"/>
  <c r="AY153" i="85"/>
  <c r="AY154" i="85"/>
  <c r="AZ121" i="85"/>
  <c r="AZ107" i="85"/>
  <c r="BA94" i="85"/>
  <c r="AZ112" i="85"/>
  <c r="AZ114" i="85"/>
  <c r="AZ93" i="72"/>
  <c r="KD117" i="27"/>
  <c r="AZ100" i="72"/>
  <c r="AZ105" i="74"/>
  <c r="AZ88" i="72"/>
  <c r="AY116" i="72"/>
  <c r="AZ104" i="74"/>
  <c r="AZ124" i="74"/>
  <c r="AY126" i="74"/>
  <c r="BA101" i="74"/>
  <c r="AY125" i="74"/>
  <c r="E130" i="75"/>
  <c r="BA101" i="75"/>
  <c r="AY125" i="75"/>
  <c r="D98" i="75"/>
  <c r="AZ124" i="75"/>
  <c r="AZ105" i="75"/>
  <c r="AY127" i="77"/>
  <c r="AZ107" i="76"/>
  <c r="AZ120" i="76"/>
  <c r="AZ121" i="76"/>
  <c r="AZ104" i="75"/>
  <c r="AY126" i="75"/>
  <c r="AY127" i="76"/>
  <c r="AZ113" i="76"/>
  <c r="AZ114" i="76"/>
  <c r="BA90" i="48"/>
  <c r="BA89" i="72"/>
  <c r="AZ106" i="77"/>
  <c r="AZ120" i="77"/>
  <c r="AZ113" i="77"/>
  <c r="AZ109" i="77"/>
  <c r="AX123" i="48"/>
  <c r="AY117" i="48"/>
  <c r="AY99" i="48"/>
  <c r="BA92" i="85" l="1"/>
  <c r="BA87" i="85"/>
  <c r="AZ169" i="85"/>
  <c r="AZ110" i="85"/>
  <c r="AX138" i="85"/>
  <c r="AY155" i="85"/>
  <c r="BB90" i="72"/>
  <c r="KE117" i="27"/>
  <c r="AZ117" i="72"/>
  <c r="AZ110" i="76"/>
  <c r="AZ109" i="74"/>
  <c r="AY127" i="74"/>
  <c r="AZ120" i="74"/>
  <c r="AZ106" i="74"/>
  <c r="AZ113" i="74"/>
  <c r="AZ109" i="75"/>
  <c r="AZ113" i="75"/>
  <c r="AZ120" i="75"/>
  <c r="AZ106" i="75"/>
  <c r="BA92" i="76"/>
  <c r="BA93" i="76"/>
  <c r="AY127" i="75"/>
  <c r="AZ112" i="76"/>
  <c r="AX138" i="76"/>
  <c r="AX143" i="76" s="1"/>
  <c r="AX125" i="48"/>
  <c r="AY123" i="72"/>
  <c r="AY105" i="48"/>
  <c r="AZ99" i="72"/>
  <c r="AX126" i="48"/>
  <c r="AZ107" i="77"/>
  <c r="AZ114" i="77"/>
  <c r="AZ112" i="77"/>
  <c r="BA92" i="77"/>
  <c r="AX138" i="77"/>
  <c r="AX143" i="77" s="1"/>
  <c r="AZ121" i="77"/>
  <c r="AY104" i="48"/>
  <c r="AZ101" i="48"/>
  <c r="AY124" i="48"/>
  <c r="AZ116" i="85" l="1"/>
  <c r="AZ170" i="85"/>
  <c r="BA142" i="85"/>
  <c r="BA141" i="85"/>
  <c r="BA100" i="85"/>
  <c r="BA88" i="85"/>
  <c r="BB89" i="85"/>
  <c r="BA93" i="85"/>
  <c r="AY125" i="72"/>
  <c r="AZ124" i="72"/>
  <c r="BA101" i="72"/>
  <c r="KF117" i="27"/>
  <c r="AY126" i="72"/>
  <c r="BA92" i="74"/>
  <c r="AZ107" i="74"/>
  <c r="AZ121" i="74"/>
  <c r="AZ114" i="74"/>
  <c r="AZ105" i="72"/>
  <c r="AY106" i="48"/>
  <c r="AZ104" i="72"/>
  <c r="AZ121" i="75"/>
  <c r="AZ114" i="75"/>
  <c r="BA117" i="76"/>
  <c r="AZ116" i="76"/>
  <c r="AZ123" i="76"/>
  <c r="AZ126" i="76"/>
  <c r="AZ125" i="76"/>
  <c r="AZ112" i="75"/>
  <c r="BA92" i="75"/>
  <c r="BA87" i="76"/>
  <c r="BA88" i="76"/>
  <c r="AZ107" i="75"/>
  <c r="AZ112" i="74"/>
  <c r="AX127" i="48"/>
  <c r="AX150" i="48"/>
  <c r="BA87" i="77"/>
  <c r="BA93" i="77"/>
  <c r="AZ110" i="77"/>
  <c r="AY113" i="48"/>
  <c r="AY120" i="48"/>
  <c r="AY109" i="48"/>
  <c r="AZ123" i="85" l="1"/>
  <c r="BC90" i="85"/>
  <c r="BA117" i="85"/>
  <c r="BA99" i="85"/>
  <c r="AY127" i="72"/>
  <c r="AX151" i="48"/>
  <c r="AX152" i="48" s="1"/>
  <c r="KG117" i="27"/>
  <c r="AZ120" i="72"/>
  <c r="AZ94" i="48"/>
  <c r="BA124" i="76"/>
  <c r="AZ113" i="72"/>
  <c r="AZ109" i="72"/>
  <c r="AZ106" i="72"/>
  <c r="BA104" i="76"/>
  <c r="AZ110" i="74"/>
  <c r="BA93" i="74"/>
  <c r="BA87" i="74"/>
  <c r="BA93" i="75"/>
  <c r="AZ127" i="76"/>
  <c r="AX128" i="48"/>
  <c r="BA100" i="76"/>
  <c r="BB89" i="76"/>
  <c r="BC90" i="76"/>
  <c r="BA87" i="75"/>
  <c r="AZ110" i="75"/>
  <c r="BA100" i="77"/>
  <c r="BB89" i="77"/>
  <c r="BA88" i="77"/>
  <c r="AY121" i="48"/>
  <c r="AY112" i="48"/>
  <c r="AY114" i="48"/>
  <c r="AY107" i="48"/>
  <c r="AZ125" i="85" l="1"/>
  <c r="AZ126" i="85"/>
  <c r="BA105" i="85"/>
  <c r="BB101" i="85"/>
  <c r="BA124" i="85"/>
  <c r="BA104" i="85"/>
  <c r="AX154" i="48"/>
  <c r="AW138" i="48" s="1"/>
  <c r="AZ114" i="72"/>
  <c r="AX155" i="48"/>
  <c r="BA94" i="72"/>
  <c r="AZ92" i="48"/>
  <c r="BA92" i="72" s="1"/>
  <c r="AX153" i="48"/>
  <c r="AZ121" i="72"/>
  <c r="KH117" i="27"/>
  <c r="AZ112" i="72"/>
  <c r="BA109" i="76"/>
  <c r="BA113" i="76"/>
  <c r="BA120" i="76"/>
  <c r="BA100" i="74"/>
  <c r="BA88" i="74"/>
  <c r="AX138" i="74"/>
  <c r="AX143" i="74" s="1"/>
  <c r="BA88" i="75"/>
  <c r="AX138" i="75"/>
  <c r="AX143" i="75" s="1"/>
  <c r="AZ107" i="72"/>
  <c r="AY169" i="48"/>
  <c r="BB89" i="75"/>
  <c r="BB89" i="74"/>
  <c r="AZ116" i="75"/>
  <c r="AZ123" i="77"/>
  <c r="AZ116" i="77"/>
  <c r="AZ116" i="74"/>
  <c r="BA100" i="75"/>
  <c r="BA99" i="76"/>
  <c r="BB101" i="76"/>
  <c r="BA117" i="77"/>
  <c r="BC90" i="77"/>
  <c r="AY138" i="76"/>
  <c r="AY143" i="76" s="1"/>
  <c r="BB92" i="76"/>
  <c r="BA114" i="76"/>
  <c r="AZ87" i="48"/>
  <c r="AY110" i="48"/>
  <c r="AZ127" i="85" l="1"/>
  <c r="AZ150" i="85"/>
  <c r="BA109" i="85"/>
  <c r="BA113" i="85"/>
  <c r="BA120" i="85"/>
  <c r="BA106" i="85"/>
  <c r="AZ151" i="85"/>
  <c r="AZ128" i="85"/>
  <c r="AX138" i="72"/>
  <c r="AX143" i="72" s="1"/>
  <c r="AZ93" i="48"/>
  <c r="AY170" i="48"/>
  <c r="KI117" i="27"/>
  <c r="AZ142" i="48"/>
  <c r="AZ141" i="48"/>
  <c r="BA112" i="76"/>
  <c r="BA121" i="76"/>
  <c r="AZ110" i="72"/>
  <c r="BC90" i="74"/>
  <c r="BA117" i="74"/>
  <c r="AZ123" i="74"/>
  <c r="AZ125" i="75"/>
  <c r="AZ123" i="75"/>
  <c r="BC90" i="75"/>
  <c r="BA99" i="77"/>
  <c r="BA105" i="77"/>
  <c r="BA99" i="74"/>
  <c r="AZ125" i="77"/>
  <c r="AZ126" i="77"/>
  <c r="BA117" i="75"/>
  <c r="BA99" i="75"/>
  <c r="BA105" i="76"/>
  <c r="BA89" i="48"/>
  <c r="BA87" i="72"/>
  <c r="BB101" i="77"/>
  <c r="BA124" i="77"/>
  <c r="BA104" i="77"/>
  <c r="BB93" i="76"/>
  <c r="BB87" i="76"/>
  <c r="AZ88" i="48"/>
  <c r="AZ100" i="48"/>
  <c r="AY116" i="48"/>
  <c r="AZ153" i="85" l="1"/>
  <c r="AZ154" i="85"/>
  <c r="AZ152" i="85"/>
  <c r="BA107" i="85"/>
  <c r="BA114" i="85"/>
  <c r="BA112" i="85"/>
  <c r="BB94" i="85"/>
  <c r="BA121" i="85"/>
  <c r="BA93" i="72"/>
  <c r="KJ117" i="27"/>
  <c r="BA100" i="72"/>
  <c r="BA105" i="74"/>
  <c r="BA88" i="72"/>
  <c r="AZ116" i="72"/>
  <c r="AZ126" i="75"/>
  <c r="AZ125" i="74"/>
  <c r="BA104" i="74"/>
  <c r="BB101" i="74"/>
  <c r="BA124" i="74"/>
  <c r="AZ126" i="74"/>
  <c r="BA105" i="75"/>
  <c r="BA124" i="75"/>
  <c r="BB101" i="75"/>
  <c r="AZ127" i="77"/>
  <c r="AZ127" i="75"/>
  <c r="BA106" i="76"/>
  <c r="BA104" i="75"/>
  <c r="BB90" i="48"/>
  <c r="BB89" i="72"/>
  <c r="BA113" i="77"/>
  <c r="BA106" i="77"/>
  <c r="BA109" i="77"/>
  <c r="BA120" i="77"/>
  <c r="BB88" i="76"/>
  <c r="BB100" i="76"/>
  <c r="BC89" i="76"/>
  <c r="AY123" i="48"/>
  <c r="AZ117" i="48"/>
  <c r="AZ99" i="48"/>
  <c r="BA169" i="85" l="1"/>
  <c r="BA110" i="85"/>
  <c r="AZ155" i="85"/>
  <c r="AY138" i="85"/>
  <c r="BB92" i="85"/>
  <c r="BB87" i="85"/>
  <c r="AZ123" i="72"/>
  <c r="BC90" i="72"/>
  <c r="KK117" i="27"/>
  <c r="AZ105" i="48"/>
  <c r="BA117" i="72"/>
  <c r="AZ127" i="74"/>
  <c r="BA120" i="74"/>
  <c r="BA113" i="74"/>
  <c r="BA109" i="74"/>
  <c r="BA106" i="74"/>
  <c r="BA109" i="75"/>
  <c r="BA120" i="75"/>
  <c r="BA113" i="75"/>
  <c r="BA107" i="76"/>
  <c r="BA106" i="75"/>
  <c r="BA99" i="72"/>
  <c r="BA107" i="77"/>
  <c r="BA112" i="77"/>
  <c r="BA114" i="77"/>
  <c r="BB92" i="77"/>
  <c r="BA121" i="77"/>
  <c r="AY138" i="77"/>
  <c r="AY143" i="77" s="1"/>
  <c r="BD90" i="76"/>
  <c r="AY125" i="48"/>
  <c r="AY126" i="48"/>
  <c r="AZ104" i="48"/>
  <c r="BA101" i="48"/>
  <c r="AZ124" i="48"/>
  <c r="BA116" i="85" l="1"/>
  <c r="BC89" i="85"/>
  <c r="BB100" i="85"/>
  <c r="BB142" i="85"/>
  <c r="BB88" i="85"/>
  <c r="BB141" i="85"/>
  <c r="BA170" i="85"/>
  <c r="BB93" i="85"/>
  <c r="AZ125" i="72"/>
  <c r="BA124" i="72"/>
  <c r="BB101" i="72"/>
  <c r="KL117" i="27"/>
  <c r="BA105" i="72"/>
  <c r="AZ106" i="48"/>
  <c r="BA107" i="74"/>
  <c r="BB92" i="74"/>
  <c r="BA121" i="74"/>
  <c r="BA114" i="74"/>
  <c r="BA104" i="72"/>
  <c r="BA114" i="75"/>
  <c r="BA121" i="75"/>
  <c r="BB99" i="76"/>
  <c r="BB105" i="76"/>
  <c r="BB92" i="75"/>
  <c r="BA112" i="75"/>
  <c r="BA112" i="74"/>
  <c r="BA110" i="76"/>
  <c r="BA107" i="75"/>
  <c r="AY127" i="48"/>
  <c r="AZ126" i="72"/>
  <c r="BB93" i="77"/>
  <c r="BB87" i="77"/>
  <c r="BA110" i="77"/>
  <c r="BC101" i="76"/>
  <c r="AY150" i="48"/>
  <c r="AZ120" i="48"/>
  <c r="AZ113" i="48"/>
  <c r="AZ109" i="48"/>
  <c r="BA123" i="85" l="1"/>
  <c r="BB99" i="85"/>
  <c r="BD90" i="85"/>
  <c r="BB117" i="85"/>
  <c r="BA125" i="85"/>
  <c r="BA126" i="85"/>
  <c r="AZ127" i="72"/>
  <c r="AY151" i="48"/>
  <c r="AY153" i="48" s="1"/>
  <c r="KM117" i="27"/>
  <c r="BA94" i="48"/>
  <c r="BA120" i="72"/>
  <c r="BA106" i="72"/>
  <c r="BA109" i="72"/>
  <c r="BA113" i="72"/>
  <c r="BA110" i="74"/>
  <c r="BB93" i="74"/>
  <c r="BB87" i="74"/>
  <c r="BB93" i="75"/>
  <c r="AY138" i="75"/>
  <c r="AY143" i="75" s="1"/>
  <c r="AY128" i="48"/>
  <c r="BB87" i="75"/>
  <c r="BA110" i="75"/>
  <c r="BA116" i="76"/>
  <c r="BB88" i="77"/>
  <c r="BC89" i="77"/>
  <c r="BB100" i="77"/>
  <c r="AZ121" i="48"/>
  <c r="AZ114" i="48"/>
  <c r="AZ112" i="48"/>
  <c r="AZ107" i="48"/>
  <c r="BB124" i="85" l="1"/>
  <c r="BB104" i="85"/>
  <c r="BA127" i="85"/>
  <c r="BA150" i="85"/>
  <c r="BB105" i="85"/>
  <c r="BC101" i="85"/>
  <c r="AY154" i="48"/>
  <c r="AX138" i="48" s="1"/>
  <c r="AY152" i="48"/>
  <c r="BA92" i="48"/>
  <c r="BB92" i="72" s="1"/>
  <c r="BA114" i="72"/>
  <c r="BA121" i="72"/>
  <c r="KN117" i="27"/>
  <c r="BB94" i="72"/>
  <c r="BA112" i="72"/>
  <c r="BC89" i="74"/>
  <c r="AY138" i="74"/>
  <c r="AY143" i="74" s="1"/>
  <c r="BB88" i="74"/>
  <c r="BB100" i="74"/>
  <c r="BA116" i="74"/>
  <c r="BB88" i="75"/>
  <c r="BA107" i="72"/>
  <c r="AZ169" i="48"/>
  <c r="BA123" i="77"/>
  <c r="BA116" i="77"/>
  <c r="BC89" i="75"/>
  <c r="BB100" i="75"/>
  <c r="BA123" i="76"/>
  <c r="BA125" i="76"/>
  <c r="BA116" i="75"/>
  <c r="BB117" i="76"/>
  <c r="BB124" i="76"/>
  <c r="BD90" i="77"/>
  <c r="BB117" i="77"/>
  <c r="BA87" i="48"/>
  <c r="AZ110" i="48"/>
  <c r="BB106" i="85" l="1"/>
  <c r="BA128" i="85"/>
  <c r="BA151" i="85"/>
  <c r="BB109" i="85"/>
  <c r="BB120" i="85"/>
  <c r="BB113" i="85"/>
  <c r="AY138" i="72"/>
  <c r="AY143" i="72" s="1"/>
  <c r="BA93" i="48"/>
  <c r="AZ170" i="48"/>
  <c r="AY155" i="48"/>
  <c r="KO117" i="27"/>
  <c r="BA141" i="48"/>
  <c r="BA142" i="48"/>
  <c r="BA110" i="72"/>
  <c r="BA123" i="74"/>
  <c r="BB117" i="74"/>
  <c r="BD90" i="74"/>
  <c r="BD90" i="75"/>
  <c r="BB99" i="77"/>
  <c r="BB105" i="77"/>
  <c r="BB99" i="74"/>
  <c r="BA125" i="77"/>
  <c r="BA126" i="77"/>
  <c r="BA126" i="76"/>
  <c r="BB104" i="76"/>
  <c r="BB106" i="76"/>
  <c r="BB109" i="76"/>
  <c r="BB99" i="75"/>
  <c r="BA123" i="75"/>
  <c r="BB117" i="75"/>
  <c r="BB89" i="48"/>
  <c r="BB87" i="72"/>
  <c r="BB124" i="77"/>
  <c r="BB104" i="77"/>
  <c r="BC101" i="77"/>
  <c r="BA100" i="48"/>
  <c r="BA88" i="48"/>
  <c r="AZ116" i="48"/>
  <c r="BA154" i="85" l="1"/>
  <c r="BA152" i="85"/>
  <c r="BA153" i="85"/>
  <c r="BB114" i="85"/>
  <c r="BB112" i="85"/>
  <c r="BC94" i="85"/>
  <c r="BB121" i="85"/>
  <c r="BB107" i="85"/>
  <c r="BB93" i="72"/>
  <c r="KP117" i="27"/>
  <c r="BB105" i="74"/>
  <c r="BB100" i="72"/>
  <c r="BB88" i="72"/>
  <c r="BA116" i="72"/>
  <c r="BA125" i="74"/>
  <c r="BB104" i="74"/>
  <c r="BB124" i="74"/>
  <c r="BC101" i="74"/>
  <c r="BA126" i="74"/>
  <c r="BB105" i="75"/>
  <c r="BA125" i="75"/>
  <c r="BC101" i="75"/>
  <c r="BB124" i="75"/>
  <c r="BA127" i="77"/>
  <c r="BB120" i="76"/>
  <c r="BB121" i="76"/>
  <c r="BA126" i="75"/>
  <c r="BB113" i="76"/>
  <c r="BB114" i="76"/>
  <c r="BA127" i="76"/>
  <c r="BB104" i="75"/>
  <c r="BC90" i="48"/>
  <c r="BC89" i="72"/>
  <c r="BB113" i="77"/>
  <c r="BB109" i="77"/>
  <c r="BB120" i="77"/>
  <c r="BB106" i="77"/>
  <c r="AZ123" i="48"/>
  <c r="BA99" i="48"/>
  <c r="BA117" i="48"/>
  <c r="BB110" i="85" l="1"/>
  <c r="BB169" i="85"/>
  <c r="BA155" i="85"/>
  <c r="AZ138" i="85"/>
  <c r="BC92" i="85"/>
  <c r="BC87" i="85"/>
  <c r="BD90" i="72"/>
  <c r="KQ117" i="27"/>
  <c r="BB117" i="72"/>
  <c r="BB113" i="74"/>
  <c r="BB106" i="74"/>
  <c r="BB120" i="74"/>
  <c r="BA127" i="74"/>
  <c r="BB109" i="74"/>
  <c r="BB109" i="75"/>
  <c r="BB120" i="75"/>
  <c r="BB112" i="76"/>
  <c r="BB107" i="76"/>
  <c r="BB106" i="75"/>
  <c r="AZ138" i="76"/>
  <c r="AZ143" i="76" s="1"/>
  <c r="BA127" i="75"/>
  <c r="BB113" i="75"/>
  <c r="BC92" i="76"/>
  <c r="BC93" i="76"/>
  <c r="BA105" i="48"/>
  <c r="BB99" i="72"/>
  <c r="AZ126" i="48"/>
  <c r="BA123" i="72"/>
  <c r="AZ125" i="48"/>
  <c r="BB107" i="77"/>
  <c r="AZ138" i="77"/>
  <c r="AZ143" i="77" s="1"/>
  <c r="BB121" i="77"/>
  <c r="BB112" i="77"/>
  <c r="BC92" i="77"/>
  <c r="BB114" i="77"/>
  <c r="BA104" i="48"/>
  <c r="BA124" i="48"/>
  <c r="BB101" i="48"/>
  <c r="BC100" i="85" l="1"/>
  <c r="BC141" i="85"/>
  <c r="BD89" i="85"/>
  <c r="BC142" i="85"/>
  <c r="BC88" i="85"/>
  <c r="BB116" i="85"/>
  <c r="BB170" i="85"/>
  <c r="BC93" i="85"/>
  <c r="BC101" i="72"/>
  <c r="BB124" i="72"/>
  <c r="BA125" i="72"/>
  <c r="KR117" i="27"/>
  <c r="BA126" i="72"/>
  <c r="BB121" i="74"/>
  <c r="BB107" i="74"/>
  <c r="BB114" i="74"/>
  <c r="BC92" i="74"/>
  <c r="BB105" i="72"/>
  <c r="BA106" i="48"/>
  <c r="BB104" i="72"/>
  <c r="BB114" i="75"/>
  <c r="BB121" i="75"/>
  <c r="BB110" i="76"/>
  <c r="BB112" i="74"/>
  <c r="BB107" i="75"/>
  <c r="BC92" i="75"/>
  <c r="BC87" i="76"/>
  <c r="BC88" i="76"/>
  <c r="BB112" i="75"/>
  <c r="AZ150" i="48"/>
  <c r="AZ127" i="48"/>
  <c r="BC87" i="77"/>
  <c r="BC93" i="77"/>
  <c r="BB110" i="77"/>
  <c r="BA120" i="48"/>
  <c r="BA109" i="48"/>
  <c r="BA113" i="48"/>
  <c r="BB123" i="85" l="1"/>
  <c r="BB125" i="85"/>
  <c r="BB126" i="85"/>
  <c r="BC99" i="85"/>
  <c r="BE90" i="85"/>
  <c r="BC117" i="85"/>
  <c r="AZ151" i="48"/>
  <c r="AZ154" i="48" s="1"/>
  <c r="BA127" i="72"/>
  <c r="BB120" i="72"/>
  <c r="KS117" i="27"/>
  <c r="BB94" i="48"/>
  <c r="BB106" i="72"/>
  <c r="BB113" i="72"/>
  <c r="BB109" i="72"/>
  <c r="BB110" i="74"/>
  <c r="BC87" i="74"/>
  <c r="BC93" i="74"/>
  <c r="BC93" i="75"/>
  <c r="AZ128" i="48"/>
  <c r="BC87" i="75"/>
  <c r="BD89" i="76"/>
  <c r="BE90" i="76"/>
  <c r="BB110" i="75"/>
  <c r="BB116" i="76"/>
  <c r="BC100" i="76"/>
  <c r="BB116" i="77"/>
  <c r="BD89" i="77"/>
  <c r="BC100" i="77"/>
  <c r="BC88" i="77"/>
  <c r="BA121" i="48"/>
  <c r="BA107" i="48"/>
  <c r="BA112" i="48"/>
  <c r="BA114" i="48"/>
  <c r="BC124" i="85" l="1"/>
  <c r="BC104" i="85"/>
  <c r="BC105" i="85"/>
  <c r="BD101" i="85"/>
  <c r="BB127" i="85"/>
  <c r="BB150" i="85"/>
  <c r="AZ153" i="48"/>
  <c r="BB121" i="72"/>
  <c r="BB114" i="72"/>
  <c r="AY138" i="48"/>
  <c r="BB92" i="48"/>
  <c r="AZ152" i="48"/>
  <c r="KT117" i="27"/>
  <c r="BC94" i="72"/>
  <c r="BB112" i="72"/>
  <c r="BC100" i="74"/>
  <c r="BC88" i="74"/>
  <c r="AZ138" i="74"/>
  <c r="AZ143" i="74" s="1"/>
  <c r="BC88" i="75"/>
  <c r="AZ138" i="75"/>
  <c r="AZ143" i="75" s="1"/>
  <c r="BB107" i="72"/>
  <c r="BA169" i="48"/>
  <c r="BD89" i="74"/>
  <c r="BB123" i="76"/>
  <c r="BB125" i="76"/>
  <c r="BB116" i="75"/>
  <c r="BB116" i="74"/>
  <c r="BC99" i="76"/>
  <c r="BC105" i="76"/>
  <c r="BD101" i="76"/>
  <c r="BC100" i="75"/>
  <c r="BC117" i="76"/>
  <c r="BC124" i="76"/>
  <c r="BD89" i="75"/>
  <c r="BB123" i="77"/>
  <c r="BE90" i="77"/>
  <c r="BC117" i="77"/>
  <c r="BB87" i="48"/>
  <c r="BA110" i="48"/>
  <c r="BC106" i="85" l="1"/>
  <c r="BB151" i="85"/>
  <c r="BC109" i="85"/>
  <c r="BC113" i="85"/>
  <c r="BC120" i="85"/>
  <c r="BB128" i="85"/>
  <c r="AZ138" i="72"/>
  <c r="AZ143" i="72" s="1"/>
  <c r="BB93" i="48"/>
  <c r="BC92" i="72"/>
  <c r="BA170" i="48"/>
  <c r="AZ155" i="48"/>
  <c r="KU117" i="27"/>
  <c r="BB142" i="48"/>
  <c r="BB141" i="48"/>
  <c r="BB110" i="72"/>
  <c r="BB123" i="74"/>
  <c r="BC117" i="74"/>
  <c r="BE90" i="74"/>
  <c r="BE90" i="75"/>
  <c r="BC99" i="77"/>
  <c r="BC105" i="77"/>
  <c r="BC99" i="74"/>
  <c r="BB125" i="77"/>
  <c r="BC117" i="75"/>
  <c r="BB126" i="77"/>
  <c r="BC99" i="75"/>
  <c r="BC104" i="76"/>
  <c r="BC106" i="76"/>
  <c r="BC109" i="76"/>
  <c r="BB123" i="75"/>
  <c r="BB126" i="76"/>
  <c r="BC89" i="48"/>
  <c r="BC87" i="72"/>
  <c r="BC124" i="77"/>
  <c r="BC104" i="77"/>
  <c r="BD101" i="77"/>
  <c r="BB88" i="48"/>
  <c r="BB100" i="48"/>
  <c r="BA116" i="48"/>
  <c r="BB154" i="85" l="1"/>
  <c r="BB152" i="85"/>
  <c r="BB153" i="85"/>
  <c r="BC121" i="85"/>
  <c r="BC114" i="85"/>
  <c r="BC112" i="85"/>
  <c r="BD94" i="85"/>
  <c r="BC107" i="85"/>
  <c r="BC93" i="72"/>
  <c r="KV117" i="27"/>
  <c r="BC100" i="72"/>
  <c r="BC105" i="74"/>
  <c r="BC88" i="72"/>
  <c r="BB116" i="72"/>
  <c r="BB125" i="74"/>
  <c r="BC104" i="74"/>
  <c r="BC124" i="74"/>
  <c r="BD101" i="74"/>
  <c r="BB126" i="74"/>
  <c r="BC105" i="75"/>
  <c r="BB125" i="75"/>
  <c r="BC124" i="75"/>
  <c r="BD101" i="75"/>
  <c r="BB127" i="77"/>
  <c r="BB126" i="75"/>
  <c r="BC120" i="76"/>
  <c r="BC121" i="76"/>
  <c r="BC104" i="75"/>
  <c r="BC113" i="76"/>
  <c r="BC114" i="76"/>
  <c r="BB127" i="76"/>
  <c r="BD90" i="48"/>
  <c r="BD89" i="72"/>
  <c r="BC106" i="77"/>
  <c r="BC120" i="77"/>
  <c r="BC113" i="77"/>
  <c r="BC109" i="77"/>
  <c r="BA123" i="48"/>
  <c r="BB99" i="48"/>
  <c r="BB117" i="48"/>
  <c r="BD92" i="85" l="1"/>
  <c r="BD87" i="85"/>
  <c r="BA138" i="85"/>
  <c r="BC110" i="85"/>
  <c r="BC169" i="85"/>
  <c r="BB155" i="85"/>
  <c r="BE90" i="72"/>
  <c r="KW117" i="27"/>
  <c r="BC117" i="72"/>
  <c r="BC106" i="74"/>
  <c r="BC113" i="74"/>
  <c r="BC109" i="74"/>
  <c r="BC120" i="74"/>
  <c r="BB127" i="74"/>
  <c r="BC109" i="75"/>
  <c r="BC107" i="76"/>
  <c r="BC112" i="76"/>
  <c r="BD92" i="76"/>
  <c r="BD93" i="76"/>
  <c r="BB127" i="75"/>
  <c r="BC113" i="75"/>
  <c r="BC106" i="75"/>
  <c r="BC120" i="75"/>
  <c r="BA138" i="76"/>
  <c r="BA143" i="76" s="1"/>
  <c r="BB105" i="48"/>
  <c r="BC99" i="72"/>
  <c r="BA125" i="48"/>
  <c r="BB123" i="72"/>
  <c r="BA126" i="48"/>
  <c r="BC112" i="77"/>
  <c r="BD92" i="77"/>
  <c r="BC114" i="77"/>
  <c r="BA138" i="77"/>
  <c r="BA143" i="77" s="1"/>
  <c r="BC121" i="77"/>
  <c r="BC107" i="77"/>
  <c r="BB104" i="48"/>
  <c r="BB124" i="48"/>
  <c r="BC101" i="48"/>
  <c r="BC116" i="85" l="1"/>
  <c r="BC170" i="85"/>
  <c r="BC123" i="85"/>
  <c r="BD142" i="85"/>
  <c r="BE89" i="85"/>
  <c r="BD100" i="85"/>
  <c r="BD88" i="85"/>
  <c r="BD141" i="85"/>
  <c r="BD93" i="85"/>
  <c r="BB125" i="72"/>
  <c r="BC124" i="72"/>
  <c r="BD101" i="72"/>
  <c r="KX117" i="27"/>
  <c r="BB126" i="72"/>
  <c r="BD92" i="74"/>
  <c r="BC121" i="74"/>
  <c r="BC107" i="74"/>
  <c r="BC114" i="74"/>
  <c r="BC105" i="72"/>
  <c r="BB106" i="48"/>
  <c r="BC104" i="72"/>
  <c r="BC114" i="75"/>
  <c r="BC121" i="75"/>
  <c r="BC107" i="75"/>
  <c r="BC112" i="74"/>
  <c r="BD87" i="76"/>
  <c r="BD88" i="76"/>
  <c r="BC112" i="75"/>
  <c r="BD92" i="75"/>
  <c r="BC110" i="76"/>
  <c r="BA150" i="48"/>
  <c r="BA127" i="48"/>
  <c r="BD93" i="77"/>
  <c r="BD87" i="77"/>
  <c r="BC110" i="77"/>
  <c r="BB109" i="48"/>
  <c r="BB120" i="48"/>
  <c r="BB113" i="48"/>
  <c r="BC125" i="85" l="1"/>
  <c r="BC126" i="85"/>
  <c r="BD117" i="85"/>
  <c r="BF90" i="85"/>
  <c r="BD99" i="85"/>
  <c r="BA151" i="48"/>
  <c r="BA153" i="48" s="1"/>
  <c r="BC120" i="72"/>
  <c r="BB127" i="72"/>
  <c r="KY117" i="27"/>
  <c r="BC94" i="48"/>
  <c r="BC109" i="72"/>
  <c r="BC106" i="72"/>
  <c r="BC113" i="72"/>
  <c r="BD87" i="74"/>
  <c r="BA138" i="74"/>
  <c r="BA143" i="74" s="1"/>
  <c r="BC110" i="74"/>
  <c r="BD93" i="74"/>
  <c r="BD93" i="75"/>
  <c r="BA128" i="48"/>
  <c r="BC116" i="76"/>
  <c r="BE89" i="76"/>
  <c r="BF90" i="76"/>
  <c r="BD100" i="76"/>
  <c r="BC110" i="75"/>
  <c r="BD87" i="75"/>
  <c r="BD100" i="77"/>
  <c r="BE89" i="77"/>
  <c r="BD88" i="77"/>
  <c r="BB121" i="48"/>
  <c r="BB114" i="48"/>
  <c r="BB112" i="48"/>
  <c r="BB107" i="48"/>
  <c r="BD124" i="85" l="1"/>
  <c r="BD104" i="85"/>
  <c r="BC150" i="85"/>
  <c r="BC127" i="85"/>
  <c r="BD105" i="85"/>
  <c r="BE101" i="85"/>
  <c r="BA154" i="48"/>
  <c r="AZ138" i="48" s="1"/>
  <c r="BC114" i="72"/>
  <c r="BC92" i="48"/>
  <c r="BC121" i="72"/>
  <c r="BA152" i="48"/>
  <c r="KZ117" i="27"/>
  <c r="BD94" i="72"/>
  <c r="BC112" i="72"/>
  <c r="BD100" i="74"/>
  <c r="BD88" i="74"/>
  <c r="BD88" i="75"/>
  <c r="BA138" i="75"/>
  <c r="BA143" i="75" s="1"/>
  <c r="BC107" i="72"/>
  <c r="BB169" i="48"/>
  <c r="BE89" i="74"/>
  <c r="BC123" i="77"/>
  <c r="BC116" i="77"/>
  <c r="BE89" i="75"/>
  <c r="BC116" i="74"/>
  <c r="BD100" i="75"/>
  <c r="BC116" i="75"/>
  <c r="BD117" i="76"/>
  <c r="BD124" i="76"/>
  <c r="BD99" i="76"/>
  <c r="BE101" i="76"/>
  <c r="BD105" i="76"/>
  <c r="BC123" i="76"/>
  <c r="BC125" i="76"/>
  <c r="BD117" i="77"/>
  <c r="BF90" i="77"/>
  <c r="BC87" i="48"/>
  <c r="BB110" i="48"/>
  <c r="BC151" i="85" l="1"/>
  <c r="BD109" i="85"/>
  <c r="BD120" i="85"/>
  <c r="BD113" i="85"/>
  <c r="BC128" i="85"/>
  <c r="BD106" i="85"/>
  <c r="BA138" i="72"/>
  <c r="BA143" i="72" s="1"/>
  <c r="BC93" i="48"/>
  <c r="BB170" i="48"/>
  <c r="BD92" i="72"/>
  <c r="BA155" i="48"/>
  <c r="LA117" i="27"/>
  <c r="BC142" i="48"/>
  <c r="BC141" i="48"/>
  <c r="BC110" i="72"/>
  <c r="BD117" i="74"/>
  <c r="BC123" i="74"/>
  <c r="BF90" i="74"/>
  <c r="BF90" i="75"/>
  <c r="BC125" i="77"/>
  <c r="BC126" i="77"/>
  <c r="BD99" i="77"/>
  <c r="BD105" i="77"/>
  <c r="BD99" i="74"/>
  <c r="BD99" i="75"/>
  <c r="BD104" i="76"/>
  <c r="BD109" i="76"/>
  <c r="BD117" i="75"/>
  <c r="BC126" i="76"/>
  <c r="BC123" i="75"/>
  <c r="BD89" i="48"/>
  <c r="BD87" i="72"/>
  <c r="BC127" i="77"/>
  <c r="BE101" i="77"/>
  <c r="BD104" i="77"/>
  <c r="BD124" i="77"/>
  <c r="BC88" i="48"/>
  <c r="BC100" i="48"/>
  <c r="BB116" i="48"/>
  <c r="BC153" i="85" l="1"/>
  <c r="BC152" i="85"/>
  <c r="BC154" i="85"/>
  <c r="BD114" i="85"/>
  <c r="BD112" i="85"/>
  <c r="BE94" i="85"/>
  <c r="BD121" i="85"/>
  <c r="BD107" i="85"/>
  <c r="BD93" i="72"/>
  <c r="LB117" i="27"/>
  <c r="BD105" i="74"/>
  <c r="BD100" i="72"/>
  <c r="BD88" i="72"/>
  <c r="BC116" i="72"/>
  <c r="BD104" i="74"/>
  <c r="BE101" i="74"/>
  <c r="BC126" i="74"/>
  <c r="BC125" i="74"/>
  <c r="BD124" i="74"/>
  <c r="BD105" i="75"/>
  <c r="BD124" i="75"/>
  <c r="BE101" i="75"/>
  <c r="BC125" i="75"/>
  <c r="BC126" i="75"/>
  <c r="BC127" i="76"/>
  <c r="BD113" i="76"/>
  <c r="BD114" i="76"/>
  <c r="BD106" i="76"/>
  <c r="BD104" i="75"/>
  <c r="BD120" i="76"/>
  <c r="BD121" i="76"/>
  <c r="BE90" i="48"/>
  <c r="BE89" i="72"/>
  <c r="BD113" i="77"/>
  <c r="BD120" i="77"/>
  <c r="BD109" i="77"/>
  <c r="BD106" i="77"/>
  <c r="BB123" i="48"/>
  <c r="BC99" i="48"/>
  <c r="BC117" i="48"/>
  <c r="BD169" i="85" l="1"/>
  <c r="BD110" i="85"/>
  <c r="BE92" i="85"/>
  <c r="BE87" i="85"/>
  <c r="BB138" i="85"/>
  <c r="BC155" i="85"/>
  <c r="BC123" i="72"/>
  <c r="BF90" i="72"/>
  <c r="LC117" i="27"/>
  <c r="BD117" i="72"/>
  <c r="BD120" i="74"/>
  <c r="BC127" i="74"/>
  <c r="BD106" i="74"/>
  <c r="BD113" i="74"/>
  <c r="BD109" i="74"/>
  <c r="BD109" i="75"/>
  <c r="BD106" i="75"/>
  <c r="BD113" i="75"/>
  <c r="BD107" i="76"/>
  <c r="BD112" i="76"/>
  <c r="BB138" i="76"/>
  <c r="BB143" i="76" s="1"/>
  <c r="BD120" i="75"/>
  <c r="BC127" i="75"/>
  <c r="BE92" i="76"/>
  <c r="BE93" i="76"/>
  <c r="BC105" i="48"/>
  <c r="BD99" i="72"/>
  <c r="BB138" i="77"/>
  <c r="BB143" i="77" s="1"/>
  <c r="BD107" i="77"/>
  <c r="BD121" i="77"/>
  <c r="BD112" i="77"/>
  <c r="BD114" i="77"/>
  <c r="BE92" i="77"/>
  <c r="BB125" i="48"/>
  <c r="BB126" i="48"/>
  <c r="BC104" i="48"/>
  <c r="BC124" i="48"/>
  <c r="BD101" i="48"/>
  <c r="BE93" i="85" l="1"/>
  <c r="BD116" i="85"/>
  <c r="BE88" i="85"/>
  <c r="BF89" i="85"/>
  <c r="BE100" i="85"/>
  <c r="BE141" i="85"/>
  <c r="BE142" i="85"/>
  <c r="BD170" i="85"/>
  <c r="BD124" i="72"/>
  <c r="BC125" i="72"/>
  <c r="BE101" i="72"/>
  <c r="LD117" i="27"/>
  <c r="BD114" i="74"/>
  <c r="BE92" i="74"/>
  <c r="BD107" i="74"/>
  <c r="BD121" i="74"/>
  <c r="BD105" i="72"/>
  <c r="BC106" i="48"/>
  <c r="BD104" i="72"/>
  <c r="BD121" i="75"/>
  <c r="BD114" i="75"/>
  <c r="BD110" i="76"/>
  <c r="BE92" i="75"/>
  <c r="BD112" i="74"/>
  <c r="BD112" i="75"/>
  <c r="BE87" i="76"/>
  <c r="BE88" i="76"/>
  <c r="BD107" i="75"/>
  <c r="BB127" i="48"/>
  <c r="BC126" i="72"/>
  <c r="BB150" i="48"/>
  <c r="BE87" i="77"/>
  <c r="BD110" i="77"/>
  <c r="BE93" i="77"/>
  <c r="BC109" i="48"/>
  <c r="BC120" i="48"/>
  <c r="BC113" i="48"/>
  <c r="BD123" i="85" l="1"/>
  <c r="BD126" i="85"/>
  <c r="BD125" i="85"/>
  <c r="BE99" i="85"/>
  <c r="BG90" i="85"/>
  <c r="BE117" i="85"/>
  <c r="BD120" i="72"/>
  <c r="BB151" i="48"/>
  <c r="BB153" i="48" s="1"/>
  <c r="BC127" i="72"/>
  <c r="LE117" i="27"/>
  <c r="BD94" i="48"/>
  <c r="BD113" i="72"/>
  <c r="BD106" i="72"/>
  <c r="BD109" i="72"/>
  <c r="BE87" i="74"/>
  <c r="BD110" i="74"/>
  <c r="BE93" i="74"/>
  <c r="BE93" i="75"/>
  <c r="BB128" i="48"/>
  <c r="BE100" i="76"/>
  <c r="BD110" i="75"/>
  <c r="BE87" i="75"/>
  <c r="BD116" i="76"/>
  <c r="BF89" i="76"/>
  <c r="BG90" i="76"/>
  <c r="BE100" i="77"/>
  <c r="BE88" i="77"/>
  <c r="BF89" i="77"/>
  <c r="BC114" i="48"/>
  <c r="BC112" i="48"/>
  <c r="BC121" i="48"/>
  <c r="BC107" i="48"/>
  <c r="BE105" i="85" l="1"/>
  <c r="BF101" i="85"/>
  <c r="BE104" i="85"/>
  <c r="BE124" i="85"/>
  <c r="BD150" i="85"/>
  <c r="BD127" i="85"/>
  <c r="BB154" i="48"/>
  <c r="BA138" i="48" s="1"/>
  <c r="BB152" i="48"/>
  <c r="BD121" i="72"/>
  <c r="BD92" i="48"/>
  <c r="BD114" i="72"/>
  <c r="LF117" i="27"/>
  <c r="BE94" i="72"/>
  <c r="BD112" i="72"/>
  <c r="BE100" i="74"/>
  <c r="BE88" i="74"/>
  <c r="BF89" i="74"/>
  <c r="BB138" i="74"/>
  <c r="BB143" i="74" s="1"/>
  <c r="BE88" i="75"/>
  <c r="BB138" i="75"/>
  <c r="BB143" i="75" s="1"/>
  <c r="BD107" i="72"/>
  <c r="BC169" i="48"/>
  <c r="BD116" i="74"/>
  <c r="BD123" i="77"/>
  <c r="BD116" i="77"/>
  <c r="BE117" i="76"/>
  <c r="BE124" i="76"/>
  <c r="BD116" i="75"/>
  <c r="BD123" i="76"/>
  <c r="BD125" i="76"/>
  <c r="BE100" i="75"/>
  <c r="BE99" i="76"/>
  <c r="BF101" i="76"/>
  <c r="BE105" i="76"/>
  <c r="BF89" i="75"/>
  <c r="BG90" i="77"/>
  <c r="BE117" i="77"/>
  <c r="BD87" i="48"/>
  <c r="BC110" i="48"/>
  <c r="BE109" i="85" l="1"/>
  <c r="BE120" i="85"/>
  <c r="BE113" i="85"/>
  <c r="BD128" i="85"/>
  <c r="BD151" i="85"/>
  <c r="BE106" i="85"/>
  <c r="BB138" i="72"/>
  <c r="BB143" i="72" s="1"/>
  <c r="BB155" i="48"/>
  <c r="BD93" i="48"/>
  <c r="BE92" i="72"/>
  <c r="BC170" i="48"/>
  <c r="LG117" i="27"/>
  <c r="BE87" i="72"/>
  <c r="BD142" i="48"/>
  <c r="BD141" i="48"/>
  <c r="BD110" i="72"/>
  <c r="BE117" i="74"/>
  <c r="BD123" i="74"/>
  <c r="BG90" i="74"/>
  <c r="BG90" i="75"/>
  <c r="BE99" i="77"/>
  <c r="BE105" i="77"/>
  <c r="BE99" i="74"/>
  <c r="BD125" i="77"/>
  <c r="BD126" i="77"/>
  <c r="BE99" i="75"/>
  <c r="BE104" i="76"/>
  <c r="BE109" i="76"/>
  <c r="BD123" i="75"/>
  <c r="BD126" i="76"/>
  <c r="BE117" i="75"/>
  <c r="BE124" i="77"/>
  <c r="BE104" i="77"/>
  <c r="BF101" i="77"/>
  <c r="BE89" i="48"/>
  <c r="BC116" i="48"/>
  <c r="BD88" i="48"/>
  <c r="BD100" i="48"/>
  <c r="BE107" i="85" l="1"/>
  <c r="BD152" i="85"/>
  <c r="BD153" i="85"/>
  <c r="BD154" i="85"/>
  <c r="BE121" i="85"/>
  <c r="BE112" i="85"/>
  <c r="BF94" i="85"/>
  <c r="BE114" i="85"/>
  <c r="BE93" i="72"/>
  <c r="LH117" i="27"/>
  <c r="BE100" i="72"/>
  <c r="BE105" i="74"/>
  <c r="BD116" i="72"/>
  <c r="BE88" i="72"/>
  <c r="BE124" i="74"/>
  <c r="BD125" i="74"/>
  <c r="BD126" i="74"/>
  <c r="BF101" i="74"/>
  <c r="BE104" i="74"/>
  <c r="BE124" i="75"/>
  <c r="BD125" i="75"/>
  <c r="BE105" i="75"/>
  <c r="BF101" i="75"/>
  <c r="BD127" i="77"/>
  <c r="BE104" i="75"/>
  <c r="BE120" i="76"/>
  <c r="BE121" i="76"/>
  <c r="BE113" i="76"/>
  <c r="BE114" i="76"/>
  <c r="BE106" i="76"/>
  <c r="BD127" i="76"/>
  <c r="BD126" i="75"/>
  <c r="BF90" i="48"/>
  <c r="BF89" i="72"/>
  <c r="BE106" i="77"/>
  <c r="BE109" i="77"/>
  <c r="BE120" i="77"/>
  <c r="BE113" i="77"/>
  <c r="BC123" i="48"/>
  <c r="BD99" i="48"/>
  <c r="BD117" i="48"/>
  <c r="BC138" i="85" l="1"/>
  <c r="BD155" i="85"/>
  <c r="BF92" i="85"/>
  <c r="BF87" i="85"/>
  <c r="BE110" i="85"/>
  <c r="BE169" i="85"/>
  <c r="BG90" i="72"/>
  <c r="LI117" i="27"/>
  <c r="BE117" i="72"/>
  <c r="BD127" i="74"/>
  <c r="BE106" i="74"/>
  <c r="BE120" i="74"/>
  <c r="BE109" i="74"/>
  <c r="BE113" i="74"/>
  <c r="BE106" i="75"/>
  <c r="BE109" i="75"/>
  <c r="BE107" i="76"/>
  <c r="BE113" i="75"/>
  <c r="BD127" i="75"/>
  <c r="BF92" i="76"/>
  <c r="BF93" i="76"/>
  <c r="BC138" i="76"/>
  <c r="BC143" i="76" s="1"/>
  <c r="BE112" i="76"/>
  <c r="BE120" i="75"/>
  <c r="BC125" i="48"/>
  <c r="BD123" i="72"/>
  <c r="BD105" i="48"/>
  <c r="BE99" i="72"/>
  <c r="BC126" i="48"/>
  <c r="BE114" i="77"/>
  <c r="BF92" i="77"/>
  <c r="BE112" i="77"/>
  <c r="BE121" i="77"/>
  <c r="BC138" i="77"/>
  <c r="BC143" i="77" s="1"/>
  <c r="BE107" i="77"/>
  <c r="BD104" i="48"/>
  <c r="BD124" i="48"/>
  <c r="BE101" i="48"/>
  <c r="BF88" i="85" l="1"/>
  <c r="BF142" i="85"/>
  <c r="BF141" i="85"/>
  <c r="BG89" i="85"/>
  <c r="BF100" i="85"/>
  <c r="BE170" i="85"/>
  <c r="BF93" i="85"/>
  <c r="BE116" i="85"/>
  <c r="BD125" i="72"/>
  <c r="BF101" i="72"/>
  <c r="BE124" i="72"/>
  <c r="LJ117" i="27"/>
  <c r="BD126" i="72"/>
  <c r="BF92" i="74"/>
  <c r="BE107" i="74"/>
  <c r="BE121" i="74"/>
  <c r="BE114" i="74"/>
  <c r="BE105" i="72"/>
  <c r="BD106" i="48"/>
  <c r="BE104" i="72"/>
  <c r="BE107" i="75"/>
  <c r="BE121" i="75"/>
  <c r="BE114" i="75"/>
  <c r="BE112" i="74"/>
  <c r="BF92" i="75"/>
  <c r="BE112" i="75"/>
  <c r="BF87" i="76"/>
  <c r="BF88" i="76"/>
  <c r="BE110" i="76"/>
  <c r="BC150" i="48"/>
  <c r="BC127" i="48"/>
  <c r="BF93" i="77"/>
  <c r="BF87" i="77"/>
  <c r="BE110" i="77"/>
  <c r="BD113" i="48"/>
  <c r="BD109" i="48"/>
  <c r="BD120" i="48"/>
  <c r="BF117" i="85" l="1"/>
  <c r="BF99" i="85"/>
  <c r="BH90" i="85"/>
  <c r="BE123" i="85"/>
  <c r="BC151" i="48"/>
  <c r="BC154" i="48" s="1"/>
  <c r="BD127" i="72"/>
  <c r="BE120" i="72"/>
  <c r="LK117" i="27"/>
  <c r="BE94" i="48"/>
  <c r="BE106" i="72"/>
  <c r="BE109" i="72"/>
  <c r="BE113" i="72"/>
  <c r="BF93" i="74"/>
  <c r="BF87" i="74"/>
  <c r="BE110" i="74"/>
  <c r="BF93" i="75"/>
  <c r="BE110" i="75"/>
  <c r="BC128" i="48"/>
  <c r="BE116" i="76"/>
  <c r="BG89" i="76"/>
  <c r="BH90" i="76"/>
  <c r="BF87" i="75"/>
  <c r="BF100" i="76"/>
  <c r="BF88" i="77"/>
  <c r="BF100" i="77"/>
  <c r="BG89" i="77"/>
  <c r="BD112" i="48"/>
  <c r="BD114" i="48"/>
  <c r="BD107" i="48"/>
  <c r="BD121" i="48"/>
  <c r="BE125" i="85" l="1"/>
  <c r="BE126" i="85"/>
  <c r="BF124" i="85"/>
  <c r="BF104" i="85"/>
  <c r="BF105" i="85"/>
  <c r="BG101" i="85"/>
  <c r="BC152" i="48"/>
  <c r="BC155" i="48" s="1"/>
  <c r="BE121" i="72"/>
  <c r="BE114" i="72"/>
  <c r="BE92" i="48"/>
  <c r="BF92" i="72" s="1"/>
  <c r="BB138" i="48"/>
  <c r="BC153" i="48"/>
  <c r="LL117" i="27"/>
  <c r="BF94" i="72"/>
  <c r="BE112" i="72"/>
  <c r="BC138" i="74"/>
  <c r="BC143" i="74" s="1"/>
  <c r="BF100" i="74"/>
  <c r="BF88" i="74"/>
  <c r="BG89" i="74"/>
  <c r="BC138" i="75"/>
  <c r="BC143" i="75" s="1"/>
  <c r="BF88" i="75"/>
  <c r="BE107" i="72"/>
  <c r="BD169" i="48"/>
  <c r="BE116" i="75"/>
  <c r="BE123" i="77"/>
  <c r="BE116" i="77"/>
  <c r="BF99" i="76"/>
  <c r="BF105" i="76"/>
  <c r="BG101" i="76"/>
  <c r="BG89" i="75"/>
  <c r="BF100" i="75"/>
  <c r="BE116" i="74"/>
  <c r="BF117" i="76"/>
  <c r="BF124" i="76"/>
  <c r="BE123" i="76"/>
  <c r="BE125" i="76"/>
  <c r="BH90" i="77"/>
  <c r="BF117" i="77"/>
  <c r="BE87" i="48"/>
  <c r="BD110" i="48"/>
  <c r="BF109" i="85" l="1"/>
  <c r="BF113" i="85"/>
  <c r="BF120" i="85"/>
  <c r="BE150" i="85"/>
  <c r="BE127" i="85"/>
  <c r="BF106" i="85"/>
  <c r="BF107" i="85" s="1"/>
  <c r="BC138" i="72"/>
  <c r="BC143" i="72" s="1"/>
  <c r="BE93" i="48"/>
  <c r="BD170" i="48"/>
  <c r="LM117" i="27"/>
  <c r="BE141" i="48"/>
  <c r="BE142" i="48"/>
  <c r="BE110" i="72"/>
  <c r="BF117" i="74"/>
  <c r="BE123" i="74"/>
  <c r="BH90" i="74"/>
  <c r="BH90" i="75"/>
  <c r="BF99" i="77"/>
  <c r="BF105" i="77"/>
  <c r="BF99" i="74"/>
  <c r="BE126" i="77"/>
  <c r="BE125" i="77"/>
  <c r="BF117" i="75"/>
  <c r="BE123" i="75"/>
  <c r="BF104" i="76"/>
  <c r="BF106" i="76"/>
  <c r="BF109" i="76"/>
  <c r="BE126" i="76"/>
  <c r="BF99" i="75"/>
  <c r="BF89" i="48"/>
  <c r="BF87" i="72"/>
  <c r="BF124" i="77"/>
  <c r="BF104" i="77"/>
  <c r="BG101" i="77"/>
  <c r="BD116" i="48"/>
  <c r="BE100" i="48"/>
  <c r="BE88" i="48"/>
  <c r="BG94" i="85" l="1"/>
  <c r="BF112" i="85"/>
  <c r="BF114" i="85"/>
  <c r="BE151" i="85"/>
  <c r="BF169" i="85"/>
  <c r="BF110" i="85"/>
  <c r="BF121" i="85"/>
  <c r="BE128" i="85"/>
  <c r="BF93" i="72"/>
  <c r="LN117" i="27"/>
  <c r="BF100" i="72"/>
  <c r="BF105" i="74"/>
  <c r="BF88" i="72"/>
  <c r="BE116" i="72"/>
  <c r="BF124" i="74"/>
  <c r="BF104" i="74"/>
  <c r="BE125" i="74"/>
  <c r="BG101" i="74"/>
  <c r="BE126" i="74"/>
  <c r="BF124" i="75"/>
  <c r="BE125" i="75"/>
  <c r="BG101" i="75"/>
  <c r="BE127" i="77"/>
  <c r="BE126" i="75"/>
  <c r="BF104" i="75"/>
  <c r="BE127" i="76"/>
  <c r="BF113" i="76"/>
  <c r="BF114" i="76"/>
  <c r="BF120" i="76"/>
  <c r="BF121" i="76"/>
  <c r="BF105" i="75"/>
  <c r="BG90" i="48"/>
  <c r="BG89" i="72"/>
  <c r="BF109" i="77"/>
  <c r="BF120" i="77"/>
  <c r="BF106" i="77"/>
  <c r="BF113" i="77"/>
  <c r="BD123" i="48"/>
  <c r="BE99" i="48"/>
  <c r="BE117" i="48"/>
  <c r="BE152" i="85" l="1"/>
  <c r="BE154" i="85"/>
  <c r="BE153" i="85"/>
  <c r="BG92" i="85"/>
  <c r="BG87" i="85"/>
  <c r="BF170" i="85"/>
  <c r="BF116" i="85"/>
  <c r="BH90" i="72"/>
  <c r="LO117" i="27"/>
  <c r="BF117" i="72"/>
  <c r="BF106" i="74"/>
  <c r="BF113" i="74"/>
  <c r="BF120" i="74"/>
  <c r="BF109" i="74"/>
  <c r="BE127" i="74"/>
  <c r="BF109" i="75"/>
  <c r="BF120" i="75"/>
  <c r="BF113" i="75"/>
  <c r="BE127" i="75"/>
  <c r="BF107" i="76"/>
  <c r="BF112" i="76"/>
  <c r="BF106" i="75"/>
  <c r="BG92" i="76"/>
  <c r="BG93" i="76"/>
  <c r="BD138" i="76"/>
  <c r="BD143" i="76" s="1"/>
  <c r="BD125" i="48"/>
  <c r="BE123" i="72"/>
  <c r="BE105" i="48"/>
  <c r="BF99" i="72"/>
  <c r="BD126" i="48"/>
  <c r="BD138" i="77"/>
  <c r="BD143" i="77" s="1"/>
  <c r="BF121" i="77"/>
  <c r="BF107" i="77"/>
  <c r="BF114" i="77"/>
  <c r="BF112" i="77"/>
  <c r="BG92" i="77"/>
  <c r="BE104" i="48"/>
  <c r="BE124" i="48"/>
  <c r="BF101" i="48"/>
  <c r="BG93" i="85" l="1"/>
  <c r="BF123" i="85"/>
  <c r="BG117" i="85"/>
  <c r="BD138" i="85"/>
  <c r="BG142" i="85"/>
  <c r="BG100" i="85"/>
  <c r="BH89" i="85"/>
  <c r="BG88" i="85"/>
  <c r="BG141" i="85"/>
  <c r="BE155" i="85"/>
  <c r="BF124" i="72"/>
  <c r="BG101" i="72"/>
  <c r="BE125" i="72"/>
  <c r="LP117" i="27"/>
  <c r="BE126" i="72"/>
  <c r="BF121" i="74"/>
  <c r="BF107" i="74"/>
  <c r="BF114" i="74"/>
  <c r="BG92" i="74"/>
  <c r="BF105" i="72"/>
  <c r="BE106" i="48"/>
  <c r="BF104" i="72"/>
  <c r="BF114" i="75"/>
  <c r="BF121" i="75"/>
  <c r="BF112" i="75"/>
  <c r="BG92" i="75"/>
  <c r="BF110" i="76"/>
  <c r="BF112" i="74"/>
  <c r="BF107" i="75"/>
  <c r="BG87" i="76"/>
  <c r="BG88" i="76"/>
  <c r="BD127" i="48"/>
  <c r="BD150" i="48"/>
  <c r="BF110" i="77"/>
  <c r="BG93" i="77"/>
  <c r="BG87" i="77"/>
  <c r="BE113" i="48"/>
  <c r="BE120" i="48"/>
  <c r="BE109" i="48"/>
  <c r="BF125" i="85" l="1"/>
  <c r="BF126" i="85"/>
  <c r="BI90" i="85"/>
  <c r="BG124" i="85"/>
  <c r="BG104" i="85"/>
  <c r="BG99" i="85"/>
  <c r="BF120" i="72"/>
  <c r="BD151" i="48"/>
  <c r="BD153" i="48" s="1"/>
  <c r="BE127" i="72"/>
  <c r="LQ117" i="27"/>
  <c r="BF94" i="48"/>
  <c r="BF113" i="72"/>
  <c r="BF109" i="72"/>
  <c r="BF106" i="72"/>
  <c r="BG87" i="74"/>
  <c r="BF110" i="74"/>
  <c r="BG93" i="74"/>
  <c r="BG93" i="75"/>
  <c r="BG87" i="75"/>
  <c r="BD128" i="48"/>
  <c r="BF116" i="76"/>
  <c r="BG100" i="76"/>
  <c r="BF110" i="75"/>
  <c r="BH89" i="76"/>
  <c r="BI90" i="76"/>
  <c r="BF116" i="77"/>
  <c r="BH89" i="77"/>
  <c r="BG100" i="77"/>
  <c r="BG88" i="77"/>
  <c r="BE121" i="48"/>
  <c r="BE112" i="48"/>
  <c r="BE114" i="48"/>
  <c r="BE107" i="48"/>
  <c r="BG105" i="85" l="1"/>
  <c r="BH101" i="85"/>
  <c r="BF150" i="85"/>
  <c r="BF127" i="85"/>
  <c r="BG109" i="85"/>
  <c r="BG120" i="85"/>
  <c r="BG113" i="85"/>
  <c r="BD152" i="48"/>
  <c r="BD155" i="48" s="1"/>
  <c r="BF114" i="72"/>
  <c r="BF92" i="48"/>
  <c r="BG92" i="72" s="1"/>
  <c r="BD154" i="48"/>
  <c r="BF121" i="72"/>
  <c r="LR117" i="27"/>
  <c r="BG94" i="72"/>
  <c r="BF112" i="72"/>
  <c r="BD138" i="74"/>
  <c r="BD143" i="74" s="1"/>
  <c r="BF116" i="74"/>
  <c r="BG100" i="74"/>
  <c r="BG88" i="74"/>
  <c r="BG88" i="75"/>
  <c r="BD138" i="75"/>
  <c r="BD143" i="75" s="1"/>
  <c r="BF107" i="72"/>
  <c r="BE169" i="48"/>
  <c r="BH89" i="74"/>
  <c r="BH89" i="75"/>
  <c r="BG100" i="75"/>
  <c r="BF123" i="77"/>
  <c r="BG117" i="76"/>
  <c r="BG124" i="76"/>
  <c r="BF123" i="76"/>
  <c r="BF125" i="76"/>
  <c r="BG99" i="76"/>
  <c r="BH101" i="76"/>
  <c r="BF116" i="75"/>
  <c r="BI90" i="77"/>
  <c r="BG117" i="77"/>
  <c r="BF87" i="48"/>
  <c r="BE110" i="48"/>
  <c r="BF151" i="85" l="1"/>
  <c r="BG114" i="85"/>
  <c r="BG112" i="85"/>
  <c r="BH94" i="85"/>
  <c r="BG121" i="85"/>
  <c r="BG106" i="85"/>
  <c r="BF128" i="85"/>
  <c r="BC138" i="48"/>
  <c r="BE170" i="48"/>
  <c r="BF93" i="48"/>
  <c r="LS117" i="27"/>
  <c r="BG87" i="72"/>
  <c r="BF142" i="48"/>
  <c r="BF141" i="48"/>
  <c r="BF110" i="72"/>
  <c r="BF123" i="74"/>
  <c r="BG117" i="74"/>
  <c r="BI90" i="74"/>
  <c r="BI90" i="75"/>
  <c r="BG99" i="77"/>
  <c r="BG99" i="74"/>
  <c r="BF125" i="77"/>
  <c r="BF126" i="77"/>
  <c r="BG99" i="75"/>
  <c r="BF126" i="76"/>
  <c r="BG104" i="76"/>
  <c r="BG109" i="76"/>
  <c r="BF123" i="75"/>
  <c r="BG117" i="75"/>
  <c r="BG105" i="76"/>
  <c r="BG124" i="77"/>
  <c r="BG104" i="77"/>
  <c r="BG105" i="77"/>
  <c r="BH101" i="77"/>
  <c r="BG89" i="48"/>
  <c r="BF88" i="48"/>
  <c r="BF100" i="48"/>
  <c r="BE116" i="48"/>
  <c r="BG107" i="85" l="1"/>
  <c r="BH92" i="85"/>
  <c r="BH87" i="85"/>
  <c r="BF154" i="85"/>
  <c r="BF152" i="85"/>
  <c r="BF153" i="85"/>
  <c r="BG93" i="72"/>
  <c r="BD138" i="72"/>
  <c r="BD143" i="72" s="1"/>
  <c r="LT117" i="27"/>
  <c r="BG100" i="72"/>
  <c r="BG105" i="74"/>
  <c r="BG88" i="72"/>
  <c r="BF116" i="72"/>
  <c r="BF126" i="74"/>
  <c r="BG124" i="74"/>
  <c r="BF125" i="74"/>
  <c r="BG104" i="74"/>
  <c r="BH101" i="74"/>
  <c r="BG105" i="75"/>
  <c r="BG124" i="75"/>
  <c r="BH101" i="75"/>
  <c r="BF125" i="75"/>
  <c r="BF127" i="77"/>
  <c r="BG113" i="76"/>
  <c r="BG114" i="76"/>
  <c r="BG120" i="76"/>
  <c r="BG121" i="76"/>
  <c r="BF127" i="76"/>
  <c r="BG104" i="75"/>
  <c r="BF126" i="75"/>
  <c r="BG106" i="76"/>
  <c r="BH90" i="48"/>
  <c r="BH89" i="72"/>
  <c r="BG120" i="77"/>
  <c r="BG109" i="77"/>
  <c r="BG113" i="77"/>
  <c r="BG106" i="77"/>
  <c r="BE123" i="48"/>
  <c r="BF117" i="48"/>
  <c r="BF99" i="48"/>
  <c r="BE138" i="85" l="1"/>
  <c r="BH93" i="85"/>
  <c r="BG169" i="85"/>
  <c r="BG110" i="85"/>
  <c r="BF155" i="85"/>
  <c r="BH141" i="85"/>
  <c r="BI89" i="85"/>
  <c r="BH142" i="85"/>
  <c r="BH88" i="85"/>
  <c r="BH100" i="85"/>
  <c r="BI90" i="72"/>
  <c r="LU117" i="27"/>
  <c r="BG117" i="72"/>
  <c r="BG109" i="74"/>
  <c r="BG120" i="74"/>
  <c r="BF127" i="74"/>
  <c r="BG113" i="74"/>
  <c r="BG106" i="74"/>
  <c r="BG109" i="75"/>
  <c r="BE138" i="76"/>
  <c r="BE143" i="76" s="1"/>
  <c r="BG112" i="76"/>
  <c r="BH92" i="76"/>
  <c r="BH93" i="76"/>
  <c r="BG113" i="75"/>
  <c r="BG106" i="75"/>
  <c r="BG107" i="76"/>
  <c r="BG120" i="75"/>
  <c r="BF127" i="75"/>
  <c r="BE126" i="48"/>
  <c r="BF123" i="72"/>
  <c r="BF105" i="48"/>
  <c r="BG99" i="72"/>
  <c r="BE125" i="48"/>
  <c r="BH92" i="77"/>
  <c r="BG114" i="77"/>
  <c r="BG112" i="77"/>
  <c r="BG121" i="77"/>
  <c r="BG107" i="77"/>
  <c r="BE138" i="77"/>
  <c r="BE143" i="77" s="1"/>
  <c r="BF104" i="48"/>
  <c r="BG101" i="48"/>
  <c r="BF124" i="48"/>
  <c r="BG116" i="85" l="1"/>
  <c r="BG170" i="85"/>
  <c r="BH99" i="85"/>
  <c r="BJ90" i="85"/>
  <c r="BF125" i="72"/>
  <c r="BG124" i="72"/>
  <c r="BH101" i="72"/>
  <c r="LV117" i="27"/>
  <c r="BF126" i="72"/>
  <c r="BG114" i="74"/>
  <c r="BG107" i="74"/>
  <c r="BH92" i="74"/>
  <c r="BG121" i="74"/>
  <c r="BG105" i="72"/>
  <c r="BF106" i="48"/>
  <c r="BG104" i="72"/>
  <c r="BG121" i="75"/>
  <c r="BG114" i="75"/>
  <c r="BH87" i="76"/>
  <c r="BH88" i="76"/>
  <c r="BG110" i="76"/>
  <c r="BG107" i="75"/>
  <c r="BG112" i="74"/>
  <c r="BE150" i="48"/>
  <c r="BH92" i="75"/>
  <c r="BG112" i="75"/>
  <c r="BE127" i="48"/>
  <c r="BH87" i="77"/>
  <c r="BG110" i="77"/>
  <c r="BH93" i="77"/>
  <c r="BF120" i="48"/>
  <c r="BF109" i="48"/>
  <c r="BF113" i="48"/>
  <c r="BH105" i="85" l="1"/>
  <c r="BI101" i="85"/>
  <c r="BH117" i="85"/>
  <c r="BG123" i="85"/>
  <c r="BG120" i="72"/>
  <c r="BE151" i="48"/>
  <c r="BE153" i="48" s="1"/>
  <c r="BF127" i="72"/>
  <c r="LW117" i="27"/>
  <c r="BG94" i="48"/>
  <c r="BG113" i="72"/>
  <c r="BG109" i="72"/>
  <c r="BG106" i="72"/>
  <c r="BE138" i="74"/>
  <c r="BE143" i="74" s="1"/>
  <c r="BG110" i="74"/>
  <c r="BH93" i="74"/>
  <c r="BH87" i="74"/>
  <c r="BH93" i="75"/>
  <c r="BI89" i="76"/>
  <c r="BJ90" i="76"/>
  <c r="BH100" i="76"/>
  <c r="BH87" i="75"/>
  <c r="BG116" i="76"/>
  <c r="BG110" i="75"/>
  <c r="BE128" i="48"/>
  <c r="BG116" i="77"/>
  <c r="BH100" i="77"/>
  <c r="BI89" i="77"/>
  <c r="BH88" i="77"/>
  <c r="BF107" i="48"/>
  <c r="BF114" i="48"/>
  <c r="BF112" i="48"/>
  <c r="BF121" i="48"/>
  <c r="BH104" i="85" l="1"/>
  <c r="BH124" i="85"/>
  <c r="BH106" i="85"/>
  <c r="BG125" i="85"/>
  <c r="BG126" i="85"/>
  <c r="BE154" i="48"/>
  <c r="BD138" i="48" s="1"/>
  <c r="BG114" i="72"/>
  <c r="BE152" i="48"/>
  <c r="BG121" i="72"/>
  <c r="BG92" i="48"/>
  <c r="BH92" i="72" s="1"/>
  <c r="LX117" i="27"/>
  <c r="BH94" i="72"/>
  <c r="BG112" i="72"/>
  <c r="BH100" i="74"/>
  <c r="BG116" i="74"/>
  <c r="BH88" i="74"/>
  <c r="BE138" i="75"/>
  <c r="BE143" i="75" s="1"/>
  <c r="BH88" i="75"/>
  <c r="BG107" i="72"/>
  <c r="BF169" i="48"/>
  <c r="BG123" i="77"/>
  <c r="BH99" i="76"/>
  <c r="BI101" i="76"/>
  <c r="BH105" i="76"/>
  <c r="BG123" i="76"/>
  <c r="BG125" i="76"/>
  <c r="BI89" i="75"/>
  <c r="BH117" i="76"/>
  <c r="BH124" i="76"/>
  <c r="BH100" i="75"/>
  <c r="BI89" i="74"/>
  <c r="BG116" i="75"/>
  <c r="BJ90" i="77"/>
  <c r="BH117" i="77"/>
  <c r="BG87" i="48"/>
  <c r="BF110" i="48"/>
  <c r="BG127" i="85" l="1"/>
  <c r="BG150" i="85"/>
  <c r="BH109" i="85"/>
  <c r="BH113" i="85"/>
  <c r="BH120" i="85"/>
  <c r="BH107" i="85"/>
  <c r="BE138" i="72"/>
  <c r="BE143" i="72" s="1"/>
  <c r="BE155" i="48"/>
  <c r="BF170" i="48"/>
  <c r="BG93" i="48"/>
  <c r="LY117" i="27"/>
  <c r="BG142" i="48"/>
  <c r="BG141" i="48"/>
  <c r="BG110" i="72"/>
  <c r="BG123" i="74"/>
  <c r="BJ90" i="74"/>
  <c r="BH117" i="74"/>
  <c r="BG125" i="75"/>
  <c r="BG123" i="75"/>
  <c r="BJ90" i="75"/>
  <c r="BG125" i="77"/>
  <c r="BG126" i="77"/>
  <c r="BH99" i="77"/>
  <c r="BH105" i="77"/>
  <c r="BH99" i="74"/>
  <c r="BH99" i="75"/>
  <c r="BH117" i="75"/>
  <c r="BH104" i="76"/>
  <c r="BH109" i="76"/>
  <c r="BG126" i="76"/>
  <c r="BH89" i="48"/>
  <c r="BH87" i="72"/>
  <c r="BH124" i="77"/>
  <c r="BH104" i="77"/>
  <c r="BG127" i="77"/>
  <c r="BI101" i="77"/>
  <c r="BF116" i="48"/>
  <c r="BG88" i="48"/>
  <c r="BG100" i="48"/>
  <c r="BH169" i="85" l="1"/>
  <c r="BH110" i="85"/>
  <c r="BH112" i="85"/>
  <c r="BH114" i="85"/>
  <c r="BI94" i="85"/>
  <c r="BG151" i="85"/>
  <c r="BG128" i="85"/>
  <c r="BH121" i="85"/>
  <c r="BH93" i="72"/>
  <c r="LZ117" i="27"/>
  <c r="BH100" i="72"/>
  <c r="BH105" i="74"/>
  <c r="BG116" i="72"/>
  <c r="BH88" i="72"/>
  <c r="BH104" i="74"/>
  <c r="BG126" i="74"/>
  <c r="BI101" i="74"/>
  <c r="BH124" i="74"/>
  <c r="BG125" i="74"/>
  <c r="BG127" i="75"/>
  <c r="BG126" i="75"/>
  <c r="BH105" i="75"/>
  <c r="BH124" i="75"/>
  <c r="BI101" i="75"/>
  <c r="BH113" i="76"/>
  <c r="BH114" i="76"/>
  <c r="BH120" i="76"/>
  <c r="BH121" i="76"/>
  <c r="BG127" i="76"/>
  <c r="BH106" i="76"/>
  <c r="BH104" i="75"/>
  <c r="BI90" i="48"/>
  <c r="BI89" i="72"/>
  <c r="BH109" i="77"/>
  <c r="BH120" i="77"/>
  <c r="BH113" i="77"/>
  <c r="BH106" i="77"/>
  <c r="BF123" i="48"/>
  <c r="BG99" i="48"/>
  <c r="BG117" i="48"/>
  <c r="BI92" i="85" l="1"/>
  <c r="BI87" i="85"/>
  <c r="BH116" i="85"/>
  <c r="BH170" i="85"/>
  <c r="BG152" i="85"/>
  <c r="BG153" i="85"/>
  <c r="BG154" i="85"/>
  <c r="BG123" i="72"/>
  <c r="BJ90" i="72"/>
  <c r="MA117" i="27"/>
  <c r="BH117" i="72"/>
  <c r="BG127" i="74"/>
  <c r="BH120" i="74"/>
  <c r="BH106" i="74"/>
  <c r="BH109" i="74"/>
  <c r="BH113" i="74"/>
  <c r="BH109" i="75"/>
  <c r="BI92" i="76"/>
  <c r="BI93" i="76"/>
  <c r="BH107" i="76"/>
  <c r="BH120" i="75"/>
  <c r="BH113" i="75"/>
  <c r="BH106" i="75"/>
  <c r="BF138" i="76"/>
  <c r="BF143" i="76" s="1"/>
  <c r="BH112" i="76"/>
  <c r="BG105" i="48"/>
  <c r="BH99" i="72"/>
  <c r="BH107" i="77"/>
  <c r="BH121" i="77"/>
  <c r="BH112" i="77"/>
  <c r="BH114" i="77"/>
  <c r="BI92" i="77"/>
  <c r="BF138" i="77"/>
  <c r="BF143" i="77" s="1"/>
  <c r="BF125" i="48"/>
  <c r="BF126" i="48"/>
  <c r="BG104" i="48"/>
  <c r="BH101" i="48"/>
  <c r="BG124" i="48"/>
  <c r="BH123" i="85" l="1"/>
  <c r="BI117" i="85"/>
  <c r="BI100" i="85"/>
  <c r="BI88" i="85"/>
  <c r="BI141" i="85"/>
  <c r="BJ89" i="85"/>
  <c r="BI142" i="85"/>
  <c r="BI93" i="85"/>
  <c r="BF138" i="85"/>
  <c r="BG155" i="85"/>
  <c r="BH124" i="72"/>
  <c r="BI101" i="72"/>
  <c r="BG125" i="72"/>
  <c r="MB117" i="27"/>
  <c r="BI92" i="74"/>
  <c r="BH121" i="74"/>
  <c r="BH107" i="74"/>
  <c r="BH114" i="74"/>
  <c r="BH105" i="72"/>
  <c r="BG106" i="48"/>
  <c r="BH104" i="72"/>
  <c r="BH121" i="75"/>
  <c r="BH114" i="75"/>
  <c r="BH107" i="75"/>
  <c r="BI92" i="75"/>
  <c r="BH110" i="76"/>
  <c r="BH112" i="75"/>
  <c r="BI87" i="76"/>
  <c r="BI88" i="76"/>
  <c r="BJ89" i="76"/>
  <c r="BH112" i="74"/>
  <c r="BF127" i="48"/>
  <c r="BG126" i="72"/>
  <c r="BF150" i="48"/>
  <c r="BI93" i="77"/>
  <c r="BI87" i="77"/>
  <c r="BH110" i="77"/>
  <c r="BG120" i="48"/>
  <c r="BG113" i="48"/>
  <c r="BG109" i="48"/>
  <c r="BI99" i="85" l="1"/>
  <c r="B94" i="85"/>
  <c r="BI124" i="85"/>
  <c r="BI104" i="85"/>
  <c r="BK90" i="85"/>
  <c r="BH125" i="85"/>
  <c r="BH126" i="85"/>
  <c r="BF151" i="48"/>
  <c r="BF152" i="48" s="1"/>
  <c r="BG127" i="72"/>
  <c r="BH120" i="72"/>
  <c r="MC117" i="27"/>
  <c r="BH94" i="48"/>
  <c r="BH109" i="72"/>
  <c r="BH113" i="72"/>
  <c r="BH106" i="72"/>
  <c r="BH110" i="74"/>
  <c r="BI93" i="74"/>
  <c r="BI87" i="74"/>
  <c r="BI93" i="75"/>
  <c r="BF138" i="75"/>
  <c r="BF143" i="75" s="1"/>
  <c r="BH116" i="76"/>
  <c r="BH110" i="75"/>
  <c r="BI100" i="76"/>
  <c r="BF128" i="48"/>
  <c r="BI87" i="75"/>
  <c r="BJ89" i="77"/>
  <c r="BI88" i="77"/>
  <c r="BI100" i="77"/>
  <c r="BG121" i="48"/>
  <c r="BG107" i="48"/>
  <c r="BG112" i="48"/>
  <c r="BG114" i="48"/>
  <c r="BI105" i="85" l="1"/>
  <c r="BJ101" i="85"/>
  <c r="BH127" i="85"/>
  <c r="BH150" i="85"/>
  <c r="BI113" i="85"/>
  <c r="BI109" i="85"/>
  <c r="BI120" i="85"/>
  <c r="BF153" i="48"/>
  <c r="BH114" i="72"/>
  <c r="BH121" i="72"/>
  <c r="BH92" i="48"/>
  <c r="BI92" i="72" s="1"/>
  <c r="BF155" i="48"/>
  <c r="BF154" i="48"/>
  <c r="MD117" i="27"/>
  <c r="BI94" i="72"/>
  <c r="BH112" i="72"/>
  <c r="BI100" i="74"/>
  <c r="BI88" i="74"/>
  <c r="BH116" i="74"/>
  <c r="BF138" i="74"/>
  <c r="BF143" i="74" s="1"/>
  <c r="BJ89" i="74"/>
  <c r="BJ89" i="75"/>
  <c r="BI88" i="75"/>
  <c r="BH107" i="72"/>
  <c r="BG169" i="48"/>
  <c r="BH116" i="75"/>
  <c r="BH123" i="77"/>
  <c r="BH116" i="77"/>
  <c r="BH123" i="76"/>
  <c r="BH125" i="76"/>
  <c r="BI100" i="75"/>
  <c r="BI117" i="76"/>
  <c r="BI124" i="76"/>
  <c r="BI99" i="76"/>
  <c r="BI105" i="76"/>
  <c r="BJ101" i="76"/>
  <c r="BI117" i="77"/>
  <c r="BH87" i="48"/>
  <c r="BG110" i="48"/>
  <c r="BH128" i="85" l="1"/>
  <c r="BI121" i="85"/>
  <c r="BI106" i="85"/>
  <c r="BH151" i="85"/>
  <c r="BI112" i="85"/>
  <c r="BJ94" i="85"/>
  <c r="BI114" i="85"/>
  <c r="BH93" i="48"/>
  <c r="BG170" i="48"/>
  <c r="BE138" i="48"/>
  <c r="ME117" i="27"/>
  <c r="BH142" i="48"/>
  <c r="BH141" i="48"/>
  <c r="BH110" i="72"/>
  <c r="BI117" i="74"/>
  <c r="BH123" i="74"/>
  <c r="BI99" i="77"/>
  <c r="BI99" i="74"/>
  <c r="BH126" i="77"/>
  <c r="BH126" i="76"/>
  <c r="BI104" i="76"/>
  <c r="BI106" i="76"/>
  <c r="BI109" i="76"/>
  <c r="BI117" i="75"/>
  <c r="BI99" i="75"/>
  <c r="BH125" i="77"/>
  <c r="BH123" i="75"/>
  <c r="BI89" i="48"/>
  <c r="BI87" i="72"/>
  <c r="BI124" i="77"/>
  <c r="BI104" i="77"/>
  <c r="BI105" i="77"/>
  <c r="BJ101" i="77"/>
  <c r="BI105" i="74"/>
  <c r="BH88" i="48"/>
  <c r="BH100" i="48"/>
  <c r="BG116" i="48"/>
  <c r="BH153" i="85" l="1"/>
  <c r="BH154" i="85"/>
  <c r="BH152" i="85"/>
  <c r="BI107" i="85"/>
  <c r="BJ92" i="85"/>
  <c r="BJ87" i="85"/>
  <c r="BF138" i="72"/>
  <c r="BF143" i="72" s="1"/>
  <c r="BI93" i="72"/>
  <c r="MF117" i="27"/>
  <c r="BJ89" i="72"/>
  <c r="BJ90" i="48"/>
  <c r="BI100" i="72"/>
  <c r="BH116" i="72"/>
  <c r="BI88" i="72"/>
  <c r="BH125" i="74"/>
  <c r="BH126" i="74"/>
  <c r="BJ101" i="74"/>
  <c r="BI124" i="74"/>
  <c r="BI104" i="74"/>
  <c r="BI105" i="75"/>
  <c r="BH125" i="75"/>
  <c r="BJ101" i="75"/>
  <c r="BI124" i="75"/>
  <c r="BH127" i="77"/>
  <c r="BH126" i="75"/>
  <c r="BI104" i="75"/>
  <c r="BI113" i="76"/>
  <c r="BI114" i="76"/>
  <c r="BH127" i="76"/>
  <c r="BI120" i="76"/>
  <c r="BI121" i="76"/>
  <c r="BI106" i="77"/>
  <c r="BI120" i="77"/>
  <c r="BI113" i="77"/>
  <c r="BI109" i="77"/>
  <c r="BG123" i="48"/>
  <c r="BH99" i="48"/>
  <c r="BH117" i="48"/>
  <c r="BI169" i="85" l="1"/>
  <c r="BI110" i="85"/>
  <c r="BH155" i="85"/>
  <c r="BG138" i="85"/>
  <c r="BJ93" i="85"/>
  <c r="BJ142" i="85"/>
  <c r="BK89" i="85"/>
  <c r="BJ141" i="85"/>
  <c r="BJ100" i="85"/>
  <c r="BJ88" i="85"/>
  <c r="BH123" i="72"/>
  <c r="MG117" i="27"/>
  <c r="BI117" i="72"/>
  <c r="BI113" i="74"/>
  <c r="BH127" i="74"/>
  <c r="BI120" i="74"/>
  <c r="BI106" i="74"/>
  <c r="BI109" i="74"/>
  <c r="BI109" i="75"/>
  <c r="BI106" i="75"/>
  <c r="BJ92" i="76"/>
  <c r="BI107" i="76"/>
  <c r="BI113" i="75"/>
  <c r="BG138" i="76"/>
  <c r="BG143" i="76" s="1"/>
  <c r="BH127" i="75"/>
  <c r="BI112" i="76"/>
  <c r="BI120" i="75"/>
  <c r="BH105" i="48"/>
  <c r="BI99" i="72"/>
  <c r="BI112" i="77"/>
  <c r="BI114" i="77"/>
  <c r="BJ92" i="77"/>
  <c r="BI121" i="77"/>
  <c r="BG138" i="77"/>
  <c r="BG143" i="77" s="1"/>
  <c r="BI107" i="77"/>
  <c r="BG125" i="48"/>
  <c r="BG126" i="48"/>
  <c r="BH104" i="48"/>
  <c r="BH124" i="48"/>
  <c r="BI101" i="48"/>
  <c r="BL90" i="85" l="1"/>
  <c r="BI116" i="85"/>
  <c r="BJ99" i="85"/>
  <c r="B162" i="85"/>
  <c r="BI124" i="72"/>
  <c r="BH125" i="72"/>
  <c r="MH117" i="27"/>
  <c r="BJ101" i="72"/>
  <c r="BI107" i="74"/>
  <c r="BI114" i="74"/>
  <c r="BI121" i="74"/>
  <c r="BJ92" i="74"/>
  <c r="BI105" i="72"/>
  <c r="BH106" i="48"/>
  <c r="BI104" i="72"/>
  <c r="BI114" i="75"/>
  <c r="BI121" i="75"/>
  <c r="BI110" i="76"/>
  <c r="BJ93" i="76"/>
  <c r="C94" i="76"/>
  <c r="C143" i="76" s="1"/>
  <c r="BI112" i="75"/>
  <c r="BJ87" i="76"/>
  <c r="BJ88" i="76"/>
  <c r="BI107" i="75"/>
  <c r="BI112" i="74"/>
  <c r="BJ92" i="75"/>
  <c r="BG127" i="48"/>
  <c r="BH126" i="72"/>
  <c r="BG150" i="48"/>
  <c r="BJ93" i="77"/>
  <c r="BJ87" i="77"/>
  <c r="BI110" i="77"/>
  <c r="BH120" i="48"/>
  <c r="BH113" i="48"/>
  <c r="BH109" i="48"/>
  <c r="BI123" i="85" l="1"/>
  <c r="BJ105" i="85"/>
  <c r="BK101" i="85"/>
  <c r="D162" i="85"/>
  <c r="BJ117" i="85"/>
  <c r="BG151" i="48"/>
  <c r="BH127" i="72"/>
  <c r="BI120" i="72"/>
  <c r="MI117" i="27"/>
  <c r="BI94" i="48"/>
  <c r="BI113" i="72"/>
  <c r="BI109" i="72"/>
  <c r="BI106" i="72"/>
  <c r="BI110" i="74"/>
  <c r="BJ93" i="74"/>
  <c r="BG128" i="48"/>
  <c r="BJ87" i="74"/>
  <c r="BJ100" i="76"/>
  <c r="BJ87" i="75"/>
  <c r="BI116" i="76"/>
  <c r="BI110" i="75"/>
  <c r="BJ93" i="75"/>
  <c r="BG152" i="48"/>
  <c r="BG154" i="48"/>
  <c r="BJ88" i="77"/>
  <c r="BJ100" i="77"/>
  <c r="BI116" i="77"/>
  <c r="C94" i="77"/>
  <c r="BH114" i="48"/>
  <c r="BH112" i="48"/>
  <c r="BH121" i="48"/>
  <c r="BH107" i="48"/>
  <c r="BI125" i="85" l="1"/>
  <c r="BI126" i="85"/>
  <c r="BJ104" i="85"/>
  <c r="BJ124" i="85"/>
  <c r="BI121" i="72"/>
  <c r="BI114" i="72"/>
  <c r="BJ94" i="72"/>
  <c r="BG155" i="48"/>
  <c r="BI92" i="48"/>
  <c r="BF138" i="48"/>
  <c r="BG153" i="48"/>
  <c r="MJ117" i="27"/>
  <c r="BI112" i="72"/>
  <c r="BJ100" i="74"/>
  <c r="BJ88" i="74"/>
  <c r="C94" i="74"/>
  <c r="BG138" i="74"/>
  <c r="BG143" i="74" s="1"/>
  <c r="C94" i="75"/>
  <c r="BJ88" i="75"/>
  <c r="BG138" i="75"/>
  <c r="BG143" i="75" s="1"/>
  <c r="BI107" i="72"/>
  <c r="BH169" i="48"/>
  <c r="BI123" i="77"/>
  <c r="BJ99" i="76"/>
  <c r="BJ105" i="76"/>
  <c r="BI116" i="74"/>
  <c r="BI116" i="75"/>
  <c r="BJ117" i="76"/>
  <c r="BJ124" i="76"/>
  <c r="BI123" i="76"/>
  <c r="BI125" i="76"/>
  <c r="BJ100" i="75"/>
  <c r="BJ117" i="77"/>
  <c r="BI87" i="48"/>
  <c r="BH110" i="48"/>
  <c r="BI127" i="85" l="1"/>
  <c r="BI150" i="85"/>
  <c r="BJ113" i="85"/>
  <c r="BJ120" i="85"/>
  <c r="BJ109" i="85"/>
  <c r="BI128" i="85"/>
  <c r="BJ106" i="85"/>
  <c r="BH170" i="48"/>
  <c r="BG138" i="72"/>
  <c r="BG143" i="72" s="1"/>
  <c r="BI93" i="48"/>
  <c r="B94" i="48" s="1"/>
  <c r="BJ92" i="72"/>
  <c r="MK117" i="27"/>
  <c r="BJ87" i="72"/>
  <c r="BI141" i="48"/>
  <c r="BJ89" i="48"/>
  <c r="BI142" i="48"/>
  <c r="BI110" i="72"/>
  <c r="BJ117" i="74"/>
  <c r="BI123" i="74"/>
  <c r="BJ99" i="77"/>
  <c r="BJ105" i="77"/>
  <c r="BI126" i="77"/>
  <c r="BI125" i="77"/>
  <c r="BJ99" i="74"/>
  <c r="BJ99" i="75"/>
  <c r="BJ117" i="75"/>
  <c r="BI126" i="76"/>
  <c r="BI123" i="75"/>
  <c r="BJ104" i="76"/>
  <c r="BJ109" i="76"/>
  <c r="BJ104" i="77"/>
  <c r="BJ124" i="77"/>
  <c r="BI88" i="48"/>
  <c r="BI100" i="48"/>
  <c r="BH116" i="48"/>
  <c r="BI151" i="85" l="1"/>
  <c r="BJ107" i="85"/>
  <c r="BJ121" i="85"/>
  <c r="BI152" i="85"/>
  <c r="BI153" i="85"/>
  <c r="BI154" i="85"/>
  <c r="BJ114" i="85"/>
  <c r="BJ112" i="85"/>
  <c r="BK94" i="85"/>
  <c r="C94" i="72"/>
  <c r="BJ93" i="72"/>
  <c r="BK90" i="48"/>
  <c r="ML117" i="27"/>
  <c r="BJ105" i="74"/>
  <c r="BJ100" i="72"/>
  <c r="BI116" i="72"/>
  <c r="BJ88" i="72"/>
  <c r="BJ124" i="74"/>
  <c r="BJ104" i="74"/>
  <c r="BI126" i="74"/>
  <c r="BI125" i="74"/>
  <c r="BJ105" i="75"/>
  <c r="BJ124" i="75"/>
  <c r="BI125" i="75"/>
  <c r="BI127" i="77"/>
  <c r="BJ113" i="76"/>
  <c r="BJ112" i="76"/>
  <c r="BJ114" i="76"/>
  <c r="BI127" i="76"/>
  <c r="BJ120" i="76"/>
  <c r="BJ121" i="76"/>
  <c r="BI126" i="75"/>
  <c r="BJ106" i="76"/>
  <c r="BJ104" i="75"/>
  <c r="BJ106" i="77"/>
  <c r="BJ120" i="77"/>
  <c r="BJ109" i="77"/>
  <c r="BJ113" i="77"/>
  <c r="BH123" i="48"/>
  <c r="BI117" i="48"/>
  <c r="BI99" i="48"/>
  <c r="BI155" i="85" l="1"/>
  <c r="BK92" i="85"/>
  <c r="BK87" i="85"/>
  <c r="BH138" i="85"/>
  <c r="BJ110" i="85"/>
  <c r="BI123" i="72"/>
  <c r="MM117" i="27"/>
  <c r="BJ101" i="48"/>
  <c r="BJ117" i="72"/>
  <c r="BJ109" i="74"/>
  <c r="BJ120" i="74"/>
  <c r="BI127" i="74"/>
  <c r="BJ113" i="74"/>
  <c r="BJ106" i="74"/>
  <c r="BJ109" i="75"/>
  <c r="BJ113" i="75"/>
  <c r="BI127" i="75"/>
  <c r="BJ120" i="75"/>
  <c r="BJ107" i="76"/>
  <c r="BJ106" i="75"/>
  <c r="BH138" i="76"/>
  <c r="BH143" i="76" s="1"/>
  <c r="BI105" i="48"/>
  <c r="BJ99" i="72"/>
  <c r="BJ121" i="77"/>
  <c r="BJ114" i="77"/>
  <c r="BJ112" i="77"/>
  <c r="BJ107" i="77"/>
  <c r="BH138" i="77"/>
  <c r="BH143" i="77" s="1"/>
  <c r="BH125" i="48"/>
  <c r="BI104" i="48"/>
  <c r="BH126" i="48"/>
  <c r="BI124" i="48"/>
  <c r="BK88" i="85" l="1"/>
  <c r="BK141" i="85"/>
  <c r="BL89" i="85"/>
  <c r="BK142" i="85"/>
  <c r="BK100" i="85"/>
  <c r="BK93" i="85"/>
  <c r="BJ116" i="85"/>
  <c r="BJ124" i="72"/>
  <c r="BI125" i="72"/>
  <c r="MN117" i="27"/>
  <c r="BI126" i="72"/>
  <c r="BJ121" i="74"/>
  <c r="BJ114" i="74"/>
  <c r="BJ107" i="74"/>
  <c r="BJ112" i="74"/>
  <c r="BJ105" i="72"/>
  <c r="BI106" i="48"/>
  <c r="BJ104" i="72"/>
  <c r="BJ112" i="75"/>
  <c r="BJ114" i="75"/>
  <c r="BJ121" i="75"/>
  <c r="BH150" i="48"/>
  <c r="BJ110" i="76"/>
  <c r="BJ116" i="76"/>
  <c r="BJ107" i="75"/>
  <c r="BJ110" i="77"/>
  <c r="BH127" i="48"/>
  <c r="BI120" i="48"/>
  <c r="BI113" i="48"/>
  <c r="BI109" i="48"/>
  <c r="BJ123" i="85" l="1"/>
  <c r="BJ125" i="85" s="1"/>
  <c r="BK117" i="85"/>
  <c r="BK99" i="85"/>
  <c r="BM90" i="85"/>
  <c r="BJ94" i="48"/>
  <c r="BJ120" i="72"/>
  <c r="BI127" i="72"/>
  <c r="BH151" i="48"/>
  <c r="BH152" i="48" s="1"/>
  <c r="MO117" i="27"/>
  <c r="BJ113" i="72"/>
  <c r="BJ106" i="72"/>
  <c r="BJ109" i="72"/>
  <c r="BH138" i="74"/>
  <c r="BH143" i="74" s="1"/>
  <c r="BJ110" i="74"/>
  <c r="BJ125" i="76"/>
  <c r="BJ110" i="75"/>
  <c r="BJ116" i="77"/>
  <c r="BH128" i="48"/>
  <c r="BI121" i="48"/>
  <c r="BI114" i="48"/>
  <c r="BI112" i="48"/>
  <c r="BI107" i="48"/>
  <c r="BJ126" i="85" l="1"/>
  <c r="BK105" i="85"/>
  <c r="BL101" i="85"/>
  <c r="BK104" i="85"/>
  <c r="BK124" i="85"/>
  <c r="BJ127" i="85"/>
  <c r="BJ114" i="72"/>
  <c r="BH154" i="48"/>
  <c r="BH153" i="48"/>
  <c r="BJ121" i="72"/>
  <c r="MP117" i="27"/>
  <c r="BJ112" i="72"/>
  <c r="BJ92" i="48"/>
  <c r="BJ87" i="48"/>
  <c r="BH155" i="48"/>
  <c r="BJ116" i="75"/>
  <c r="BH138" i="75"/>
  <c r="BH143" i="75" s="1"/>
  <c r="BJ123" i="76"/>
  <c r="BJ107" i="72"/>
  <c r="BI169" i="48"/>
  <c r="BJ116" i="74"/>
  <c r="BJ123" i="77"/>
  <c r="BI110" i="48"/>
  <c r="BK106" i="85" l="1"/>
  <c r="BK120" i="85"/>
  <c r="BK109" i="85"/>
  <c r="BK113" i="85"/>
  <c r="BJ128" i="85"/>
  <c r="BG138" i="48"/>
  <c r="BJ93" i="48"/>
  <c r="MQ117" i="27"/>
  <c r="BJ88" i="48"/>
  <c r="BJ142" i="48"/>
  <c r="BJ141" i="48"/>
  <c r="BJ100" i="48"/>
  <c r="BK89" i="48"/>
  <c r="B162" i="48"/>
  <c r="I162" i="48"/>
  <c r="BJ110" i="72"/>
  <c r="BJ123" i="74"/>
  <c r="BJ126" i="76"/>
  <c r="BJ123" i="75"/>
  <c r="BJ127" i="76"/>
  <c r="BJ126" i="77"/>
  <c r="BJ125" i="77"/>
  <c r="BI116" i="48"/>
  <c r="BK107" i="85" l="1"/>
  <c r="BL94" i="85"/>
  <c r="BK114" i="85"/>
  <c r="BK112" i="85"/>
  <c r="BK121" i="85"/>
  <c r="BK110" i="85"/>
  <c r="BJ99" i="48"/>
  <c r="D162" i="48"/>
  <c r="BJ117" i="48"/>
  <c r="BL90" i="48"/>
  <c r="BH138" i="72"/>
  <c r="BH143" i="72" s="1"/>
  <c r="MR117" i="27"/>
  <c r="BJ116" i="72"/>
  <c r="BI138" i="76"/>
  <c r="BI143" i="76" s="1"/>
  <c r="BJ125" i="74"/>
  <c r="BJ126" i="74"/>
  <c r="BJ126" i="75"/>
  <c r="BJ125" i="75"/>
  <c r="BJ127" i="77"/>
  <c r="BI123" i="48"/>
  <c r="BK116" i="85" l="1"/>
  <c r="BL92" i="85"/>
  <c r="BL87" i="85"/>
  <c r="BK101" i="48"/>
  <c r="BJ105" i="48"/>
  <c r="BJ124" i="48"/>
  <c r="BJ104" i="48"/>
  <c r="MS117" i="27"/>
  <c r="BJ127" i="74"/>
  <c r="BJ127" i="75"/>
  <c r="BI125" i="48"/>
  <c r="BJ123" i="72"/>
  <c r="BI126" i="48"/>
  <c r="BK123" i="85" l="1"/>
  <c r="BM89" i="85"/>
  <c r="BL141" i="85"/>
  <c r="BL100" i="85"/>
  <c r="BL142" i="85"/>
  <c r="BL88" i="85"/>
  <c r="BL93" i="85"/>
  <c r="BK126" i="85"/>
  <c r="BK125" i="85"/>
  <c r="BL117" i="85"/>
  <c r="BJ109" i="48"/>
  <c r="BJ113" i="48"/>
  <c r="BJ114" i="48" s="1"/>
  <c r="BJ106" i="48"/>
  <c r="BJ120" i="48"/>
  <c r="BJ121" i="48" s="1"/>
  <c r="BJ125" i="72"/>
  <c r="BJ107" i="48"/>
  <c r="MT117" i="27"/>
  <c r="BJ126" i="72"/>
  <c r="D49" i="76"/>
  <c r="D143" i="76" s="1"/>
  <c r="E51" i="76"/>
  <c r="E143" i="76" s="1"/>
  <c r="H51" i="76"/>
  <c r="H143" i="76" s="1"/>
  <c r="BI138" i="77"/>
  <c r="BI143" i="77" s="1"/>
  <c r="C129" i="77"/>
  <c r="C143" i="77" s="1"/>
  <c r="BI150" i="48"/>
  <c r="BI127" i="48"/>
  <c r="BK94" i="48" l="1"/>
  <c r="BK127" i="85"/>
  <c r="BL104" i="85"/>
  <c r="BL124" i="85"/>
  <c r="BL99" i="85"/>
  <c r="BN90" i="85"/>
  <c r="BJ112" i="48"/>
  <c r="BK92" i="48" s="1"/>
  <c r="BJ110" i="48"/>
  <c r="BI151" i="48"/>
  <c r="BI153" i="48" s="1"/>
  <c r="MU117" i="27"/>
  <c r="C129" i="74"/>
  <c r="C143" i="74" s="1"/>
  <c r="G129" i="74"/>
  <c r="G143" i="74" s="1"/>
  <c r="C129" i="75"/>
  <c r="C143" i="75" s="1"/>
  <c r="BI128" i="48"/>
  <c r="BJ127" i="72"/>
  <c r="E51" i="77"/>
  <c r="E129" i="77"/>
  <c r="BK87" i="48" l="1"/>
  <c r="BL105" i="85"/>
  <c r="BM101" i="85"/>
  <c r="BL109" i="85"/>
  <c r="BL113" i="85"/>
  <c r="BL120" i="85"/>
  <c r="BK128" i="85"/>
  <c r="BI152" i="48"/>
  <c r="BJ116" i="48"/>
  <c r="BK93" i="48"/>
  <c r="BI154" i="48"/>
  <c r="MV117" i="27"/>
  <c r="BK141" i="48"/>
  <c r="BK88" i="48"/>
  <c r="BK142" i="48"/>
  <c r="BK100" i="48"/>
  <c r="BL89" i="48"/>
  <c r="E51" i="74"/>
  <c r="BI138" i="74"/>
  <c r="BI143" i="74" s="1"/>
  <c r="V129" i="74"/>
  <c r="V143" i="74" s="1"/>
  <c r="E129" i="74"/>
  <c r="E51" i="75"/>
  <c r="BI138" i="75"/>
  <c r="BI143" i="75" s="1"/>
  <c r="E143" i="77"/>
  <c r="V129" i="77"/>
  <c r="V143" i="77" s="1"/>
  <c r="BL121" i="85" l="1"/>
  <c r="BL112" i="85"/>
  <c r="BL114" i="85"/>
  <c r="BM94" i="85"/>
  <c r="BL106" i="85"/>
  <c r="BI155" i="48"/>
  <c r="BK117" i="48"/>
  <c r="BJ123" i="48"/>
  <c r="BH138" i="48"/>
  <c r="BM90" i="48"/>
  <c r="BK99" i="48"/>
  <c r="MW117" i="27"/>
  <c r="E143" i="74"/>
  <c r="C134" i="78"/>
  <c r="BM92" i="85" l="1"/>
  <c r="BM87" i="85"/>
  <c r="BL107" i="85"/>
  <c r="BK105" i="48"/>
  <c r="BJ125" i="48"/>
  <c r="BJ126" i="48"/>
  <c r="BL101" i="48"/>
  <c r="BK124" i="48"/>
  <c r="BK104" i="48"/>
  <c r="BI138" i="72"/>
  <c r="BI143" i="72" s="1"/>
  <c r="MX117" i="27"/>
  <c r="C135" i="78"/>
  <c r="E129" i="75"/>
  <c r="E143" i="75" s="1"/>
  <c r="D129" i="75"/>
  <c r="D143" i="75" s="1"/>
  <c r="C133" i="78"/>
  <c r="C136" i="78"/>
  <c r="C137" i="78"/>
  <c r="BL110" i="85" l="1"/>
  <c r="BM141" i="85"/>
  <c r="BN89" i="85"/>
  <c r="BM88" i="85"/>
  <c r="BM142" i="85"/>
  <c r="BM100" i="85"/>
  <c r="BM93" i="85"/>
  <c r="BK106" i="48"/>
  <c r="BK107" i="48" s="1"/>
  <c r="BJ127" i="48"/>
  <c r="BK120" i="48"/>
  <c r="BK109" i="48"/>
  <c r="BK113" i="48"/>
  <c r="MY117" i="27"/>
  <c r="C113" i="78"/>
  <c r="C112" i="78"/>
  <c r="C114" i="78"/>
  <c r="C108" i="78"/>
  <c r="V129" i="75"/>
  <c r="V143" i="75" s="1"/>
  <c r="BM99" i="85" l="1"/>
  <c r="BO90" i="85"/>
  <c r="BL116" i="85"/>
  <c r="BL94" i="48"/>
  <c r="BK114" i="48"/>
  <c r="BK112" i="48"/>
  <c r="BK121" i="48"/>
  <c r="BJ128" i="48"/>
  <c r="BK110" i="48"/>
  <c r="MZ117" i="27"/>
  <c r="D92" i="78"/>
  <c r="D93" i="78"/>
  <c r="C109" i="78"/>
  <c r="A106" i="72"/>
  <c r="A106" i="75"/>
  <c r="A106" i="74"/>
  <c r="A106" i="78"/>
  <c r="A106" i="76"/>
  <c r="BL123" i="85" l="1"/>
  <c r="BM117" i="85"/>
  <c r="BM105" i="85"/>
  <c r="BN101" i="85"/>
  <c r="BL125" i="85"/>
  <c r="BL126" i="85"/>
  <c r="BL92" i="48"/>
  <c r="BL87" i="48"/>
  <c r="BK116" i="48"/>
  <c r="BK123" i="48" s="1"/>
  <c r="NA117" i="27"/>
  <c r="C110" i="78"/>
  <c r="D136" i="78"/>
  <c r="D135" i="78"/>
  <c r="BM124" i="85" l="1"/>
  <c r="BM104" i="85"/>
  <c r="BL127" i="85"/>
  <c r="BL93" i="48"/>
  <c r="BM89" i="48"/>
  <c r="BL88" i="48"/>
  <c r="BL142" i="48"/>
  <c r="BL141" i="48"/>
  <c r="BL100" i="48"/>
  <c r="BL117" i="48"/>
  <c r="BK126" i="48"/>
  <c r="BK125" i="48"/>
  <c r="NB117" i="27"/>
  <c r="C116" i="78"/>
  <c r="BM106" i="85" l="1"/>
  <c r="BM120" i="85"/>
  <c r="BM113" i="85"/>
  <c r="BM107" i="85"/>
  <c r="BM109" i="85"/>
  <c r="BL128" i="85"/>
  <c r="BN90" i="48"/>
  <c r="BL99" i="48"/>
  <c r="BK127" i="48"/>
  <c r="BL104" i="48"/>
  <c r="BL124" i="48"/>
  <c r="NC117" i="27"/>
  <c r="D117" i="78"/>
  <c r="C123" i="78"/>
  <c r="D108" i="78"/>
  <c r="BM110" i="85" l="1"/>
  <c r="BM114" i="85"/>
  <c r="BN94" i="85"/>
  <c r="BM112" i="85"/>
  <c r="BM121" i="85"/>
  <c r="BM101" i="48"/>
  <c r="BL105" i="48"/>
  <c r="BL120" i="48"/>
  <c r="BL113" i="48"/>
  <c r="BL109" i="48"/>
  <c r="BK128" i="48"/>
  <c r="ND117" i="27"/>
  <c r="C126" i="78"/>
  <c r="D124" i="78"/>
  <c r="D106" i="78"/>
  <c r="D104" i="78"/>
  <c r="D109" i="78"/>
  <c r="BM116" i="85" l="1"/>
  <c r="BN92" i="85"/>
  <c r="BN87" i="85"/>
  <c r="BL106" i="48"/>
  <c r="BL107" i="48"/>
  <c r="BM94" i="48"/>
  <c r="BL112" i="48"/>
  <c r="BL114" i="48"/>
  <c r="BL121" i="48"/>
  <c r="NE117" i="27"/>
  <c r="C124" i="78"/>
  <c r="C125" i="78"/>
  <c r="D120" i="78"/>
  <c r="D121" i="78"/>
  <c r="D114" i="78"/>
  <c r="D113" i="78"/>
  <c r="C127" i="78"/>
  <c r="BN88" i="85" l="1"/>
  <c r="BN100" i="85"/>
  <c r="BN142" i="85"/>
  <c r="BO89" i="85"/>
  <c r="BN141" i="85"/>
  <c r="BN93" i="85"/>
  <c r="BN117" i="85"/>
  <c r="BM123" i="85"/>
  <c r="BM92" i="48"/>
  <c r="BM87" i="48"/>
  <c r="BL110" i="48"/>
  <c r="NF117" i="27"/>
  <c r="D107" i="78"/>
  <c r="D112" i="78"/>
  <c r="E93" i="78"/>
  <c r="E92" i="78"/>
  <c r="BP90" i="85" l="1"/>
  <c r="BM125" i="85"/>
  <c r="BM126" i="85"/>
  <c r="BN124" i="85"/>
  <c r="BN104" i="85"/>
  <c r="BN99" i="85"/>
  <c r="BL116" i="48"/>
  <c r="BL123" i="48" s="1"/>
  <c r="BM141" i="48"/>
  <c r="BM142" i="48"/>
  <c r="BN89" i="48"/>
  <c r="BM100" i="48"/>
  <c r="BM88" i="48"/>
  <c r="BM93" i="48"/>
  <c r="NG117" i="27"/>
  <c r="D110" i="78"/>
  <c r="E88" i="78"/>
  <c r="E87" i="78"/>
  <c r="BM127" i="85" l="1"/>
  <c r="BN109" i="85"/>
  <c r="BN113" i="85"/>
  <c r="BN120" i="85"/>
  <c r="BN105" i="85"/>
  <c r="BO101" i="85"/>
  <c r="BL125" i="48"/>
  <c r="BL126" i="48"/>
  <c r="BO90" i="48"/>
  <c r="BM117" i="48"/>
  <c r="BM99" i="48"/>
  <c r="NH117" i="27"/>
  <c r="D116" i="78"/>
  <c r="F89" i="78"/>
  <c r="G90" i="78"/>
  <c r="E100" i="78"/>
  <c r="BN121" i="85" l="1"/>
  <c r="BN112" i="85"/>
  <c r="BN114" i="85"/>
  <c r="BO94" i="85"/>
  <c r="BN106" i="85"/>
  <c r="BM128" i="85"/>
  <c r="BM124" i="48"/>
  <c r="BM104" i="48"/>
  <c r="BL127" i="48"/>
  <c r="BM105" i="48"/>
  <c r="BN101" i="48"/>
  <c r="NI117" i="27"/>
  <c r="E124" i="78"/>
  <c r="E117" i="78"/>
  <c r="D125" i="78"/>
  <c r="D123" i="78"/>
  <c r="F101" i="78"/>
  <c r="E99" i="78"/>
  <c r="E136" i="78"/>
  <c r="E135" i="78"/>
  <c r="BN107" i="85" l="1"/>
  <c r="BO92" i="85"/>
  <c r="BO87" i="85"/>
  <c r="BM106" i="48"/>
  <c r="BM120" i="48"/>
  <c r="BM109" i="48"/>
  <c r="BM113" i="48"/>
  <c r="BL128" i="48"/>
  <c r="NJ117" i="27"/>
  <c r="E104" i="78"/>
  <c r="D126" i="78"/>
  <c r="E105" i="78"/>
  <c r="BO93" i="85" l="1"/>
  <c r="BO142" i="85"/>
  <c r="BO88" i="85"/>
  <c r="BO141" i="85"/>
  <c r="BP89" i="85"/>
  <c r="BO100" i="85"/>
  <c r="BN110" i="85"/>
  <c r="BM114" i="48"/>
  <c r="BM112" i="48"/>
  <c r="BN94" i="48"/>
  <c r="BM121" i="48"/>
  <c r="BM107" i="48"/>
  <c r="NK117" i="27"/>
  <c r="D127" i="78"/>
  <c r="E120" i="78"/>
  <c r="E121" i="78"/>
  <c r="E106" i="78"/>
  <c r="E107" i="78"/>
  <c r="E108" i="78"/>
  <c r="E113" i="78"/>
  <c r="E114" i="78"/>
  <c r="BO99" i="85" l="1"/>
  <c r="BQ90" i="85"/>
  <c r="BN116" i="85"/>
  <c r="BN92" i="48"/>
  <c r="BN87" i="48"/>
  <c r="BM110" i="48"/>
  <c r="NL117" i="27"/>
  <c r="C138" i="78"/>
  <c r="E112" i="78"/>
  <c r="F92" i="78"/>
  <c r="E109" i="78"/>
  <c r="BO117" i="85" l="1"/>
  <c r="BO105" i="85"/>
  <c r="BP101" i="85"/>
  <c r="BN123" i="85"/>
  <c r="BM116" i="48"/>
  <c r="BM123" i="48" s="1"/>
  <c r="BN100" i="48"/>
  <c r="BN142" i="48"/>
  <c r="BO89" i="48"/>
  <c r="BN88" i="48"/>
  <c r="BN141" i="48"/>
  <c r="BN93" i="48"/>
  <c r="NM117" i="27"/>
  <c r="F93" i="78"/>
  <c r="F87" i="78"/>
  <c r="F88" i="78"/>
  <c r="E110" i="78"/>
  <c r="BN125" i="85" l="1"/>
  <c r="BN126" i="85"/>
  <c r="BO104" i="85"/>
  <c r="BO124" i="85"/>
  <c r="BN99" i="48"/>
  <c r="BM125" i="48"/>
  <c r="BM126" i="48"/>
  <c r="BN117" i="48"/>
  <c r="BP90" i="48"/>
  <c r="NN117" i="27"/>
  <c r="G89" i="78"/>
  <c r="H90" i="78"/>
  <c r="E123" i="78"/>
  <c r="E125" i="78"/>
  <c r="F100" i="78"/>
  <c r="E116" i="78"/>
  <c r="BO106" i="85" l="1"/>
  <c r="BO107" i="85" s="1"/>
  <c r="BN127" i="85"/>
  <c r="BO109" i="85"/>
  <c r="BO120" i="85"/>
  <c r="BO113" i="85"/>
  <c r="BM127" i="48"/>
  <c r="BN104" i="48"/>
  <c r="BN124" i="48"/>
  <c r="BN105" i="48"/>
  <c r="BO101" i="48"/>
  <c r="NO117" i="27"/>
  <c r="F117" i="78"/>
  <c r="E126" i="78"/>
  <c r="F99" i="78"/>
  <c r="F105" i="78"/>
  <c r="BO110" i="85" l="1"/>
  <c r="BP94" i="85"/>
  <c r="BO114" i="85"/>
  <c r="BO112" i="85"/>
  <c r="BO121" i="85"/>
  <c r="BN128" i="85"/>
  <c r="BN120" i="48"/>
  <c r="BN109" i="48"/>
  <c r="BN113" i="48"/>
  <c r="BN106" i="48"/>
  <c r="BM128" i="48"/>
  <c r="NP117" i="27"/>
  <c r="E127" i="78"/>
  <c r="F104" i="78"/>
  <c r="F106" i="78"/>
  <c r="G101" i="78"/>
  <c r="F124" i="78"/>
  <c r="BP92" i="85" l="1"/>
  <c r="BP87" i="85"/>
  <c r="BO116" i="85"/>
  <c r="BN121" i="48"/>
  <c r="BN112" i="48"/>
  <c r="BO94" i="48"/>
  <c r="BN114" i="48"/>
  <c r="BN107" i="48"/>
  <c r="NQ117" i="27"/>
  <c r="F107" i="78"/>
  <c r="D138" i="78"/>
  <c r="D143" i="78" s="1"/>
  <c r="F120" i="78"/>
  <c r="F121" i="78"/>
  <c r="AF135" i="78"/>
  <c r="BA135" i="78"/>
  <c r="AI135" i="78"/>
  <c r="J135" i="78"/>
  <c r="AX136" i="78"/>
  <c r="BE135" i="78"/>
  <c r="K135" i="78"/>
  <c r="Z135" i="78"/>
  <c r="X136" i="78"/>
  <c r="AW136" i="78"/>
  <c r="BG136" i="78"/>
  <c r="AU135" i="78"/>
  <c r="AV135" i="78"/>
  <c r="BC135" i="78"/>
  <c r="BB136" i="78"/>
  <c r="K108" i="78"/>
  <c r="U135" i="78"/>
  <c r="J136" i="78"/>
  <c r="AS135" i="78"/>
  <c r="N136" i="78"/>
  <c r="AL135" i="78"/>
  <c r="BF135" i="78"/>
  <c r="AK136" i="78"/>
  <c r="Y136" i="78"/>
  <c r="I135" i="78"/>
  <c r="AG135" i="78"/>
  <c r="F136" i="78"/>
  <c r="H135" i="78"/>
  <c r="G136" i="78"/>
  <c r="Q135" i="78"/>
  <c r="AR136" i="78"/>
  <c r="M136" i="78"/>
  <c r="W135" i="78"/>
  <c r="BG135" i="78"/>
  <c r="I136" i="78"/>
  <c r="AC135" i="78"/>
  <c r="AU136" i="78"/>
  <c r="AK135" i="78"/>
  <c r="T136" i="78"/>
  <c r="AC136" i="78"/>
  <c r="V136" i="78"/>
  <c r="BA136" i="78"/>
  <c r="BD136" i="78"/>
  <c r="BG108" i="78"/>
  <c r="BF136" i="78"/>
  <c r="AU108" i="78"/>
  <c r="AQ135" i="78"/>
  <c r="AB136" i="78"/>
  <c r="BH135" i="78"/>
  <c r="AV108" i="78"/>
  <c r="BC108" i="78"/>
  <c r="BC136" i="78"/>
  <c r="AY136" i="78"/>
  <c r="AS108" i="78"/>
  <c r="R135" i="78"/>
  <c r="BD135" i="78"/>
  <c r="AH135" i="78"/>
  <c r="BE136" i="78"/>
  <c r="U136" i="78"/>
  <c r="L135" i="78"/>
  <c r="AM135" i="78"/>
  <c r="M135" i="78"/>
  <c r="AT136" i="78"/>
  <c r="AB135" i="78"/>
  <c r="AX135" i="78"/>
  <c r="L136" i="78"/>
  <c r="AN136" i="78"/>
  <c r="AI136" i="78"/>
  <c r="AV136" i="78"/>
  <c r="T135" i="78"/>
  <c r="AL136" i="78"/>
  <c r="AT135" i="78"/>
  <c r="AT108" i="78"/>
  <c r="AF136" i="78"/>
  <c r="AG136" i="78"/>
  <c r="AJ135" i="78"/>
  <c r="BB135" i="78"/>
  <c r="AO136" i="78"/>
  <c r="Q136" i="78"/>
  <c r="AL108" i="78"/>
  <c r="BJ135" i="78"/>
  <c r="AJ136" i="78"/>
  <c r="AR135" i="78"/>
  <c r="AD136" i="78"/>
  <c r="K136" i="78"/>
  <c r="AP135" i="78"/>
  <c r="N135" i="78"/>
  <c r="AZ135" i="78"/>
  <c r="AF108" i="78"/>
  <c r="AY135" i="78"/>
  <c r="AO135" i="78"/>
  <c r="AH108" i="78"/>
  <c r="P135" i="78"/>
  <c r="AZ136" i="78"/>
  <c r="AQ136" i="78"/>
  <c r="I108" i="78"/>
  <c r="Y135" i="78"/>
  <c r="G135" i="78"/>
  <c r="AS136" i="78"/>
  <c r="BA108" i="78"/>
  <c r="V135" i="78"/>
  <c r="S136" i="78"/>
  <c r="BH108" i="78"/>
  <c r="AA136" i="78"/>
  <c r="X135" i="78"/>
  <c r="AD135" i="78"/>
  <c r="Z136" i="78"/>
  <c r="W136" i="78"/>
  <c r="AC108" i="78"/>
  <c r="H136" i="78"/>
  <c r="AN135" i="78"/>
  <c r="O135" i="78"/>
  <c r="BI136" i="78"/>
  <c r="AM136" i="78"/>
  <c r="AI108" i="78"/>
  <c r="AA135" i="78"/>
  <c r="S135" i="78"/>
  <c r="U108" i="78"/>
  <c r="BB108" i="78"/>
  <c r="BJ136" i="78"/>
  <c r="BF108" i="78"/>
  <c r="AH136" i="78"/>
  <c r="AE108" i="78"/>
  <c r="AE135" i="78"/>
  <c r="AW108" i="78"/>
  <c r="AW135" i="78"/>
  <c r="AP136" i="78"/>
  <c r="T108" i="78"/>
  <c r="AJ108" i="78"/>
  <c r="Q108" i="78"/>
  <c r="BI108" i="78"/>
  <c r="BI135" i="78"/>
  <c r="N108" i="78"/>
  <c r="P136" i="78"/>
  <c r="AE136" i="78"/>
  <c r="BH136" i="78"/>
  <c r="J108" i="78"/>
  <c r="X108" i="78"/>
  <c r="AK108" i="78"/>
  <c r="AD108" i="78"/>
  <c r="AQ108" i="78"/>
  <c r="S108" i="78"/>
  <c r="O108" i="78"/>
  <c r="V108" i="78"/>
  <c r="AY108" i="78"/>
  <c r="AP108" i="78"/>
  <c r="G108" i="78"/>
  <c r="BD108" i="78"/>
  <c r="R136" i="78"/>
  <c r="BJ108" i="78"/>
  <c r="F135" i="78"/>
  <c r="P108" i="78"/>
  <c r="AB108" i="78"/>
  <c r="M108" i="78"/>
  <c r="Y108" i="78"/>
  <c r="Z108" i="78"/>
  <c r="H108" i="78"/>
  <c r="O136" i="78"/>
  <c r="BE108" i="78"/>
  <c r="AA108" i="78"/>
  <c r="AG108" i="78"/>
  <c r="AR108" i="78"/>
  <c r="W108" i="78"/>
  <c r="AO108" i="78"/>
  <c r="AX108" i="78"/>
  <c r="AN108" i="78"/>
  <c r="L108" i="78"/>
  <c r="AZ108" i="78"/>
  <c r="R108" i="78"/>
  <c r="AM108" i="78"/>
  <c r="F108" i="78"/>
  <c r="BO123" i="85" l="1"/>
  <c r="BO125" i="85"/>
  <c r="BO126" i="85"/>
  <c r="BP117" i="85"/>
  <c r="BP141" i="85"/>
  <c r="BP100" i="85"/>
  <c r="BP142" i="85"/>
  <c r="BP88" i="85"/>
  <c r="BQ89" i="85"/>
  <c r="BP93" i="85"/>
  <c r="BO92" i="48"/>
  <c r="BO87" i="48"/>
  <c r="BN110" i="48"/>
  <c r="NR117" i="27"/>
  <c r="F112" i="78"/>
  <c r="F109" i="78"/>
  <c r="G92" i="78"/>
  <c r="F114" i="78"/>
  <c r="F113" i="78"/>
  <c r="BP99" i="85" l="1"/>
  <c r="BP124" i="85"/>
  <c r="BP104" i="85"/>
  <c r="BR90" i="85"/>
  <c r="BO127" i="85"/>
  <c r="BO88" i="48"/>
  <c r="BO141" i="48"/>
  <c r="BP89" i="48"/>
  <c r="BO142" i="48"/>
  <c r="BO100" i="48"/>
  <c r="BO93" i="48"/>
  <c r="BN116" i="48"/>
  <c r="BN123" i="48" s="1"/>
  <c r="NS117" i="27"/>
  <c r="G88" i="78"/>
  <c r="G93" i="78"/>
  <c r="F110" i="78"/>
  <c r="G87" i="78"/>
  <c r="BP109" i="85" l="1"/>
  <c r="BP120" i="85"/>
  <c r="BP113" i="85"/>
  <c r="BP105" i="85"/>
  <c r="BQ101" i="85"/>
  <c r="BO128" i="85"/>
  <c r="BO99" i="48"/>
  <c r="BO117" i="48"/>
  <c r="BN125" i="48"/>
  <c r="BN126" i="48"/>
  <c r="BQ90" i="48"/>
  <c r="NT117" i="27"/>
  <c r="G100" i="78"/>
  <c r="F123" i="78"/>
  <c r="F125" i="78"/>
  <c r="H89" i="78"/>
  <c r="I90" i="78"/>
  <c r="F116" i="78"/>
  <c r="BP121" i="85" l="1"/>
  <c r="BP106" i="85"/>
  <c r="BQ94" i="85"/>
  <c r="BP114" i="85"/>
  <c r="BP112" i="85"/>
  <c r="BN127" i="48"/>
  <c r="BO124" i="48"/>
  <c r="BO104" i="48"/>
  <c r="BO105" i="48"/>
  <c r="BP101" i="48"/>
  <c r="NU117" i="27"/>
  <c r="G117" i="78"/>
  <c r="F126" i="78"/>
  <c r="G99" i="78"/>
  <c r="G105" i="78"/>
  <c r="BQ92" i="85" l="1"/>
  <c r="BQ87" i="85"/>
  <c r="BP107" i="85"/>
  <c r="BO120" i="48"/>
  <c r="BO109" i="48"/>
  <c r="BO113" i="48"/>
  <c r="BO106" i="48"/>
  <c r="BN128" i="48"/>
  <c r="NV117" i="27"/>
  <c r="F127" i="78"/>
  <c r="H101" i="78"/>
  <c r="G104" i="78"/>
  <c r="G109" i="78"/>
  <c r="G106" i="78"/>
  <c r="G124" i="78"/>
  <c r="BP110" i="85" l="1"/>
  <c r="BR89" i="85"/>
  <c r="BQ142" i="85"/>
  <c r="BQ100" i="85"/>
  <c r="BQ88" i="85"/>
  <c r="BQ141" i="85"/>
  <c r="BQ93" i="85"/>
  <c r="BO107" i="48"/>
  <c r="BO121" i="48"/>
  <c r="BO112" i="48"/>
  <c r="BO114" i="48"/>
  <c r="BP94" i="48"/>
  <c r="NW117" i="27"/>
  <c r="G107" i="78"/>
  <c r="E138" i="78"/>
  <c r="G120" i="78"/>
  <c r="G121" i="78"/>
  <c r="G113" i="78"/>
  <c r="G114" i="78"/>
  <c r="BQ99" i="85" l="1"/>
  <c r="BP116" i="85"/>
  <c r="BS90" i="85"/>
  <c r="BP92" i="48"/>
  <c r="BP87" i="48"/>
  <c r="BO110" i="48"/>
  <c r="NX117" i="27"/>
  <c r="G112" i="78"/>
  <c r="G110" i="78"/>
  <c r="H92" i="78"/>
  <c r="BP123" i="85" l="1"/>
  <c r="BQ117" i="85"/>
  <c r="BQ105" i="85"/>
  <c r="BR101" i="85"/>
  <c r="BO116" i="48"/>
  <c r="BO123" i="48" s="1"/>
  <c r="BP88" i="48"/>
  <c r="BP142" i="48"/>
  <c r="BQ89" i="48"/>
  <c r="BP141" i="48"/>
  <c r="BP100" i="48"/>
  <c r="BP93" i="48"/>
  <c r="NY117" i="27"/>
  <c r="G116" i="78"/>
  <c r="G123" i="78"/>
  <c r="G125" i="78"/>
  <c r="H93" i="78"/>
  <c r="H88" i="78"/>
  <c r="H87" i="78"/>
  <c r="BQ124" i="85" l="1"/>
  <c r="BQ104" i="85"/>
  <c r="BP126" i="85"/>
  <c r="BP125" i="85"/>
  <c r="BR90" i="48"/>
  <c r="BO126" i="48"/>
  <c r="BO125" i="48"/>
  <c r="BP99" i="48"/>
  <c r="BP117" i="48"/>
  <c r="NZ117" i="27"/>
  <c r="H100" i="78"/>
  <c r="G126" i="78"/>
  <c r="H117" i="78"/>
  <c r="I89" i="78"/>
  <c r="J90" i="78"/>
  <c r="BQ109" i="85" l="1"/>
  <c r="BQ120" i="85"/>
  <c r="BQ113" i="85"/>
  <c r="BP127" i="85"/>
  <c r="BQ106" i="85"/>
  <c r="BP105" i="48"/>
  <c r="BQ101" i="48"/>
  <c r="BO127" i="48"/>
  <c r="BP124" i="48"/>
  <c r="BP104" i="48"/>
  <c r="OA117" i="27"/>
  <c r="H124" i="78"/>
  <c r="H104" i="78"/>
  <c r="H109" i="78"/>
  <c r="G127" i="78"/>
  <c r="H99" i="78"/>
  <c r="H105" i="78"/>
  <c r="BQ121" i="85" l="1"/>
  <c r="BQ107" i="85"/>
  <c r="BP128" i="85"/>
  <c r="BR94" i="85"/>
  <c r="BQ114" i="85"/>
  <c r="BQ112" i="85"/>
  <c r="BP120" i="48"/>
  <c r="BP109" i="48"/>
  <c r="BP113" i="48"/>
  <c r="BO128" i="48"/>
  <c r="BP106" i="48"/>
  <c r="OB117" i="27"/>
  <c r="H113" i="78"/>
  <c r="H114" i="78"/>
  <c r="H120" i="78"/>
  <c r="H121" i="78"/>
  <c r="I101" i="78"/>
  <c r="F138" i="78"/>
  <c r="F143" i="78" s="1"/>
  <c r="BR92" i="85" l="1"/>
  <c r="BR87" i="85"/>
  <c r="BQ110" i="85"/>
  <c r="BP114" i="48"/>
  <c r="BP112" i="48"/>
  <c r="BQ94" i="48"/>
  <c r="BP121" i="48"/>
  <c r="BP107" i="48"/>
  <c r="OC117" i="27"/>
  <c r="H106" i="78"/>
  <c r="I92" i="78"/>
  <c r="H112" i="78"/>
  <c r="BQ116" i="85" l="1"/>
  <c r="BR100" i="85"/>
  <c r="BR88" i="85"/>
  <c r="BR142" i="85"/>
  <c r="BS89" i="85"/>
  <c r="BR141" i="85"/>
  <c r="BR93" i="85"/>
  <c r="BP110" i="48"/>
  <c r="BQ92" i="48"/>
  <c r="BQ87" i="48"/>
  <c r="OD117" i="27"/>
  <c r="H107" i="78"/>
  <c r="I87" i="78"/>
  <c r="I88" i="78"/>
  <c r="I93" i="78"/>
  <c r="BT90" i="85" l="1"/>
  <c r="BR99" i="85"/>
  <c r="BQ123" i="85"/>
  <c r="BR117" i="85"/>
  <c r="BQ93" i="48"/>
  <c r="BQ141" i="48"/>
  <c r="BQ88" i="48"/>
  <c r="BQ142" i="48"/>
  <c r="BR89" i="48"/>
  <c r="BQ100" i="48"/>
  <c r="BP116" i="48"/>
  <c r="BP123" i="48" s="1"/>
  <c r="OE117" i="27"/>
  <c r="J89" i="78"/>
  <c r="K90" i="78"/>
  <c r="I100" i="78"/>
  <c r="H110" i="78"/>
  <c r="BR124" i="85" l="1"/>
  <c r="BR104" i="85"/>
  <c r="BQ125" i="85"/>
  <c r="BQ126" i="85"/>
  <c r="BR105" i="85"/>
  <c r="BS101" i="85"/>
  <c r="BS90" i="48"/>
  <c r="BQ117" i="48"/>
  <c r="BQ99" i="48"/>
  <c r="BP126" i="48"/>
  <c r="BP125" i="48"/>
  <c r="OF117" i="27"/>
  <c r="H123" i="78"/>
  <c r="H125" i="78"/>
  <c r="H116" i="78"/>
  <c r="I99" i="78"/>
  <c r="I105" i="78"/>
  <c r="BQ127" i="85" l="1"/>
  <c r="BR109" i="85"/>
  <c r="BR113" i="85"/>
  <c r="BR120" i="85"/>
  <c r="BR106" i="85"/>
  <c r="BQ105" i="48"/>
  <c r="BR101" i="48"/>
  <c r="BP127" i="48"/>
  <c r="BQ124" i="48"/>
  <c r="BQ104" i="48"/>
  <c r="OG117" i="27"/>
  <c r="J101" i="78"/>
  <c r="I117" i="78"/>
  <c r="H126" i="78"/>
  <c r="BR121" i="85" l="1"/>
  <c r="BR114" i="85"/>
  <c r="BR112" i="85"/>
  <c r="BS94" i="85"/>
  <c r="BR107" i="85"/>
  <c r="BQ128" i="85"/>
  <c r="BP128" i="48"/>
  <c r="BQ109" i="48"/>
  <c r="BQ113" i="48"/>
  <c r="BQ120" i="48"/>
  <c r="BQ106" i="48"/>
  <c r="OH117" i="27"/>
  <c r="H127" i="78"/>
  <c r="I106" i="78"/>
  <c r="I104" i="78"/>
  <c r="I109" i="78"/>
  <c r="I124" i="78"/>
  <c r="BR110" i="85" l="1"/>
  <c r="BS92" i="85"/>
  <c r="BS87" i="85"/>
  <c r="BQ112" i="48"/>
  <c r="BQ114" i="48"/>
  <c r="BR94" i="48"/>
  <c r="BQ121" i="48"/>
  <c r="BQ107" i="48"/>
  <c r="OI117" i="27"/>
  <c r="I107" i="78"/>
  <c r="G138" i="78"/>
  <c r="G143" i="78" s="1"/>
  <c r="I120" i="78"/>
  <c r="I121" i="78"/>
  <c r="I113" i="78"/>
  <c r="I114" i="78"/>
  <c r="BS93" i="85" l="1"/>
  <c r="BR116" i="85"/>
  <c r="BS88" i="85"/>
  <c r="BT89" i="85"/>
  <c r="BS142" i="85"/>
  <c r="BS100" i="85"/>
  <c r="BS141" i="85"/>
  <c r="BR92" i="48"/>
  <c r="BR87" i="48"/>
  <c r="BQ110" i="48"/>
  <c r="OJ117" i="27"/>
  <c r="J92" i="78"/>
  <c r="I112" i="78"/>
  <c r="I110" i="78"/>
  <c r="BR123" i="85" l="1"/>
  <c r="BR125" i="85"/>
  <c r="BR126" i="85"/>
  <c r="BU90" i="85"/>
  <c r="BS117" i="85"/>
  <c r="BS99" i="85"/>
  <c r="BQ116" i="48"/>
  <c r="BQ123" i="48" s="1"/>
  <c r="BR141" i="48"/>
  <c r="BR100" i="48"/>
  <c r="BR88" i="48"/>
  <c r="BS89" i="48"/>
  <c r="BR142" i="48"/>
  <c r="BR93" i="48"/>
  <c r="OK117" i="27"/>
  <c r="I125" i="78"/>
  <c r="I123" i="78"/>
  <c r="J88" i="78"/>
  <c r="J87" i="78"/>
  <c r="I116" i="78"/>
  <c r="J93" i="78"/>
  <c r="BS104" i="85" l="1"/>
  <c r="BS124" i="85"/>
  <c r="BR127" i="85"/>
  <c r="BS105" i="85"/>
  <c r="BT101" i="85"/>
  <c r="BQ125" i="48"/>
  <c r="BQ126" i="48"/>
  <c r="BR99" i="48"/>
  <c r="BT90" i="48"/>
  <c r="BR117" i="48"/>
  <c r="OL117" i="27"/>
  <c r="J117" i="78"/>
  <c r="K89" i="78"/>
  <c r="L90" i="78"/>
  <c r="I126" i="78"/>
  <c r="J100" i="78"/>
  <c r="BS106" i="85" l="1"/>
  <c r="BS107" i="85" s="1"/>
  <c r="BR128" i="85"/>
  <c r="BS113" i="85"/>
  <c r="BS120" i="85"/>
  <c r="BS109" i="85"/>
  <c r="BR105" i="48"/>
  <c r="BS101" i="48"/>
  <c r="BQ127" i="48"/>
  <c r="BR124" i="48"/>
  <c r="BR104" i="48"/>
  <c r="OM117" i="27"/>
  <c r="I127" i="78"/>
  <c r="J124" i="78"/>
  <c r="J99" i="78"/>
  <c r="J105" i="78"/>
  <c r="J104" i="78"/>
  <c r="J109" i="78"/>
  <c r="BS121" i="85" l="1"/>
  <c r="BS112" i="85"/>
  <c r="BS114" i="85"/>
  <c r="BT94" i="85"/>
  <c r="BS110" i="85"/>
  <c r="BR120" i="48"/>
  <c r="BR113" i="48"/>
  <c r="BR109" i="48"/>
  <c r="BQ128" i="48"/>
  <c r="BR106" i="48"/>
  <c r="ON117" i="27"/>
  <c r="J106" i="78"/>
  <c r="H138" i="78"/>
  <c r="H143" i="78" s="1"/>
  <c r="J114" i="78"/>
  <c r="J113" i="78"/>
  <c r="J120" i="78"/>
  <c r="J121" i="78"/>
  <c r="K101" i="78"/>
  <c r="BS116" i="85" l="1"/>
  <c r="BT92" i="85"/>
  <c r="BT87" i="85"/>
  <c r="BR112" i="48"/>
  <c r="BR114" i="48"/>
  <c r="BS94" i="48"/>
  <c r="BR121" i="48"/>
  <c r="BR107" i="48"/>
  <c r="OO117" i="27"/>
  <c r="J107" i="78"/>
  <c r="K92" i="78"/>
  <c r="J112" i="78"/>
  <c r="BT88" i="85" l="1"/>
  <c r="BU89" i="85"/>
  <c r="BT142" i="85"/>
  <c r="BT141" i="85"/>
  <c r="BT100" i="85"/>
  <c r="BT93" i="85"/>
  <c r="BT117" i="85"/>
  <c r="BS123" i="85"/>
  <c r="BR110" i="48"/>
  <c r="BS92" i="48"/>
  <c r="BS87" i="48"/>
  <c r="OP117" i="27"/>
  <c r="K88" i="78"/>
  <c r="K87" i="78"/>
  <c r="J110" i="78"/>
  <c r="K93" i="78"/>
  <c r="BT99" i="85" l="1"/>
  <c r="BS125" i="85"/>
  <c r="BS126" i="85"/>
  <c r="BT124" i="85"/>
  <c r="BT104" i="85"/>
  <c r="BV90" i="85"/>
  <c r="BS93" i="48"/>
  <c r="BS88" i="48"/>
  <c r="BS141" i="48"/>
  <c r="BT89" i="48"/>
  <c r="BS142" i="48"/>
  <c r="BS100" i="48"/>
  <c r="BR116" i="48"/>
  <c r="BR123" i="48" s="1"/>
  <c r="OQ117" i="27"/>
  <c r="L89" i="78"/>
  <c r="M90" i="78"/>
  <c r="J123" i="78"/>
  <c r="J125" i="78"/>
  <c r="J116" i="78"/>
  <c r="K100" i="78"/>
  <c r="BS127" i="85" l="1"/>
  <c r="BT109" i="85"/>
  <c r="BT120" i="85"/>
  <c r="BT113" i="85"/>
  <c r="BT105" i="85"/>
  <c r="BU101" i="85"/>
  <c r="BU90" i="48"/>
  <c r="BS117" i="48"/>
  <c r="BS99" i="48"/>
  <c r="BR126" i="48"/>
  <c r="BR125" i="48"/>
  <c r="OR117" i="27"/>
  <c r="K99" i="78"/>
  <c r="K105" i="78"/>
  <c r="K117" i="78"/>
  <c r="J126" i="78"/>
  <c r="BT121" i="85" l="1"/>
  <c r="BT114" i="85"/>
  <c r="BU94" i="85"/>
  <c r="BT112" i="85"/>
  <c r="BS128" i="85"/>
  <c r="BT106" i="85"/>
  <c r="BS105" i="48"/>
  <c r="BT101" i="48"/>
  <c r="BS124" i="48"/>
  <c r="BS104" i="48"/>
  <c r="BR127" i="48"/>
  <c r="OS117" i="27"/>
  <c r="L101" i="78"/>
  <c r="J127" i="78"/>
  <c r="K124" i="78"/>
  <c r="K104" i="78"/>
  <c r="K109" i="78"/>
  <c r="K106" i="78"/>
  <c r="BU92" i="85" l="1"/>
  <c r="BU87" i="85"/>
  <c r="BT107" i="85"/>
  <c r="BR128" i="48"/>
  <c r="BS113" i="48"/>
  <c r="BS120" i="48"/>
  <c r="BS109" i="48"/>
  <c r="BS106" i="48"/>
  <c r="OT117" i="27"/>
  <c r="K113" i="78"/>
  <c r="K114" i="78"/>
  <c r="K120" i="78"/>
  <c r="K121" i="78"/>
  <c r="I138" i="78"/>
  <c r="I143" i="78" s="1"/>
  <c r="BT110" i="85" l="1"/>
  <c r="BU141" i="85"/>
  <c r="BU88" i="85"/>
  <c r="BU142" i="85"/>
  <c r="BU100" i="85"/>
  <c r="BV89" i="85"/>
  <c r="BU93" i="85"/>
  <c r="BS121" i="48"/>
  <c r="BT94" i="48"/>
  <c r="BS114" i="48"/>
  <c r="BS112" i="48"/>
  <c r="BS107" i="48"/>
  <c r="OU117" i="27"/>
  <c r="L92" i="78"/>
  <c r="L93" i="78"/>
  <c r="K107" i="78"/>
  <c r="K112" i="78"/>
  <c r="BW90" i="85" l="1"/>
  <c r="BT116" i="85"/>
  <c r="BU99" i="85"/>
  <c r="BT92" i="48"/>
  <c r="BT87" i="48"/>
  <c r="BS110" i="48"/>
  <c r="OV117" i="27"/>
  <c r="K110" i="78"/>
  <c r="L88" i="78"/>
  <c r="L87" i="78"/>
  <c r="BT123" i="85" l="1"/>
  <c r="BT125" i="85" s="1"/>
  <c r="BU105" i="85"/>
  <c r="BV101" i="85"/>
  <c r="BU117" i="85"/>
  <c r="BS116" i="48"/>
  <c r="BS123" i="48" s="1"/>
  <c r="BT93" i="48"/>
  <c r="BU89" i="48"/>
  <c r="BT100" i="48"/>
  <c r="BT142" i="48"/>
  <c r="BT88" i="48"/>
  <c r="BT141" i="48"/>
  <c r="OW117" i="27"/>
  <c r="K123" i="78"/>
  <c r="K125" i="78"/>
  <c r="L100" i="78"/>
  <c r="K116" i="78"/>
  <c r="M89" i="78"/>
  <c r="N90" i="78"/>
  <c r="BT126" i="85" l="1"/>
  <c r="BT127" i="85"/>
  <c r="BU124" i="85"/>
  <c r="BU104" i="85"/>
  <c r="BS125" i="48"/>
  <c r="BS126" i="48"/>
  <c r="BT99" i="48"/>
  <c r="BV90" i="48"/>
  <c r="BT117" i="48"/>
  <c r="OX117" i="27"/>
  <c r="L117" i="78"/>
  <c r="L99" i="78"/>
  <c r="L105" i="78"/>
  <c r="K126" i="78"/>
  <c r="BU106" i="85" l="1"/>
  <c r="BT128" i="85"/>
  <c r="BU113" i="85"/>
  <c r="BU109" i="85"/>
  <c r="BU120" i="85"/>
  <c r="BU107" i="85"/>
  <c r="BT104" i="48"/>
  <c r="BT124" i="48"/>
  <c r="BS127" i="48"/>
  <c r="BT105" i="48"/>
  <c r="BU101" i="48"/>
  <c r="OY117" i="27"/>
  <c r="K127" i="78"/>
  <c r="L124" i="78"/>
  <c r="M101" i="78"/>
  <c r="L104" i="78"/>
  <c r="L109" i="78"/>
  <c r="L106" i="78"/>
  <c r="BU121" i="85" l="1"/>
  <c r="BU110" i="85"/>
  <c r="BU112" i="85"/>
  <c r="BV94" i="85"/>
  <c r="BU114" i="85"/>
  <c r="BS128" i="48"/>
  <c r="BT113" i="48"/>
  <c r="BT120" i="48"/>
  <c r="BT109" i="48"/>
  <c r="BT106" i="48"/>
  <c r="OZ117" i="27"/>
  <c r="L113" i="78"/>
  <c r="L114" i="78"/>
  <c r="J138" i="78"/>
  <c r="J143" i="78" s="1"/>
  <c r="L120" i="78"/>
  <c r="L121" i="78"/>
  <c r="BV92" i="85" l="1"/>
  <c r="BV87" i="85"/>
  <c r="BU116" i="85"/>
  <c r="BT114" i="48"/>
  <c r="BU94" i="48"/>
  <c r="BT112" i="48"/>
  <c r="BT121" i="48"/>
  <c r="BT107" i="48"/>
  <c r="PA117" i="27"/>
  <c r="M93" i="78"/>
  <c r="M92" i="78"/>
  <c r="L107" i="78"/>
  <c r="L112" i="78"/>
  <c r="BU123" i="85" l="1"/>
  <c r="BU125" i="85"/>
  <c r="BV117" i="85"/>
  <c r="BV142" i="85"/>
  <c r="BV100" i="85"/>
  <c r="BV141" i="85"/>
  <c r="BW89" i="85"/>
  <c r="BV88" i="85"/>
  <c r="BV93" i="85"/>
  <c r="BT110" i="48"/>
  <c r="BU92" i="48"/>
  <c r="BU87" i="48"/>
  <c r="PB117" i="27"/>
  <c r="M87" i="78"/>
  <c r="M88" i="78"/>
  <c r="L110" i="78"/>
  <c r="BU126" i="85" l="1"/>
  <c r="BV99" i="85"/>
  <c r="BV104" i="85"/>
  <c r="BV124" i="85"/>
  <c r="BX90" i="85"/>
  <c r="BU127" i="85"/>
  <c r="BU93" i="48"/>
  <c r="BU88" i="48"/>
  <c r="BU142" i="48"/>
  <c r="BV89" i="48"/>
  <c r="BU100" i="48"/>
  <c r="BU141" i="48"/>
  <c r="BT116" i="48"/>
  <c r="BT123" i="48" s="1"/>
  <c r="PC117" i="27"/>
  <c r="L123" i="78"/>
  <c r="L125" i="78"/>
  <c r="N89" i="78"/>
  <c r="O90" i="78"/>
  <c r="L116" i="78"/>
  <c r="M100" i="78"/>
  <c r="BV113" i="85" l="1"/>
  <c r="BV109" i="85"/>
  <c r="BV120" i="85"/>
  <c r="BU128" i="85"/>
  <c r="BV105" i="85"/>
  <c r="BW101" i="85"/>
  <c r="BU117" i="48"/>
  <c r="BU99" i="48"/>
  <c r="BW90" i="48"/>
  <c r="BT126" i="48"/>
  <c r="BT125" i="48"/>
  <c r="PD117" i="27"/>
  <c r="L126" i="78"/>
  <c r="M105" i="78"/>
  <c r="M99" i="78"/>
  <c r="M117" i="78"/>
  <c r="BV121" i="85" l="1"/>
  <c r="BV106" i="85"/>
  <c r="BV114" i="85"/>
  <c r="BV112" i="85"/>
  <c r="BW94" i="85"/>
  <c r="BT127" i="48"/>
  <c r="BU105" i="48"/>
  <c r="BV101" i="48"/>
  <c r="BU124" i="48"/>
  <c r="BU104" i="48"/>
  <c r="PE117" i="27"/>
  <c r="M106" i="78"/>
  <c r="M104" i="78"/>
  <c r="M109" i="78"/>
  <c r="M124" i="78"/>
  <c r="N101" i="78"/>
  <c r="L127" i="78"/>
  <c r="BV107" i="85" l="1"/>
  <c r="BW92" i="85"/>
  <c r="BW87" i="85"/>
  <c r="BU106" i="48"/>
  <c r="BU120" i="48"/>
  <c r="BU109" i="48"/>
  <c r="BU113" i="48"/>
  <c r="BT128" i="48"/>
  <c r="PF117" i="27"/>
  <c r="K138" i="78"/>
  <c r="K143" i="78" s="1"/>
  <c r="M120" i="78"/>
  <c r="M121" i="78"/>
  <c r="M113" i="78"/>
  <c r="M114" i="78"/>
  <c r="BX89" i="85" l="1"/>
  <c r="BW141" i="85"/>
  <c r="BW142" i="85"/>
  <c r="BW88" i="85"/>
  <c r="BW100" i="85"/>
  <c r="BV110" i="85"/>
  <c r="BW93" i="85"/>
  <c r="BU112" i="48"/>
  <c r="BV94" i="48"/>
  <c r="BU114" i="48"/>
  <c r="BU121" i="48"/>
  <c r="BU107" i="48"/>
  <c r="PG117" i="27"/>
  <c r="M112" i="78"/>
  <c r="N92" i="78"/>
  <c r="N93" i="78"/>
  <c r="M107" i="78"/>
  <c r="BY90" i="85" l="1"/>
  <c r="BV116" i="85"/>
  <c r="BW99" i="85"/>
  <c r="BU110" i="48"/>
  <c r="BV92" i="48"/>
  <c r="BV87" i="48"/>
  <c r="PH117" i="27"/>
  <c r="M110" i="78"/>
  <c r="N88" i="78"/>
  <c r="N87" i="78"/>
  <c r="BW105" i="85" l="1"/>
  <c r="BX101" i="85"/>
  <c r="BV123" i="85"/>
  <c r="BW117" i="85"/>
  <c r="BV93" i="48"/>
  <c r="BV142" i="48"/>
  <c r="BV88" i="48"/>
  <c r="BV141" i="48"/>
  <c r="BV100" i="48"/>
  <c r="BW89" i="48"/>
  <c r="BU116" i="48"/>
  <c r="BU123" i="48" s="1"/>
  <c r="PI117" i="27"/>
  <c r="N100" i="78"/>
  <c r="M123" i="78"/>
  <c r="M125" i="78"/>
  <c r="O89" i="78"/>
  <c r="P90" i="78"/>
  <c r="M116" i="78"/>
  <c r="BW104" i="85" l="1"/>
  <c r="BW124" i="85"/>
  <c r="BV126" i="85"/>
  <c r="BV125" i="85"/>
  <c r="BV117" i="48"/>
  <c r="BV99" i="48"/>
  <c r="BU126" i="48"/>
  <c r="BU125" i="48"/>
  <c r="BX90" i="48"/>
  <c r="PJ117" i="27"/>
  <c r="N99" i="78"/>
  <c r="N105" i="78"/>
  <c r="N117" i="78"/>
  <c r="M126" i="78"/>
  <c r="BW106" i="85" l="1"/>
  <c r="BV127" i="85"/>
  <c r="BW109" i="85"/>
  <c r="BW120" i="85"/>
  <c r="BW113" i="85"/>
  <c r="BW107" i="85"/>
  <c r="BV105" i="48"/>
  <c r="BW101" i="48"/>
  <c r="BU127" i="48"/>
  <c r="BV124" i="48"/>
  <c r="BV104" i="48"/>
  <c r="PK117" i="27"/>
  <c r="N124" i="78"/>
  <c r="O101" i="78"/>
  <c r="M127" i="78"/>
  <c r="N104" i="78"/>
  <c r="N109" i="78"/>
  <c r="N106" i="78"/>
  <c r="BW121" i="85" l="1"/>
  <c r="BX94" i="85"/>
  <c r="BW112" i="85"/>
  <c r="BW114" i="85"/>
  <c r="BW110" i="85"/>
  <c r="BV128" i="85"/>
  <c r="BU128" i="48"/>
  <c r="BV120" i="48"/>
  <c r="BV109" i="48"/>
  <c r="BV113" i="48"/>
  <c r="BV106" i="48"/>
  <c r="PL117" i="27"/>
  <c r="N113" i="78"/>
  <c r="N114" i="78"/>
  <c r="N120" i="78"/>
  <c r="N121" i="78"/>
  <c r="L138" i="78"/>
  <c r="L143" i="78" s="1"/>
  <c r="BW116" i="85" l="1"/>
  <c r="BX92" i="85"/>
  <c r="BX87" i="85"/>
  <c r="BW94" i="48"/>
  <c r="BV114" i="48"/>
  <c r="BV112" i="48"/>
  <c r="BV121" i="48"/>
  <c r="BV107" i="48"/>
  <c r="PM117" i="27"/>
  <c r="N112" i="78"/>
  <c r="O93" i="78"/>
  <c r="O92" i="78"/>
  <c r="N107" i="78"/>
  <c r="BW123" i="85" l="1"/>
  <c r="BX93" i="85"/>
  <c r="BX88" i="85"/>
  <c r="BY89" i="85"/>
  <c r="BX142" i="85"/>
  <c r="BX141" i="85"/>
  <c r="BX100" i="85"/>
  <c r="BX117" i="85"/>
  <c r="BW125" i="85"/>
  <c r="BW126" i="85"/>
  <c r="BV110" i="48"/>
  <c r="BW92" i="48"/>
  <c r="BW87" i="48"/>
  <c r="PN117" i="27"/>
  <c r="O87" i="78"/>
  <c r="O88" i="78"/>
  <c r="N110" i="78"/>
  <c r="BZ90" i="85" l="1"/>
  <c r="BX99" i="85"/>
  <c r="BX124" i="85"/>
  <c r="BX104" i="85"/>
  <c r="BW127" i="85"/>
  <c r="BW88" i="48"/>
  <c r="BW141" i="48"/>
  <c r="BW142" i="48"/>
  <c r="BW100" i="48"/>
  <c r="BX89" i="48"/>
  <c r="BW93" i="48"/>
  <c r="BV116" i="48"/>
  <c r="BV123" i="48" s="1"/>
  <c r="PO117" i="27"/>
  <c r="N116" i="78"/>
  <c r="P89" i="78"/>
  <c r="Q90" i="78"/>
  <c r="O100" i="78"/>
  <c r="BY101" i="85" l="1"/>
  <c r="BX105" i="85"/>
  <c r="BW128" i="85"/>
  <c r="BX120" i="85"/>
  <c r="BX113" i="85"/>
  <c r="BX109" i="85"/>
  <c r="BW99" i="48"/>
  <c r="BY90" i="48"/>
  <c r="BV126" i="48"/>
  <c r="BV125" i="48"/>
  <c r="BW117" i="48"/>
  <c r="PP117" i="27"/>
  <c r="O99" i="78"/>
  <c r="O105" i="78"/>
  <c r="N123" i="78"/>
  <c r="N125" i="78"/>
  <c r="O117" i="78"/>
  <c r="BX121" i="85" l="1"/>
  <c r="BX106" i="85"/>
  <c r="BY94" i="85"/>
  <c r="BX114" i="85"/>
  <c r="BX112" i="85"/>
  <c r="BW104" i="48"/>
  <c r="BW124" i="48"/>
  <c r="BV127" i="48"/>
  <c r="BW105" i="48"/>
  <c r="BX101" i="48"/>
  <c r="PQ117" i="27"/>
  <c r="O124" i="78"/>
  <c r="P101" i="78"/>
  <c r="N126" i="78"/>
  <c r="O104" i="78"/>
  <c r="O109" i="78"/>
  <c r="O106" i="78"/>
  <c r="BX107" i="85" l="1"/>
  <c r="BY92" i="85"/>
  <c r="BY87" i="85"/>
  <c r="BV128" i="48"/>
  <c r="BW120" i="48"/>
  <c r="BW109" i="48"/>
  <c r="BW113" i="48"/>
  <c r="BW106" i="48"/>
  <c r="PR117" i="27"/>
  <c r="O120" i="78"/>
  <c r="O121" i="78"/>
  <c r="N127" i="78"/>
  <c r="O114" i="78"/>
  <c r="O113" i="78"/>
  <c r="BY93" i="85" l="1"/>
  <c r="BX110" i="85"/>
  <c r="BZ89" i="85"/>
  <c r="BY88" i="85"/>
  <c r="BY100" i="85"/>
  <c r="BY142" i="85"/>
  <c r="BY141" i="85"/>
  <c r="BW112" i="48"/>
  <c r="BX94" i="48"/>
  <c r="BW114" i="48"/>
  <c r="BW121" i="48"/>
  <c r="BW107" i="48"/>
  <c r="PS117" i="27"/>
  <c r="M138" i="78"/>
  <c r="M143" i="78" s="1"/>
  <c r="O112" i="78"/>
  <c r="P92" i="78"/>
  <c r="P93" i="78"/>
  <c r="O107" i="78"/>
  <c r="CA90" i="85" l="1"/>
  <c r="BX116" i="85"/>
  <c r="BX123" i="85" s="1"/>
  <c r="BY99" i="85"/>
  <c r="BW110" i="48"/>
  <c r="BX92" i="48"/>
  <c r="BX87" i="48"/>
  <c r="PT117" i="27"/>
  <c r="O110" i="78"/>
  <c r="P88" i="78"/>
  <c r="P87" i="78"/>
  <c r="BY105" i="85" l="1"/>
  <c r="BY117" i="85"/>
  <c r="BX125" i="85"/>
  <c r="BX126" i="85"/>
  <c r="BZ101" i="85"/>
  <c r="BW116" i="48"/>
  <c r="BW123" i="48" s="1"/>
  <c r="BX142" i="48"/>
  <c r="BX88" i="48"/>
  <c r="BY89" i="48"/>
  <c r="BX141" i="48"/>
  <c r="BX100" i="48"/>
  <c r="BX93" i="48"/>
  <c r="PU117" i="27"/>
  <c r="P100" i="78"/>
  <c r="Q89" i="78"/>
  <c r="R90" i="78"/>
  <c r="O123" i="78"/>
  <c r="O125" i="78"/>
  <c r="O116" i="78"/>
  <c r="BX127" i="85" l="1"/>
  <c r="BY104" i="85"/>
  <c r="BY106" i="85" s="1"/>
  <c r="BY124" i="85"/>
  <c r="BW125" i="48"/>
  <c r="BW126" i="48"/>
  <c r="BZ90" i="48"/>
  <c r="BX117" i="48"/>
  <c r="BX99" i="48"/>
  <c r="PV117" i="27"/>
  <c r="P117" i="78"/>
  <c r="O126" i="78"/>
  <c r="P99" i="78"/>
  <c r="P105" i="78"/>
  <c r="BY120" i="85" l="1"/>
  <c r="BY113" i="85"/>
  <c r="BY109" i="85"/>
  <c r="BY107" i="85"/>
  <c r="BX128" i="85"/>
  <c r="BX105" i="48"/>
  <c r="BY101" i="48"/>
  <c r="BW127" i="48"/>
  <c r="BX124" i="48"/>
  <c r="BX104" i="48"/>
  <c r="PW117" i="27"/>
  <c r="O127" i="78"/>
  <c r="P124" i="78"/>
  <c r="Q101" i="78"/>
  <c r="P104" i="78"/>
  <c r="P106" i="78"/>
  <c r="P109" i="78"/>
  <c r="BY110" i="85" l="1"/>
  <c r="BY121" i="85"/>
  <c r="BZ94" i="85"/>
  <c r="BY114" i="85"/>
  <c r="BY112" i="85"/>
  <c r="BX120" i="48"/>
  <c r="BX109" i="48"/>
  <c r="BX113" i="48"/>
  <c r="BW128" i="48"/>
  <c r="BX106" i="48"/>
  <c r="PX117" i="27"/>
  <c r="P113" i="78"/>
  <c r="P114" i="78"/>
  <c r="P120" i="78"/>
  <c r="P121" i="78"/>
  <c r="N138" i="78"/>
  <c r="N143" i="78" s="1"/>
  <c r="BZ87" i="85" l="1"/>
  <c r="BZ92" i="85"/>
  <c r="BY116" i="85"/>
  <c r="BY123" i="85" s="1"/>
  <c r="BX121" i="48"/>
  <c r="BY94" i="48"/>
  <c r="BX112" i="48"/>
  <c r="BX114" i="48"/>
  <c r="BX107" i="48"/>
  <c r="PY117" i="27"/>
  <c r="P112" i="78"/>
  <c r="Q92" i="78"/>
  <c r="Q93" i="78"/>
  <c r="P107" i="78"/>
  <c r="BZ117" i="85" l="1"/>
  <c r="BZ93" i="85"/>
  <c r="BY126" i="85"/>
  <c r="BY125" i="85"/>
  <c r="BZ88" i="85"/>
  <c r="BZ141" i="85"/>
  <c r="CA89" i="85"/>
  <c r="CB90" i="85" s="1"/>
  <c r="BZ100" i="85"/>
  <c r="BZ142" i="85"/>
  <c r="BX110" i="48"/>
  <c r="BY92" i="48"/>
  <c r="BY87" i="48"/>
  <c r="PZ117" i="27"/>
  <c r="Q87" i="78"/>
  <c r="Q88" i="78"/>
  <c r="P110" i="78"/>
  <c r="BZ99" i="85" l="1"/>
  <c r="BY127" i="85"/>
  <c r="BZ124" i="85"/>
  <c r="BZ104" i="85"/>
  <c r="BY93" i="48"/>
  <c r="BY142" i="48"/>
  <c r="BY141" i="48"/>
  <c r="BZ89" i="48"/>
  <c r="BY100" i="48"/>
  <c r="BY88" i="48"/>
  <c r="BX116" i="48"/>
  <c r="BX123" i="48"/>
  <c r="QA117" i="27"/>
  <c r="P116" i="78"/>
  <c r="Q100" i="78"/>
  <c r="R89" i="78"/>
  <c r="S90" i="78"/>
  <c r="BZ120" i="85" l="1"/>
  <c r="BZ113" i="85"/>
  <c r="BZ109" i="85"/>
  <c r="BY128" i="85"/>
  <c r="BZ105" i="85"/>
  <c r="CA101" i="85"/>
  <c r="BY99" i="48"/>
  <c r="BX126" i="48"/>
  <c r="BX125" i="48"/>
  <c r="CA90" i="48"/>
  <c r="BY117" i="48"/>
  <c r="QB117" i="27"/>
  <c r="Q105" i="78"/>
  <c r="Q99" i="78"/>
  <c r="P123" i="78"/>
  <c r="P125" i="78"/>
  <c r="Q117" i="78"/>
  <c r="BZ106" i="85" l="1"/>
  <c r="BZ112" i="85"/>
  <c r="CA94" i="85"/>
  <c r="BZ114" i="85"/>
  <c r="BZ121" i="85"/>
  <c r="BY104" i="48"/>
  <c r="BY124" i="48"/>
  <c r="BX127" i="48"/>
  <c r="BY105" i="48"/>
  <c r="BZ101" i="48"/>
  <c r="QC117" i="27"/>
  <c r="Q124" i="78"/>
  <c r="R101" i="78"/>
  <c r="P126" i="78"/>
  <c r="Q104" i="78"/>
  <c r="Q106" i="78"/>
  <c r="Q109" i="78"/>
  <c r="CA92" i="85" l="1"/>
  <c r="CA93" i="85" s="1"/>
  <c r="CA87" i="85"/>
  <c r="BZ107" i="85"/>
  <c r="BY106" i="48"/>
  <c r="BX128" i="48"/>
  <c r="BY109" i="48"/>
  <c r="BY113" i="48"/>
  <c r="BY120" i="48"/>
  <c r="QD117" i="27"/>
  <c r="Q113" i="78"/>
  <c r="Q114" i="78"/>
  <c r="Q120" i="78"/>
  <c r="Q121" i="78"/>
  <c r="P127" i="78"/>
  <c r="BZ110" i="85" l="1"/>
  <c r="CA100" i="85"/>
  <c r="CA99" i="85" s="1"/>
  <c r="CB89" i="85"/>
  <c r="CC90" i="85" s="1"/>
  <c r="CA141" i="85"/>
  <c r="CA142" i="85"/>
  <c r="CA88" i="85"/>
  <c r="BY121" i="48"/>
  <c r="BY114" i="48"/>
  <c r="BY112" i="48"/>
  <c r="BZ94" i="48"/>
  <c r="BY107" i="48"/>
  <c r="QE117" i="27"/>
  <c r="R92" i="78"/>
  <c r="R93" i="78"/>
  <c r="O138" i="78"/>
  <c r="O143" i="78" s="1"/>
  <c r="Q107" i="78"/>
  <c r="Q112" i="78"/>
  <c r="CA105" i="85" l="1"/>
  <c r="CB101" i="85"/>
  <c r="BZ116" i="85"/>
  <c r="BZ92" i="48"/>
  <c r="BZ87" i="48"/>
  <c r="BY110" i="48"/>
  <c r="QF117" i="27"/>
  <c r="R87" i="78"/>
  <c r="R88" i="78"/>
  <c r="Q110" i="78"/>
  <c r="CA117" i="85" l="1"/>
  <c r="BZ123" i="85"/>
  <c r="BY116" i="48"/>
  <c r="BY123" i="48" s="1"/>
  <c r="BZ141" i="48"/>
  <c r="BZ100" i="48"/>
  <c r="CA89" i="48"/>
  <c r="BZ88" i="48"/>
  <c r="BZ142" i="48"/>
  <c r="BZ93" i="48"/>
  <c r="QG117" i="27"/>
  <c r="S89" i="78"/>
  <c r="T90" i="78"/>
  <c r="Q116" i="78"/>
  <c r="R100" i="78"/>
  <c r="BZ126" i="85" l="1"/>
  <c r="BZ125" i="85"/>
  <c r="CA124" i="85"/>
  <c r="CA104" i="85"/>
  <c r="BY125" i="48"/>
  <c r="BY126" i="48"/>
  <c r="CB90" i="48"/>
  <c r="BZ117" i="48"/>
  <c r="BZ99" i="48"/>
  <c r="QH117" i="27"/>
  <c r="R117" i="78"/>
  <c r="R99" i="78"/>
  <c r="R105" i="78"/>
  <c r="Q123" i="78"/>
  <c r="Q125" i="78"/>
  <c r="CA113" i="85" l="1"/>
  <c r="CA120" i="85"/>
  <c r="CA121" i="85" s="1"/>
  <c r="CA109" i="85"/>
  <c r="CA106" i="85"/>
  <c r="CA107" i="85" s="1"/>
  <c r="BZ127" i="85"/>
  <c r="BZ124" i="48"/>
  <c r="BZ104" i="48"/>
  <c r="BY127" i="48"/>
  <c r="BZ105" i="48"/>
  <c r="CA101" i="48"/>
  <c r="QI117" i="27"/>
  <c r="Q126" i="78"/>
  <c r="R124" i="78"/>
  <c r="S101" i="78"/>
  <c r="R104" i="78"/>
  <c r="R109" i="78"/>
  <c r="R106" i="78"/>
  <c r="CA110" i="85" l="1"/>
  <c r="CA116" i="85"/>
  <c r="CB117" i="85" s="1"/>
  <c r="BZ128" i="85"/>
  <c r="CB94" i="85"/>
  <c r="CA114" i="85"/>
  <c r="CA112" i="85"/>
  <c r="BZ120" i="48"/>
  <c r="BZ113" i="48"/>
  <c r="BZ109" i="48"/>
  <c r="BZ106" i="48"/>
  <c r="BY128" i="48"/>
  <c r="QJ117" i="27"/>
  <c r="R120" i="78"/>
  <c r="R121" i="78"/>
  <c r="R113" i="78"/>
  <c r="R114" i="78"/>
  <c r="Q127" i="78"/>
  <c r="CB92" i="85" l="1"/>
  <c r="CB93" i="85" s="1"/>
  <c r="CB87" i="85"/>
  <c r="CA123" i="85"/>
  <c r="CB124" i="85"/>
  <c r="CB104" i="85"/>
  <c r="BZ107" i="48"/>
  <c r="CA94" i="48"/>
  <c r="BZ114" i="48"/>
  <c r="BZ112" i="48"/>
  <c r="BZ121" i="48"/>
  <c r="QK117" i="27"/>
  <c r="S92" i="78"/>
  <c r="S93" i="78"/>
  <c r="P138" i="78"/>
  <c r="P143" i="78" s="1"/>
  <c r="R112" i="78"/>
  <c r="R107" i="78"/>
  <c r="CB109" i="85" l="1"/>
  <c r="CB120" i="85"/>
  <c r="CB121" i="85" s="1"/>
  <c r="CB113" i="85"/>
  <c r="CA125" i="85"/>
  <c r="CA126" i="85"/>
  <c r="CA127" i="85" s="1"/>
  <c r="CA128" i="85" s="1"/>
  <c r="CC89" i="85"/>
  <c r="CD90" i="85" s="1"/>
  <c r="CB88" i="85"/>
  <c r="CB141" i="85"/>
  <c r="CB100" i="85"/>
  <c r="CB99" i="85" s="1"/>
  <c r="CB142" i="85"/>
  <c r="CA92" i="48"/>
  <c r="CA87" i="48"/>
  <c r="BZ110" i="48"/>
  <c r="QL117" i="27"/>
  <c r="R110" i="78"/>
  <c r="S88" i="78"/>
  <c r="S87" i="78"/>
  <c r="CC94" i="85" l="1"/>
  <c r="CB114" i="85"/>
  <c r="CB112" i="85"/>
  <c r="CB105" i="85"/>
  <c r="CB106" i="85" s="1"/>
  <c r="CB107" i="85" s="1"/>
  <c r="CB110" i="85" s="1"/>
  <c r="CC101" i="85"/>
  <c r="BZ116" i="48"/>
  <c r="BZ123" i="48" s="1"/>
  <c r="CA88" i="48"/>
  <c r="CA142" i="48"/>
  <c r="CA141" i="48"/>
  <c r="CA100" i="48"/>
  <c r="CB89" i="48"/>
  <c r="CA93" i="48"/>
  <c r="QM117" i="27"/>
  <c r="T89" i="78"/>
  <c r="U90" i="78"/>
  <c r="R116" i="78"/>
  <c r="S100" i="78"/>
  <c r="CB116" i="85" l="1"/>
  <c r="CC117" i="85" s="1"/>
  <c r="CB123" i="85"/>
  <c r="CC92" i="85"/>
  <c r="CC93" i="85" s="1"/>
  <c r="CC87" i="85"/>
  <c r="CA99" i="48"/>
  <c r="BZ125" i="48"/>
  <c r="BZ126" i="48"/>
  <c r="CA117" i="48"/>
  <c r="CC90" i="48"/>
  <c r="QN117" i="27"/>
  <c r="R123" i="78"/>
  <c r="R125" i="78"/>
  <c r="S117" i="78"/>
  <c r="S99" i="78"/>
  <c r="S105" i="78"/>
  <c r="CB125" i="85" l="1"/>
  <c r="CB126" i="85"/>
  <c r="CB127" i="85" s="1"/>
  <c r="CB128" i="85" s="1"/>
  <c r="CC124" i="85"/>
  <c r="CC104" i="85"/>
  <c r="CC100" i="85"/>
  <c r="CC99" i="85" s="1"/>
  <c r="CC88" i="85"/>
  <c r="CC141" i="85"/>
  <c r="CD89" i="85"/>
  <c r="CE90" i="85" s="1"/>
  <c r="CC142" i="85"/>
  <c r="BZ127" i="48"/>
  <c r="CA104" i="48"/>
  <c r="CA124" i="48"/>
  <c r="CA105" i="48"/>
  <c r="CB101" i="48"/>
  <c r="QO117" i="27"/>
  <c r="S124" i="78"/>
  <c r="R126" i="78"/>
  <c r="T101" i="78"/>
  <c r="S104" i="78"/>
  <c r="S109" i="78"/>
  <c r="S106" i="78"/>
  <c r="CC109" i="85" l="1"/>
  <c r="CC120" i="85"/>
  <c r="CC121" i="85" s="1"/>
  <c r="CC113" i="85"/>
  <c r="CC105" i="85"/>
  <c r="CC106" i="85" s="1"/>
  <c r="CC107" i="85" s="1"/>
  <c r="CC110" i="85" s="1"/>
  <c r="CD101" i="85"/>
  <c r="CA113" i="48"/>
  <c r="CA120" i="48"/>
  <c r="CA109" i="48"/>
  <c r="CA106" i="48"/>
  <c r="BZ128" i="48"/>
  <c r="QP117" i="27"/>
  <c r="S120" i="78"/>
  <c r="S121" i="78"/>
  <c r="S113" i="78"/>
  <c r="S114" i="78"/>
  <c r="R127" i="78"/>
  <c r="CC116" i="85" l="1"/>
  <c r="CD117" i="85" s="1"/>
  <c r="CC114" i="85"/>
  <c r="CC112" i="85"/>
  <c r="CD94" i="85"/>
  <c r="CA107" i="48"/>
  <c r="CA121" i="48"/>
  <c r="CA114" i="48"/>
  <c r="CA112" i="48"/>
  <c r="CB94" i="48"/>
  <c r="QQ117" i="27"/>
  <c r="S112" i="78"/>
  <c r="S107" i="78"/>
  <c r="T92" i="78"/>
  <c r="T93" i="78"/>
  <c r="Q138" i="78"/>
  <c r="Q143" i="78" s="1"/>
  <c r="CC123" i="85" l="1"/>
  <c r="CD92" i="85"/>
  <c r="CD93" i="85" s="1"/>
  <c r="CD87" i="85"/>
  <c r="CC125" i="85"/>
  <c r="CC126" i="85"/>
  <c r="CC127" i="85" s="1"/>
  <c r="CC128" i="85" s="1"/>
  <c r="CD124" i="85"/>
  <c r="CD104" i="85"/>
  <c r="CB92" i="48"/>
  <c r="CB87" i="48"/>
  <c r="CA110" i="48"/>
  <c r="QR117" i="27"/>
  <c r="T87" i="78"/>
  <c r="T88" i="78"/>
  <c r="S110" i="78"/>
  <c r="CD109" i="85" l="1"/>
  <c r="CD120" i="85"/>
  <c r="CD121" i="85" s="1"/>
  <c r="CD113" i="85"/>
  <c r="CD100" i="85"/>
  <c r="CD99" i="85" s="1"/>
  <c r="CD142" i="85"/>
  <c r="CE89" i="85"/>
  <c r="CF90" i="85" s="1"/>
  <c r="CD141" i="85"/>
  <c r="CD88" i="85"/>
  <c r="CB100" i="48"/>
  <c r="CC89" i="48"/>
  <c r="CB141" i="48"/>
  <c r="CB88" i="48"/>
  <c r="CB142" i="48"/>
  <c r="CA116" i="48"/>
  <c r="CA123" i="48" s="1"/>
  <c r="CB93" i="48"/>
  <c r="QS117" i="27"/>
  <c r="T100" i="78"/>
  <c r="U89" i="78"/>
  <c r="V90" i="78"/>
  <c r="S116" i="78"/>
  <c r="CD105" i="85" l="1"/>
  <c r="CD106" i="85" s="1"/>
  <c r="CD107" i="85" s="1"/>
  <c r="CD110" i="85" s="1"/>
  <c r="CE101" i="85"/>
  <c r="CE94" i="85"/>
  <c r="CD114" i="85"/>
  <c r="CD112" i="85"/>
  <c r="CD90" i="48"/>
  <c r="CA125" i="48"/>
  <c r="CA126" i="48"/>
  <c r="CB99" i="48"/>
  <c r="CB117" i="48"/>
  <c r="QT117" i="27"/>
  <c r="T117" i="78"/>
  <c r="T99" i="78"/>
  <c r="T105" i="78"/>
  <c r="S123" i="78"/>
  <c r="S125" i="78"/>
  <c r="CE92" i="85" l="1"/>
  <c r="CE93" i="85" s="1"/>
  <c r="CE87" i="85"/>
  <c r="CD116" i="85"/>
  <c r="CE117" i="85" s="1"/>
  <c r="CA127" i="48"/>
  <c r="CB104" i="48"/>
  <c r="CB124" i="48"/>
  <c r="CB105" i="48"/>
  <c r="CC101" i="48"/>
  <c r="QU117" i="27"/>
  <c r="T124" i="78"/>
  <c r="U101" i="78"/>
  <c r="S126" i="78"/>
  <c r="T106" i="78"/>
  <c r="T104" i="78"/>
  <c r="T109" i="78"/>
  <c r="CE124" i="85" l="1"/>
  <c r="CE104" i="85"/>
  <c r="CE141" i="85"/>
  <c r="CF89" i="85"/>
  <c r="CG90" i="85" s="1"/>
  <c r="CE142" i="85"/>
  <c r="CE88" i="85"/>
  <c r="CE100" i="85"/>
  <c r="CE99" i="85" s="1"/>
  <c r="CD123" i="85"/>
  <c r="CB106" i="48"/>
  <c r="CB120" i="48"/>
  <c r="CB109" i="48"/>
  <c r="CB113" i="48"/>
  <c r="CA128" i="48"/>
  <c r="QV117" i="27"/>
  <c r="T120" i="78"/>
  <c r="T121" i="78"/>
  <c r="S127" i="78"/>
  <c r="T107" i="78"/>
  <c r="T113" i="78"/>
  <c r="T114" i="78"/>
  <c r="CE105" i="85" l="1"/>
  <c r="CE106" i="85" s="1"/>
  <c r="CE107" i="85" s="1"/>
  <c r="CF101" i="85"/>
  <c r="CE109" i="85"/>
  <c r="CE120" i="85"/>
  <c r="CE121" i="85" s="1"/>
  <c r="CE113" i="85"/>
  <c r="CD125" i="85"/>
  <c r="CD126" i="85"/>
  <c r="CD127" i="85" s="1"/>
  <c r="CD128" i="85" s="1"/>
  <c r="CB121" i="48"/>
  <c r="CB114" i="48"/>
  <c r="CC94" i="48"/>
  <c r="CB112" i="48"/>
  <c r="CB107" i="48"/>
  <c r="QW117" i="27"/>
  <c r="T110" i="78"/>
  <c r="T112" i="78"/>
  <c r="U92" i="78"/>
  <c r="U93" i="78"/>
  <c r="R138" i="78"/>
  <c r="R143" i="78" s="1"/>
  <c r="CE114" i="85" l="1"/>
  <c r="CE112" i="85"/>
  <c r="CF94" i="85"/>
  <c r="CE110" i="85"/>
  <c r="CB110" i="48"/>
  <c r="CC92" i="48"/>
  <c r="CC87" i="48"/>
  <c r="QX117" i="27"/>
  <c r="T116" i="78"/>
  <c r="U87" i="78"/>
  <c r="U88" i="78"/>
  <c r="CE116" i="85" l="1"/>
  <c r="CF117" i="85" s="1"/>
  <c r="CF92" i="85"/>
  <c r="CF93" i="85" s="1"/>
  <c r="CF87" i="85"/>
  <c r="CD89" i="48"/>
  <c r="CC142" i="48"/>
  <c r="CC141" i="48"/>
  <c r="CC100" i="48"/>
  <c r="CC88" i="48"/>
  <c r="CC93" i="48"/>
  <c r="CB116" i="48"/>
  <c r="CB123" i="48" s="1"/>
  <c r="QY117" i="27"/>
  <c r="T123" i="78"/>
  <c r="T125" i="78"/>
  <c r="V89" i="78"/>
  <c r="W90" i="78"/>
  <c r="U117" i="78"/>
  <c r="U100" i="78"/>
  <c r="CF142" i="85" l="1"/>
  <c r="CF100" i="85"/>
  <c r="CF99" i="85" s="1"/>
  <c r="CG89" i="85"/>
  <c r="CH90" i="85" s="1"/>
  <c r="CF141" i="85"/>
  <c r="CF88" i="85"/>
  <c r="CE123" i="85"/>
  <c r="CF104" i="85"/>
  <c r="CF124" i="85"/>
  <c r="CC99" i="48"/>
  <c r="CE90" i="48"/>
  <c r="CB125" i="48"/>
  <c r="CB126" i="48"/>
  <c r="CC117" i="48"/>
  <c r="QZ117" i="27"/>
  <c r="U124" i="78"/>
  <c r="U99" i="78"/>
  <c r="U105" i="78"/>
  <c r="U104" i="78"/>
  <c r="U109" i="78"/>
  <c r="T126" i="78"/>
  <c r="CE125" i="85" l="1"/>
  <c r="CE126" i="85"/>
  <c r="CE127" i="85" s="1"/>
  <c r="CE128" i="85" s="1"/>
  <c r="CF120" i="85"/>
  <c r="CF121" i="85" s="1"/>
  <c r="CF113" i="85"/>
  <c r="CF109" i="85"/>
  <c r="CF105" i="85"/>
  <c r="CF106" i="85" s="1"/>
  <c r="CF107" i="85" s="1"/>
  <c r="CF110" i="85" s="1"/>
  <c r="CG101" i="85"/>
  <c r="CB127" i="48"/>
  <c r="CC124" i="48"/>
  <c r="CC104" i="48"/>
  <c r="CC105" i="48"/>
  <c r="CD101" i="48"/>
  <c r="RA117" i="27"/>
  <c r="T127" i="78"/>
  <c r="V101" i="78"/>
  <c r="U113" i="78"/>
  <c r="U114" i="78"/>
  <c r="U120" i="78"/>
  <c r="U121" i="78"/>
  <c r="CF116" i="85" l="1"/>
  <c r="CG117" i="85" s="1"/>
  <c r="CF123" i="85"/>
  <c r="CG94" i="85"/>
  <c r="CF114" i="85"/>
  <c r="CF112" i="85"/>
  <c r="CC120" i="48"/>
  <c r="CC109" i="48"/>
  <c r="CC113" i="48"/>
  <c r="CC106" i="48"/>
  <c r="CB128" i="48"/>
  <c r="RB117" i="27"/>
  <c r="U106" i="78"/>
  <c r="U112" i="78"/>
  <c r="V92" i="78"/>
  <c r="V93" i="78"/>
  <c r="S138" i="78"/>
  <c r="S143" i="78" s="1"/>
  <c r="CF125" i="85" l="1"/>
  <c r="CF126" i="85"/>
  <c r="CF127" i="85" s="1"/>
  <c r="CF128" i="85" s="1"/>
  <c r="CG104" i="85"/>
  <c r="CG124" i="85"/>
  <c r="CG92" i="85"/>
  <c r="CG93" i="85" s="1"/>
  <c r="CG87" i="85"/>
  <c r="CC107" i="48"/>
  <c r="CD94" i="48"/>
  <c r="CC114" i="48"/>
  <c r="CC112" i="48"/>
  <c r="CC121" i="48"/>
  <c r="RC117" i="27"/>
  <c r="U107" i="78"/>
  <c r="V88" i="78"/>
  <c r="V87" i="78"/>
  <c r="CG120" i="85" l="1"/>
  <c r="CG121" i="85" s="1"/>
  <c r="CG109" i="85"/>
  <c r="CG113" i="85"/>
  <c r="CG141" i="85"/>
  <c r="CG88" i="85"/>
  <c r="CG142" i="85"/>
  <c r="CG100" i="85"/>
  <c r="CG99" i="85" s="1"/>
  <c r="CH89" i="85"/>
  <c r="CI90" i="85" s="1"/>
  <c r="CD92" i="48"/>
  <c r="CD87" i="48"/>
  <c r="CC110" i="48"/>
  <c r="RD117" i="27"/>
  <c r="U110" i="78"/>
  <c r="V100" i="78"/>
  <c r="X90" i="78"/>
  <c r="W89" i="78"/>
  <c r="CG105" i="85" l="1"/>
  <c r="CG106" i="85" s="1"/>
  <c r="CG107" i="85" s="1"/>
  <c r="CG110" i="85" s="1"/>
  <c r="CH101" i="85"/>
  <c r="CG114" i="85"/>
  <c r="CG112" i="85"/>
  <c r="CH94" i="85"/>
  <c r="CC116" i="48"/>
  <c r="CC123" i="48"/>
  <c r="CD100" i="48"/>
  <c r="CE89" i="48"/>
  <c r="CD142" i="48"/>
  <c r="CD141" i="48"/>
  <c r="CD88" i="48"/>
  <c r="CD93" i="48"/>
  <c r="RE117" i="27"/>
  <c r="U116" i="78"/>
  <c r="V99" i="78"/>
  <c r="V105" i="78"/>
  <c r="CH92" i="85" l="1"/>
  <c r="CH93" i="85" s="1"/>
  <c r="CH87" i="85"/>
  <c r="CG116" i="85"/>
  <c r="CH117" i="85" s="1"/>
  <c r="CG123" i="85"/>
  <c r="CD99" i="48"/>
  <c r="CF90" i="48"/>
  <c r="CC126" i="48"/>
  <c r="CC125" i="48"/>
  <c r="CD117" i="48"/>
  <c r="RF117" i="27"/>
  <c r="V124" i="78"/>
  <c r="V117" i="78"/>
  <c r="U123" i="78"/>
  <c r="U125" i="78"/>
  <c r="W101" i="78"/>
  <c r="CG125" i="85" l="1"/>
  <c r="CG126" i="85"/>
  <c r="CG127" i="85" s="1"/>
  <c r="CG128" i="85" s="1"/>
  <c r="CH100" i="85"/>
  <c r="CH99" i="85" s="1"/>
  <c r="CH141" i="85"/>
  <c r="CI89" i="85"/>
  <c r="CJ90" i="85" s="1"/>
  <c r="CH142" i="85"/>
  <c r="CH88" i="85"/>
  <c r="CH104" i="85"/>
  <c r="CH124" i="85"/>
  <c r="CC127" i="48"/>
  <c r="CD124" i="48"/>
  <c r="CD104" i="48"/>
  <c r="CD105" i="48"/>
  <c r="CE101" i="48"/>
  <c r="RG117" i="27"/>
  <c r="V104" i="78"/>
  <c r="V109" i="78"/>
  <c r="U126" i="78"/>
  <c r="CH105" i="85" l="1"/>
  <c r="CH106" i="85" s="1"/>
  <c r="CH107" i="85" s="1"/>
  <c r="CI101" i="85"/>
  <c r="CH109" i="85"/>
  <c r="CH113" i="85"/>
  <c r="CH120" i="85"/>
  <c r="CH121" i="85" s="1"/>
  <c r="CD106" i="48"/>
  <c r="CD120" i="48"/>
  <c r="CD109" i="48"/>
  <c r="CD113" i="48"/>
  <c r="CC128" i="48"/>
  <c r="RH117" i="27"/>
  <c r="U127" i="78"/>
  <c r="V120" i="78"/>
  <c r="V121" i="78"/>
  <c r="V106" i="78"/>
  <c r="V114" i="78"/>
  <c r="V113" i="78"/>
  <c r="CH112" i="85" l="1"/>
  <c r="CI94" i="85"/>
  <c r="CH114" i="85"/>
  <c r="CH110" i="85"/>
  <c r="CD112" i="48"/>
  <c r="CE94" i="48"/>
  <c r="CD114" i="48"/>
  <c r="CD121" i="48"/>
  <c r="CD107" i="48"/>
  <c r="RI117" i="27"/>
  <c r="V107" i="78"/>
  <c r="V112" i="78"/>
  <c r="W92" i="78"/>
  <c r="W93" i="78"/>
  <c r="T138" i="78"/>
  <c r="T143" i="78" s="1"/>
  <c r="CH116" i="85" l="1"/>
  <c r="CI117" i="85" s="1"/>
  <c r="CI92" i="85"/>
  <c r="CI93" i="85" s="1"/>
  <c r="CI87" i="85"/>
  <c r="CD110" i="48"/>
  <c r="CE92" i="48"/>
  <c r="CE87" i="48"/>
  <c r="RJ117" i="27"/>
  <c r="W88" i="78"/>
  <c r="W87" i="78"/>
  <c r="V110" i="78"/>
  <c r="CH123" i="85" l="1"/>
  <c r="CH125" i="85" s="1"/>
  <c r="CJ89" i="85"/>
  <c r="CK90" i="85" s="1"/>
  <c r="CI141" i="85"/>
  <c r="CI142" i="85"/>
  <c r="CI88" i="85"/>
  <c r="CI100" i="85"/>
  <c r="CI99" i="85" s="1"/>
  <c r="CI124" i="85"/>
  <c r="CI104" i="85"/>
  <c r="CE142" i="48"/>
  <c r="CE100" i="48"/>
  <c r="CF89" i="48"/>
  <c r="CE141" i="48"/>
  <c r="CE88" i="48"/>
  <c r="CE93" i="48"/>
  <c r="CD116" i="48"/>
  <c r="CD123" i="48" s="1"/>
  <c r="RK117" i="27"/>
  <c r="W100" i="78"/>
  <c r="V116" i="78"/>
  <c r="Y90" i="78"/>
  <c r="X89" i="78"/>
  <c r="CH126" i="85" l="1"/>
  <c r="CH127" i="85" s="1"/>
  <c r="CH128" i="85" s="1"/>
  <c r="CI105" i="85"/>
  <c r="CI106" i="85" s="1"/>
  <c r="CI107" i="85" s="1"/>
  <c r="CJ101" i="85"/>
  <c r="CI120" i="85"/>
  <c r="CI121" i="85" s="1"/>
  <c r="CI109" i="85"/>
  <c r="CI113" i="85"/>
  <c r="CD126" i="48"/>
  <c r="CD125" i="48"/>
  <c r="CG90" i="48"/>
  <c r="CE117" i="48"/>
  <c r="CE99" i="48"/>
  <c r="RL117" i="27"/>
  <c r="V123" i="78"/>
  <c r="V125" i="78"/>
  <c r="X101" i="78"/>
  <c r="W99" i="78"/>
  <c r="W105" i="78"/>
  <c r="W117" i="78"/>
  <c r="W124" i="78"/>
  <c r="CJ94" i="85" l="1"/>
  <c r="CI114" i="85"/>
  <c r="CI112" i="85"/>
  <c r="CI110" i="85"/>
  <c r="CD127" i="48"/>
  <c r="CE105" i="48"/>
  <c r="CF101" i="48"/>
  <c r="CE104" i="48"/>
  <c r="CE124" i="48"/>
  <c r="RM117" i="27"/>
  <c r="W104" i="78"/>
  <c r="W109" i="78"/>
  <c r="V126" i="78"/>
  <c r="CI116" i="85" l="1"/>
  <c r="CJ117" i="85" s="1"/>
  <c r="CJ92" i="85"/>
  <c r="CJ93" i="85" s="1"/>
  <c r="CJ87" i="85"/>
  <c r="CE120" i="48"/>
  <c r="CE109" i="48"/>
  <c r="CE113" i="48"/>
  <c r="CE106" i="48"/>
  <c r="CD128" i="48"/>
  <c r="RN117" i="27"/>
  <c r="V127" i="78"/>
  <c r="W113" i="78"/>
  <c r="W114" i="78"/>
  <c r="W120" i="78"/>
  <c r="W121" i="78"/>
  <c r="W106" i="78"/>
  <c r="CJ141" i="85" l="1"/>
  <c r="CJ88" i="85"/>
  <c r="CJ142" i="85"/>
  <c r="CJ100" i="85"/>
  <c r="CJ99" i="85" s="1"/>
  <c r="CK89" i="85"/>
  <c r="CL90" i="85" s="1"/>
  <c r="CI123" i="85"/>
  <c r="CJ104" i="85"/>
  <c r="CJ124" i="85"/>
  <c r="CE114" i="48"/>
  <c r="CE112" i="48"/>
  <c r="CF94" i="48"/>
  <c r="CE107" i="48"/>
  <c r="CE121" i="48"/>
  <c r="RO117" i="27"/>
  <c r="W107" i="78"/>
  <c r="X92" i="78"/>
  <c r="X93" i="78"/>
  <c r="U138" i="78"/>
  <c r="U143" i="78" s="1"/>
  <c r="W112" i="78"/>
  <c r="CJ105" i="85" l="1"/>
  <c r="CJ106" i="85" s="1"/>
  <c r="CJ107" i="85" s="1"/>
  <c r="CK101" i="85"/>
  <c r="CJ120" i="85"/>
  <c r="CJ121" i="85" s="1"/>
  <c r="CJ113" i="85"/>
  <c r="CJ109" i="85"/>
  <c r="CI126" i="85"/>
  <c r="CI127" i="85" s="1"/>
  <c r="CI128" i="85" s="1"/>
  <c r="CI125" i="85"/>
  <c r="CE110" i="48"/>
  <c r="CF92" i="48"/>
  <c r="CF87" i="48"/>
  <c r="RP117" i="27"/>
  <c r="X87" i="78"/>
  <c r="X88" i="78"/>
  <c r="W110" i="78"/>
  <c r="CJ112" i="85" l="1"/>
  <c r="CJ114" i="85"/>
  <c r="CK94" i="85"/>
  <c r="CJ110" i="85"/>
  <c r="CF93" i="48"/>
  <c r="CG89" i="48"/>
  <c r="CF141" i="48"/>
  <c r="CF88" i="48"/>
  <c r="CF100" i="48"/>
  <c r="CF142" i="48"/>
  <c r="CE116" i="48"/>
  <c r="CE123" i="48" s="1"/>
  <c r="RQ117" i="27"/>
  <c r="W116" i="78"/>
  <c r="Z90" i="78"/>
  <c r="Y89" i="78"/>
  <c r="X100" i="78"/>
  <c r="CJ116" i="85" l="1"/>
  <c r="CK117" i="85" s="1"/>
  <c r="CK92" i="85"/>
  <c r="CK93" i="85" s="1"/>
  <c r="CK87" i="85"/>
  <c r="CF99" i="48"/>
  <c r="CH90" i="48"/>
  <c r="CF117" i="48"/>
  <c r="CE125" i="48"/>
  <c r="CE126" i="48"/>
  <c r="RR117" i="27"/>
  <c r="Y101" i="78"/>
  <c r="X99" i="78"/>
  <c r="X105" i="78"/>
  <c r="X124" i="78"/>
  <c r="X117" i="78"/>
  <c r="W125" i="78"/>
  <c r="W123" i="78"/>
  <c r="CJ123" i="85" l="1"/>
  <c r="CK88" i="85"/>
  <c r="CK142" i="85"/>
  <c r="CK141" i="85"/>
  <c r="CL89" i="85"/>
  <c r="CM90" i="85" s="1"/>
  <c r="CK100" i="85"/>
  <c r="CK99" i="85" s="1"/>
  <c r="CJ126" i="85"/>
  <c r="CJ127" i="85" s="1"/>
  <c r="CJ128" i="85" s="1"/>
  <c r="CJ125" i="85"/>
  <c r="CK124" i="85"/>
  <c r="CK104" i="85"/>
  <c r="CF124" i="48"/>
  <c r="CF104" i="48"/>
  <c r="CE127" i="48"/>
  <c r="CF105" i="48"/>
  <c r="CG101" i="48"/>
  <c r="RS117" i="27"/>
  <c r="W126" i="78"/>
  <c r="X104" i="78"/>
  <c r="X109" i="78"/>
  <c r="CK105" i="85" l="1"/>
  <c r="CK106" i="85" s="1"/>
  <c r="CK107" i="85" s="1"/>
  <c r="CL101" i="85"/>
  <c r="CK109" i="85"/>
  <c r="CK120" i="85"/>
  <c r="CK121" i="85" s="1"/>
  <c r="CK113" i="85"/>
  <c r="CE128" i="48"/>
  <c r="CF106" i="48"/>
  <c r="CF120" i="48"/>
  <c r="CF113" i="48"/>
  <c r="CF109" i="48"/>
  <c r="RT117" i="27"/>
  <c r="X106" i="78"/>
  <c r="X121" i="78"/>
  <c r="X120" i="78"/>
  <c r="W127" i="78"/>
  <c r="X114" i="78"/>
  <c r="X113" i="78"/>
  <c r="CK114" i="85" l="1"/>
  <c r="CL94" i="85"/>
  <c r="CK112" i="85"/>
  <c r="CK110" i="85"/>
  <c r="CF107" i="48"/>
  <c r="CF121" i="48"/>
  <c r="CG94" i="48"/>
  <c r="CF114" i="48"/>
  <c r="CF112" i="48"/>
  <c r="RU117" i="27"/>
  <c r="X107" i="78"/>
  <c r="X112" i="78"/>
  <c r="V138" i="78"/>
  <c r="Y92" i="78"/>
  <c r="Y93" i="78"/>
  <c r="CL92" i="85" l="1"/>
  <c r="CL93" i="85" s="1"/>
  <c r="CL87" i="85"/>
  <c r="CK116" i="85"/>
  <c r="CL117" i="85" s="1"/>
  <c r="CG92" i="48"/>
  <c r="CG87" i="48"/>
  <c r="CF110" i="48"/>
  <c r="RV117" i="27"/>
  <c r="Y87" i="78"/>
  <c r="Y88" i="78"/>
  <c r="X110" i="78"/>
  <c r="CK123" i="85" l="1"/>
  <c r="CK125" i="85" s="1"/>
  <c r="CK126" i="85"/>
  <c r="CK127" i="85" s="1"/>
  <c r="CK128" i="85" s="1"/>
  <c r="CL104" i="85"/>
  <c r="CL124" i="85"/>
  <c r="CL142" i="85"/>
  <c r="CM89" i="85"/>
  <c r="CN90" i="85" s="1"/>
  <c r="CL88" i="85"/>
  <c r="CL141" i="85"/>
  <c r="CL100" i="85"/>
  <c r="CL99" i="85" s="1"/>
  <c r="CG141" i="48"/>
  <c r="CG88" i="48"/>
  <c r="CG142" i="48"/>
  <c r="CG100" i="48"/>
  <c r="CH89" i="48"/>
  <c r="CG93" i="48"/>
  <c r="CF116" i="48"/>
  <c r="CF123" i="48" s="1"/>
  <c r="RW117" i="27"/>
  <c r="Y100" i="78"/>
  <c r="X116" i="78"/>
  <c r="Z89" i="78"/>
  <c r="AA90" i="78"/>
  <c r="CL113" i="85" l="1"/>
  <c r="CL109" i="85"/>
  <c r="CL120" i="85"/>
  <c r="CL121" i="85" s="1"/>
  <c r="CL105" i="85"/>
  <c r="CL106" i="85" s="1"/>
  <c r="CL107" i="85" s="1"/>
  <c r="CL110" i="85" s="1"/>
  <c r="CM101" i="85"/>
  <c r="CF125" i="48"/>
  <c r="CF126" i="48"/>
  <c r="CI90" i="48"/>
  <c r="CG117" i="48"/>
  <c r="CG99" i="48"/>
  <c r="RX117" i="27"/>
  <c r="Y124" i="78"/>
  <c r="Y117" i="78"/>
  <c r="Z101" i="78"/>
  <c r="Y99" i="78"/>
  <c r="Y105" i="78"/>
  <c r="X123" i="78"/>
  <c r="X125" i="78"/>
  <c r="CL116" i="85" l="1"/>
  <c r="CM117" i="85" s="1"/>
  <c r="CL123" i="85"/>
  <c r="CL112" i="85"/>
  <c r="CL114" i="85"/>
  <c r="CM94" i="85"/>
  <c r="CF127" i="48"/>
  <c r="CG105" i="48"/>
  <c r="CH101" i="48"/>
  <c r="CG104" i="48"/>
  <c r="CG124" i="48"/>
  <c r="RY117" i="27"/>
  <c r="Y104" i="78"/>
  <c r="Y109" i="78"/>
  <c r="X126" i="78"/>
  <c r="CM92" i="85" l="1"/>
  <c r="CM93" i="85" s="1"/>
  <c r="CM87" i="85"/>
  <c r="CL125" i="85"/>
  <c r="CL126" i="85"/>
  <c r="CL127" i="85" s="1"/>
  <c r="CL128" i="85" s="1"/>
  <c r="CM104" i="85"/>
  <c r="CM124" i="85"/>
  <c r="CG109" i="48"/>
  <c r="CG113" i="48"/>
  <c r="CG120" i="48"/>
  <c r="CG106" i="48"/>
  <c r="CF128" i="48"/>
  <c r="RZ117" i="27"/>
  <c r="Y106" i="78"/>
  <c r="Y120" i="78"/>
  <c r="Y121" i="78"/>
  <c r="Y113" i="78"/>
  <c r="Y114" i="78"/>
  <c r="X127" i="78"/>
  <c r="CM113" i="85" l="1"/>
  <c r="CM120" i="85"/>
  <c r="CM121" i="85" s="1"/>
  <c r="CM109" i="85"/>
  <c r="CM141" i="85"/>
  <c r="CM88" i="85"/>
  <c r="CM142" i="85"/>
  <c r="CN89" i="85"/>
  <c r="CO90" i="85" s="1"/>
  <c r="CM100" i="85"/>
  <c r="CM99" i="85" s="1"/>
  <c r="CG121" i="48"/>
  <c r="CG112" i="48"/>
  <c r="CH94" i="48"/>
  <c r="CG114" i="48"/>
  <c r="CG107" i="48"/>
  <c r="SA117" i="27"/>
  <c r="W138" i="78"/>
  <c r="W143" i="78" s="1"/>
  <c r="Y112" i="78"/>
  <c r="Y107" i="78"/>
  <c r="Z92" i="78"/>
  <c r="Z93" i="78"/>
  <c r="CM105" i="85" l="1"/>
  <c r="CM106" i="85" s="1"/>
  <c r="CM107" i="85" s="1"/>
  <c r="CM110" i="85" s="1"/>
  <c r="CN101" i="85"/>
  <c r="CM114" i="85"/>
  <c r="CM112" i="85"/>
  <c r="CN94" i="85"/>
  <c r="CG110" i="48"/>
  <c r="CH92" i="48"/>
  <c r="CH87" i="48"/>
  <c r="SB117" i="27"/>
  <c r="Z87" i="78"/>
  <c r="Z88" i="78"/>
  <c r="Y110" i="78"/>
  <c r="CN92" i="85" l="1"/>
  <c r="CN93" i="85" s="1"/>
  <c r="CN87" i="85"/>
  <c r="CM116" i="85"/>
  <c r="CN117" i="85" s="1"/>
  <c r="CM123" i="85"/>
  <c r="CH93" i="48"/>
  <c r="CH100" i="48"/>
  <c r="CI89" i="48"/>
  <c r="CH142" i="48"/>
  <c r="CH88" i="48"/>
  <c r="CH141" i="48"/>
  <c r="CG116" i="48"/>
  <c r="CG123" i="48" s="1"/>
  <c r="SC117" i="27"/>
  <c r="Y123" i="78"/>
  <c r="Y125" i="78"/>
  <c r="Y116" i="78"/>
  <c r="AA89" i="78"/>
  <c r="AB90" i="78"/>
  <c r="Z100" i="78"/>
  <c r="CM126" i="85" l="1"/>
  <c r="CM127" i="85" s="1"/>
  <c r="CM128" i="85" s="1"/>
  <c r="CM125" i="85"/>
  <c r="CN88" i="85"/>
  <c r="CN141" i="85"/>
  <c r="CN100" i="85"/>
  <c r="CN99" i="85" s="1"/>
  <c r="CO89" i="85"/>
  <c r="CP90" i="85" s="1"/>
  <c r="CN142" i="85"/>
  <c r="CN124" i="85"/>
  <c r="CN104" i="85"/>
  <c r="CJ90" i="48"/>
  <c r="CH99" i="48"/>
  <c r="CH117" i="48"/>
  <c r="CG126" i="48"/>
  <c r="CG125" i="48"/>
  <c r="SD117" i="27"/>
  <c r="Z105" i="78"/>
  <c r="AA101" i="78"/>
  <c r="Z99" i="78"/>
  <c r="Z124" i="78"/>
  <c r="Z117" i="78"/>
  <c r="Y126" i="78"/>
  <c r="CN105" i="85" l="1"/>
  <c r="CN106" i="85" s="1"/>
  <c r="CN107" i="85" s="1"/>
  <c r="CO101" i="85"/>
  <c r="CN113" i="85"/>
  <c r="CN120" i="85"/>
  <c r="CN121" i="85" s="1"/>
  <c r="CN109" i="85"/>
  <c r="CG127" i="48"/>
  <c r="CH105" i="48"/>
  <c r="CI101" i="48"/>
  <c r="CH124" i="48"/>
  <c r="CH104" i="48"/>
  <c r="SE117" i="27"/>
  <c r="Z104" i="78"/>
  <c r="Z109" i="78"/>
  <c r="Y127" i="78"/>
  <c r="CN114" i="85" l="1"/>
  <c r="CN112" i="85"/>
  <c r="CO94" i="85"/>
  <c r="CN110" i="85"/>
  <c r="CH113" i="48"/>
  <c r="CH120" i="48"/>
  <c r="CH109" i="48"/>
  <c r="CH106" i="48"/>
  <c r="CG128" i="48"/>
  <c r="SF117" i="27"/>
  <c r="Z106" i="78"/>
  <c r="Z114" i="78"/>
  <c r="Z113" i="78"/>
  <c r="Z120" i="78"/>
  <c r="Z121" i="78"/>
  <c r="X138" i="78"/>
  <c r="X143" i="78" s="1"/>
  <c r="CN116" i="85" l="1"/>
  <c r="CO117" i="85" s="1"/>
  <c r="CO92" i="85"/>
  <c r="CO93" i="85" s="1"/>
  <c r="CO87" i="85"/>
  <c r="CH107" i="48"/>
  <c r="CH121" i="48"/>
  <c r="CH114" i="48"/>
  <c r="CH112" i="48"/>
  <c r="CI94" i="48"/>
  <c r="SG117" i="27"/>
  <c r="Z112" i="78"/>
  <c r="AA93" i="78"/>
  <c r="AA92" i="78"/>
  <c r="Z107" i="78"/>
  <c r="CN123" i="85" l="1"/>
  <c r="CN125" i="85" s="1"/>
  <c r="CO141" i="85"/>
  <c r="CO88" i="85"/>
  <c r="CO142" i="85"/>
  <c r="CP89" i="85"/>
  <c r="CQ90" i="85" s="1"/>
  <c r="CO100" i="85"/>
  <c r="CO99" i="85" s="1"/>
  <c r="CO104" i="85"/>
  <c r="CO124" i="85"/>
  <c r="CN126" i="85"/>
  <c r="CN127" i="85" s="1"/>
  <c r="CN128" i="85" s="1"/>
  <c r="CI92" i="48"/>
  <c r="CI87" i="48"/>
  <c r="CH110" i="48"/>
  <c r="SH117" i="27"/>
  <c r="Z110" i="78"/>
  <c r="AA88" i="78"/>
  <c r="AA87" i="78"/>
  <c r="CO113" i="85" l="1"/>
  <c r="CO120" i="85"/>
  <c r="CO121" i="85" s="1"/>
  <c r="CO109" i="85"/>
  <c r="CO105" i="85"/>
  <c r="CO106" i="85" s="1"/>
  <c r="CO107" i="85" s="1"/>
  <c r="CP101" i="85"/>
  <c r="CH116" i="48"/>
  <c r="CH123" i="48" s="1"/>
  <c r="CI88" i="48"/>
  <c r="CI142" i="48"/>
  <c r="CI141" i="48"/>
  <c r="CI100" i="48"/>
  <c r="CJ89" i="48"/>
  <c r="CI93" i="48"/>
  <c r="SI117" i="27"/>
  <c r="AA100" i="78"/>
  <c r="Z116" i="78"/>
  <c r="AB89" i="78"/>
  <c r="AC90" i="78"/>
  <c r="CO110" i="85" l="1"/>
  <c r="CP94" i="85"/>
  <c r="CO112" i="85"/>
  <c r="CO114" i="85"/>
  <c r="CH125" i="48"/>
  <c r="CH126" i="48"/>
  <c r="CI117" i="48"/>
  <c r="CI99" i="48"/>
  <c r="CK90" i="48"/>
  <c r="SJ117" i="27"/>
  <c r="AA117" i="78"/>
  <c r="AA124" i="78"/>
  <c r="Z123" i="78"/>
  <c r="Z125" i="78"/>
  <c r="AA105" i="78"/>
  <c r="AB101" i="78"/>
  <c r="AA99" i="78"/>
  <c r="CP92" i="85" l="1"/>
  <c r="CP93" i="85" s="1"/>
  <c r="CP87" i="85"/>
  <c r="CO116" i="85"/>
  <c r="CP117" i="85" s="1"/>
  <c r="CI124" i="48"/>
  <c r="CI104" i="48"/>
  <c r="CH127" i="48"/>
  <c r="CI105" i="48"/>
  <c r="CJ101" i="48"/>
  <c r="SK117" i="27"/>
  <c r="Z126" i="78"/>
  <c r="AA109" i="78"/>
  <c r="AA104" i="78"/>
  <c r="CO123" i="85" l="1"/>
  <c r="CP88" i="85"/>
  <c r="CP142" i="85"/>
  <c r="CP100" i="85"/>
  <c r="CP99" i="85" s="1"/>
  <c r="CQ89" i="85"/>
  <c r="CR90" i="85" s="1"/>
  <c r="CP141" i="85"/>
  <c r="CP104" i="85"/>
  <c r="CP124" i="85"/>
  <c r="CH128" i="48"/>
  <c r="CI120" i="48"/>
  <c r="CI109" i="48"/>
  <c r="CI113" i="48"/>
  <c r="CI106" i="48"/>
  <c r="SL117" i="27"/>
  <c r="Z127" i="78"/>
  <c r="AA114" i="78"/>
  <c r="AA113" i="78"/>
  <c r="AA121" i="78"/>
  <c r="AA120" i="78"/>
  <c r="AA106" i="78"/>
  <c r="CP109" i="85" l="1"/>
  <c r="CP113" i="85"/>
  <c r="CP120" i="85"/>
  <c r="CP121" i="85" s="1"/>
  <c r="CP105" i="85"/>
  <c r="CP106" i="85" s="1"/>
  <c r="CP107" i="85" s="1"/>
  <c r="CP110" i="85" s="1"/>
  <c r="CQ101" i="85"/>
  <c r="CO126" i="85"/>
  <c r="CO127" i="85" s="1"/>
  <c r="CO128" i="85" s="1"/>
  <c r="CO125" i="85"/>
  <c r="CI121" i="48"/>
  <c r="CJ94" i="48"/>
  <c r="CI114" i="48"/>
  <c r="CI112" i="48"/>
  <c r="CI107" i="48"/>
  <c r="SM117" i="27"/>
  <c r="Y138" i="78"/>
  <c r="Y143" i="78" s="1"/>
  <c r="AA112" i="78"/>
  <c r="AB93" i="78"/>
  <c r="AB92" i="78"/>
  <c r="AA107" i="78"/>
  <c r="CP116" i="85" l="1"/>
  <c r="CQ117" i="85" s="1"/>
  <c r="CQ94" i="85"/>
  <c r="CP114" i="85"/>
  <c r="CP112" i="85"/>
  <c r="CI110" i="48"/>
  <c r="CJ92" i="48"/>
  <c r="CJ87" i="48"/>
  <c r="SN117" i="27"/>
  <c r="AB87" i="78"/>
  <c r="AB88" i="78"/>
  <c r="AA110" i="78"/>
  <c r="CQ104" i="85" l="1"/>
  <c r="CQ124" i="85"/>
  <c r="CQ92" i="85"/>
  <c r="CQ93" i="85" s="1"/>
  <c r="CQ87" i="85"/>
  <c r="CP123" i="85"/>
  <c r="CJ93" i="48"/>
  <c r="CJ141" i="48"/>
  <c r="CK89" i="48"/>
  <c r="CJ100" i="48"/>
  <c r="CJ142" i="48"/>
  <c r="CJ88" i="48"/>
  <c r="CI116" i="48"/>
  <c r="CI123" i="48" s="1"/>
  <c r="SO117" i="27"/>
  <c r="AC89" i="78"/>
  <c r="AD90" i="78"/>
  <c r="AB100" i="78"/>
  <c r="AA123" i="78"/>
  <c r="AA125" i="78"/>
  <c r="AA116" i="78"/>
  <c r="CP125" i="85" l="1"/>
  <c r="CP126" i="85"/>
  <c r="CP127" i="85" s="1"/>
  <c r="CP128" i="85" s="1"/>
  <c r="CQ100" i="85"/>
  <c r="CQ99" i="85" s="1"/>
  <c r="CQ141" i="85"/>
  <c r="CQ88" i="85"/>
  <c r="CQ142" i="85"/>
  <c r="CR89" i="85"/>
  <c r="CS90" i="85" s="1"/>
  <c r="CQ113" i="85"/>
  <c r="CQ109" i="85"/>
  <c r="CQ120" i="85"/>
  <c r="CQ121" i="85" s="1"/>
  <c r="CJ99" i="48"/>
  <c r="CI125" i="48"/>
  <c r="CI126" i="48"/>
  <c r="CL90" i="48"/>
  <c r="CJ117" i="48"/>
  <c r="SP117" i="27"/>
  <c r="AB105" i="78"/>
  <c r="AC101" i="78"/>
  <c r="AB99" i="78"/>
  <c r="AA126" i="78"/>
  <c r="AB124" i="78"/>
  <c r="AB117" i="78"/>
  <c r="CQ105" i="85" l="1"/>
  <c r="CQ106" i="85" s="1"/>
  <c r="CQ107" i="85" s="1"/>
  <c r="CQ110" i="85" s="1"/>
  <c r="CR101" i="85"/>
  <c r="CQ112" i="85"/>
  <c r="CQ114" i="85"/>
  <c r="CR94" i="85"/>
  <c r="CJ124" i="48"/>
  <c r="CJ104" i="48"/>
  <c r="CI127" i="48"/>
  <c r="CJ105" i="48"/>
  <c r="CK101" i="48"/>
  <c r="SQ117" i="27"/>
  <c r="AB104" i="78"/>
  <c r="AB109" i="78"/>
  <c r="AB106" i="78"/>
  <c r="AA127" i="78"/>
  <c r="CR92" i="85" l="1"/>
  <c r="CR93" i="85" s="1"/>
  <c r="CR87" i="85"/>
  <c r="CQ116" i="85"/>
  <c r="CR117" i="85" s="1"/>
  <c r="CQ123" i="85"/>
  <c r="CJ106" i="48"/>
  <c r="CI128" i="48"/>
  <c r="CJ120" i="48"/>
  <c r="CJ109" i="48"/>
  <c r="CJ113" i="48"/>
  <c r="SR117" i="27"/>
  <c r="AB107" i="78"/>
  <c r="AB121" i="78"/>
  <c r="AB120" i="78"/>
  <c r="Z138" i="78"/>
  <c r="Z143" i="78" s="1"/>
  <c r="AB114" i="78"/>
  <c r="AB113" i="78"/>
  <c r="CR124" i="85" l="1"/>
  <c r="CR104" i="85"/>
  <c r="CS89" i="85"/>
  <c r="CT90" i="85" s="1"/>
  <c r="CR141" i="85"/>
  <c r="CR100" i="85"/>
  <c r="CR99" i="85" s="1"/>
  <c r="CR142" i="85"/>
  <c r="CR88" i="85"/>
  <c r="CQ126" i="85"/>
  <c r="CQ127" i="85" s="1"/>
  <c r="CQ128" i="85" s="1"/>
  <c r="CQ125" i="85"/>
  <c r="CJ107" i="48"/>
  <c r="CJ121" i="48"/>
  <c r="CJ114" i="48"/>
  <c r="CJ112" i="48"/>
  <c r="CK94" i="48"/>
  <c r="SS117" i="27"/>
  <c r="AB112" i="78"/>
  <c r="AC92" i="78"/>
  <c r="AC93" i="78"/>
  <c r="AB110" i="78"/>
  <c r="CR105" i="85" l="1"/>
  <c r="CR106" i="85" s="1"/>
  <c r="CR107" i="85" s="1"/>
  <c r="CS101" i="85"/>
  <c r="CR109" i="85"/>
  <c r="CR120" i="85"/>
  <c r="CR121" i="85" s="1"/>
  <c r="CR113" i="85"/>
  <c r="CK92" i="48"/>
  <c r="CK87" i="48"/>
  <c r="CJ110" i="48"/>
  <c r="ST117" i="27"/>
  <c r="AB116" i="78"/>
  <c r="AC87" i="78"/>
  <c r="AC88" i="78"/>
  <c r="CR114" i="85" l="1"/>
  <c r="CS94" i="85"/>
  <c r="CR112" i="85"/>
  <c r="CR110" i="85"/>
  <c r="CJ116" i="48"/>
  <c r="CJ123" i="48" s="1"/>
  <c r="CL89" i="48"/>
  <c r="CK141" i="48"/>
  <c r="CK100" i="48"/>
  <c r="CK88" i="48"/>
  <c r="CK142" i="48"/>
  <c r="CK93" i="48"/>
  <c r="SU117" i="27"/>
  <c r="AC100" i="78"/>
  <c r="AC117" i="78"/>
  <c r="AC124" i="78"/>
  <c r="AD89" i="78"/>
  <c r="AE90" i="78"/>
  <c r="AB123" i="78"/>
  <c r="AB125" i="78"/>
  <c r="CR116" i="85" l="1"/>
  <c r="CS117" i="85" s="1"/>
  <c r="CS92" i="85"/>
  <c r="CS93" i="85" s="1"/>
  <c r="CS87" i="85"/>
  <c r="CK99" i="48"/>
  <c r="CJ125" i="48"/>
  <c r="CJ126" i="48"/>
  <c r="CM90" i="48"/>
  <c r="CK117" i="48"/>
  <c r="SV117" i="27"/>
  <c r="AD101" i="78"/>
  <c r="AC99" i="78"/>
  <c r="AB126" i="78"/>
  <c r="AC109" i="78"/>
  <c r="AC104" i="78"/>
  <c r="CR123" i="85" l="1"/>
  <c r="CS142" i="85"/>
  <c r="CS88" i="85"/>
  <c r="CT89" i="85"/>
  <c r="CU90" i="85" s="1"/>
  <c r="CS100" i="85"/>
  <c r="CS99" i="85" s="1"/>
  <c r="CS141" i="85"/>
  <c r="CR125" i="85"/>
  <c r="CR126" i="85"/>
  <c r="CR127" i="85" s="1"/>
  <c r="CR128" i="85" s="1"/>
  <c r="CS124" i="85"/>
  <c r="CS104" i="85"/>
  <c r="CJ127" i="48"/>
  <c r="CK104" i="48"/>
  <c r="CK124" i="48"/>
  <c r="CK105" i="48"/>
  <c r="CL101" i="48"/>
  <c r="SW117" i="27"/>
  <c r="AC120" i="78"/>
  <c r="AC121" i="78"/>
  <c r="AB127" i="78"/>
  <c r="AC114" i="78"/>
  <c r="AC113" i="78"/>
  <c r="AC105" i="78"/>
  <c r="CS113" i="85" l="1"/>
  <c r="CS109" i="85"/>
  <c r="CS120" i="85"/>
  <c r="CS121" i="85" s="1"/>
  <c r="CS105" i="85"/>
  <c r="CS106" i="85" s="1"/>
  <c r="CS107" i="85" s="1"/>
  <c r="CS110" i="85" s="1"/>
  <c r="CT101" i="85"/>
  <c r="CK106" i="48"/>
  <c r="CK120" i="48"/>
  <c r="CK113" i="48"/>
  <c r="CK109" i="48"/>
  <c r="CJ128" i="48"/>
  <c r="SX117" i="27"/>
  <c r="AC112" i="78"/>
  <c r="AC106" i="78"/>
  <c r="AD93" i="78"/>
  <c r="AD92" i="78"/>
  <c r="AA138" i="78"/>
  <c r="AA143" i="78" s="1"/>
  <c r="CS116" i="85" l="1"/>
  <c r="CT117" i="85" s="1"/>
  <c r="CS123" i="85"/>
  <c r="CS114" i="85"/>
  <c r="CT94" i="85"/>
  <c r="CS112" i="85"/>
  <c r="CK107" i="48"/>
  <c r="CK114" i="48"/>
  <c r="CL94" i="48"/>
  <c r="CK112" i="48"/>
  <c r="CK121" i="48"/>
  <c r="SY117" i="27"/>
  <c r="AC107" i="78"/>
  <c r="AD87" i="78"/>
  <c r="AD88" i="78"/>
  <c r="CS126" i="85" l="1"/>
  <c r="CS127" i="85" s="1"/>
  <c r="CS128" i="85" s="1"/>
  <c r="CS125" i="85"/>
  <c r="CT92" i="85"/>
  <c r="CT93" i="85" s="1"/>
  <c r="CT87" i="85"/>
  <c r="CT104" i="85"/>
  <c r="CT124" i="85"/>
  <c r="CL92" i="48"/>
  <c r="CL87" i="48"/>
  <c r="CK110" i="48"/>
  <c r="SZ117" i="27"/>
  <c r="AD100" i="78"/>
  <c r="AE89" i="78"/>
  <c r="AF90" i="78"/>
  <c r="AC110" i="78"/>
  <c r="CT120" i="85" l="1"/>
  <c r="CT121" i="85" s="1"/>
  <c r="CT109" i="85"/>
  <c r="CT113" i="85"/>
  <c r="CU89" i="85"/>
  <c r="CV90" i="85" s="1"/>
  <c r="CT142" i="85"/>
  <c r="CT141" i="85"/>
  <c r="CT88" i="85"/>
  <c r="CT100" i="85"/>
  <c r="CT99" i="85" s="1"/>
  <c r="CM89" i="48"/>
  <c r="CL141" i="48"/>
  <c r="CL142" i="48"/>
  <c r="CL88" i="48"/>
  <c r="CL100" i="48"/>
  <c r="CL93" i="48"/>
  <c r="CK116" i="48"/>
  <c r="CK123" i="48" s="1"/>
  <c r="TA117" i="27"/>
  <c r="AC116" i="78"/>
  <c r="AE101" i="78"/>
  <c r="AD99" i="78"/>
  <c r="AD105" i="78"/>
  <c r="CT112" i="85" l="1"/>
  <c r="CU94" i="85"/>
  <c r="CT114" i="85"/>
  <c r="CT105" i="85"/>
  <c r="CT106" i="85" s="1"/>
  <c r="CT107" i="85" s="1"/>
  <c r="CT110" i="85" s="1"/>
  <c r="CU101" i="85"/>
  <c r="CK125" i="48"/>
  <c r="CK126" i="48"/>
  <c r="CL117" i="48"/>
  <c r="CL99" i="48"/>
  <c r="CN90" i="48"/>
  <c r="TB117" i="27"/>
  <c r="AC123" i="78"/>
  <c r="AC125" i="78"/>
  <c r="AD124" i="78"/>
  <c r="AD117" i="78"/>
  <c r="CT116" i="85" l="1"/>
  <c r="CU117" i="85" s="1"/>
  <c r="CT123" i="85"/>
  <c r="CU92" i="85"/>
  <c r="CU93" i="85" s="1"/>
  <c r="CU87" i="85"/>
  <c r="CL104" i="48"/>
  <c r="CL124" i="48"/>
  <c r="CK127" i="48"/>
  <c r="CL105" i="48"/>
  <c r="CM101" i="48"/>
  <c r="TC117" i="27"/>
  <c r="AD106" i="78"/>
  <c r="AD104" i="78"/>
  <c r="AD109" i="78"/>
  <c r="AC126" i="78"/>
  <c r="CU88" i="85" l="1"/>
  <c r="CU100" i="85"/>
  <c r="CU99" i="85" s="1"/>
  <c r="CU142" i="85"/>
  <c r="CU141" i="85"/>
  <c r="CV89" i="85"/>
  <c r="CW90" i="85" s="1"/>
  <c r="CT126" i="85"/>
  <c r="CT127" i="85" s="1"/>
  <c r="CT128" i="85" s="1"/>
  <c r="CT125" i="85"/>
  <c r="CU124" i="85"/>
  <c r="CU104" i="85"/>
  <c r="CK128" i="48"/>
  <c r="CL106" i="48"/>
  <c r="CL113" i="48"/>
  <c r="CL120" i="48"/>
  <c r="CL109" i="48"/>
  <c r="TD117" i="27"/>
  <c r="AD114" i="78"/>
  <c r="AD113" i="78"/>
  <c r="AC127" i="78"/>
  <c r="AD120" i="78"/>
  <c r="AD121" i="78"/>
  <c r="CU105" i="85" l="1"/>
  <c r="CU106" i="85" s="1"/>
  <c r="CU107" i="85" s="1"/>
  <c r="CV101" i="85"/>
  <c r="CU109" i="85"/>
  <c r="CU120" i="85"/>
  <c r="CU121" i="85" s="1"/>
  <c r="CU113" i="85"/>
  <c r="CL112" i="48"/>
  <c r="CM94" i="48"/>
  <c r="CL114" i="48"/>
  <c r="CL107" i="48"/>
  <c r="CL121" i="48"/>
  <c r="TE117" i="27"/>
  <c r="AD112" i="78"/>
  <c r="AD107" i="78"/>
  <c r="AE93" i="78"/>
  <c r="AE92" i="78"/>
  <c r="AB138" i="78"/>
  <c r="AB143" i="78" s="1"/>
  <c r="CU114" i="85" l="1"/>
  <c r="CU112" i="85"/>
  <c r="CV94" i="85"/>
  <c r="CU110" i="85"/>
  <c r="CL110" i="48"/>
  <c r="CM92" i="48"/>
  <c r="CM87" i="48"/>
  <c r="TF117" i="27"/>
  <c r="AD110" i="78"/>
  <c r="AE87" i="78"/>
  <c r="AE88" i="78"/>
  <c r="CV92" i="85" l="1"/>
  <c r="CV93" i="85" s="1"/>
  <c r="CV87" i="85"/>
  <c r="CU116" i="85"/>
  <c r="CV117" i="85" s="1"/>
  <c r="CM93" i="48"/>
  <c r="CN89" i="48"/>
  <c r="CM141" i="48"/>
  <c r="CM100" i="48"/>
  <c r="CM88" i="48"/>
  <c r="CM142" i="48"/>
  <c r="CL116" i="48"/>
  <c r="CL123" i="48" s="1"/>
  <c r="TG117" i="27"/>
  <c r="AE100" i="78"/>
  <c r="AD125" i="78"/>
  <c r="AD123" i="78"/>
  <c r="AF89" i="78"/>
  <c r="AG90" i="78"/>
  <c r="AD116" i="78"/>
  <c r="CU123" i="85" l="1"/>
  <c r="CV142" i="85"/>
  <c r="CV141" i="85"/>
  <c r="CV88" i="85"/>
  <c r="CV100" i="85"/>
  <c r="CV99" i="85" s="1"/>
  <c r="CW89" i="85"/>
  <c r="CV124" i="85"/>
  <c r="CV104" i="85"/>
  <c r="CM99" i="48"/>
  <c r="CO90" i="48"/>
  <c r="CM117" i="48"/>
  <c r="CL126" i="48"/>
  <c r="CL125" i="48"/>
  <c r="TH117" i="27"/>
  <c r="AD126" i="78"/>
  <c r="AE99" i="78"/>
  <c r="AE105" i="78"/>
  <c r="AF101" i="78"/>
  <c r="AE117" i="78"/>
  <c r="AE124" i="78"/>
  <c r="CV105" i="85" l="1"/>
  <c r="CV106" i="85" s="1"/>
  <c r="CV107" i="85" s="1"/>
  <c r="CW101" i="85"/>
  <c r="CV109" i="85"/>
  <c r="CV113" i="85"/>
  <c r="CV120" i="85"/>
  <c r="CV121" i="85" s="1"/>
  <c r="CU125" i="85"/>
  <c r="CU126" i="85"/>
  <c r="CU127" i="85" s="1"/>
  <c r="CU128" i="85" s="1"/>
  <c r="CL127" i="48"/>
  <c r="CM124" i="48"/>
  <c r="CM104" i="48"/>
  <c r="CM105" i="48"/>
  <c r="CN101" i="48"/>
  <c r="TI117" i="27"/>
  <c r="AE109" i="78"/>
  <c r="AE104" i="78"/>
  <c r="AD127" i="78"/>
  <c r="CV114" i="85" l="1"/>
  <c r="CV112" i="85"/>
  <c r="CW94" i="85"/>
  <c r="CV110" i="85"/>
  <c r="CM106" i="48"/>
  <c r="CM120" i="48"/>
  <c r="CM113" i="48"/>
  <c r="CM109" i="48"/>
  <c r="CL128" i="48"/>
  <c r="TJ117" i="27"/>
  <c r="AC138" i="78"/>
  <c r="AC143" i="78" s="1"/>
  <c r="AE120" i="78"/>
  <c r="AE121" i="78"/>
  <c r="AE106" i="78"/>
  <c r="AE114" i="78"/>
  <c r="AE113" i="78"/>
  <c r="CW92" i="85" l="1"/>
  <c r="CW93" i="85" s="1"/>
  <c r="CW87" i="85"/>
  <c r="CV116" i="85"/>
  <c r="CW117" i="85" s="1"/>
  <c r="CM112" i="48"/>
  <c r="CM114" i="48"/>
  <c r="CN94" i="48"/>
  <c r="CM107" i="48"/>
  <c r="CM121" i="48"/>
  <c r="TK117" i="27"/>
  <c r="AF93" i="78"/>
  <c r="AF92" i="78"/>
  <c r="AE112" i="78"/>
  <c r="AE107" i="78"/>
  <c r="CV123" i="85" l="1"/>
  <c r="CV126" i="85" s="1"/>
  <c r="CV127" i="85" s="1"/>
  <c r="CV128" i="85" s="1"/>
  <c r="CV125" i="85"/>
  <c r="CW124" i="85"/>
  <c r="CW104" i="85"/>
  <c r="CW88" i="85"/>
  <c r="CW141" i="85"/>
  <c r="CW142" i="85"/>
  <c r="CW100" i="85"/>
  <c r="CW99" i="85" s="1"/>
  <c r="CW105" i="85" s="1"/>
  <c r="CN92" i="48"/>
  <c r="CN87" i="48"/>
  <c r="CM110" i="48"/>
  <c r="TL117" i="27"/>
  <c r="AF88" i="78"/>
  <c r="AF87" i="78"/>
  <c r="AE110" i="78"/>
  <c r="CW106" i="85" l="1"/>
  <c r="CW107" i="85" s="1"/>
  <c r="CW120" i="85"/>
  <c r="CW121" i="85" s="1"/>
  <c r="CW109" i="85"/>
  <c r="CW110" i="85" s="1"/>
  <c r="CW113" i="85"/>
  <c r="CM116" i="48"/>
  <c r="CM123" i="48" s="1"/>
  <c r="CO89" i="48"/>
  <c r="CN100" i="48"/>
  <c r="CN88" i="48"/>
  <c r="CN142" i="48"/>
  <c r="CN141" i="48"/>
  <c r="CN93" i="48"/>
  <c r="TM117" i="27"/>
  <c r="AE123" i="78"/>
  <c r="AE125" i="78"/>
  <c r="AH90" i="78"/>
  <c r="AG89" i="78"/>
  <c r="AE116" i="78"/>
  <c r="AF100" i="78"/>
  <c r="CW116" i="85" l="1"/>
  <c r="CW123" i="85" s="1"/>
  <c r="CW114" i="85"/>
  <c r="CW112" i="85"/>
  <c r="CN99" i="48"/>
  <c r="CM125" i="48"/>
  <c r="CM126" i="48"/>
  <c r="CN117" i="48"/>
  <c r="CP90" i="48"/>
  <c r="TN117" i="27"/>
  <c r="AF117" i="78"/>
  <c r="AF124" i="78"/>
  <c r="AE126" i="78"/>
  <c r="AG101" i="78"/>
  <c r="AF99" i="78"/>
  <c r="AF105" i="78"/>
  <c r="CW126" i="85" l="1"/>
  <c r="CW127" i="85" s="1"/>
  <c r="CW128" i="85" s="1"/>
  <c r="CW125" i="85"/>
  <c r="CM127" i="48"/>
  <c r="CN124" i="48"/>
  <c r="CN104" i="48"/>
  <c r="CN105" i="48"/>
  <c r="CO101" i="48"/>
  <c r="TO117" i="27"/>
  <c r="AF104" i="78"/>
  <c r="AF109" i="78"/>
  <c r="AE127" i="78"/>
  <c r="CN106" i="48" l="1"/>
  <c r="CN120" i="48"/>
  <c r="CN113" i="48"/>
  <c r="CN109" i="48"/>
  <c r="CM128" i="48"/>
  <c r="TP117" i="27"/>
  <c r="AD138" i="78"/>
  <c r="AD143" i="78" s="1"/>
  <c r="AF114" i="78"/>
  <c r="AF113" i="78"/>
  <c r="AF120" i="78"/>
  <c r="AF121" i="78"/>
  <c r="AF106" i="78"/>
  <c r="CN114" i="48" l="1"/>
  <c r="CN112" i="48"/>
  <c r="CO94" i="48"/>
  <c r="CN121" i="48"/>
  <c r="CN107" i="48"/>
  <c r="TQ117" i="27"/>
  <c r="AF107" i="78"/>
  <c r="AF112" i="78"/>
  <c r="AG92" i="78"/>
  <c r="AG93" i="78"/>
  <c r="CN110" i="48" l="1"/>
  <c r="CO92" i="48"/>
  <c r="CO87" i="48"/>
  <c r="TR117" i="27"/>
  <c r="AG87" i="78"/>
  <c r="AG88" i="78"/>
  <c r="AF110" i="78"/>
  <c r="CO93" i="48" l="1"/>
  <c r="CN116" i="48"/>
  <c r="CN123" i="48" s="1"/>
  <c r="CO88" i="48"/>
  <c r="CO142" i="48"/>
  <c r="CO100" i="48"/>
  <c r="CP89" i="48"/>
  <c r="CO141" i="48"/>
  <c r="TS117" i="27"/>
  <c r="AF116" i="78"/>
  <c r="AI90" i="78"/>
  <c r="AH89" i="78"/>
  <c r="AG100" i="78"/>
  <c r="CO117" i="48" l="1"/>
  <c r="CN126" i="48"/>
  <c r="CN125" i="48"/>
  <c r="CQ90" i="48"/>
  <c r="CO99" i="48"/>
  <c r="TT117" i="27"/>
  <c r="AG105" i="78"/>
  <c r="AH101" i="78"/>
  <c r="AG99" i="78"/>
  <c r="AG117" i="78"/>
  <c r="AG124" i="78"/>
  <c r="AF123" i="78"/>
  <c r="AF125" i="78"/>
  <c r="CN127" i="48" l="1"/>
  <c r="CO105" i="48"/>
  <c r="CP101" i="48"/>
  <c r="CO124" i="48"/>
  <c r="CO104" i="48"/>
  <c r="TU117" i="27"/>
  <c r="AG104" i="78"/>
  <c r="AG109" i="78"/>
  <c r="AF126" i="78"/>
  <c r="CO106" i="48" l="1"/>
  <c r="CO120" i="48"/>
  <c r="CO113" i="48"/>
  <c r="CO109" i="48"/>
  <c r="CN128" i="48"/>
  <c r="TV117" i="27"/>
  <c r="AF127" i="78"/>
  <c r="AG121" i="78"/>
  <c r="AG120" i="78"/>
  <c r="AG114" i="78"/>
  <c r="AG113" i="78"/>
  <c r="AG106" i="78"/>
  <c r="CO112" i="48" l="1"/>
  <c r="CO114" i="48"/>
  <c r="CP94" i="48"/>
  <c r="CO121" i="48"/>
  <c r="CO107" i="48"/>
  <c r="TW117" i="27"/>
  <c r="AG107" i="78"/>
  <c r="AH92" i="78"/>
  <c r="AH93" i="78"/>
  <c r="AG112" i="78"/>
  <c r="AE138" i="78"/>
  <c r="AE143" i="78" s="1"/>
  <c r="CO110" i="48" l="1"/>
  <c r="CP92" i="48"/>
  <c r="CP87" i="48"/>
  <c r="TX117" i="27"/>
  <c r="AH88" i="78"/>
  <c r="AH87" i="78"/>
  <c r="AG110" i="78"/>
  <c r="CP93" i="48" l="1"/>
  <c r="CO116" i="48"/>
  <c r="CO123" i="48" s="1"/>
  <c r="CP142" i="48"/>
  <c r="CP88" i="48"/>
  <c r="CP141" i="48"/>
  <c r="CP100" i="48"/>
  <c r="CQ89" i="48"/>
  <c r="TY117" i="27"/>
  <c r="AI89" i="78"/>
  <c r="AJ90" i="78"/>
  <c r="AG116" i="78"/>
  <c r="AH100" i="78"/>
  <c r="CP117" i="48" l="1"/>
  <c r="CR90" i="48"/>
  <c r="CO125" i="48"/>
  <c r="CO126" i="48"/>
  <c r="CP99" i="48"/>
  <c r="TZ117" i="27"/>
  <c r="AG125" i="78"/>
  <c r="AG123" i="78"/>
  <c r="AI101" i="78"/>
  <c r="AH99" i="78"/>
  <c r="AH105" i="78"/>
  <c r="AH117" i="78"/>
  <c r="AH124" i="78"/>
  <c r="CP105" i="48" l="1"/>
  <c r="CQ101" i="48"/>
  <c r="CO127" i="48"/>
  <c r="CP104" i="48"/>
  <c r="CP124" i="48"/>
  <c r="UA117" i="27"/>
  <c r="AG126" i="78"/>
  <c r="AH109" i="78"/>
  <c r="AH104" i="78"/>
  <c r="CP120" i="48" l="1"/>
  <c r="CP109" i="48"/>
  <c r="CP113" i="48"/>
  <c r="CO128" i="48"/>
  <c r="CP106" i="48"/>
  <c r="UB117" i="27"/>
  <c r="AH114" i="78"/>
  <c r="AH113" i="78"/>
  <c r="AG127" i="78"/>
  <c r="AH120" i="78"/>
  <c r="AH121" i="78"/>
  <c r="AH106" i="78"/>
  <c r="CP112" i="48" l="1"/>
  <c r="CQ94" i="48"/>
  <c r="CP114" i="48"/>
  <c r="CP121" i="48"/>
  <c r="CP107" i="48"/>
  <c r="UC117" i="27"/>
  <c r="AI92" i="78"/>
  <c r="AI93" i="78"/>
  <c r="AH107" i="78"/>
  <c r="AF138" i="78"/>
  <c r="AF143" i="78" s="1"/>
  <c r="AH112" i="78"/>
  <c r="CP110" i="48" l="1"/>
  <c r="CQ92" i="48"/>
  <c r="CQ87" i="48"/>
  <c r="UD117" i="27"/>
  <c r="AH110" i="78"/>
  <c r="AI87" i="78"/>
  <c r="AI88" i="78"/>
  <c r="CQ93" i="48" l="1"/>
  <c r="CP116" i="48"/>
  <c r="CP123" i="48"/>
  <c r="CQ88" i="48"/>
  <c r="CQ100" i="48"/>
  <c r="CR89" i="48"/>
  <c r="CQ141" i="48"/>
  <c r="CQ142" i="48"/>
  <c r="UE117" i="27"/>
  <c r="AI100" i="78"/>
  <c r="AJ89" i="78"/>
  <c r="AK90" i="78"/>
  <c r="AH116" i="78"/>
  <c r="CQ99" i="48" l="1"/>
  <c r="CQ117" i="48"/>
  <c r="CP126" i="48"/>
  <c r="CP125" i="48"/>
  <c r="CS90" i="48"/>
  <c r="UF117" i="27"/>
  <c r="AI117" i="78"/>
  <c r="AI124" i="78"/>
  <c r="AH125" i="78"/>
  <c r="AH123" i="78"/>
  <c r="AJ101" i="78"/>
  <c r="AI105" i="78"/>
  <c r="AI99" i="78"/>
  <c r="CQ124" i="48" l="1"/>
  <c r="CQ104" i="48"/>
  <c r="CP127" i="48"/>
  <c r="CQ105" i="48"/>
  <c r="CR101" i="48"/>
  <c r="UG117" i="27"/>
  <c r="AH126" i="78"/>
  <c r="AI104" i="78"/>
  <c r="AI109" i="78"/>
  <c r="CQ106" i="48" l="1"/>
  <c r="CP128" i="48"/>
  <c r="CQ120" i="48"/>
  <c r="CQ109" i="48"/>
  <c r="CQ113" i="48"/>
  <c r="UH117" i="27"/>
  <c r="AI121" i="78"/>
  <c r="AI120" i="78"/>
  <c r="AH127" i="78"/>
  <c r="AI106" i="78"/>
  <c r="AI114" i="78"/>
  <c r="AI113" i="78"/>
  <c r="CQ121" i="48" l="1"/>
  <c r="CQ114" i="48"/>
  <c r="CQ112" i="48"/>
  <c r="CR94" i="48"/>
  <c r="CQ107" i="48"/>
  <c r="UI117" i="27"/>
  <c r="AJ92" i="78"/>
  <c r="AJ93" i="78"/>
  <c r="AI107" i="78"/>
  <c r="AG138" i="78"/>
  <c r="AG143" i="78" s="1"/>
  <c r="AI112" i="78"/>
  <c r="CQ110" i="48" l="1"/>
  <c r="CR92" i="48"/>
  <c r="CR87" i="48"/>
  <c r="UJ117" i="27"/>
  <c r="AJ88" i="78"/>
  <c r="AJ87" i="78"/>
  <c r="AI110" i="78"/>
  <c r="CR93" i="48" l="1"/>
  <c r="CR88" i="48"/>
  <c r="CR142" i="48"/>
  <c r="CR100" i="48"/>
  <c r="CR141" i="48"/>
  <c r="CS89" i="48"/>
  <c r="CQ116" i="48"/>
  <c r="CQ123" i="48" s="1"/>
  <c r="UK117" i="27"/>
  <c r="AJ100" i="78"/>
  <c r="AI116" i="78"/>
  <c r="AK89" i="78"/>
  <c r="AL90" i="78"/>
  <c r="CT90" i="48" l="1"/>
  <c r="CQ125" i="48"/>
  <c r="CQ126" i="48"/>
  <c r="CR117" i="48"/>
  <c r="CR99" i="48"/>
  <c r="UL117" i="27"/>
  <c r="AJ117" i="78"/>
  <c r="AJ124" i="78"/>
  <c r="AJ99" i="78"/>
  <c r="AK101" i="78"/>
  <c r="AJ105" i="78"/>
  <c r="AI123" i="78"/>
  <c r="AI125" i="78"/>
  <c r="CQ127" i="48" l="1"/>
  <c r="CR104" i="48"/>
  <c r="CR124" i="48"/>
  <c r="CR105" i="48"/>
  <c r="CS101" i="48"/>
  <c r="UM117" i="27"/>
  <c r="AI126" i="78"/>
  <c r="AJ109" i="78"/>
  <c r="AJ104" i="78"/>
  <c r="CR106" i="48" l="1"/>
  <c r="CR120" i="48"/>
  <c r="CR113" i="48"/>
  <c r="CR109" i="48"/>
  <c r="CQ128" i="48"/>
  <c r="UN117" i="27"/>
  <c r="AJ113" i="78"/>
  <c r="AJ114" i="78"/>
  <c r="AJ106" i="78"/>
  <c r="AI127" i="78"/>
  <c r="AJ120" i="78"/>
  <c r="AJ121" i="78"/>
  <c r="CR107" i="48" l="1"/>
  <c r="CR110" i="48" s="1"/>
  <c r="CR112" i="48"/>
  <c r="CR114" i="48"/>
  <c r="CS94" i="48"/>
  <c r="CR121" i="48"/>
  <c r="UO117" i="27"/>
  <c r="AH138" i="78"/>
  <c r="AH143" i="78" s="1"/>
  <c r="AJ112" i="78"/>
  <c r="AJ107" i="78"/>
  <c r="AK92" i="78"/>
  <c r="AK93" i="78"/>
  <c r="CR116" i="48" l="1"/>
  <c r="CR123" i="48" s="1"/>
  <c r="CS92" i="48"/>
  <c r="CS87" i="48"/>
  <c r="UP117" i="27"/>
  <c r="AK87" i="78"/>
  <c r="AK88" i="78"/>
  <c r="AJ110" i="78"/>
  <c r="CR125" i="48" l="1"/>
  <c r="CR126" i="48"/>
  <c r="CS93" i="48"/>
  <c r="CS117" i="48"/>
  <c r="CS100" i="48"/>
  <c r="CS142" i="48"/>
  <c r="CT89" i="48"/>
  <c r="CS141" i="48"/>
  <c r="CS88" i="48"/>
  <c r="UQ117" i="27"/>
  <c r="AK100" i="78"/>
  <c r="AJ116" i="78"/>
  <c r="AL89" i="78"/>
  <c r="AM90" i="78"/>
  <c r="AJ123" i="78"/>
  <c r="AJ125" i="78"/>
  <c r="CS124" i="48" l="1"/>
  <c r="CS104" i="48"/>
  <c r="CU90" i="48"/>
  <c r="CR127" i="48"/>
  <c r="CS99" i="48"/>
  <c r="UR117" i="27"/>
  <c r="AK117" i="78"/>
  <c r="AK124" i="78"/>
  <c r="AK99" i="78"/>
  <c r="AL101" i="78"/>
  <c r="AK105" i="78"/>
  <c r="AJ126" i="78"/>
  <c r="CS120" i="48" l="1"/>
  <c r="CS109" i="48"/>
  <c r="CS113" i="48"/>
  <c r="CS105" i="48"/>
  <c r="CT101" i="48"/>
  <c r="CR128" i="48"/>
  <c r="US117" i="27"/>
  <c r="AK109" i="78"/>
  <c r="AK104" i="78"/>
  <c r="AJ127" i="78"/>
  <c r="CT94" i="48" l="1"/>
  <c r="CS112" i="48"/>
  <c r="CS114" i="48"/>
  <c r="CS106" i="48"/>
  <c r="CS121" i="48"/>
  <c r="UT117" i="27"/>
  <c r="AK121" i="78"/>
  <c r="AK120" i="78"/>
  <c r="AI138" i="78"/>
  <c r="AI143" i="78" s="1"/>
  <c r="AK113" i="78"/>
  <c r="AK114" i="78"/>
  <c r="AK106" i="78"/>
  <c r="CT92" i="48" l="1"/>
  <c r="CT87" i="48"/>
  <c r="CS107" i="48"/>
  <c r="UU117" i="27"/>
  <c r="AK112" i="78"/>
  <c r="AK107" i="78"/>
  <c r="AL93" i="78"/>
  <c r="AL92" i="78"/>
  <c r="CS110" i="48" l="1"/>
  <c r="CT100" i="48"/>
  <c r="CT142" i="48"/>
  <c r="CT88" i="48"/>
  <c r="CT141" i="48"/>
  <c r="CU89" i="48"/>
  <c r="CT93" i="48"/>
  <c r="UV117" i="27"/>
  <c r="AK110" i="78"/>
  <c r="AL87" i="78"/>
  <c r="AL88" i="78"/>
  <c r="CT99" i="48" l="1"/>
  <c r="CV90" i="48"/>
  <c r="CS116" i="48"/>
  <c r="UW117" i="27"/>
  <c r="AN90" i="78"/>
  <c r="AM89" i="78"/>
  <c r="AK116" i="78"/>
  <c r="AL100" i="78"/>
  <c r="CT117" i="48" l="1"/>
  <c r="CS123" i="48"/>
  <c r="CT105" i="48"/>
  <c r="CU101" i="48"/>
  <c r="UX117" i="27"/>
  <c r="AL124" i="78"/>
  <c r="AL117" i="78"/>
  <c r="AK125" i="78"/>
  <c r="AK123" i="78"/>
  <c r="AM101" i="78"/>
  <c r="AL105" i="78"/>
  <c r="AL99" i="78"/>
  <c r="CS125" i="48" l="1"/>
  <c r="CS126" i="48"/>
  <c r="CT124" i="48"/>
  <c r="CT104" i="48"/>
  <c r="CT106" i="48" s="1"/>
  <c r="UY117" i="27"/>
  <c r="AK126" i="78"/>
  <c r="AL106" i="78"/>
  <c r="AL109" i="78"/>
  <c r="AL104" i="78"/>
  <c r="CT107" i="48" l="1"/>
  <c r="CS127" i="48"/>
  <c r="CT120" i="48"/>
  <c r="CT109" i="48"/>
  <c r="CT113" i="48"/>
  <c r="UZ117" i="27"/>
  <c r="AL114" i="78"/>
  <c r="AL113" i="78"/>
  <c r="AK127" i="78"/>
  <c r="AL120" i="78"/>
  <c r="AL121" i="78"/>
  <c r="CT112" i="48" l="1"/>
  <c r="CU94" i="48"/>
  <c r="CT114" i="48"/>
  <c r="CT121" i="48"/>
  <c r="CS128" i="48"/>
  <c r="CT110" i="48"/>
  <c r="VA117" i="27"/>
  <c r="AL112" i="78"/>
  <c r="AL107" i="78"/>
  <c r="AM93" i="78"/>
  <c r="AM92" i="78"/>
  <c r="AJ138" i="78"/>
  <c r="AJ143" i="78" s="1"/>
  <c r="CU92" i="48" l="1"/>
  <c r="CU87" i="48"/>
  <c r="CT116" i="48"/>
  <c r="CT123" i="48" s="1"/>
  <c r="VB117" i="27"/>
  <c r="AL110" i="78"/>
  <c r="AM88" i="78"/>
  <c r="AM87" i="78"/>
  <c r="CU141" i="48" l="1"/>
  <c r="CU142" i="48"/>
  <c r="CU88" i="48"/>
  <c r="CV89" i="48"/>
  <c r="CU100" i="48"/>
  <c r="CU93" i="48"/>
  <c r="CT126" i="48"/>
  <c r="CT125" i="48"/>
  <c r="CU117" i="48"/>
  <c r="VC117" i="27"/>
  <c r="AN89" i="78"/>
  <c r="AO90" i="78"/>
  <c r="AM100" i="78"/>
  <c r="AL125" i="78"/>
  <c r="AL123" i="78"/>
  <c r="AL116" i="78"/>
  <c r="CU99" i="48" l="1"/>
  <c r="CU124" i="48"/>
  <c r="CU104" i="48"/>
  <c r="CT127" i="48"/>
  <c r="CW90" i="48"/>
  <c r="VD117" i="27"/>
  <c r="AL126" i="78"/>
  <c r="AM99" i="78"/>
  <c r="AM105" i="78"/>
  <c r="AN101" i="78"/>
  <c r="AM124" i="78"/>
  <c r="AM117" i="78"/>
  <c r="CT128" i="48" l="1"/>
  <c r="CU120" i="48"/>
  <c r="CU109" i="48"/>
  <c r="CU113" i="48"/>
  <c r="CU105" i="48"/>
  <c r="CV101" i="48"/>
  <c r="VE117" i="27"/>
  <c r="AL127" i="78"/>
  <c r="AM104" i="78"/>
  <c r="AM109" i="78"/>
  <c r="CU106" i="48" l="1"/>
  <c r="CU121" i="48"/>
  <c r="CU112" i="48"/>
  <c r="CV94" i="48"/>
  <c r="CU114" i="48"/>
  <c r="VF117" i="27"/>
  <c r="AK138" i="78"/>
  <c r="AK143" i="78" s="1"/>
  <c r="AM106" i="78"/>
  <c r="AM114" i="78"/>
  <c r="AM113" i="78"/>
  <c r="AM121" i="78"/>
  <c r="AM120" i="78"/>
  <c r="CV92" i="48" l="1"/>
  <c r="CV87" i="48"/>
  <c r="CU107" i="48"/>
  <c r="VG117" i="27"/>
  <c r="AM107" i="78"/>
  <c r="AM112" i="78"/>
  <c r="AN92" i="78"/>
  <c r="AN93" i="78"/>
  <c r="CU110" i="48" l="1"/>
  <c r="CV141" i="48"/>
  <c r="CV142" i="48"/>
  <c r="CW89" i="48"/>
  <c r="CV88" i="48"/>
  <c r="CV100" i="48"/>
  <c r="CV93" i="48"/>
  <c r="VH117" i="27"/>
  <c r="AN87" i="78"/>
  <c r="AN88" i="78"/>
  <c r="AM110" i="78"/>
  <c r="CU116" i="48" l="1"/>
  <c r="CU123" i="48" s="1"/>
  <c r="CV99" i="48"/>
  <c r="VI117" i="27"/>
  <c r="AP90" i="78"/>
  <c r="AO89" i="78"/>
  <c r="AM116" i="78"/>
  <c r="AN100" i="78"/>
  <c r="CU125" i="48" l="1"/>
  <c r="CU126" i="48"/>
  <c r="CV117" i="48"/>
  <c r="CV105" i="48"/>
  <c r="CW101" i="48"/>
  <c r="VJ117" i="27"/>
  <c r="AN124" i="78"/>
  <c r="AN117" i="78"/>
  <c r="AM123" i="78"/>
  <c r="AM125" i="78"/>
  <c r="AO101" i="78"/>
  <c r="AN105" i="78"/>
  <c r="AN99" i="78"/>
  <c r="CV104" i="48" l="1"/>
  <c r="CV106" i="48" s="1"/>
  <c r="CV124" i="48"/>
  <c r="CU127" i="48"/>
  <c r="VK117" i="27"/>
  <c r="AN104" i="78"/>
  <c r="AN109" i="78"/>
  <c r="AM126" i="78"/>
  <c r="CV107" i="48" l="1"/>
  <c r="CV120" i="48"/>
  <c r="CV109" i="48"/>
  <c r="CV113" i="48"/>
  <c r="CU128" i="48"/>
  <c r="VL117" i="27"/>
  <c r="AN114" i="78"/>
  <c r="AN113" i="78"/>
  <c r="AN106" i="78"/>
  <c r="AM127" i="78"/>
  <c r="AN120" i="78"/>
  <c r="AN121" i="78"/>
  <c r="CV121" i="48" l="1"/>
  <c r="CV112" i="48"/>
  <c r="CV114" i="48"/>
  <c r="CW94" i="48"/>
  <c r="CV110" i="48"/>
  <c r="VM117" i="27"/>
  <c r="AN107" i="78"/>
  <c r="AO92" i="78"/>
  <c r="AO93" i="78"/>
  <c r="AN112" i="78"/>
  <c r="AL138" i="78"/>
  <c r="AL143" i="78" s="1"/>
  <c r="CV116" i="48" l="1"/>
  <c r="CV123" i="48" s="1"/>
  <c r="CW92" i="48"/>
  <c r="CW87" i="48"/>
  <c r="VN117" i="27"/>
  <c r="AO87" i="78"/>
  <c r="AO88" i="78"/>
  <c r="AN110" i="78"/>
  <c r="CV126" i="48" l="1"/>
  <c r="CV125" i="48"/>
  <c r="CW88" i="48"/>
  <c r="CW142" i="48"/>
  <c r="CW100" i="48"/>
  <c r="CW141" i="48"/>
  <c r="CW117" i="48"/>
  <c r="CW93" i="48"/>
  <c r="VO117" i="27"/>
  <c r="AP89" i="78"/>
  <c r="AQ90" i="78"/>
  <c r="AO100" i="78"/>
  <c r="AN116" i="78"/>
  <c r="CW104" i="48" l="1"/>
  <c r="CW124" i="48"/>
  <c r="CV127" i="48"/>
  <c r="CW99" i="48"/>
  <c r="VP117" i="27"/>
  <c r="AN125" i="78"/>
  <c r="AN123" i="78"/>
  <c r="AO99" i="78"/>
  <c r="AO105" i="78"/>
  <c r="AP101" i="78"/>
  <c r="AO124" i="78"/>
  <c r="AO117" i="78"/>
  <c r="CW105" i="48" l="1"/>
  <c r="CW120" i="48"/>
  <c r="CW113" i="48"/>
  <c r="CW109" i="48"/>
  <c r="CV128" i="48"/>
  <c r="VQ117" i="27"/>
  <c r="AO109" i="78"/>
  <c r="AO104" i="78"/>
  <c r="AO106" i="78"/>
  <c r="AN126" i="78"/>
  <c r="CW114" i="48" l="1"/>
  <c r="CW112" i="48"/>
  <c r="CW106" i="48"/>
  <c r="CW121" i="48"/>
  <c r="VR117" i="27"/>
  <c r="AN127" i="78"/>
  <c r="AO114" i="78"/>
  <c r="AO113" i="78"/>
  <c r="AO120" i="78"/>
  <c r="AO121" i="78"/>
  <c r="CW107" i="48" l="1"/>
  <c r="VS117" i="27"/>
  <c r="AO112" i="78"/>
  <c r="AM138" i="78"/>
  <c r="AM143" i="78" s="1"/>
  <c r="AP93" i="78"/>
  <c r="AP92" i="78"/>
  <c r="AO107" i="78"/>
  <c r="CW110" i="48" l="1"/>
  <c r="VT117" i="27"/>
  <c r="AP87" i="78"/>
  <c r="AP88" i="78"/>
  <c r="AO110" i="78"/>
  <c r="CW116" i="48" l="1"/>
  <c r="CW123" i="48" s="1"/>
  <c r="VU117" i="27"/>
  <c r="AO125" i="78"/>
  <c r="AO123" i="78"/>
  <c r="AP100" i="78"/>
  <c r="AQ89" i="78"/>
  <c r="AR90" i="78"/>
  <c r="AO116" i="78"/>
  <c r="CW125" i="48" l="1"/>
  <c r="CW126" i="48"/>
  <c r="VV117" i="27"/>
  <c r="AO126" i="78"/>
  <c r="AP124" i="78"/>
  <c r="AP117" i="78"/>
  <c r="AP105" i="78"/>
  <c r="AQ101" i="78"/>
  <c r="AP99" i="78"/>
  <c r="AO127" i="78"/>
  <c r="CW127" i="48" l="1"/>
  <c r="VW117" i="27"/>
  <c r="AP104" i="78"/>
  <c r="AP109" i="78"/>
  <c r="AP106" i="78"/>
  <c r="AN138" i="78"/>
  <c r="AN143" i="78" s="1"/>
  <c r="CW128" i="48" l="1"/>
  <c r="VX117" i="27"/>
  <c r="AP113" i="78"/>
  <c r="AP114" i="78"/>
  <c r="AP120" i="78"/>
  <c r="AP121" i="78"/>
  <c r="AP107" i="78"/>
  <c r="VY117" i="27" l="1"/>
  <c r="AP110" i="78"/>
  <c r="AQ93" i="78"/>
  <c r="AQ92" i="78"/>
  <c r="AP112" i="78"/>
  <c r="VZ117" i="27" l="1"/>
  <c r="AQ88" i="78"/>
  <c r="AQ87" i="78"/>
  <c r="AP125" i="78"/>
  <c r="AP123" i="78"/>
  <c r="AP116" i="78"/>
  <c r="WA117" i="27" l="1"/>
  <c r="AP126" i="78"/>
  <c r="AQ100" i="78"/>
  <c r="AQ117" i="78"/>
  <c r="AQ124" i="78"/>
  <c r="AS90" i="78"/>
  <c r="AR89" i="78"/>
  <c r="WB117" i="27" l="1"/>
  <c r="AP127" i="78"/>
  <c r="AQ104" i="78"/>
  <c r="AQ109" i="78"/>
  <c r="AQ99" i="78"/>
  <c r="AR101" i="78"/>
  <c r="WC117" i="27" l="1"/>
  <c r="AO138" i="78"/>
  <c r="AO143" i="78" s="1"/>
  <c r="AQ105" i="78"/>
  <c r="AQ113" i="78"/>
  <c r="AQ114" i="78"/>
  <c r="AQ121" i="78"/>
  <c r="AQ120" i="78"/>
  <c r="WD117" i="27" l="1"/>
  <c r="AQ106" i="78"/>
  <c r="AR92" i="78"/>
  <c r="AR93" i="78"/>
  <c r="AQ112" i="78"/>
  <c r="WE117" i="27" l="1"/>
  <c r="AR87" i="78"/>
  <c r="AR88" i="78"/>
  <c r="AQ107" i="78"/>
  <c r="WF117" i="27" l="1"/>
  <c r="AR100" i="78"/>
  <c r="AQ110" i="78"/>
  <c r="AT90" i="78"/>
  <c r="AS89" i="78"/>
  <c r="WG117" i="27" l="1"/>
  <c r="AQ125" i="78"/>
  <c r="AQ123" i="78"/>
  <c r="AR99" i="78"/>
  <c r="AR105" i="78"/>
  <c r="AS101" i="78"/>
  <c r="AQ116" i="78"/>
  <c r="WH117" i="27" l="1"/>
  <c r="AR124" i="78"/>
  <c r="AR117" i="78"/>
  <c r="AQ126" i="78"/>
  <c r="WI117" i="27" l="1"/>
  <c r="AR109" i="78"/>
  <c r="AR104" i="78"/>
  <c r="AQ127" i="78"/>
  <c r="WJ117" i="27" l="1"/>
  <c r="WK117" i="27" s="1"/>
  <c r="WL117" i="27" s="1"/>
  <c r="WM117" i="27" s="1"/>
  <c r="WN117" i="27" s="1"/>
  <c r="WO117" i="27" s="1"/>
  <c r="WP117" i="27" s="1"/>
  <c r="WQ117" i="27" s="1"/>
  <c r="WR117" i="27" s="1"/>
  <c r="WS117" i="27" s="1"/>
  <c r="WT117" i="27" s="1"/>
  <c r="WU117" i="27" s="1"/>
  <c r="WV117" i="27" s="1"/>
  <c r="WW117" i="27" s="1"/>
  <c r="WX117" i="27" s="1"/>
  <c r="WY117" i="27" s="1"/>
  <c r="WZ117" i="27" s="1"/>
  <c r="XA117" i="27" s="1"/>
  <c r="XB117" i="27" s="1"/>
  <c r="XC117" i="27" s="1"/>
  <c r="XD117" i="27" s="1"/>
  <c r="XE117" i="27" s="1"/>
  <c r="XF117" i="27" s="1"/>
  <c r="XG117" i="27" s="1"/>
  <c r="XH117" i="27" s="1"/>
  <c r="XI117" i="27" s="1"/>
  <c r="XJ117" i="27" s="1"/>
  <c r="XK117" i="27" s="1"/>
  <c r="XL117" i="27" s="1"/>
  <c r="XM117" i="27" s="1"/>
  <c r="XN117" i="27" s="1"/>
  <c r="XO117" i="27" s="1"/>
  <c r="XP117" i="27" s="1"/>
  <c r="XQ117" i="27" s="1"/>
  <c r="XR117" i="27" s="1"/>
  <c r="XS117" i="27" s="1"/>
  <c r="XT117" i="27" s="1"/>
  <c r="XU117" i="27" s="1"/>
  <c r="XV117" i="27" s="1"/>
  <c r="XW117" i="27" s="1"/>
  <c r="XX117" i="27" s="1"/>
  <c r="XY117" i="27" s="1"/>
  <c r="XZ117" i="27" s="1"/>
  <c r="YA117" i="27" s="1"/>
  <c r="YB117" i="27" s="1"/>
  <c r="YC117" i="27" s="1"/>
  <c r="YD117" i="27" s="1"/>
  <c r="YE117" i="27" s="1"/>
  <c r="YF117" i="27" s="1"/>
  <c r="YG117" i="27" s="1"/>
  <c r="YH117" i="27" s="1"/>
  <c r="YI117" i="27" s="1"/>
  <c r="YJ117" i="27" s="1"/>
  <c r="YK117" i="27" s="1"/>
  <c r="YL117" i="27" s="1"/>
  <c r="YM117" i="27" s="1"/>
  <c r="YN117" i="27" s="1"/>
  <c r="YO117" i="27" s="1"/>
  <c r="YP117" i="27" s="1"/>
  <c r="YQ117" i="27" s="1"/>
  <c r="YR117" i="27" s="1"/>
  <c r="YS117" i="27" s="1"/>
  <c r="YT117" i="27" s="1"/>
  <c r="YU117" i="27" s="1"/>
  <c r="YV117" i="27" s="1"/>
  <c r="YW117" i="27" s="1"/>
  <c r="YX117" i="27" s="1"/>
  <c r="YY117" i="27" s="1"/>
  <c r="YZ117" i="27" s="1"/>
  <c r="ZA117" i="27" s="1"/>
  <c r="ZB117" i="27" s="1"/>
  <c r="ZC117" i="27" s="1"/>
  <c r="ZD117" i="27" s="1"/>
  <c r="ZE117" i="27" s="1"/>
  <c r="ZF117" i="27" s="1"/>
  <c r="ZG117" i="27" s="1"/>
  <c r="ZH117" i="27" s="1"/>
  <c r="ZI117" i="27" s="1"/>
  <c r="ZJ117" i="27" s="1"/>
  <c r="ZK117" i="27" s="1"/>
  <c r="ZL117" i="27" s="1"/>
  <c r="ZM117" i="27" s="1"/>
  <c r="ZN117" i="27" s="1"/>
  <c r="ZO117" i="27" s="1"/>
  <c r="ZP117" i="27" s="1"/>
  <c r="ZQ117" i="27" s="1"/>
  <c r="ZR117" i="27" s="1"/>
  <c r="ZS117" i="27" s="1"/>
  <c r="ZT117" i="27" s="1"/>
  <c r="ZU117" i="27" s="1"/>
  <c r="ZV117" i="27" s="1"/>
  <c r="ZW117" i="27" s="1"/>
  <c r="ZX117" i="27" s="1"/>
  <c r="ZY117" i="27" s="1"/>
  <c r="ZZ117" i="27" s="1"/>
  <c r="AAA117" i="27" s="1"/>
  <c r="AAB117" i="27" s="1"/>
  <c r="AAC117" i="27" s="1"/>
  <c r="AAD117" i="27" s="1"/>
  <c r="AAE117" i="27" s="1"/>
  <c r="AAF117" i="27" s="1"/>
  <c r="AAG117" i="27" s="1"/>
  <c r="AAH117" i="27" s="1"/>
  <c r="AAI117" i="27" s="1"/>
  <c r="AAJ117" i="27" s="1"/>
  <c r="AAK117" i="27" s="1"/>
  <c r="AAL117" i="27" s="1"/>
  <c r="AAM117" i="27" s="1"/>
  <c r="AAN117" i="27" s="1"/>
  <c r="AAO117" i="27" s="1"/>
  <c r="AAP117" i="27" s="1"/>
  <c r="AAQ117" i="27" s="1"/>
  <c r="AAR117" i="27" s="1"/>
  <c r="AAS117" i="27" s="1"/>
  <c r="AAT117" i="27" s="1"/>
  <c r="AAU117" i="27" s="1"/>
  <c r="AAV117" i="27" s="1"/>
  <c r="AAW117" i="27" s="1"/>
  <c r="AAX117" i="27" s="1"/>
  <c r="AAY117" i="27" s="1"/>
  <c r="AR106" i="78"/>
  <c r="AP138" i="78"/>
  <c r="AP143" i="78" s="1"/>
  <c r="AR120" i="78"/>
  <c r="AR121" i="78"/>
  <c r="AR114" i="78"/>
  <c r="AR113" i="78"/>
  <c r="AR112" i="78" l="1"/>
  <c r="AR107" i="78"/>
  <c r="AS93" i="78"/>
  <c r="AS92" i="78"/>
  <c r="AR110" i="78" l="1"/>
  <c r="AS88" i="78"/>
  <c r="AS87" i="78"/>
  <c r="AR123" i="78" l="1"/>
  <c r="AR125" i="78"/>
  <c r="AS100" i="78"/>
  <c r="AR116" i="78"/>
  <c r="AU90" i="78"/>
  <c r="AT89" i="78"/>
  <c r="AR126" i="78" l="1"/>
  <c r="AT101" i="78"/>
  <c r="AS99" i="78"/>
  <c r="AS105" i="78"/>
  <c r="AS124" i="78"/>
  <c r="AS117" i="78"/>
  <c r="AR127" i="78"/>
  <c r="AS104" i="78" l="1"/>
  <c r="AS109" i="78"/>
  <c r="AQ138" i="78"/>
  <c r="AQ143" i="78" s="1"/>
  <c r="AS106" i="78" l="1"/>
  <c r="AS113" i="78"/>
  <c r="AS114" i="78"/>
  <c r="AS120" i="78"/>
  <c r="AS121" i="78"/>
  <c r="AS112" i="78" l="1"/>
  <c r="AS107" i="78"/>
  <c r="AT93" i="78"/>
  <c r="AT92" i="78"/>
  <c r="AT87" i="78" l="1"/>
  <c r="AT88" i="78"/>
  <c r="AS110" i="78"/>
  <c r="AS123" i="78" l="1"/>
  <c r="AU89" i="78"/>
  <c r="AV90" i="78"/>
  <c r="AT100" i="78"/>
  <c r="AS125" i="78"/>
  <c r="AS116" i="78"/>
  <c r="AS126" i="78"/>
  <c r="AT124" i="78" l="1"/>
  <c r="AT117" i="78"/>
  <c r="AU101" i="78"/>
  <c r="AT99" i="78"/>
  <c r="AT105" i="78"/>
  <c r="AS127" i="78"/>
  <c r="AT104" i="78" l="1"/>
  <c r="AT109" i="78"/>
  <c r="AR138" i="78"/>
  <c r="AR143" i="78" s="1"/>
  <c r="AT106" i="78" l="1"/>
  <c r="AT114" i="78"/>
  <c r="AT113" i="78"/>
  <c r="AT120" i="78"/>
  <c r="AT121" i="78"/>
  <c r="AU92" i="78" l="1"/>
  <c r="AU93" i="78"/>
  <c r="AT107" i="78"/>
  <c r="AT112" i="78"/>
  <c r="AT110" i="78" l="1"/>
  <c r="AU88" i="78"/>
  <c r="AU87" i="78"/>
  <c r="AT125" i="78" l="1"/>
  <c r="AT123" i="78"/>
  <c r="AU100" i="78"/>
  <c r="AT116" i="78"/>
  <c r="AV89" i="78"/>
  <c r="AW90" i="78"/>
  <c r="AT126" i="78" l="1"/>
  <c r="AU117" i="78"/>
  <c r="AU124" i="78"/>
  <c r="AU105" i="78"/>
  <c r="AV101" i="78"/>
  <c r="AU99" i="78"/>
  <c r="AT127" i="78"/>
  <c r="AU104" i="78" l="1"/>
  <c r="AU106" i="78"/>
  <c r="AU109" i="78"/>
  <c r="AS138" i="78"/>
  <c r="AS143" i="78" s="1"/>
  <c r="AU121" i="78" l="1"/>
  <c r="AU120" i="78"/>
  <c r="AU114" i="78"/>
  <c r="AU113" i="78"/>
  <c r="AU107" i="78" l="1"/>
  <c r="AU112" i="78"/>
  <c r="AV92" i="78"/>
  <c r="AV93" i="78"/>
  <c r="AV88" i="78" l="1"/>
  <c r="AV87" i="78"/>
  <c r="AU110" i="78"/>
  <c r="AU123" i="78" l="1"/>
  <c r="AU125" i="78"/>
  <c r="AW89" i="78"/>
  <c r="AX90" i="78"/>
  <c r="AV100" i="78"/>
  <c r="AU116" i="78"/>
  <c r="AV105" i="78" l="1"/>
  <c r="AW101" i="78"/>
  <c r="AV99" i="78"/>
  <c r="AU126" i="78"/>
  <c r="AV117" i="78"/>
  <c r="AV124" i="78"/>
  <c r="AU127" i="78" l="1"/>
  <c r="AV104" i="78"/>
  <c r="AV109" i="78"/>
  <c r="AV106" i="78" l="1"/>
  <c r="AV121" i="78"/>
  <c r="AV120" i="78"/>
  <c r="AT138" i="78"/>
  <c r="AT143" i="78" s="1"/>
  <c r="AV114" i="78"/>
  <c r="AV113" i="78"/>
  <c r="AV112" i="78" l="1"/>
  <c r="AW93" i="78"/>
  <c r="AW92" i="78"/>
  <c r="AV107" i="78"/>
  <c r="AV110" i="78" l="1"/>
  <c r="AW88" i="78"/>
  <c r="AW87" i="78"/>
  <c r="AX89" i="78" l="1"/>
  <c r="AY90" i="78"/>
  <c r="AW100" i="78"/>
  <c r="AV123" i="78"/>
  <c r="AV125" i="78"/>
  <c r="AV116" i="78"/>
  <c r="AW124" i="78" l="1"/>
  <c r="AW117" i="78"/>
  <c r="AW105" i="78"/>
  <c r="AX101" i="78"/>
  <c r="AW99" i="78"/>
  <c r="AV126" i="78"/>
  <c r="AV127" i="78" l="1"/>
  <c r="AW104" i="78"/>
  <c r="AW106" i="78"/>
  <c r="AW109" i="78"/>
  <c r="AW120" i="78" l="1"/>
  <c r="AW121" i="78"/>
  <c r="AW114" i="78"/>
  <c r="AW113" i="78"/>
  <c r="AU138" i="78"/>
  <c r="AU143" i="78" s="1"/>
  <c r="AX93" i="78" l="1"/>
  <c r="AX92" i="78"/>
  <c r="AW107" i="78"/>
  <c r="AW112" i="78"/>
  <c r="AW110" i="78" l="1"/>
  <c r="AX87" i="78"/>
  <c r="AX88" i="78"/>
  <c r="AW123" i="78" l="1"/>
  <c r="AW125" i="78"/>
  <c r="AX100" i="78"/>
  <c r="AW116" i="78"/>
  <c r="AY89" i="78"/>
  <c r="AZ90" i="78"/>
  <c r="AX124" i="78" l="1"/>
  <c r="AX117" i="78"/>
  <c r="AW126" i="78"/>
  <c r="AX99" i="78"/>
  <c r="AY101" i="78"/>
  <c r="AX105" i="78"/>
  <c r="AW127" i="78" l="1"/>
  <c r="AX109" i="78"/>
  <c r="AX106" i="78"/>
  <c r="AX104" i="78"/>
  <c r="AV138" i="78" l="1"/>
  <c r="AV143" i="78" s="1"/>
  <c r="AX114" i="78"/>
  <c r="AX113" i="78"/>
  <c r="AX120" i="78"/>
  <c r="AX121" i="78"/>
  <c r="AY93" i="78" l="1"/>
  <c r="AY92" i="78"/>
  <c r="AX107" i="78"/>
  <c r="AX112" i="78"/>
  <c r="AX110" i="78" l="1"/>
  <c r="AY88" i="78"/>
  <c r="AY87" i="78"/>
  <c r="AY100" i="78" l="1"/>
  <c r="AX123" i="78"/>
  <c r="AX125" i="78"/>
  <c r="AX116" i="78"/>
  <c r="AZ89" i="78"/>
  <c r="BA90" i="78"/>
  <c r="AX126" i="78" l="1"/>
  <c r="AY124" i="78"/>
  <c r="AY117" i="78"/>
  <c r="AY99" i="78"/>
  <c r="AY105" i="78"/>
  <c r="AZ101" i="78"/>
  <c r="AY109" i="78" l="1"/>
  <c r="AY104" i="78"/>
  <c r="AY106" i="78"/>
  <c r="AX127" i="78"/>
  <c r="AW138" i="78" l="1"/>
  <c r="AW143" i="78" s="1"/>
  <c r="AY114" i="78"/>
  <c r="AY113" i="78"/>
  <c r="AY107" i="78"/>
  <c r="AY121" i="78"/>
  <c r="AY120" i="78"/>
  <c r="AY110" i="78" l="1"/>
  <c r="AZ92" i="78"/>
  <c r="AZ93" i="78"/>
  <c r="AY112" i="78"/>
  <c r="AY116" i="78" l="1"/>
  <c r="AZ87" i="78"/>
  <c r="AZ88" i="78"/>
  <c r="BA89" i="78" l="1"/>
  <c r="BB90" i="78"/>
  <c r="AY123" i="78"/>
  <c r="AY125" i="78"/>
  <c r="AZ100" i="78"/>
  <c r="AZ124" i="78"/>
  <c r="AZ117" i="78"/>
  <c r="AY126" i="78" l="1"/>
  <c r="AZ104" i="78"/>
  <c r="AZ109" i="78"/>
  <c r="AZ99" i="78"/>
  <c r="BA101" i="78"/>
  <c r="AZ105" i="78"/>
  <c r="AZ120" i="78" l="1"/>
  <c r="AZ121" i="78"/>
  <c r="AZ113" i="78"/>
  <c r="AZ114" i="78"/>
  <c r="AY127" i="78"/>
  <c r="AZ112" i="78" l="1"/>
  <c r="AX138" i="78"/>
  <c r="AX143" i="78" s="1"/>
  <c r="BA92" i="78"/>
  <c r="BA93" i="78"/>
  <c r="AZ106" i="78"/>
  <c r="AZ107" i="78" l="1"/>
  <c r="BA87" i="78"/>
  <c r="BA88" i="78"/>
  <c r="BB89" i="78" l="1"/>
  <c r="BC90" i="78"/>
  <c r="BA100" i="78"/>
  <c r="AZ110" i="78"/>
  <c r="BA99" i="78" l="1"/>
  <c r="BA105" i="78"/>
  <c r="BB101" i="78"/>
  <c r="AZ123" i="78"/>
  <c r="AZ125" i="78"/>
  <c r="AZ116" i="78"/>
  <c r="BA117" i="78" l="1"/>
  <c r="BA124" i="78"/>
  <c r="AZ126" i="78"/>
  <c r="AZ127" i="78" l="1"/>
  <c r="BA104" i="78"/>
  <c r="BA109" i="78"/>
  <c r="BA106" i="78"/>
  <c r="BA107" i="78" l="1"/>
  <c r="BA113" i="78"/>
  <c r="BA114" i="78"/>
  <c r="AY138" i="78"/>
  <c r="AY143" i="78" s="1"/>
  <c r="BA120" i="78"/>
  <c r="BA121" i="78"/>
  <c r="BB93" i="78" l="1"/>
  <c r="BB92" i="78"/>
  <c r="BA112" i="78"/>
  <c r="BA110" i="78"/>
  <c r="BA123" i="78" l="1"/>
  <c r="BA125" i="78"/>
  <c r="BB88" i="78"/>
  <c r="BB87" i="78"/>
  <c r="BA116" i="78"/>
  <c r="BB100" i="78" l="1"/>
  <c r="BA126" i="78"/>
  <c r="BB117" i="78"/>
  <c r="BB124" i="78"/>
  <c r="BD90" i="78"/>
  <c r="BC89" i="78"/>
  <c r="BB109" i="78" l="1"/>
  <c r="BB104" i="78"/>
  <c r="BC101" i="78"/>
  <c r="BB99" i="78"/>
  <c r="BB105" i="78"/>
  <c r="BA127" i="78"/>
  <c r="AZ138" i="78" l="1"/>
  <c r="AZ143" i="78" s="1"/>
  <c r="BB114" i="78"/>
  <c r="BB113" i="78"/>
  <c r="BB120" i="78"/>
  <c r="BB121" i="78"/>
  <c r="BB112" i="78" l="1"/>
  <c r="BC93" i="78"/>
  <c r="BC92" i="78"/>
  <c r="BB106" i="78"/>
  <c r="BB107" i="78" l="1"/>
  <c r="BC87" i="78"/>
  <c r="BC88" i="78"/>
  <c r="BE90" i="78" l="1"/>
  <c r="BD89" i="78"/>
  <c r="BC100" i="78"/>
  <c r="BB110" i="78"/>
  <c r="BB123" i="78" l="1"/>
  <c r="BB125" i="78"/>
  <c r="BD101" i="78"/>
  <c r="BC99" i="78"/>
  <c r="BC105" i="78"/>
  <c r="BB116" i="78"/>
  <c r="BC117" i="78" l="1"/>
  <c r="BC124" i="78"/>
  <c r="BB126" i="78"/>
  <c r="BC104" i="78" l="1"/>
  <c r="BC109" i="78"/>
  <c r="BC106" i="78"/>
  <c r="BB127" i="78"/>
  <c r="BA138" i="78" l="1"/>
  <c r="BA143" i="78" s="1"/>
  <c r="BC107" i="78"/>
  <c r="BC114" i="78"/>
  <c r="BC113" i="78"/>
  <c r="BC120" i="78"/>
  <c r="BC121" i="78"/>
  <c r="BD93" i="78" l="1"/>
  <c r="BD92" i="78"/>
  <c r="BC110" i="78"/>
  <c r="BC112" i="78"/>
  <c r="BD88" i="78" l="1"/>
  <c r="BD87" i="78"/>
  <c r="BC116" i="78"/>
  <c r="BE89" i="78" l="1"/>
  <c r="BF90" i="78"/>
  <c r="BC123" i="78"/>
  <c r="BC125" i="78"/>
  <c r="BD100" i="78"/>
  <c r="BD117" i="78"/>
  <c r="BD124" i="78"/>
  <c r="BC126" i="78" l="1"/>
  <c r="BD105" i="78"/>
  <c r="BD99" i="78"/>
  <c r="BE101" i="78"/>
  <c r="BD109" i="78"/>
  <c r="BD104" i="78"/>
  <c r="BD106" i="78" l="1"/>
  <c r="BD121" i="78"/>
  <c r="BD120" i="78"/>
  <c r="BC127" i="78"/>
  <c r="BD114" i="78"/>
  <c r="BD113" i="78"/>
  <c r="BD107" i="78" l="1"/>
  <c r="BE93" i="78"/>
  <c r="BE92" i="78"/>
  <c r="BD112" i="78"/>
  <c r="BB138" i="78"/>
  <c r="BB143" i="78" s="1"/>
  <c r="BE88" i="78" l="1"/>
  <c r="BE87" i="78"/>
  <c r="BD110" i="78"/>
  <c r="BE100" i="78" l="1"/>
  <c r="BD125" i="78"/>
  <c r="BD123" i="78"/>
  <c r="BF89" i="78"/>
  <c r="BG90" i="78"/>
  <c r="BD116" i="78"/>
  <c r="BE124" i="78" l="1"/>
  <c r="BE117" i="78"/>
  <c r="BD126" i="78"/>
  <c r="BF101" i="78"/>
  <c r="BE99" i="78"/>
  <c r="BE105" i="78"/>
  <c r="BD127" i="78" l="1"/>
  <c r="BE104" i="78"/>
  <c r="BE109" i="78"/>
  <c r="BE106" i="78"/>
  <c r="BE113" i="78" l="1"/>
  <c r="BE114" i="78"/>
  <c r="BE107" i="78"/>
  <c r="BC138" i="78"/>
  <c r="BC143" i="78" s="1"/>
  <c r="BE120" i="78"/>
  <c r="BE121" i="78"/>
  <c r="BF92" i="78" l="1"/>
  <c r="BF93" i="78"/>
  <c r="BE112" i="78"/>
  <c r="BE110" i="78"/>
  <c r="BE116" i="78" l="1"/>
  <c r="BF88" i="78"/>
  <c r="BF87" i="78"/>
  <c r="BG89" i="78" l="1"/>
  <c r="BH90" i="78"/>
  <c r="BE125" i="78"/>
  <c r="BE123" i="78"/>
  <c r="BF117" i="78"/>
  <c r="BF124" i="78"/>
  <c r="BF100" i="78"/>
  <c r="BF104" i="78" l="1"/>
  <c r="BF109" i="78"/>
  <c r="BE126" i="78"/>
  <c r="BF105" i="78"/>
  <c r="BG101" i="78"/>
  <c r="BF99" i="78"/>
  <c r="BF106" i="78" l="1"/>
  <c r="BF114" i="78"/>
  <c r="BF113" i="78"/>
  <c r="BE127" i="78"/>
  <c r="BF120" i="78"/>
  <c r="BF121" i="78"/>
  <c r="BF112" i="78" l="1"/>
  <c r="BD138" i="78"/>
  <c r="BD143" i="78" s="1"/>
  <c r="BG93" i="78"/>
  <c r="BG92" i="78"/>
  <c r="BF107" i="78"/>
  <c r="BF110" i="78" l="1"/>
  <c r="BG87" i="78"/>
  <c r="BG88" i="78"/>
  <c r="BG100" i="78" l="1"/>
  <c r="BF123" i="78"/>
  <c r="BF125" i="78"/>
  <c r="BH89" i="78"/>
  <c r="BI90" i="78"/>
  <c r="BF116" i="78"/>
  <c r="BG124" i="78" l="1"/>
  <c r="BG117" i="78"/>
  <c r="BG99" i="78"/>
  <c r="BG105" i="78"/>
  <c r="BH101" i="78"/>
  <c r="BF126" i="78"/>
  <c r="BF127" i="78" l="1"/>
  <c r="BG104" i="78"/>
  <c r="BG109" i="78"/>
  <c r="BG106" i="78"/>
  <c r="BE138" i="78" l="1"/>
  <c r="BE143" i="78" s="1"/>
  <c r="BG120" i="78"/>
  <c r="BG121" i="78"/>
  <c r="BG114" i="78"/>
  <c r="BG113" i="78"/>
  <c r="BG112" i="78" l="1"/>
  <c r="BG107" i="78"/>
  <c r="BH92" i="78"/>
  <c r="BH93" i="78"/>
  <c r="BG110" i="78" l="1"/>
  <c r="BH88" i="78"/>
  <c r="BH87" i="78"/>
  <c r="BH100" i="78" l="1"/>
  <c r="BG123" i="78"/>
  <c r="BG125" i="78"/>
  <c r="BJ90" i="78"/>
  <c r="BI89" i="78"/>
  <c r="BG116" i="78"/>
  <c r="BH117" i="78" l="1"/>
  <c r="BH124" i="78"/>
  <c r="BG126" i="78"/>
  <c r="BI101" i="78"/>
  <c r="BH99" i="78"/>
  <c r="BH105" i="78"/>
  <c r="BG127" i="78" l="1"/>
  <c r="BH104" i="78"/>
  <c r="BH106" i="78"/>
  <c r="BH109" i="78"/>
  <c r="BF138" i="78" l="1"/>
  <c r="BF143" i="78" s="1"/>
  <c r="BH113" i="78"/>
  <c r="BH114" i="78"/>
  <c r="BH121" i="78"/>
  <c r="BH120" i="78"/>
  <c r="BI92" i="78" l="1"/>
  <c r="BI93" i="78"/>
  <c r="BH112" i="78"/>
  <c r="BH107" i="78"/>
  <c r="BI87" i="78" l="1"/>
  <c r="BJ89" i="78"/>
  <c r="BI88" i="78"/>
  <c r="BH110" i="78"/>
  <c r="BH125" i="78" l="1"/>
  <c r="BH123" i="78"/>
  <c r="BI100" i="78"/>
  <c r="BH116" i="78"/>
  <c r="BI124" i="78" l="1"/>
  <c r="BI117" i="78"/>
  <c r="BI99" i="78"/>
  <c r="BI105" i="78"/>
  <c r="BJ101" i="78"/>
  <c r="BH126" i="78"/>
  <c r="BH127" i="78" l="1"/>
  <c r="BI109" i="78"/>
  <c r="BI106" i="78"/>
  <c r="BI104" i="78"/>
  <c r="BI121" i="78" l="1"/>
  <c r="BI120" i="78"/>
  <c r="BG138" i="78"/>
  <c r="BG143" i="78" s="1"/>
  <c r="BI113" i="78"/>
  <c r="BI114" i="78"/>
  <c r="BI112" i="78" l="1"/>
  <c r="BJ92" i="78"/>
  <c r="BI107" i="78"/>
  <c r="BJ93" i="78" l="1"/>
  <c r="C94" i="78"/>
  <c r="BI110" i="78"/>
  <c r="BJ87" i="78"/>
  <c r="BJ88" i="78"/>
  <c r="BI116" i="78" l="1"/>
  <c r="BJ100" i="78"/>
  <c r="BI123" i="78"/>
  <c r="BI125" i="78"/>
  <c r="BJ99" i="78" l="1"/>
  <c r="BJ105" i="78"/>
  <c r="BI126" i="78"/>
  <c r="BJ117" i="78"/>
  <c r="BJ124" i="78"/>
  <c r="BI127" i="78" l="1"/>
  <c r="BJ104" i="78"/>
  <c r="BJ106" i="78"/>
  <c r="BJ109" i="78"/>
  <c r="BJ113" i="78" l="1"/>
  <c r="BJ112" i="78"/>
  <c r="BJ114" i="78"/>
  <c r="BH138" i="78"/>
  <c r="BH143" i="78" s="1"/>
  <c r="BJ120" i="78"/>
  <c r="BJ121" i="78"/>
  <c r="BJ107" i="78" l="1"/>
  <c r="BJ110" i="78" l="1"/>
  <c r="BJ116" i="78"/>
  <c r="BJ125" i="78" l="1"/>
  <c r="BJ123" i="78"/>
  <c r="BJ126" i="78" l="1"/>
  <c r="BJ127" i="78" l="1"/>
  <c r="BI138" i="78" l="1"/>
  <c r="BI143" i="78" s="1"/>
  <c r="C129" i="78"/>
  <c r="C143" i="78" s="1"/>
  <c r="E129" i="78" l="1"/>
  <c r="E143" i="78" s="1"/>
  <c r="V129" i="78"/>
  <c r="V143" i="78" s="1"/>
  <c r="B163" i="85" l="1"/>
  <c r="D163" i="85" l="1"/>
  <c r="D50" i="85"/>
  <c r="B163" i="48" l="1"/>
  <c r="B129" i="48"/>
  <c r="D50" i="48" l="1"/>
  <c r="D163" i="48"/>
  <c r="C129" i="72"/>
  <c r="C143" i="72" s="1"/>
  <c r="D129" i="48"/>
  <c r="B164" i="48"/>
  <c r="B129" i="85" l="1"/>
  <c r="D51" i="48"/>
  <c r="E50" i="72"/>
  <c r="C164" i="48"/>
  <c r="E129" i="72"/>
  <c r="B164" i="85" l="1"/>
  <c r="D129" i="85"/>
  <c r="D51" i="85"/>
  <c r="E51" i="72"/>
  <c r="E143" i="72" s="1"/>
  <c r="C164" i="85" l="1"/>
</calcChain>
</file>

<file path=xl/sharedStrings.xml><?xml version="1.0" encoding="utf-8"?>
<sst xmlns="http://schemas.openxmlformats.org/spreadsheetml/2006/main" count="1910" uniqueCount="439">
  <si>
    <t>Concentration in biosphere and upper oceans (GTC)</t>
  </si>
  <si>
    <t>Concentration in deep oceans (GTC)</t>
  </si>
  <si>
    <t>PARTICIPATION</t>
  </si>
  <si>
    <t>Consumption discount rate</t>
  </si>
  <si>
    <t>Ratio to Max</t>
  </si>
  <si>
    <t>CARBON LIMITS</t>
  </si>
  <si>
    <t>Output after damages before abatement</t>
  </si>
  <si>
    <t>CONCENTRATIONS</t>
  </si>
  <si>
    <t>Net output (net of damages and abatement, $trill p.a.)</t>
  </si>
  <si>
    <t>CAPITAL ACCUMULATION</t>
  </si>
  <si>
    <t>Initial K</t>
  </si>
  <si>
    <t>Atmospheric temperature (degrees Celsius above preindustrial)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</si>
  <si>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</si>
  <si>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</si>
  <si>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</si>
  <si>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</si>
  <si>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</si>
  <si>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</si>
  <si>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Control variables: Optimized for 2015 and beyond.</t>
  </si>
  <si>
    <t>Maximum carbon resources (GtC)</t>
  </si>
  <si>
    <t>Rate of social time preference (% py)</t>
  </si>
  <si>
    <t>Calculated A</t>
  </si>
  <si>
    <t>First period gross MPK</t>
  </si>
  <si>
    <t>All period gross MPK</t>
  </si>
  <si>
    <t>Elasticity of MU of consumption (set)</t>
  </si>
  <si>
    <t>OUTPUT AND CAPITAL ACCUMULATION</t>
  </si>
  <si>
    <t>Abatement cost function coefficient</t>
  </si>
  <si>
    <t>Exponent of control cost function</t>
  </si>
  <si>
    <t>EMISSIONS</t>
  </si>
  <si>
    <t>Speed of adjustment parameter for atmospheric temperature</t>
  </si>
  <si>
    <t>Initial emissions controls</t>
  </si>
  <si>
    <t>2100 forcings other ghg</t>
  </si>
  <si>
    <t>Exogenous forcing (Watts per square meter)</t>
  </si>
  <si>
    <t>Lower ocean temperature (degrees Celsius above preindustrial)</t>
  </si>
  <si>
    <t>Consumption ($trill per year)</t>
  </si>
  <si>
    <t>Rate of depreciation (percent per year)</t>
  </si>
  <si>
    <t>ABATEMENT COST</t>
  </si>
  <si>
    <t>DAMAGE FUNCTION</t>
  </si>
  <si>
    <t>Capital share</t>
  </si>
  <si>
    <t>WELFARE</t>
  </si>
  <si>
    <t>Social time preference factor</t>
  </si>
  <si>
    <t>Multiplicative scaling coefficient in utility function</t>
  </si>
  <si>
    <t>Additive scaling coefficient in utility function</t>
  </si>
  <si>
    <t xml:space="preserve">OUTPUT  </t>
  </si>
  <si>
    <t>Output gross of abatement cost and climate damage ($trill)</t>
  </si>
  <si>
    <t>Elasticity of MU of consumption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</si>
  <si>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</si>
  <si>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</si>
  <si>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</si>
  <si>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</si>
  <si>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</si>
  <si>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</si>
  <si>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</si>
  <si>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</si>
  <si>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</si>
  <si>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 Abatement cost (fraction of output)</t>
  </si>
  <si>
    <t xml:space="preserve">    Abatement cost ($ trillion)</t>
  </si>
  <si>
    <t>Initial A</t>
  </si>
  <si>
    <t>Equilibrium temperature increase for CO2 doubling</t>
  </si>
  <si>
    <t>Coefficient of heat loss from atmosphere to oceans</t>
  </si>
  <si>
    <t>TEMPERATURE</t>
  </si>
  <si>
    <t>Threshold for catastrophic damages</t>
  </si>
  <si>
    <t>Exponent for catastrophic damages</t>
  </si>
  <si>
    <t>Damage rate at threshold for catastrophic damages</t>
  </si>
  <si>
    <t>Damage coefficient on temperature</t>
  </si>
  <si>
    <t>Damage coefficient on temperature squared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</si>
  <si>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</si>
  <si>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</si>
  <si>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</si>
  <si>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</si>
  <si>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</si>
  <si>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</si>
  <si>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</si>
  <si>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</si>
  <si>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assumed</t>
  </si>
  <si>
    <t>calibrated</t>
  </si>
  <si>
    <t>calculated</t>
  </si>
  <si>
    <t>DISCOUNT RATES</t>
  </si>
  <si>
    <t>Utility discount rate (per year)</t>
  </si>
  <si>
    <t>SCALING</t>
  </si>
  <si>
    <t>Other</t>
  </si>
  <si>
    <t>World emissions intensity (sigma)</t>
  </si>
  <si>
    <t>Exponent on Hotelling</t>
  </si>
  <si>
    <t>Assumed</t>
  </si>
  <si>
    <t>OUTPUT and PRODUCTION</t>
  </si>
  <si>
    <t>KEY PARAMETERS</t>
  </si>
  <si>
    <t>Trend sigma growth (per year)</t>
  </si>
  <si>
    <t>Calibrated</t>
  </si>
  <si>
    <t>If damage function is on (1=yes, 0=no)</t>
  </si>
  <si>
    <t>Net capital accumulation ($trill per year)</t>
  </si>
  <si>
    <t>Coefficient of Hotelling rent on ratio</t>
  </si>
  <si>
    <t>HOTELLING PARAMETERS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</si>
  <si>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</si>
  <si>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</si>
  <si>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</si>
  <si>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t xml:space="preserve">Backstop inflection year </t>
  </si>
  <si>
    <t>Backstop price and abatement costs fall rapidly after this year.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</si>
  <si>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</si>
  <si>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</si>
  <si>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</si>
  <si>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</si>
  <si>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Parameter value</t>
  </si>
  <si>
    <t xml:space="preserve">     Total damage (fraction of gross output)</t>
  </si>
  <si>
    <t xml:space="preserve">     Climate damages (trillion $)</t>
  </si>
  <si>
    <t>Gross investment ($trill per year, 2005$)</t>
  </si>
  <si>
    <t>Capital ($trill, 2005$)</t>
  </si>
  <si>
    <t>Time step</t>
  </si>
  <si>
    <t>Time preference plus risk (per year)</t>
  </si>
  <si>
    <t>Atmospheric concentration of carbon (GTC)</t>
  </si>
  <si>
    <t>Damage function multiplier</t>
  </si>
  <si>
    <t xml:space="preserve">   Time premium</t>
  </si>
  <si>
    <t>Depreciation</t>
  </si>
  <si>
    <t xml:space="preserve">     Rate of growth of productivity (per 5 year, log)</t>
  </si>
  <si>
    <t>ppm</t>
  </si>
  <si>
    <t>GtC</t>
  </si>
  <si>
    <t>CARBON CYCLE (beginning of period)</t>
  </si>
  <si>
    <t>Backstop price (1000$ per ton CO2)</t>
  </si>
  <si>
    <t>If catastrophic damages (=1 if on)</t>
  </si>
  <si>
    <t>Decline rate of backstop price (per 5 years)</t>
  </si>
  <si>
    <t xml:space="preserve">     Rate of pop growth (per half-decade)</t>
  </si>
  <si>
    <t>Backstop competitive year (pback declines rapidly for periods beyond)</t>
  </si>
  <si>
    <t>Initial capital-output ratio</t>
  </si>
  <si>
    <t>Carbon emissions from land use change (GTCO2 per year)</t>
  </si>
  <si>
    <t>World risk as fraction of US risk (pure number)</t>
  </si>
  <si>
    <t>World capital risk premium (percent per year)</t>
  </si>
  <si>
    <t>Fraction diversifiable risk</t>
  </si>
  <si>
    <t xml:space="preserve">  Non-diversifiable global risk (percent per year)</t>
  </si>
  <si>
    <t>Fraction global or non-diversifiable risk (pure number)</t>
  </si>
  <si>
    <t>Mature economy capital risk premium (percent per year)</t>
  </si>
  <si>
    <t>Technological change in backstop. Relatively slow here.</t>
  </si>
  <si>
    <t>PARTICIPATION RATE</t>
  </si>
  <si>
    <t>Year</t>
  </si>
  <si>
    <t>Participation group</t>
  </si>
  <si>
    <t>Diversifiable risk ( per year)</t>
  </si>
  <si>
    <t xml:space="preserve">  MtCO2</t>
  </si>
  <si>
    <t>Carbon cycle transition coefficients</t>
  </si>
  <si>
    <t>per five years</t>
  </si>
  <si>
    <t>estimated</t>
  </si>
  <si>
    <t>2100 forcings, non-CO2 GHG and influences</t>
  </si>
  <si>
    <t>Adjustment exponent in damage function</t>
  </si>
  <si>
    <t>[Technical correction so that damages approach 100% in formula. It reads Damage fraction = x/(1+x^10). Earlier versions would have too low damages at catastrophic threshold.</t>
  </si>
  <si>
    <t>Climate model parameters</t>
  </si>
  <si>
    <t>World economic parameters</t>
  </si>
  <si>
    <t>Economic Endogenous Variables</t>
  </si>
  <si>
    <t>Global parameters</t>
  </si>
  <si>
    <t>Global Environmental Variables</t>
  </si>
  <si>
    <t>CLIMATE MODULE</t>
  </si>
  <si>
    <t>If Hotelling rents are calculated (1=yes, 0=no)</t>
  </si>
  <si>
    <t xml:space="preserve">   Price of backstop technology (1000$ per tC)</t>
  </si>
  <si>
    <t xml:space="preserve">   Ratio of asymptotic to initial backstop price</t>
  </si>
  <si>
    <t xml:space="preserve">   Decline rate of backstop price (per half-decade)</t>
  </si>
  <si>
    <t xml:space="preserve">     Growth rate of sigma (per year, log)</t>
  </si>
  <si>
    <t>CARBON CYCLE INITIAL CONDITIONS</t>
  </si>
  <si>
    <t>CARBON CYCLE PARAMETERS (per 5 year period)</t>
  </si>
  <si>
    <t xml:space="preserve">      Atmosphere to atmosphere (b11)</t>
  </si>
  <si>
    <t xml:space="preserve">       Biosphere/shallow oceans to atmosphere (b21)</t>
  </si>
  <si>
    <t xml:space="preserve">      Atmosphere to biosphere/shallow oceans (b12)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</si>
  <si>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</si>
  <si>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</si>
  <si>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</si>
  <si>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 xml:space="preserve">      Biosphere/shallow oceans to B/SO (b22)</t>
  </si>
  <si>
    <t>TEMPERATURE DATA</t>
  </si>
  <si>
    <t>Forcings at CO2 doubling (W/m2)</t>
  </si>
  <si>
    <t>CLIMATE MODEL PARAMETERS</t>
  </si>
  <si>
    <t>CLIMATE MODULE TRANSITION PARAMETERS (per 5 years)</t>
  </si>
  <si>
    <t>Net National Income (Consumption basis)</t>
  </si>
  <si>
    <t>Utility of p. c. consumption</t>
  </si>
  <si>
    <t>Total period utility</t>
  </si>
  <si>
    <t xml:space="preserve">Discounted utility (in trillions 2000$) </t>
  </si>
  <si>
    <t>Capital output ratio</t>
  </si>
  <si>
    <t>CUMULATIVE EMISSIONS/HOTELLING RENTS</t>
  </si>
  <si>
    <t>Total carbon emissions (GTCO2 per year)</t>
  </si>
  <si>
    <t>Industrial emissions (GTCO2 per year)</t>
  </si>
  <si>
    <t>Components of discount rate</t>
  </si>
  <si>
    <t xml:space="preserve">   Population growth</t>
  </si>
  <si>
    <t xml:space="preserve">   Time and risk preference</t>
  </si>
  <si>
    <t xml:space="preserve">   Ratio MU</t>
  </si>
  <si>
    <t>Product</t>
  </si>
  <si>
    <t>Risk-free rate of return</t>
  </si>
  <si>
    <t>Real rate of return on capital (with full risks)</t>
  </si>
  <si>
    <t xml:space="preserve">  through 2100</t>
  </si>
  <si>
    <t>Consumption discount factor</t>
  </si>
  <si>
    <t>Base discounting</t>
  </si>
  <si>
    <t>Value</t>
  </si>
  <si>
    <t>Diff</t>
  </si>
  <si>
    <t>PDV utility</t>
  </si>
  <si>
    <t>Hotelling on (1) or off(0)</t>
  </si>
  <si>
    <t>Hotelling rent on carbon fuels (2005$/t CO2)</t>
  </si>
  <si>
    <t>Current settings</t>
  </si>
  <si>
    <t>Net savings rate (delta K/delta K + C)</t>
  </si>
  <si>
    <t>Decline rate of sigma (per year)</t>
  </si>
  <si>
    <t>Decline fraction backstop cost after inflection year (per 5 years)</t>
  </si>
  <si>
    <t>Cumulative carbon fuels emissions, 2008 (GtC)</t>
  </si>
  <si>
    <t xml:space="preserve">A0       Initial level of total factor productivity     </t>
  </si>
  <si>
    <t>ga(T)=ga0*EXP(-dela*T_STEP*(ORD(T)-1)*exp(-ddela*T_STEP*(ORD(T)-1)));</t>
  </si>
  <si>
    <t>al("1") = a0;</t>
  </si>
  <si>
    <t>LOOP(T, al(T+1)=al(T)/((1-ga(T))););</t>
  </si>
  <si>
    <t>ga</t>
  </si>
  <si>
    <t>Al</t>
  </si>
  <si>
    <t xml:space="preserve"> GA0      Initial growth rate for technology per half-decade</t>
  </si>
  <si>
    <t xml:space="preserve"> DELA     Decline rate of technol change per half-decade    </t>
  </si>
  <si>
    <t xml:space="preserve"> DDELA     Decline rate of technol change per half-decade  </t>
  </si>
  <si>
    <t>Rate of growth of Hotelling rent</t>
  </si>
  <si>
    <t>Carbon price (per ton CO2 plus Hotelling rent)</t>
  </si>
  <si>
    <t>Emissions control rate (participants)</t>
  </si>
  <si>
    <t xml:space="preserve">    Carbon price [per t C]</t>
  </si>
  <si>
    <t>Global average carbon price (per t CO2)</t>
  </si>
  <si>
    <r>
      <t>Depreciation</t>
    </r>
    <r>
      <rPr>
        <sz val="11"/>
        <color theme="2" tint="-9.9978637043366805E-2"/>
        <rFont val="Book Antiqua"/>
        <family val="1"/>
      </rPr>
      <t xml:space="preserve"> (with no risk)</t>
    </r>
  </si>
  <si>
    <t>Consumption discount rate (end of period, % per year)</t>
  </si>
  <si>
    <t xml:space="preserve">  Hotelling rent, 2010</t>
  </si>
  <si>
    <t>Scenarios</t>
  </si>
  <si>
    <t xml:space="preserve">DERIVATION OF DISCOUNT RATES  </t>
  </si>
  <si>
    <t>Period</t>
  </si>
  <si>
    <t>** World Economic Parameters</t>
  </si>
  <si>
    <t>* OUTPUT AND CAPTIAL ACCUMULATION</t>
  </si>
  <si>
    <t>Capital Share</t>
  </si>
  <si>
    <t>World Capital Risk Premium</t>
  </si>
  <si>
    <t>Not Supported ?</t>
  </si>
  <si>
    <t>Fraction Diversifiable Risk</t>
  </si>
  <si>
    <t>Diversifiable Risk ( per year)</t>
  </si>
  <si>
    <t>Depreciation with no Risk (per year)</t>
  </si>
  <si>
    <t>Initial Output (2005 US International $, trillions)</t>
  </si>
  <si>
    <t>Initial K (Capital Stock)</t>
  </si>
  <si>
    <t>Initial A (Total Factor Productivity)</t>
  </si>
  <si>
    <t>* WELFARE</t>
  </si>
  <si>
    <t>Time Preference plus Risk (per year)</t>
  </si>
  <si>
    <t>Time Premium</t>
  </si>
  <si>
    <t>Non-Diversifiable Global Risk (per year)</t>
  </si>
  <si>
    <t>Social Time Preference Factor</t>
  </si>
  <si>
    <t>Elasticity of MU of Consumption</t>
  </si>
  <si>
    <t>* PRODUCTIVITY</t>
  </si>
  <si>
    <t>Total Factor Productivity</t>
  </si>
  <si>
    <t>Initial Total Factor Productivity</t>
  </si>
  <si>
    <t>Rate of Growth of Productivity</t>
  </si>
  <si>
    <t>* DAMAGE FUNCTION</t>
  </si>
  <si>
    <t>Damage Coefficient on Temperature</t>
  </si>
  <si>
    <t>Damage Coefficient on Temperature ^2</t>
  </si>
  <si>
    <t>Exponent on Damages</t>
  </si>
  <si>
    <t>Threshold for Catastrophic Damages</t>
  </si>
  <si>
    <t>THRESH</t>
  </si>
  <si>
    <t>Exponent for Catastrophic Damages</t>
  </si>
  <si>
    <t>ASL3</t>
  </si>
  <si>
    <t>Damage Rate at Threshold for Catastrophic Damages</t>
  </si>
  <si>
    <t>DamCat</t>
  </si>
  <si>
    <t>* ABATEMENT COST</t>
  </si>
  <si>
    <t xml:space="preserve"> Price of Backstop Technology (1000 USD per ton C)</t>
  </si>
  <si>
    <t xml:space="preserve"> Backstop Price (1000 USD per ton CO2)</t>
  </si>
  <si>
    <t>Ratio of Asymptotic to Initial Backstop Price</t>
  </si>
  <si>
    <t>Decline Rate of Backstop Price (per period)</t>
  </si>
  <si>
    <t>Upper limit of Control Rate</t>
  </si>
  <si>
    <t>Backstop Competitive Year (Henceforth pBack declines rapidly)</t>
  </si>
  <si>
    <t>* EMISSIONS</t>
  </si>
  <si>
    <t>Sigma (Industrial MTCO2 per 1000 USD [2000]</t>
  </si>
  <si>
    <t>Initial Sigma</t>
  </si>
  <si>
    <t>Growth Rate of Sigma</t>
  </si>
  <si>
    <t>Carbon Emissions from Land Use Change</t>
  </si>
  <si>
    <t>Initial Carbon Emissions from Land</t>
  </si>
  <si>
    <t>* PARTICIPATION</t>
  </si>
  <si>
    <t>Proportion of World in Participation</t>
  </si>
  <si>
    <t>* SCALING</t>
  </si>
  <si>
    <t>Multiplicative Scaling Coefficient in Utility Function</t>
  </si>
  <si>
    <t>Additive Scaling Coefficient in Utility Function</t>
  </si>
  <si>
    <t>Hotelling</t>
  </si>
  <si>
    <t>* POPULATION</t>
  </si>
  <si>
    <t>Rate of Population Growth (per period)</t>
  </si>
  <si>
    <t xml:space="preserve"> </t>
  </si>
  <si>
    <t>** Global Parameters</t>
  </si>
  <si>
    <t>* CARBON LIMITS</t>
  </si>
  <si>
    <t>Maximum Carbon Resources (GtC)</t>
  </si>
  <si>
    <t>* CARBON CYCLE INITIAL CONDITIONS</t>
  </si>
  <si>
    <t>Initial Concentration of CO2 (GtC)..</t>
  </si>
  <si>
    <t>...Atmospheric, Year 2007</t>
  </si>
  <si>
    <t>...Atmospheric, Year 2012</t>
  </si>
  <si>
    <t>...Biosphere and Shallow Oceans, Year 2008</t>
  </si>
  <si>
    <t>...Deep Oceans, Year 2008</t>
  </si>
  <si>
    <t>* CARBON CYCLE PARAMETERS</t>
  </si>
  <si>
    <t>AtA b11</t>
  </si>
  <si>
    <t>BtA b21</t>
  </si>
  <si>
    <t>AtB b12</t>
  </si>
  <si>
    <t>BtB b22</t>
  </si>
  <si>
    <t>DtB b32</t>
  </si>
  <si>
    <t>BtD b23</t>
  </si>
  <si>
    <t>DtD b33</t>
  </si>
  <si>
    <t>* TEMPERATURE DATA</t>
  </si>
  <si>
    <t>Exogenous Forcing (Watts per Square Meter)</t>
  </si>
  <si>
    <t>2000 Forcings, non-CO2 GHG</t>
  </si>
  <si>
    <t>2100 Forcings, non-CO2 GHG</t>
  </si>
  <si>
    <t>Initial Temperature (2008-2011)</t>
  </si>
  <si>
    <t>Initial Temperature of Deep Oceans (deg C above 1900 level)</t>
  </si>
  <si>
    <t>* CLIMATE MODEL PARAMETERS</t>
  </si>
  <si>
    <t>Temperature Sensitivity Coefficient (temp increase per doubling CO2)</t>
  </si>
  <si>
    <t>Forcings at CO2 doubling (Watts per Meter 2)</t>
  </si>
  <si>
    <t>* CLIMATE MODULE TRANSITION PARAMETERS</t>
  </si>
  <si>
    <t>Speed of Adjustment Parameter for Atmospheric Temperature</t>
  </si>
  <si>
    <t>Coefficient of Heat Loss from Atmosphere to Oceans</t>
  </si>
  <si>
    <t>Coefficient of Heat Gain by Deep Oceans</t>
  </si>
  <si>
    <t>** Global Environmental Variables</t>
  </si>
  <si>
    <t>* CARBON CYCLE</t>
  </si>
  <si>
    <t>* CUMULATIVE EMISSIONS</t>
  </si>
  <si>
    <t xml:space="preserve"> Cumulative Emissions to date</t>
  </si>
  <si>
    <t>Ratio To Max</t>
  </si>
  <si>
    <t>Max Ratio</t>
  </si>
  <si>
    <t>Hotelling Rent on Carbon Fuels (2005 USD / tCO2)</t>
  </si>
  <si>
    <t>* CLIMATE MODULE</t>
  </si>
  <si>
    <t>Atmospheric Temperature (deg C above preindustrial)</t>
  </si>
  <si>
    <t>Total Increase in Forcing (Watts per Meter2, preindustrial)</t>
  </si>
  <si>
    <t>Lower Ocean Temperature (deg C above preindustrial)</t>
  </si>
  <si>
    <t>** Economic Endogenous Variables</t>
  </si>
  <si>
    <t>* OUTPUT</t>
  </si>
  <si>
    <t>Gross Output (trillion USD)</t>
  </si>
  <si>
    <t>Climate Damages (fraction of gross output)</t>
  </si>
  <si>
    <t>Climate damages (trillion USD)</t>
  </si>
  <si>
    <t>Output post-damages yet pre-abatement</t>
  </si>
  <si>
    <t>Abatement cost (fraction of gross output)</t>
  </si>
  <si>
    <t>Abatement cost (trillion USD)</t>
  </si>
  <si>
    <t xml:space="preserve">Output (Net of Damages and Abatement, trillion USD pa) </t>
  </si>
  <si>
    <t>Total Carbon Emissions (GTCO2 per year)</t>
  </si>
  <si>
    <t>Industrial Emissions (GTCO2 per year)</t>
  </si>
  <si>
    <t>World Emissions Intensity (sigma)</t>
  </si>
  <si>
    <t>* CAPITAL ACCUMULATION</t>
  </si>
  <si>
    <t>Gross Investment (trillion 2005USD per year)</t>
  </si>
  <si>
    <t>Capital (trillion 2005USD per year)</t>
  </si>
  <si>
    <t>* DISCOUNT RATES</t>
  </si>
  <si>
    <t>Utility Discount Rate (per year)</t>
  </si>
  <si>
    <t>First Period gross MPK</t>
  </si>
  <si>
    <t>All Periods gross MPK</t>
  </si>
  <si>
    <t>Consumption (trillion USD per year)</t>
  </si>
  <si>
    <t>Net Capial Accumulation (trillion USD per year)</t>
  </si>
  <si>
    <t>Net National Income (consumption basis)</t>
  </si>
  <si>
    <t>Consumption Per Capita (thousand USD per year)</t>
  </si>
  <si>
    <t>Utility of Per Capita Consumption</t>
  </si>
  <si>
    <t>Utility of Consumption</t>
  </si>
  <si>
    <t>Total Discounted Utility (trillions 2000USD)</t>
  </si>
  <si>
    <t>** CONTROL VARIABLES</t>
  </si>
  <si>
    <t>Savings Rate (proportion of gross output)</t>
  </si>
  <si>
    <t>Social Cost of Carbon</t>
  </si>
  <si>
    <t>Carbon Price (per t CO2)</t>
  </si>
  <si>
    <t>Emissions Control Rate (total)</t>
  </si>
  <si>
    <t>Interest Rate (Real Rate of Return)</t>
  </si>
  <si>
    <t>Initial concentration of CO2 in deep oceans (GTC), 2010</t>
  </si>
  <si>
    <t>CO2 in biosphere/shallow oceans (GTC), 2010</t>
  </si>
  <si>
    <t xml:space="preserve">  At end 2010</t>
  </si>
  <si>
    <t>Initial atmospheric concentration of CO2 (GTC), 2010</t>
  </si>
  <si>
    <t>Carbon Price (per t CO2) [repeat]</t>
  </si>
  <si>
    <t>Carbon Price (per t C)</t>
  </si>
  <si>
    <t>Emissions Control Rate (participants)</t>
  </si>
  <si>
    <t>Carbon Price (Global Average)</t>
  </si>
  <si>
    <t>UNDF</t>
  </si>
  <si>
    <t xml:space="preserve"> Year</t>
  </si>
  <si>
    <t xml:space="preserve"> Period</t>
  </si>
  <si>
    <t>This is a fully updated version of the DICE model. It replaces earlier versions.</t>
  </si>
  <si>
    <t>http://www.econ.yale.edu/~nordhaus/homepage/documents/DICE_Manual_103113r2.pdf</t>
  </si>
  <si>
    <t>Excel is a secondary model</t>
  </si>
  <si>
    <t>Excluded this version</t>
  </si>
  <si>
    <t>5 years</t>
  </si>
  <si>
    <t>Adjustable parameter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</si>
  <si>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More background is in </t>
    </r>
    <r>
      <rPr>
        <i/>
        <sz val="11"/>
        <rFont val="Cambria"/>
        <family val="1"/>
      </rPr>
      <t>A Question of Balance.</t>
    </r>
  </si>
  <si>
    <t xml:space="preserve">   Upper limit of control rate after 2150</t>
  </si>
  <si>
    <t>Upper limit of control rate after 2150</t>
  </si>
  <si>
    <t>Coefficient of heat loss from atmosphere to oceans (c3)</t>
  </si>
  <si>
    <t>Speed of adjustment parameter for atmospheric temperature (c1)</t>
  </si>
  <si>
    <t>Coefficient of heat gain by deep oceans (c4)</t>
  </si>
  <si>
    <t>Initial atmospheric concentration of CO2 (GTC, end 2010)</t>
  </si>
  <si>
    <t>*Stern is uncalibrated, making these results inaccurate.</t>
  </si>
  <si>
    <t xml:space="preserve">   Asymptotic</t>
  </si>
  <si>
    <t xml:space="preserve">Population </t>
  </si>
  <si>
    <t>Output per capita</t>
  </si>
  <si>
    <t>Initial output (2010 US International $, trillions)</t>
  </si>
  <si>
    <t>Industrial CO2 emissions for 2015 (MtC)</t>
  </si>
  <si>
    <t xml:space="preserve">      Sigma, 2010, 2015</t>
  </si>
  <si>
    <t>Sigma (industrial, MTCO2/$1000 2010 US$)</t>
  </si>
  <si>
    <t xml:space="preserve">   year 2010</t>
  </si>
  <si>
    <t xml:space="preserve">  year 2015</t>
  </si>
  <si>
    <t>Y2015</t>
  </si>
  <si>
    <t xml:space="preserve">   2050 parameter</t>
  </si>
  <si>
    <t>See lab notes</t>
  </si>
  <si>
    <t xml:space="preserve">      Initial sigma (tCO2 per $1000 GDP US $, 2010 prices) 2010</t>
  </si>
  <si>
    <t xml:space="preserve">       Sigma, 2015</t>
  </si>
  <si>
    <t xml:space="preserve">  At end 2015</t>
  </si>
  <si>
    <t>Initial temperature relative to 1940-60 (2015)</t>
  </si>
  <si>
    <t>Initial temperature of deep oceans (deg. C above 1940-60)</t>
  </si>
  <si>
    <t>Initial carbon emissions from land use change (GTC per year), 2015</t>
  </si>
  <si>
    <t xml:space="preserve">           Decline rate of land emissions per five years</t>
  </si>
  <si>
    <t xml:space="preserve">FAO </t>
  </si>
  <si>
    <t>New FAO report (http://www.fao.org/news/story/en/item/281182/icode/)</t>
  </si>
  <si>
    <t xml:space="preserve">      CO2 emissions, land use (GTC per year, 2010)</t>
  </si>
  <si>
    <t>Price backstop technology (2010 US 000 $ per tCO2)</t>
  </si>
  <si>
    <t>The prior closest relative is the DICE-2013R from 2013.</t>
  </si>
  <si>
    <t xml:space="preserve">Note that the authoritative version is the GAMS version. </t>
  </si>
  <si>
    <t>Calibrated in DICE-2013R</t>
  </si>
  <si>
    <t>See Lab notes</t>
  </si>
  <si>
    <t>DICE-2016</t>
  </si>
  <si>
    <t>Survey</t>
  </si>
  <si>
    <t>Actual, 1980-2015</t>
  </si>
  <si>
    <t>History</t>
  </si>
  <si>
    <t xml:space="preserve">         Growth in per capita output</t>
  </si>
  <si>
    <t xml:space="preserve">    [percent per year, cumulative]</t>
  </si>
  <si>
    <t xml:space="preserve">        Adjustment for implicit climate policies</t>
  </si>
  <si>
    <t>miu</t>
  </si>
  <si>
    <t>Actual</t>
  </si>
  <si>
    <t>Program</t>
  </si>
  <si>
    <t>Ratio</t>
  </si>
  <si>
    <t>Initial atmospheric temperature, 2010 (deg. C above 1920-40)</t>
  </si>
  <si>
    <t>Initial temperature of deep oceans (deg. C above 1920-40)</t>
  </si>
  <si>
    <t>add factor</t>
  </si>
  <si>
    <t>Emissions Control Rate</t>
  </si>
  <si>
    <t>2015 forcings other ghg</t>
  </si>
  <si>
    <t>2015 forcings, non-CO2 GHG and influences</t>
  </si>
  <si>
    <t>Revised in 2016, see lab notes.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</si>
  <si>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No change since 2013.</t>
    </r>
    <r>
      <rPr>
        <i/>
        <sz val="11"/>
        <rFont val="Cambria"/>
        <family val="1"/>
      </rPr>
      <t>.</t>
    </r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</si>
  <si>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</t>
    </r>
  </si>
  <si>
    <t>x</t>
  </si>
  <si>
    <t>GAMS</t>
  </si>
  <si>
    <t>ratio</t>
  </si>
  <si>
    <t>2015 on</t>
  </si>
  <si>
    <t xml:space="preserve">   Initial, 2015</t>
  </si>
  <si>
    <t>Initial concentration of CO2 in biosphere/shallow oceans (GTC, 2015)</t>
  </si>
  <si>
    <t>Initial concentration of CO2 in deep oceans (GTC, 2015)</t>
  </si>
  <si>
    <t>Atmospheric percentage</t>
  </si>
  <si>
    <t xml:space="preserve">  Since beginning</t>
  </si>
  <si>
    <t xml:space="preserve">  Since 2015</t>
  </si>
  <si>
    <t>Cumulative Emissions to date (C total, not industrial)</t>
  </si>
  <si>
    <t>Maximum ratio /cum industrial</t>
  </si>
  <si>
    <t>Depreciation (with no risk)</t>
  </si>
  <si>
    <t>s</t>
  </si>
  <si>
    <t>Social cost of carbon</t>
  </si>
  <si>
    <t>Parameters as of October 26, 2016</t>
  </si>
  <si>
    <t>This is the Excel version of the DICE-2016R model. The authoritative version is the GAMS version.</t>
  </si>
  <si>
    <t>This version has been calibrated and finds virtually the same answers.</t>
  </si>
  <si>
    <t>For a discussion, see Nordhaus, "Revisiting the social cost of carbon:
Estimates from the DICE-2016R model
" forthcoming.</t>
  </si>
  <si>
    <t>Documentation of earlier model is available in the "DICE 2013R: A User's Manual," available at</t>
  </si>
  <si>
    <t xml:space="preserve">1. Base: This is a no controls or "reference" run. </t>
  </si>
  <si>
    <t>2. Opttax: Carbon price is optimized from the second  period.</t>
  </si>
  <si>
    <t>The current version does not contain any provision for optimization.</t>
  </si>
  <si>
    <t>Base</t>
  </si>
  <si>
    <t>Base stern</t>
  </si>
  <si>
    <t>Opt stern</t>
  </si>
  <si>
    <t>Optax nord</t>
  </si>
  <si>
    <t>Base nord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</si>
</sst>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7">
    <numFmt numFmtId="43" formatCode="_(* #,##0.00_);_(* \(#,##0.00\);_(* &quot;-&quot;??_);_(@_)"/>
    <numFmt numFmtId="164" formatCode="0.00000"/>
    <numFmt numFmtId="165" formatCode="_(* #,##0.0000_);_(* \(#,##0.0000\);_(* &quot;-&quot;??_);_(@_)"/>
    <numFmt numFmtId="166" formatCode="_(* #,##0.0_);_(* \(#,##0.0\);_(* &quot;-&quot;??_);_(@_)"/>
    <numFmt numFmtId="167" formatCode="_(* #,##0.000_);_(* \(#,##0.000\);_(* &quot;-&quot;??_);_(@_)"/>
    <numFmt numFmtId="168" formatCode="_(* #,##0.00000_);_(* \(#,##0.00000\);_(* &quot;-&quot;??_);_(@_)"/>
    <numFmt numFmtId="169" formatCode="_(* #,##0.000000_);_(* \(#,##0.000000\);_(* &quot;-&quot;??_);_(@_)"/>
    <numFmt numFmtId="170" formatCode="#,##0.000000"/>
    <numFmt numFmtId="171" formatCode="0.0000000"/>
    <numFmt numFmtId="172" formatCode="#,##0.0000"/>
    <numFmt numFmtId="173" formatCode="#,##0.0"/>
    <numFmt numFmtId="174" formatCode="0.000"/>
    <numFmt numFmtId="175" formatCode="0.000000"/>
    <numFmt numFmtId="176" formatCode="0.0%"/>
    <numFmt numFmtId="177" formatCode="0.000%"/>
    <numFmt numFmtId="178" formatCode="_(* #,##0_);_(* \(#,##0\);_(* &quot;-&quot;??_);_(@_)"/>
    <numFmt numFmtId="179" formatCode="0_);\(0\)"/>
  </numFmts>
  <fonts count="5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Book Antiqua"/>
      <family val="1"/>
    </font>
    <font>
      <sz val="10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1"/>
      <name val="Book Antiqua"/>
      <family val="1"/>
    </font>
    <font>
      <i/>
      <sz val="10"/>
      <name val="Book Antiqua"/>
      <family val="1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b/>
      <sz val="11"/>
      <name val="Book Antiqua"/>
      <family val="1"/>
    </font>
    <font>
      <sz val="11"/>
      <color theme="2" tint="-9.9978637043366805E-2"/>
      <name val="Book Antiqua"/>
      <family val="1"/>
    </font>
    <font>
      <sz val="11"/>
      <color theme="2"/>
      <name val="Book Antiqua"/>
      <family val="1"/>
    </font>
    <font>
      <b/>
      <sz val="11"/>
      <name val="Cambria"/>
      <family val="1"/>
      <scheme val="maj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3"/>
      <name val="Cambria"/>
      <family val="1"/>
    </font>
    <font>
      <sz val="11"/>
      <name val="Cambria"/>
      <family val="1"/>
    </font>
    <font>
      <i/>
      <sz val="11"/>
      <name val="Cambria"/>
      <family val="1"/>
    </font>
    <font>
      <sz val="10"/>
      <name val="Cambria"/>
      <family val="1"/>
    </font>
    <font>
      <b/>
      <sz val="13"/>
      <color theme="3"/>
      <name val="Cambria"/>
      <family val="1"/>
    </font>
    <font>
      <sz val="11"/>
      <color theme="0" tint="-0.249977111117893"/>
      <name val="Cambria"/>
      <family val="1"/>
    </font>
    <font>
      <sz val="11"/>
      <color theme="2" tint="-0.249977111117893"/>
      <name val="Cambria"/>
      <family val="1"/>
    </font>
    <font>
      <sz val="10"/>
      <color theme="2" tint="-0.249977111117893"/>
      <name val="Cambria"/>
      <family val="1"/>
    </font>
    <font>
      <sz val="12"/>
      <name val="Cambria"/>
      <family val="1"/>
    </font>
    <font>
      <sz val="11"/>
      <color theme="3"/>
      <name val="Cambria"/>
      <family val="1"/>
    </font>
    <font>
      <sz val="11"/>
      <color theme="1"/>
      <name val="Cambria"/>
      <family val="1"/>
    </font>
    <font>
      <sz val="10"/>
      <color theme="1"/>
      <name val="Cambria"/>
      <family val="1"/>
    </font>
    <font>
      <sz val="12"/>
      <name val="Arial"/>
      <family val="2"/>
    </font>
    <font>
      <b/>
      <sz val="18"/>
      <name val="Cambria"/>
      <family val="2"/>
      <scheme val="major"/>
    </font>
    <font>
      <b/>
      <sz val="13"/>
      <name val="Calibri"/>
      <family val="2"/>
      <scheme val="minor"/>
    </font>
    <font>
      <b/>
      <sz val="15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mbria"/>
      <family val="1"/>
      <scheme val="major"/>
    </font>
    <font>
      <b/>
      <sz val="12"/>
      <color theme="3"/>
      <name val="Cambria"/>
      <family val="1"/>
      <scheme val="major"/>
    </font>
  </fonts>
  <fills count="4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FFCCFF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69">
    <xf numFmtId="0" fontId="0" fillId="0" borderId="0"/>
    <xf numFmtId="43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6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6" applyNumberFormat="0" applyFill="0" applyAlignment="0" applyProtection="0"/>
    <xf numFmtId="0" fontId="16" fillId="0" borderId="0" applyNumberFormat="0" applyFill="0" applyBorder="0" applyAlignment="0" applyProtection="0"/>
    <xf numFmtId="0" fontId="21" fillId="9" borderId="0" applyNumberFormat="0" applyBorder="0" applyAlignment="0" applyProtection="0"/>
    <xf numFmtId="0" fontId="22" fillId="10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7" applyNumberFormat="0" applyAlignment="0" applyProtection="0"/>
    <xf numFmtId="0" fontId="25" fillId="13" borderId="8" applyNumberFormat="0" applyAlignment="0" applyProtection="0"/>
    <xf numFmtId="0" fontId="26" fillId="13" borderId="7" applyNumberFormat="0" applyAlignment="0" applyProtection="0"/>
    <xf numFmtId="0" fontId="27" fillId="0" borderId="9" applyNumberFormat="0" applyFill="0" applyAlignment="0" applyProtection="0"/>
    <xf numFmtId="0" fontId="28" fillId="14" borderId="10" applyNumberForma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12" applyNumberFormat="0" applyFill="0" applyAlignment="0" applyProtection="0"/>
    <xf numFmtId="0" fontId="3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32" fillId="23" borderId="0" applyNumberFormat="0" applyBorder="0" applyAlignment="0" applyProtection="0"/>
    <xf numFmtId="0" fontId="3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32" fillId="27" borderId="0" applyNumberFormat="0" applyBorder="0" applyAlignment="0" applyProtection="0"/>
    <xf numFmtId="0" fontId="3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32" fillId="31" borderId="0" applyNumberFormat="0" applyBorder="0" applyAlignment="0" applyProtection="0"/>
    <xf numFmtId="0" fontId="3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32" fillId="39" borderId="0" applyNumberFormat="0" applyBorder="0" applyAlignment="0" applyProtection="0"/>
    <xf numFmtId="0" fontId="2" fillId="0" borderId="0"/>
    <xf numFmtId="0" fontId="2" fillId="15" borderId="11" applyNumberFormat="0" applyFont="0" applyAlignment="0" applyProtection="0"/>
    <xf numFmtId="0" fontId="1" fillId="0" borderId="0"/>
    <xf numFmtId="0" fontId="1" fillId="15" borderId="11" applyNumberFormat="0" applyFont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</cellStyleXfs>
  <cellXfs count="210">
    <xf numFmtId="0" fontId="0" fillId="0" borderId="0" xfId="0"/>
    <xf numFmtId="0" fontId="3" fillId="0" borderId="0" xfId="0" applyFont="1"/>
    <xf numFmtId="167" fontId="5" fillId="2" borderId="2" xfId="1" applyNumberFormat="1" applyFont="1" applyFill="1" applyBorder="1"/>
    <xf numFmtId="165" fontId="5" fillId="2" borderId="2" xfId="1" applyNumberFormat="1" applyFont="1" applyFill="1" applyBorder="1"/>
    <xf numFmtId="166" fontId="5" fillId="2" borderId="2" xfId="1" applyNumberFormat="1" applyFont="1" applyFill="1" applyBorder="1"/>
    <xf numFmtId="167" fontId="5" fillId="2" borderId="2" xfId="1" applyNumberFormat="1" applyFont="1" applyFill="1" applyBorder="1" applyAlignment="1">
      <alignment horizontal="right"/>
    </xf>
    <xf numFmtId="167" fontId="7" fillId="2" borderId="2" xfId="1" applyNumberFormat="1" applyFont="1" applyFill="1" applyBorder="1"/>
    <xf numFmtId="167" fontId="5" fillId="6" borderId="2" xfId="1" applyNumberFormat="1" applyFont="1" applyFill="1" applyBorder="1"/>
    <xf numFmtId="167" fontId="5" fillId="2" borderId="2" xfId="1" applyNumberFormat="1" applyFont="1" applyFill="1" applyBorder="1" applyAlignment="1">
      <alignment horizontal="left" vertical="center" wrapText="1"/>
    </xf>
    <xf numFmtId="165" fontId="5" fillId="2" borderId="2" xfId="1" applyNumberFormat="1" applyFont="1" applyFill="1" applyBorder="1" applyAlignment="1">
      <alignment horizontal="left" vertical="center" wrapText="1"/>
    </xf>
    <xf numFmtId="165" fontId="7" fillId="2" borderId="2" xfId="1" applyNumberFormat="1" applyFont="1" applyFill="1" applyBorder="1"/>
    <xf numFmtId="167" fontId="15" fillId="2" borderId="3" xfId="1" applyNumberFormat="1" applyFont="1" applyFill="1" applyBorder="1" applyAlignment="1">
      <alignment horizontal="left" vertical="center" wrapText="1"/>
    </xf>
    <xf numFmtId="167" fontId="14" fillId="2" borderId="4" xfId="1" applyNumberFormat="1" applyFont="1" applyFill="1" applyBorder="1" applyAlignment="1">
      <alignment horizontal="left" vertical="center" wrapText="1"/>
    </xf>
    <xf numFmtId="167" fontId="14" fillId="3" borderId="4" xfId="1" applyNumberFormat="1" applyFont="1" applyFill="1" applyBorder="1" applyAlignment="1">
      <alignment horizontal="left" vertical="center" wrapText="1"/>
    </xf>
    <xf numFmtId="167" fontId="5" fillId="2" borderId="2" xfId="1" applyNumberFormat="1" applyFont="1" applyFill="1" applyBorder="1" applyAlignment="1">
      <alignment horizontal="left"/>
    </xf>
    <xf numFmtId="167" fontId="5" fillId="2" borderId="2" xfId="1" applyNumberFormat="1" applyFont="1" applyFill="1" applyBorder="1" applyAlignment="1">
      <alignment wrapText="1"/>
    </xf>
    <xf numFmtId="167" fontId="7" fillId="2" borderId="1" xfId="1" applyNumberFormat="1" applyFont="1" applyFill="1" applyBorder="1"/>
    <xf numFmtId="167" fontId="3" fillId="2" borderId="2" xfId="1" applyNumberFormat="1" applyFont="1" applyFill="1" applyBorder="1"/>
    <xf numFmtId="167" fontId="9" fillId="2" borderId="2" xfId="1" applyNumberFormat="1" applyFont="1" applyFill="1" applyBorder="1"/>
    <xf numFmtId="167" fontId="13" fillId="2" borderId="3" xfId="1" applyNumberFormat="1" applyFont="1" applyFill="1" applyBorder="1" applyAlignment="1">
      <alignment horizontal="left" vertical="center" wrapText="1"/>
    </xf>
    <xf numFmtId="167" fontId="5" fillId="2" borderId="2" xfId="1" applyNumberFormat="1" applyFont="1" applyFill="1" applyBorder="1" applyAlignment="1">
      <alignment horizontal="center"/>
    </xf>
    <xf numFmtId="167" fontId="15" fillId="2" borderId="2" xfId="1" applyNumberFormat="1" applyFont="1" applyFill="1" applyBorder="1" applyAlignment="1">
      <alignment horizontal="left" vertical="center" wrapText="1"/>
    </xf>
    <xf numFmtId="167" fontId="5" fillId="5" borderId="2" xfId="1" applyNumberFormat="1" applyFont="1" applyFill="1" applyBorder="1" applyAlignment="1">
      <alignment horizontal="left" vertical="center" wrapText="1"/>
    </xf>
    <xf numFmtId="167" fontId="15" fillId="2" borderId="3" xfId="1" applyNumberFormat="1" applyFont="1" applyFill="1" applyBorder="1" applyAlignment="1">
      <alignment horizontal="left" vertical="center"/>
    </xf>
    <xf numFmtId="167" fontId="5" fillId="2" borderId="2" xfId="1" applyNumberFormat="1" applyFont="1" applyFill="1" applyBorder="1" applyAlignment="1"/>
    <xf numFmtId="167" fontId="11" fillId="2" borderId="2" xfId="1" applyNumberFormat="1" applyFont="1" applyFill="1" applyBorder="1"/>
    <xf numFmtId="165" fontId="7" fillId="2" borderId="2" xfId="1" applyNumberFormat="1" applyFont="1" applyFill="1" applyBorder="1" applyAlignment="1">
      <alignment horizontal="left" vertical="center" wrapText="1"/>
    </xf>
    <xf numFmtId="165" fontId="5" fillId="2" borderId="2" xfId="1" applyNumberFormat="1" applyFont="1" applyFill="1" applyBorder="1" applyAlignment="1">
      <alignment horizontal="right"/>
    </xf>
    <xf numFmtId="165" fontId="5" fillId="2" borderId="2" xfId="1" applyNumberFormat="1" applyFont="1" applyFill="1" applyBorder="1" applyAlignment="1">
      <alignment wrapText="1"/>
    </xf>
    <xf numFmtId="165" fontId="3" fillId="2" borderId="2" xfId="1" applyNumberFormat="1" applyFont="1" applyFill="1" applyBorder="1"/>
    <xf numFmtId="165" fontId="5" fillId="2" borderId="2" xfId="1" applyNumberFormat="1" applyFont="1" applyFill="1" applyBorder="1" applyAlignment="1">
      <alignment horizontal="center"/>
    </xf>
    <xf numFmtId="165" fontId="7" fillId="2" borderId="0" xfId="1" applyNumberFormat="1" applyFont="1" applyFill="1"/>
    <xf numFmtId="165" fontId="12" fillId="2" borderId="2" xfId="1" applyNumberFormat="1" applyFont="1" applyFill="1" applyBorder="1"/>
    <xf numFmtId="165" fontId="13" fillId="2" borderId="3" xfId="1" applyNumberFormat="1" applyFont="1" applyFill="1" applyBorder="1" applyAlignment="1">
      <alignment horizontal="left" vertical="center" wrapText="1"/>
    </xf>
    <xf numFmtId="165" fontId="16" fillId="2" borderId="2" xfId="1" applyNumberFormat="1" applyFont="1" applyFill="1" applyBorder="1" applyAlignment="1">
      <alignment horizontal="left"/>
    </xf>
    <xf numFmtId="165" fontId="13" fillId="2" borderId="3" xfId="1" applyNumberFormat="1" applyFont="1" applyFill="1" applyBorder="1" applyAlignment="1">
      <alignment horizontal="left" vertical="center"/>
    </xf>
    <xf numFmtId="167" fontId="19" fillId="2" borderId="2" xfId="1" applyNumberFormat="1" applyFont="1" applyFill="1" applyBorder="1" applyAlignment="1">
      <alignment horizontal="left" vertical="center" wrapText="1"/>
    </xf>
    <xf numFmtId="165" fontId="5" fillId="2" borderId="2" xfId="1" applyNumberFormat="1" applyFont="1" applyFill="1" applyBorder="1" applyAlignment="1">
      <alignment vertical="center"/>
    </xf>
    <xf numFmtId="165" fontId="5" fillId="7" borderId="2" xfId="1" applyNumberFormat="1" applyFont="1" applyFill="1" applyBorder="1"/>
    <xf numFmtId="10" fontId="5" fillId="8" borderId="5" xfId="5" applyNumberFormat="1" applyFont="1" applyFill="1" applyBorder="1"/>
    <xf numFmtId="171" fontId="0" fillId="0" borderId="0" xfId="0" applyNumberFormat="1"/>
    <xf numFmtId="167" fontId="10" fillId="2" borderId="2" xfId="1" applyNumberFormat="1" applyFont="1" applyFill="1" applyBorder="1"/>
    <xf numFmtId="1" fontId="5" fillId="2" borderId="2" xfId="1" applyNumberFormat="1" applyFont="1" applyFill="1" applyBorder="1" applyAlignment="1">
      <alignment horizontal="center" vertical="center"/>
    </xf>
    <xf numFmtId="1" fontId="5" fillId="2" borderId="2" xfId="1" applyNumberFormat="1" applyFont="1" applyFill="1" applyBorder="1" applyAlignment="1">
      <alignment horizontal="left" vertical="center"/>
    </xf>
    <xf numFmtId="169" fontId="5" fillId="2" borderId="2" xfId="1" applyNumberFormat="1" applyFont="1" applyFill="1" applyBorder="1"/>
    <xf numFmtId="174" fontId="5" fillId="2" borderId="2" xfId="1" applyNumberFormat="1" applyFont="1" applyFill="1" applyBorder="1" applyAlignment="1">
      <alignment horizontal="center" vertical="center"/>
    </xf>
    <xf numFmtId="174" fontId="5" fillId="2" borderId="2" xfId="1" applyNumberFormat="1" applyFont="1" applyFill="1" applyBorder="1" applyAlignment="1">
      <alignment horizontal="right"/>
    </xf>
    <xf numFmtId="174" fontId="5" fillId="2" borderId="2" xfId="1" applyNumberFormat="1" applyFont="1" applyFill="1" applyBorder="1"/>
    <xf numFmtId="174" fontId="5" fillId="2" borderId="2" xfId="1" applyNumberFormat="1" applyFont="1" applyFill="1" applyBorder="1" applyAlignment="1">
      <alignment horizontal="left"/>
    </xf>
    <xf numFmtId="174" fontId="5" fillId="2" borderId="2" xfId="1" applyNumberFormat="1" applyFont="1" applyFill="1" applyBorder="1" applyAlignment="1">
      <alignment wrapText="1"/>
    </xf>
    <xf numFmtId="174" fontId="3" fillId="2" borderId="2" xfId="1" applyNumberFormat="1" applyFont="1" applyFill="1" applyBorder="1"/>
    <xf numFmtId="174" fontId="9" fillId="2" borderId="2" xfId="1" applyNumberFormat="1" applyFont="1" applyFill="1" applyBorder="1"/>
    <xf numFmtId="174" fontId="7" fillId="2" borderId="2" xfId="1" applyNumberFormat="1" applyFont="1" applyFill="1" applyBorder="1"/>
    <xf numFmtId="174" fontId="3" fillId="2" borderId="2" xfId="1" applyNumberFormat="1" applyFont="1" applyFill="1" applyBorder="1" applyAlignment="1"/>
    <xf numFmtId="174" fontId="17" fillId="2" borderId="2" xfId="1" applyNumberFormat="1" applyFont="1" applyFill="1" applyBorder="1" applyAlignment="1">
      <alignment horizontal="center"/>
    </xf>
    <xf numFmtId="174" fontId="10" fillId="2" borderId="2" xfId="1" applyNumberFormat="1" applyFont="1" applyFill="1" applyBorder="1"/>
    <xf numFmtId="174" fontId="5" fillId="6" borderId="2" xfId="1" applyNumberFormat="1" applyFont="1" applyFill="1" applyBorder="1" applyAlignment="1">
      <alignment horizontal="right"/>
    </xf>
    <xf numFmtId="174" fontId="5" fillId="7" borderId="2" xfId="1" applyNumberFormat="1" applyFont="1" applyFill="1" applyBorder="1"/>
    <xf numFmtId="174" fontId="5" fillId="7" borderId="2" xfId="1" applyNumberFormat="1" applyFont="1" applyFill="1" applyBorder="1" applyAlignment="1">
      <alignment horizontal="right"/>
    </xf>
    <xf numFmtId="175" fontId="5" fillId="2" borderId="2" xfId="1" applyNumberFormat="1" applyFont="1" applyFill="1" applyBorder="1" applyAlignment="1">
      <alignment horizontal="right"/>
    </xf>
    <xf numFmtId="171" fontId="5" fillId="2" borderId="2" xfId="1" applyNumberFormat="1" applyFont="1" applyFill="1" applyBorder="1" applyAlignment="1">
      <alignment horizontal="right"/>
    </xf>
    <xf numFmtId="167" fontId="9" fillId="2" borderId="2" xfId="7" applyNumberFormat="1" applyFont="1" applyFill="1" applyBorder="1"/>
    <xf numFmtId="10" fontId="20" fillId="8" borderId="5" xfId="5" applyNumberFormat="1" applyFont="1" applyFill="1" applyBorder="1" applyAlignment="1">
      <alignment horizontal="left" vertical="center" wrapText="1"/>
    </xf>
    <xf numFmtId="10" fontId="5" fillId="8" borderId="5" xfId="5" applyNumberFormat="1" applyFont="1" applyFill="1" applyBorder="1" applyAlignment="1">
      <alignment horizontal="right"/>
    </xf>
    <xf numFmtId="175" fontId="0" fillId="0" borderId="0" xfId="0" applyNumberFormat="1"/>
    <xf numFmtId="175" fontId="5" fillId="2" borderId="2" xfId="1" applyNumberFormat="1" applyFont="1" applyFill="1" applyBorder="1"/>
    <xf numFmtId="169" fontId="7" fillId="2" borderId="2" xfId="1" applyNumberFormat="1" applyFont="1" applyFill="1" applyBorder="1"/>
    <xf numFmtId="167" fontId="33" fillId="0" borderId="3" xfId="1" applyNumberFormat="1" applyFont="1" applyFill="1" applyBorder="1"/>
    <xf numFmtId="172" fontId="34" fillId="0" borderId="0" xfId="1" applyNumberFormat="1" applyFont="1" applyFill="1" applyAlignment="1">
      <alignment horizontal="right" vertical="center"/>
    </xf>
    <xf numFmtId="172" fontId="34" fillId="0" borderId="0" xfId="1" applyNumberFormat="1" applyFont="1" applyFill="1"/>
    <xf numFmtId="167" fontId="34" fillId="0" borderId="0" xfId="1" applyNumberFormat="1" applyFont="1" applyFill="1"/>
    <xf numFmtId="169" fontId="34" fillId="0" borderId="0" xfId="1" applyNumberFormat="1" applyFont="1" applyFill="1"/>
    <xf numFmtId="0" fontId="34" fillId="0" borderId="0" xfId="0" applyFont="1" applyFill="1" applyAlignment="1">
      <alignment vertical="center"/>
    </xf>
    <xf numFmtId="172" fontId="36" fillId="0" borderId="0" xfId="0" applyNumberFormat="1" applyFont="1" applyFill="1" applyAlignment="1">
      <alignment horizontal="right" vertical="center"/>
    </xf>
    <xf numFmtId="172" fontId="36" fillId="0" borderId="0" xfId="0" applyNumberFormat="1" applyFont="1" applyFill="1"/>
    <xf numFmtId="167" fontId="34" fillId="0" borderId="0" xfId="7" applyNumberFormat="1" applyFont="1" applyFill="1"/>
    <xf numFmtId="3" fontId="34" fillId="0" borderId="0" xfId="1" applyNumberFormat="1" applyFont="1" applyFill="1" applyAlignment="1">
      <alignment horizontal="right" vertical="center"/>
    </xf>
    <xf numFmtId="172" fontId="34" fillId="0" borderId="0" xfId="1" applyNumberFormat="1" applyFont="1" applyFill="1" applyAlignment="1">
      <alignment horizontal="center" vertical="center"/>
    </xf>
    <xf numFmtId="172" fontId="36" fillId="0" borderId="0" xfId="1" applyNumberFormat="1" applyFont="1" applyFill="1" applyAlignment="1">
      <alignment horizontal="right" vertical="center"/>
    </xf>
    <xf numFmtId="172" fontId="36" fillId="0" borderId="0" xfId="1" applyNumberFormat="1" applyFont="1" applyFill="1" applyAlignment="1">
      <alignment horizontal="center" vertical="center"/>
    </xf>
    <xf numFmtId="43" fontId="36" fillId="0" borderId="0" xfId="1" applyFont="1" applyFill="1" applyAlignment="1">
      <alignment horizontal="center" vertical="center"/>
    </xf>
    <xf numFmtId="173" fontId="34" fillId="0" borderId="0" xfId="1" applyNumberFormat="1" applyFont="1" applyFill="1" applyAlignment="1">
      <alignment horizontal="right" vertical="center"/>
    </xf>
    <xf numFmtId="0" fontId="36" fillId="0" borderId="0" xfId="0" applyFont="1" applyFill="1"/>
    <xf numFmtId="167" fontId="37" fillId="0" borderId="4" xfId="14" applyNumberFormat="1" applyFont="1" applyFill="1"/>
    <xf numFmtId="174" fontId="5" fillId="0" borderId="2" xfId="1" applyNumberFormat="1" applyFont="1" applyFill="1" applyBorder="1" applyAlignment="1">
      <alignment horizontal="right"/>
    </xf>
    <xf numFmtId="167" fontId="33" fillId="0" borderId="3" xfId="13" applyNumberFormat="1" applyFont="1" applyFill="1"/>
    <xf numFmtId="172" fontId="34" fillId="0" borderId="0" xfId="1" applyNumberFormat="1" applyFont="1" applyFill="1" applyAlignment="1">
      <alignment horizontal="right"/>
    </xf>
    <xf numFmtId="170" fontId="34" fillId="0" borderId="0" xfId="1" applyNumberFormat="1" applyFont="1" applyFill="1"/>
    <xf numFmtId="168" fontId="34" fillId="0" borderId="0" xfId="1" applyNumberFormat="1" applyFont="1" applyFill="1"/>
    <xf numFmtId="10" fontId="34" fillId="0" borderId="0" xfId="5" applyNumberFormat="1" applyFont="1" applyFill="1"/>
    <xf numFmtId="164" fontId="34" fillId="0" borderId="2" xfId="2" applyNumberFormat="1" applyFont="1" applyFill="1" applyBorder="1" applyAlignment="1">
      <alignment horizontal="left" vertical="center" wrapText="1"/>
    </xf>
    <xf numFmtId="172" fontId="34" fillId="0" borderId="2" xfId="1" applyNumberFormat="1" applyFont="1" applyFill="1" applyBorder="1" applyAlignment="1">
      <alignment horizontal="right" vertical="center"/>
    </xf>
    <xf numFmtId="172" fontId="34" fillId="0" borderId="2" xfId="1" applyNumberFormat="1" applyFont="1" applyFill="1" applyBorder="1" applyAlignment="1">
      <alignment horizontal="right"/>
    </xf>
    <xf numFmtId="164" fontId="34" fillId="0" borderId="2" xfId="2" applyNumberFormat="1" applyFont="1" applyFill="1" applyBorder="1"/>
    <xf numFmtId="167" fontId="5" fillId="2" borderId="2" xfId="1" applyNumberFormat="1" applyFont="1" applyFill="1" applyBorder="1" applyAlignment="1">
      <alignment horizontal="left" vertical="center"/>
    </xf>
    <xf numFmtId="168" fontId="5" fillId="2" borderId="2" xfId="1" applyNumberFormat="1" applyFont="1" applyFill="1" applyBorder="1"/>
    <xf numFmtId="169" fontId="5" fillId="2" borderId="2" xfId="1" applyNumberFormat="1" applyFont="1" applyFill="1" applyBorder="1" applyAlignment="1">
      <alignment horizontal="right"/>
    </xf>
    <xf numFmtId="167" fontId="34" fillId="0" borderId="0" xfId="7" quotePrefix="1" applyNumberFormat="1" applyFont="1" applyFill="1"/>
    <xf numFmtId="10" fontId="5" fillId="2" borderId="2" xfId="5" applyNumberFormat="1" applyFont="1" applyFill="1" applyBorder="1"/>
    <xf numFmtId="177" fontId="14" fillId="3" borderId="4" xfId="5" applyNumberFormat="1" applyFont="1" applyFill="1" applyBorder="1" applyAlignment="1">
      <alignment horizontal="left" vertical="center" wrapText="1"/>
    </xf>
    <xf numFmtId="177" fontId="5" fillId="2" borderId="2" xfId="5" applyNumberFormat="1" applyFont="1" applyFill="1" applyBorder="1" applyAlignment="1">
      <alignment horizontal="right"/>
    </xf>
    <xf numFmtId="177" fontId="5" fillId="2" borderId="2" xfId="5" applyNumberFormat="1" applyFont="1" applyFill="1" applyBorder="1"/>
    <xf numFmtId="178" fontId="34" fillId="0" borderId="0" xfId="1" applyNumberFormat="1" applyFont="1" applyFill="1"/>
    <xf numFmtId="178" fontId="34" fillId="0" borderId="0" xfId="1" applyNumberFormat="1" applyFont="1" applyFill="1" applyAlignment="1">
      <alignment horizontal="right" vertical="center"/>
    </xf>
    <xf numFmtId="170" fontId="34" fillId="40" borderId="0" xfId="1" applyNumberFormat="1" applyFont="1" applyFill="1" applyAlignment="1">
      <alignment horizontal="right" vertical="center"/>
    </xf>
    <xf numFmtId="172" fontId="34" fillId="40" borderId="0" xfId="1" applyNumberFormat="1" applyFont="1" applyFill="1" applyAlignment="1">
      <alignment horizontal="right" vertical="center"/>
    </xf>
    <xf numFmtId="3" fontId="34" fillId="40" borderId="0" xfId="1" applyNumberFormat="1" applyFont="1" applyFill="1" applyAlignment="1">
      <alignment horizontal="right" vertical="center"/>
    </xf>
    <xf numFmtId="165" fontId="34" fillId="40" borderId="0" xfId="1" applyNumberFormat="1" applyFont="1" applyFill="1" applyAlignment="1">
      <alignment horizontal="right" vertical="center"/>
    </xf>
    <xf numFmtId="167" fontId="39" fillId="0" borderId="0" xfId="1" applyNumberFormat="1" applyFont="1" applyFill="1"/>
    <xf numFmtId="3" fontId="39" fillId="0" borderId="0" xfId="1" applyNumberFormat="1" applyFont="1" applyFill="1" applyAlignment="1">
      <alignment horizontal="right" vertical="center"/>
    </xf>
    <xf numFmtId="172" fontId="39" fillId="0" borderId="0" xfId="1" applyNumberFormat="1" applyFont="1" applyFill="1"/>
    <xf numFmtId="167" fontId="39" fillId="0" borderId="0" xfId="1" quotePrefix="1" applyNumberFormat="1" applyFont="1" applyFill="1"/>
    <xf numFmtId="0" fontId="40" fillId="0" borderId="0" xfId="2" applyFont="1" applyFill="1"/>
    <xf numFmtId="172" fontId="39" fillId="0" borderId="0" xfId="1" applyNumberFormat="1" applyFont="1" applyFill="1" applyAlignment="1">
      <alignment horizontal="right" vertical="center"/>
    </xf>
    <xf numFmtId="169" fontId="39" fillId="0" borderId="0" xfId="1" applyNumberFormat="1" applyFont="1" applyFill="1"/>
    <xf numFmtId="176" fontId="5" fillId="2" borderId="2" xfId="5" applyNumberFormat="1" applyFont="1" applyFill="1" applyBorder="1"/>
    <xf numFmtId="178" fontId="36" fillId="40" borderId="0" xfId="1" applyNumberFormat="1" applyFont="1" applyFill="1" applyAlignment="1">
      <alignment horizontal="right" vertical="center"/>
    </xf>
    <xf numFmtId="178" fontId="34" fillId="40" borderId="0" xfId="1" applyNumberFormat="1" applyFont="1" applyFill="1"/>
    <xf numFmtId="165" fontId="36" fillId="40" borderId="0" xfId="1" applyNumberFormat="1" applyFont="1" applyFill="1"/>
    <xf numFmtId="179" fontId="34" fillId="0" borderId="0" xfId="1" applyNumberFormat="1" applyFont="1" applyFill="1" applyAlignment="1">
      <alignment horizontal="left"/>
    </xf>
    <xf numFmtId="167" fontId="7" fillId="2" borderId="2" xfId="1" applyNumberFormat="1" applyFont="1" applyFill="1" applyBorder="1" applyAlignment="1">
      <alignment horizontal="left" vertical="center" wrapText="1"/>
    </xf>
    <xf numFmtId="166" fontId="34" fillId="0" borderId="0" xfId="1" applyNumberFormat="1" applyFont="1" applyFill="1" applyAlignment="1">
      <alignment horizontal="right" vertical="center"/>
    </xf>
    <xf numFmtId="166" fontId="34" fillId="0" borderId="0" xfId="1" applyNumberFormat="1" applyFont="1" applyFill="1"/>
    <xf numFmtId="166" fontId="41" fillId="0" borderId="0" xfId="1" applyNumberFormat="1" applyFont="1"/>
    <xf numFmtId="1" fontId="39" fillId="0" borderId="0" xfId="1" applyNumberFormat="1" applyFont="1" applyFill="1"/>
    <xf numFmtId="167" fontId="39" fillId="0" borderId="0" xfId="1" applyNumberFormat="1" applyFont="1" applyFill="1" applyAlignment="1">
      <alignment horizontal="right" vertical="center"/>
    </xf>
    <xf numFmtId="177" fontId="39" fillId="0" borderId="0" xfId="5" applyNumberFormat="1" applyFont="1" applyFill="1"/>
    <xf numFmtId="43" fontId="39" fillId="0" borderId="0" xfId="1" applyFont="1" applyFill="1"/>
    <xf numFmtId="10" fontId="34" fillId="0" borderId="0" xfId="12" applyNumberFormat="1" applyFont="1" applyFill="1"/>
    <xf numFmtId="167" fontId="5" fillId="4" borderId="2" xfId="7" applyNumberFormat="1" applyFont="1" applyFill="1" applyBorder="1" applyAlignment="1"/>
    <xf numFmtId="168" fontId="5" fillId="2" borderId="2" xfId="1" applyNumberFormat="1" applyFont="1" applyFill="1" applyBorder="1" applyAlignment="1">
      <alignment horizontal="left" vertical="center" wrapText="1"/>
    </xf>
    <xf numFmtId="167" fontId="38" fillId="0" borderId="0" xfId="1" applyNumberFormat="1" applyFont="1" applyFill="1" applyAlignment="1">
      <alignment horizontal="center"/>
    </xf>
    <xf numFmtId="167" fontId="34" fillId="0" borderId="0" xfId="1" applyNumberFormat="1" applyFont="1" applyFill="1" applyAlignment="1">
      <alignment horizontal="center"/>
    </xf>
    <xf numFmtId="172" fontId="34" fillId="0" borderId="0" xfId="1" applyNumberFormat="1" applyFont="1" applyFill="1" applyAlignment="1">
      <alignment horizontal="center"/>
    </xf>
    <xf numFmtId="169" fontId="34" fillId="0" borderId="0" xfId="1" applyNumberFormat="1" applyFont="1" applyFill="1" applyAlignment="1">
      <alignment horizontal="center"/>
    </xf>
    <xf numFmtId="167" fontId="41" fillId="0" borderId="22" xfId="1" applyNumberFormat="1" applyFont="1" applyFill="1" applyBorder="1" applyAlignment="1">
      <alignment horizontal="center"/>
    </xf>
    <xf numFmtId="167" fontId="41" fillId="0" borderId="21" xfId="7" applyNumberFormat="1" applyFont="1" applyFill="1" applyBorder="1" applyAlignment="1">
      <alignment horizontal="center"/>
    </xf>
    <xf numFmtId="1" fontId="42" fillId="0" borderId="0" xfId="7" applyNumberFormat="1" applyFont="1" applyFill="1" applyAlignment="1">
      <alignment horizontal="center"/>
    </xf>
    <xf numFmtId="10" fontId="42" fillId="0" borderId="0" xfId="12" applyNumberFormat="1" applyFont="1" applyFill="1" applyAlignment="1">
      <alignment horizontal="center"/>
    </xf>
    <xf numFmtId="1" fontId="42" fillId="0" borderId="0" xfId="12" applyNumberFormat="1" applyFont="1" applyFill="1" applyAlignment="1">
      <alignment horizontal="center"/>
    </xf>
    <xf numFmtId="172" fontId="34" fillId="40" borderId="0" xfId="1" applyNumberFormat="1" applyFont="1" applyFill="1" applyAlignment="1">
      <alignment horizontal="center"/>
    </xf>
    <xf numFmtId="172" fontId="34" fillId="40" borderId="0" xfId="7" applyNumberFormat="1" applyFont="1" applyFill="1" applyAlignment="1">
      <alignment horizontal="center"/>
    </xf>
    <xf numFmtId="167" fontId="38" fillId="0" borderId="20" xfId="1" applyNumberFormat="1" applyFont="1" applyFill="1" applyBorder="1" applyAlignment="1">
      <alignment horizontal="center" vertical="center"/>
    </xf>
    <xf numFmtId="167" fontId="41" fillId="0" borderId="23" xfId="1" applyNumberFormat="1" applyFont="1" applyFill="1" applyBorder="1" applyAlignment="1">
      <alignment horizontal="left" vertical="center"/>
    </xf>
    <xf numFmtId="167" fontId="41" fillId="0" borderId="21" xfId="7" applyNumberFormat="1" applyFont="1" applyFill="1" applyBorder="1" applyAlignment="1">
      <alignment horizontal="center" vertical="center"/>
    </xf>
    <xf numFmtId="10" fontId="41" fillId="0" borderId="0" xfId="12" applyNumberFormat="1" applyFont="1" applyFill="1" applyBorder="1" applyAlignment="1">
      <alignment horizontal="center" vertical="center"/>
    </xf>
    <xf numFmtId="10" fontId="41" fillId="0" borderId="17" xfId="12" applyNumberFormat="1" applyFont="1" applyFill="1" applyBorder="1" applyAlignment="1">
      <alignment horizontal="center" vertical="center"/>
    </xf>
    <xf numFmtId="167" fontId="41" fillId="0" borderId="22" xfId="7" applyNumberFormat="1" applyFont="1" applyFill="1" applyBorder="1" applyAlignment="1">
      <alignment horizontal="center" vertical="center"/>
    </xf>
    <xf numFmtId="10" fontId="41" fillId="0" borderId="1" xfId="12" applyNumberFormat="1" applyFont="1" applyFill="1" applyBorder="1" applyAlignment="1">
      <alignment horizontal="center" vertical="center"/>
    </xf>
    <xf numFmtId="10" fontId="41" fillId="0" borderId="19" xfId="12" applyNumberFormat="1" applyFont="1" applyFill="1" applyBorder="1" applyAlignment="1">
      <alignment horizontal="center" vertical="center"/>
    </xf>
    <xf numFmtId="167" fontId="41" fillId="0" borderId="21" xfId="7" applyNumberFormat="1" applyFont="1" applyFill="1" applyBorder="1" applyAlignment="1">
      <alignment horizontal="center" vertical="center" wrapText="1"/>
    </xf>
    <xf numFmtId="167" fontId="38" fillId="0" borderId="14" xfId="1" applyNumberFormat="1" applyFont="1" applyFill="1" applyBorder="1" applyAlignment="1">
      <alignment horizontal="center" vertical="center"/>
    </xf>
    <xf numFmtId="167" fontId="41" fillId="0" borderId="18" xfId="1" applyNumberFormat="1" applyFont="1" applyFill="1" applyBorder="1" applyAlignment="1">
      <alignment horizontal="left" vertical="center"/>
    </xf>
    <xf numFmtId="167" fontId="41" fillId="0" borderId="19" xfId="1" applyNumberFormat="1" applyFont="1" applyFill="1" applyBorder="1" applyAlignment="1">
      <alignment horizontal="center"/>
    </xf>
    <xf numFmtId="167" fontId="38" fillId="0" borderId="25" xfId="1" applyNumberFormat="1" applyFont="1" applyFill="1" applyBorder="1" applyAlignment="1">
      <alignment horizontal="center"/>
    </xf>
    <xf numFmtId="167" fontId="38" fillId="0" borderId="24" xfId="1" applyNumberFormat="1" applyFont="1" applyFill="1" applyBorder="1" applyAlignment="1">
      <alignment horizontal="center"/>
    </xf>
    <xf numFmtId="179" fontId="41" fillId="0" borderId="20" xfId="7" applyNumberFormat="1" applyFont="1" applyFill="1" applyBorder="1" applyAlignment="1">
      <alignment horizontal="center" vertical="center"/>
    </xf>
    <xf numFmtId="10" fontId="41" fillId="0" borderId="13" xfId="5" applyNumberFormat="1" applyFont="1" applyFill="1" applyBorder="1" applyAlignment="1">
      <alignment horizontal="center" vertical="center"/>
    </xf>
    <xf numFmtId="167" fontId="41" fillId="0" borderId="18" xfId="7" applyNumberFormat="1" applyFont="1" applyFill="1" applyBorder="1" applyAlignment="1">
      <alignment horizontal="center" vertical="center"/>
    </xf>
    <xf numFmtId="167" fontId="38" fillId="0" borderId="15" xfId="1" applyNumberFormat="1" applyFont="1" applyFill="1" applyBorder="1" applyAlignment="1">
      <alignment horizontal="center" vertical="center"/>
    </xf>
    <xf numFmtId="167" fontId="34" fillId="0" borderId="16" xfId="1" applyNumberFormat="1" applyFont="1" applyFill="1" applyBorder="1" applyAlignment="1">
      <alignment horizontal="center" vertical="center"/>
    </xf>
    <xf numFmtId="178" fontId="0" fillId="0" borderId="0" xfId="1" applyNumberFormat="1" applyFont="1"/>
    <xf numFmtId="178" fontId="34" fillId="0" borderId="0" xfId="1" applyNumberFormat="1" applyFont="1" applyFill="1" applyAlignment="1">
      <alignment horizontal="left" vertical="center"/>
    </xf>
    <xf numFmtId="179" fontId="34" fillId="0" borderId="0" xfId="1" applyNumberFormat="1" applyFont="1" applyFill="1" applyAlignment="1">
      <alignment vertical="center"/>
    </xf>
    <xf numFmtId="174" fontId="5" fillId="40" borderId="2" xfId="1" applyNumberFormat="1" applyFont="1" applyFill="1" applyBorder="1"/>
    <xf numFmtId="167" fontId="38" fillId="0" borderId="21" xfId="1" applyNumberFormat="1" applyFont="1" applyFill="1" applyBorder="1" applyAlignment="1">
      <alignment horizontal="center" vertical="center"/>
    </xf>
    <xf numFmtId="167" fontId="38" fillId="0" borderId="0" xfId="1" applyNumberFormat="1" applyFont="1" applyFill="1" applyBorder="1" applyAlignment="1">
      <alignment horizontal="center"/>
    </xf>
    <xf numFmtId="167" fontId="38" fillId="0" borderId="19" xfId="1" applyNumberFormat="1" applyFont="1" applyFill="1" applyBorder="1" applyAlignment="1">
      <alignment horizontal="center"/>
    </xf>
    <xf numFmtId="0" fontId="44" fillId="0" borderId="0" xfId="2" applyFont="1" applyFill="1" applyAlignment="1">
      <alignment horizontal="right" vertical="center"/>
    </xf>
    <xf numFmtId="167" fontId="43" fillId="0" borderId="0" xfId="1" applyNumberFormat="1" applyFont="1" applyFill="1" applyAlignment="1">
      <alignment horizontal="right" vertical="center"/>
    </xf>
    <xf numFmtId="172" fontId="43" fillId="0" borderId="0" xfId="1" applyNumberFormat="1" applyFont="1" applyFill="1" applyAlignment="1">
      <alignment vertical="center"/>
    </xf>
    <xf numFmtId="43" fontId="43" fillId="0" borderId="0" xfId="1" applyFont="1" applyFill="1" applyAlignment="1">
      <alignment vertical="center"/>
    </xf>
    <xf numFmtId="174" fontId="5" fillId="40" borderId="2" xfId="1" applyNumberFormat="1" applyFont="1" applyFill="1" applyBorder="1" applyAlignment="1">
      <alignment horizontal="right"/>
    </xf>
    <xf numFmtId="165" fontId="0" fillId="0" borderId="0" xfId="1" applyNumberFormat="1" applyFont="1"/>
    <xf numFmtId="167" fontId="43" fillId="0" borderId="0" xfId="1" applyNumberFormat="1" applyFont="1" applyFill="1"/>
    <xf numFmtId="172" fontId="43" fillId="0" borderId="0" xfId="1" applyNumberFormat="1" applyFont="1" applyFill="1" applyAlignment="1">
      <alignment horizontal="right" vertical="center"/>
    </xf>
    <xf numFmtId="169" fontId="5" fillId="2" borderId="2" xfId="1" applyNumberFormat="1" applyFont="1" applyFill="1" applyBorder="1" applyAlignment="1">
      <alignment horizontal="left" vertical="center" wrapText="1"/>
    </xf>
    <xf numFmtId="168" fontId="34" fillId="0" borderId="0" xfId="1" applyNumberFormat="1" applyFont="1" applyFill="1" applyAlignment="1">
      <alignment horizontal="right" vertical="center"/>
    </xf>
    <xf numFmtId="174" fontId="45" fillId="40" borderId="0" xfId="7" applyNumberFormat="1" applyFont="1" applyFill="1"/>
    <xf numFmtId="175" fontId="45" fillId="40" borderId="0" xfId="7" applyNumberFormat="1" applyFont="1" applyFill="1"/>
    <xf numFmtId="171" fontId="45" fillId="40" borderId="0" xfId="7" applyNumberFormat="1" applyFont="1" applyFill="1"/>
    <xf numFmtId="168" fontId="5" fillId="2" borderId="2" xfId="1" applyNumberFormat="1" applyFont="1" applyFill="1" applyBorder="1" applyAlignment="1">
      <alignment horizontal="right"/>
    </xf>
    <xf numFmtId="169" fontId="36" fillId="40" borderId="0" xfId="1" applyNumberFormat="1" applyFont="1" applyFill="1"/>
    <xf numFmtId="168" fontId="11" fillId="2" borderId="2" xfId="1" applyNumberFormat="1" applyFont="1" applyFill="1" applyBorder="1"/>
    <xf numFmtId="164" fontId="5" fillId="2" borderId="2" xfId="1" applyNumberFormat="1" applyFont="1" applyFill="1" applyBorder="1" applyAlignment="1">
      <alignment horizontal="right"/>
    </xf>
    <xf numFmtId="167" fontId="46" fillId="2" borderId="3" xfId="1" applyNumberFormat="1" applyFont="1" applyFill="1" applyBorder="1" applyAlignment="1">
      <alignment horizontal="left" vertical="center" wrapText="1"/>
    </xf>
    <xf numFmtId="167" fontId="47" fillId="2" borderId="4" xfId="1" applyNumberFormat="1" applyFont="1" applyFill="1" applyBorder="1" applyAlignment="1">
      <alignment horizontal="left" vertical="center" wrapText="1"/>
    </xf>
    <xf numFmtId="4" fontId="3" fillId="0" borderId="0" xfId="0" applyNumberFormat="1" applyFont="1"/>
    <xf numFmtId="177" fontId="47" fillId="3" borderId="4" xfId="5" applyNumberFormat="1" applyFont="1" applyFill="1" applyBorder="1" applyAlignment="1">
      <alignment horizontal="left" vertical="center" wrapText="1"/>
    </xf>
    <xf numFmtId="167" fontId="47" fillId="3" borderId="4" xfId="1" applyNumberFormat="1" applyFont="1" applyFill="1" applyBorder="1" applyAlignment="1">
      <alignment horizontal="left" vertical="center" wrapText="1"/>
    </xf>
    <xf numFmtId="3" fontId="3" fillId="0" borderId="0" xfId="0" applyNumberFormat="1" applyFont="1"/>
    <xf numFmtId="167" fontId="48" fillId="2" borderId="3" xfId="1" applyNumberFormat="1" applyFont="1" applyFill="1" applyBorder="1" applyAlignment="1">
      <alignment horizontal="left" vertical="center" wrapText="1"/>
    </xf>
    <xf numFmtId="167" fontId="46" fillId="2" borderId="2" xfId="1" applyNumberFormat="1" applyFont="1" applyFill="1" applyBorder="1" applyAlignment="1">
      <alignment horizontal="left" vertical="center" wrapText="1"/>
    </xf>
    <xf numFmtId="167" fontId="46" fillId="2" borderId="3" xfId="1" applyNumberFormat="1" applyFont="1" applyFill="1" applyBorder="1" applyAlignment="1">
      <alignment horizontal="left" vertical="center"/>
    </xf>
    <xf numFmtId="168" fontId="3" fillId="0" borderId="0" xfId="1" applyNumberFormat="1" applyFont="1"/>
    <xf numFmtId="165" fontId="3" fillId="0" borderId="0" xfId="1" applyNumberFormat="1" applyFont="1"/>
    <xf numFmtId="165" fontId="48" fillId="2" borderId="3" xfId="1" applyNumberFormat="1" applyFont="1" applyFill="1" applyBorder="1" applyAlignment="1">
      <alignment horizontal="left" vertical="center"/>
    </xf>
    <xf numFmtId="165" fontId="49" fillId="2" borderId="2" xfId="1" applyNumberFormat="1" applyFont="1" applyFill="1" applyBorder="1" applyAlignment="1">
      <alignment horizontal="left"/>
    </xf>
    <xf numFmtId="165" fontId="48" fillId="2" borderId="3" xfId="1" applyNumberFormat="1" applyFont="1" applyFill="1" applyBorder="1" applyAlignment="1">
      <alignment horizontal="left" vertical="center" wrapText="1"/>
    </xf>
    <xf numFmtId="43" fontId="5" fillId="2" borderId="2" xfId="1" applyFont="1" applyFill="1" applyBorder="1" applyAlignment="1">
      <alignment horizontal="left" vertical="center" wrapText="1"/>
    </xf>
    <xf numFmtId="43" fontId="5" fillId="2" borderId="2" xfId="1" applyFont="1" applyFill="1" applyBorder="1"/>
    <xf numFmtId="0" fontId="50" fillId="0" borderId="0" xfId="0" applyFont="1" applyAlignment="1"/>
    <xf numFmtId="15" fontId="50" fillId="0" borderId="0" xfId="0" applyNumberFormat="1" applyFont="1" applyAlignment="1"/>
    <xf numFmtId="0" fontId="51" fillId="0" borderId="3" xfId="13" applyFont="1"/>
    <xf numFmtId="0" fontId="50" fillId="0" borderId="0" xfId="0" applyFont="1"/>
    <xf numFmtId="0" fontId="51" fillId="0" borderId="4" xfId="14" applyFont="1"/>
    <xf numFmtId="0" fontId="50" fillId="0" borderId="0" xfId="2" applyFont="1"/>
    <xf numFmtId="167" fontId="5" fillId="41" borderId="2" xfId="0" applyNumberFormat="1" applyFont="1" applyFill="1" applyBorder="1" applyAlignment="1">
      <alignment horizontal="left" vertical="center" wrapText="1"/>
    </xf>
    <xf numFmtId="174" fontId="5" fillId="41" borderId="26" xfId="0" applyNumberFormat="1" applyFont="1" applyFill="1" applyBorder="1"/>
    <xf numFmtId="167" fontId="5" fillId="41" borderId="26" xfId="0" applyNumberFormat="1" applyFont="1" applyFill="1" applyBorder="1"/>
  </cellXfs>
  <cellStyles count="69">
    <cellStyle name="20% - Accent1" xfId="30" builtinId="30" customBuiltin="1"/>
    <cellStyle name="20% - Accent1 2" xfId="57" xr:uid="{00000000-0005-0000-0000-000001000000}"/>
    <cellStyle name="20% - Accent2" xfId="34" builtinId="34" customBuiltin="1"/>
    <cellStyle name="20% - Accent2 2" xfId="59" xr:uid="{00000000-0005-0000-0000-000003000000}"/>
    <cellStyle name="20% - Accent3" xfId="38" builtinId="38" customBuiltin="1"/>
    <cellStyle name="20% - Accent3 2" xfId="61" xr:uid="{00000000-0005-0000-0000-000005000000}"/>
    <cellStyle name="20% - Accent4" xfId="42" builtinId="42" customBuiltin="1"/>
    <cellStyle name="20% - Accent4 2" xfId="63" xr:uid="{00000000-0005-0000-0000-000007000000}"/>
    <cellStyle name="20% - Accent5" xfId="46" builtinId="46" customBuiltin="1"/>
    <cellStyle name="20% - Accent5 2" xfId="65" xr:uid="{00000000-0005-0000-0000-000009000000}"/>
    <cellStyle name="20% - Accent6" xfId="50" builtinId="50" customBuiltin="1"/>
    <cellStyle name="20% - Accent6 2" xfId="67" xr:uid="{00000000-0005-0000-0000-00000B000000}"/>
    <cellStyle name="40% - Accent1" xfId="31" builtinId="31" customBuiltin="1"/>
    <cellStyle name="40% - Accent1 2" xfId="58" xr:uid="{00000000-0005-0000-0000-00000D000000}"/>
    <cellStyle name="40% - Accent2" xfId="35" builtinId="35" customBuiltin="1"/>
    <cellStyle name="40% - Accent2 2" xfId="60" xr:uid="{00000000-0005-0000-0000-00000F000000}"/>
    <cellStyle name="40% - Accent3" xfId="39" builtinId="39" customBuiltin="1"/>
    <cellStyle name="40% - Accent3 2" xfId="62" xr:uid="{00000000-0005-0000-0000-000011000000}"/>
    <cellStyle name="40% - Accent4" xfId="43" builtinId="43" customBuiltin="1"/>
    <cellStyle name="40% - Accent4 2" xfId="64" xr:uid="{00000000-0005-0000-0000-000013000000}"/>
    <cellStyle name="40% - Accent5" xfId="47" builtinId="47" customBuiltin="1"/>
    <cellStyle name="40% - Accent5 2" xfId="66" xr:uid="{00000000-0005-0000-0000-000015000000}"/>
    <cellStyle name="40% - Accent6" xfId="51" builtinId="51" customBuiltin="1"/>
    <cellStyle name="40% - Accent6 2" xfId="68" xr:uid="{00000000-0005-0000-0000-000017000000}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9" builtinId="27" customBuiltin="1"/>
    <cellStyle name="Calculation" xfId="23" builtinId="22" customBuiltin="1"/>
    <cellStyle name="Check Cell" xfId="25" builtinId="23" customBuiltin="1"/>
    <cellStyle name="Comma" xfId="1" builtinId="3"/>
    <cellStyle name="Comma 2" xfId="7" xr:uid="{00000000-0005-0000-0000-000028000000}"/>
    <cellStyle name="Explanatory Text" xfId="27" builtinId="53" customBuiltin="1"/>
    <cellStyle name="Good" xfId="18" builtinId="26" customBuiltin="1"/>
    <cellStyle name="Heading 1" xfId="13" builtinId="16" customBuiltin="1"/>
    <cellStyle name="Heading 2" xfId="14" builtinId="17" customBuiltin="1"/>
    <cellStyle name="Heading 3" xfId="16" builtinId="18" customBuiltin="1"/>
    <cellStyle name="Heading 4" xfId="17" builtinId="19" customBuiltin="1"/>
    <cellStyle name="Input" xfId="21" builtinId="20" customBuiltin="1"/>
    <cellStyle name="Linked Cell" xfId="24" builtinId="24" customBuiltin="1"/>
    <cellStyle name="Neutral" xfId="20" builtinId="28" customBuiltin="1"/>
    <cellStyle name="Normal" xfId="0" builtinId="0"/>
    <cellStyle name="Normal 2" xfId="2" xr:uid="{00000000-0005-0000-0000-000033000000}"/>
    <cellStyle name="Normal 2 2" xfId="3" xr:uid="{00000000-0005-0000-0000-000034000000}"/>
    <cellStyle name="Normal 3" xfId="4" xr:uid="{00000000-0005-0000-0000-000035000000}"/>
    <cellStyle name="Normal 4" xfId="6" xr:uid="{00000000-0005-0000-0000-000036000000}"/>
    <cellStyle name="Normal 5" xfId="8" xr:uid="{00000000-0005-0000-0000-000037000000}"/>
    <cellStyle name="Normal 6" xfId="9" xr:uid="{00000000-0005-0000-0000-000038000000}"/>
    <cellStyle name="Normal 6 2" xfId="11" xr:uid="{00000000-0005-0000-0000-000039000000}"/>
    <cellStyle name="Normal 7" xfId="10" xr:uid="{00000000-0005-0000-0000-00003A000000}"/>
    <cellStyle name="Normal 8" xfId="53" xr:uid="{00000000-0005-0000-0000-00003B000000}"/>
    <cellStyle name="Normal 9" xfId="55" xr:uid="{00000000-0005-0000-0000-00003C000000}"/>
    <cellStyle name="Note 2" xfId="54" xr:uid="{00000000-0005-0000-0000-00003D000000}"/>
    <cellStyle name="Note 3" xfId="56" xr:uid="{00000000-0005-0000-0000-00003E000000}"/>
    <cellStyle name="Output" xfId="22" builtinId="21" customBuiltin="1"/>
    <cellStyle name="Per cent" xfId="5" builtinId="5"/>
    <cellStyle name="Percent 2" xfId="12" xr:uid="{00000000-0005-0000-0000-000041000000}"/>
    <cellStyle name="Title" xfId="15" builtinId="15" customBuiltin="1"/>
    <cellStyle name="Total" xfId="28" builtinId="25" customBuiltin="1"/>
    <cellStyle name="Warning Text" xfId="26" builtinId="11" customBuiltin="1"/>
  </cellStyles>
  <dxfs count="0"/>
  <tableStyles count="1" defaultTableStyle="TableStyleMedium9" defaultPivotStyle="PivotStyleLight16">
    <tableStyle name="Table Style 1" pivot="0" count="0" xr9:uid="{00000000-0011-0000-FFFF-FFFF00000000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F6600"/>
      <color rgb="FFF8F8F8"/>
      <color rgb="FFD6FE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Parameters!$B$188:$BO$188</c:f>
              <c:numCache>
                <c:formatCode>#,##0.0000</c:formatCode>
                <c:ptCount val="6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D9-D84B-AA43-CE2B24D64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3440"/>
        <c:axId val="498368928"/>
      </c:lineChart>
      <c:catAx>
        <c:axId val="49836344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8928"/>
        <c:crosses val="autoZero"/>
        <c:auto val="1"/>
        <c:lblAlgn val="ctr"/>
        <c:lblOffset val="100"/>
        <c:noMultiLvlLbl val="0"/>
      </c:catAx>
      <c:valAx>
        <c:axId val="49836892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3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Parameters!$B$169:$W$169</c:f>
              <c:numCache>
                <c:formatCode>#,##0.0000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F8-EF4C-9B56-B65622EB343E}"/>
            </c:ext>
          </c:extLst>
        </c:ser>
        <c:ser>
          <c:idx val="1"/>
          <c:order val="1"/>
          <c:tx>
            <c:v> </c:v>
          </c:tx>
          <c:val>
            <c:numRef>
              <c:f>Parameters!$B$186:$Y$186</c:f>
              <c:numCache>
                <c:formatCode>#,##0.0000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F8-EF4C-9B56-B65622EB3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5400"/>
        <c:axId val="498366968"/>
      </c:lineChart>
      <c:catAx>
        <c:axId val="49836540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6968"/>
        <c:crosses val="autoZero"/>
        <c:auto val="1"/>
        <c:lblAlgn val="ctr"/>
        <c:lblOffset val="100"/>
        <c:noMultiLvlLbl val="0"/>
      </c:catAx>
      <c:valAx>
        <c:axId val="49836696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5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Parameters!$B$178:$AC$178</c:f>
              <c:numCache>
                <c:formatCode>#,##0.0000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FB-F543-9724-2C5149D83F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1872"/>
        <c:axId val="498362264"/>
      </c:lineChart>
      <c:catAx>
        <c:axId val="498361872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2264"/>
        <c:crosses val="autoZero"/>
        <c:auto val="1"/>
        <c:lblAlgn val="ctr"/>
        <c:lblOffset val="100"/>
        <c:noMultiLvlLbl val="0"/>
      </c:catAx>
      <c:valAx>
        <c:axId val="498362264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1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Real return (consumption discount rate)</a:t>
            </a:r>
          </a:p>
        </c:rich>
      </c:tx>
      <c:layout>
        <c:manualLayout>
          <c:xMode val="edge"/>
          <c:yMode val="edge"/>
          <c:x val="0.21186917350650852"/>
          <c:y val="3.937302062278041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7463065850903581E-2"/>
          <c:y val="7.0935394291215967E-2"/>
          <c:w val="0.88799138371185327"/>
          <c:h val="0.86199569117869823"/>
        </c:manualLayout>
      </c:layout>
      <c:lineChart>
        <c:grouping val="standard"/>
        <c:varyColors val="0"/>
        <c:ser>
          <c:idx val="0"/>
          <c:order val="0"/>
          <c:tx>
            <c:v>Cons disc rate (base)</c:v>
          </c:tx>
          <c:marker>
            <c:symbol val="diamond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</c:spPr>
          </c:marker>
          <c:cat>
            <c:numRef>
              <c:f>Base!$C$2:$T$2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Base!$C$154:$T$154</c:f>
              <c:numCache>
                <c:formatCode>_(* #,##0.0000_);_(* \(#,##0.0000\);_(* "-"??_);_(@_)</c:formatCode>
                <c:ptCount val="18"/>
                <c:pt idx="0">
                  <c:v>3.648888574565734E-2</c:v>
                </c:pt>
                <c:pt idx="1">
                  <c:v>3.5367193307014766E-2</c:v>
                </c:pt>
                <c:pt idx="2">
                  <c:v>3.4266144324889281E-2</c:v>
                </c:pt>
                <c:pt idx="3">
                  <c:v>3.3194950681689761E-2</c:v>
                </c:pt>
                <c:pt idx="4">
                  <c:v>3.2157361049728328E-2</c:v>
                </c:pt>
                <c:pt idx="5">
                  <c:v>3.1154351932922042E-2</c:v>
                </c:pt>
                <c:pt idx="6">
                  <c:v>3.0185573160110835E-2</c:v>
                </c:pt>
                <c:pt idx="7">
                  <c:v>2.9250107558737026E-2</c:v>
                </c:pt>
                <c:pt idx="8">
                  <c:v>2.8346856477251769E-2</c:v>
                </c:pt>
                <c:pt idx="9">
                  <c:v>2.7474723304839577E-2</c:v>
                </c:pt>
                <c:pt idx="10">
                  <c:v>2.6632691530459107E-2</c:v>
                </c:pt>
                <c:pt idx="11">
                  <c:v>2.5819852073798444E-2</c:v>
                </c:pt>
                <c:pt idx="12">
                  <c:v>2.5035409213180593E-2</c:v>
                </c:pt>
                <c:pt idx="13">
                  <c:v>2.4278689107009921E-2</c:v>
                </c:pt>
                <c:pt idx="14">
                  <c:v>2.3549163949044161E-2</c:v>
                </c:pt>
                <c:pt idx="15">
                  <c:v>2.2846513922732292E-2</c:v>
                </c:pt>
                <c:pt idx="16">
                  <c:v>2.2170757742458136E-2</c:v>
                </c:pt>
                <c:pt idx="17">
                  <c:v>2.1529036871338336E-2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EC-F942-837F-FE7ECC71CF84}"/>
            </c:ext>
          </c:extLst>
        </c:ser>
        <c:ser>
          <c:idx val="1"/>
          <c:order val="1"/>
          <c:tx>
            <c:v>Cons disc rate (opt)</c:v>
          </c:tx>
          <c:marker>
            <c:symbol val="square"/>
            <c:size val="5"/>
            <c:spPr>
              <a:noFill/>
            </c:spPr>
          </c:marker>
          <c:cat>
            <c:numRef>
              <c:f>Base!$C$2:$T$2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opttax!$C$154:$T$154</c:f>
              <c:numCache>
                <c:formatCode>_(* #,##0.0000_);_(* \(#,##0.0000\);_(* "-"??_);_(@_)</c:formatCode>
                <c:ptCount val="18"/>
                <c:pt idx="0">
                  <c:v>3.6462180546247058E-2</c:v>
                </c:pt>
                <c:pt idx="1">
                  <c:v>3.5318804918418767E-2</c:v>
                </c:pt>
                <c:pt idx="2">
                  <c:v>3.4207442191529713E-2</c:v>
                </c:pt>
                <c:pt idx="3">
                  <c:v>3.3133869944774297E-2</c:v>
                </c:pt>
                <c:pt idx="4">
                  <c:v>3.2100057712365571E-2</c:v>
                </c:pt>
                <c:pt idx="5">
                  <c:v>3.1106135026746973E-2</c:v>
                </c:pt>
                <c:pt idx="6">
                  <c:v>3.0151423721461956E-2</c:v>
                </c:pt>
                <c:pt idx="7">
                  <c:v>2.9234966088385272E-2</c:v>
                </c:pt>
                <c:pt idx="8">
                  <c:v>2.8355784383960581E-2</c:v>
                </c:pt>
                <c:pt idx="9">
                  <c:v>2.7513005900686283E-2</c:v>
                </c:pt>
                <c:pt idx="10">
                  <c:v>2.6705930654003396E-2</c:v>
                </c:pt>
                <c:pt idx="11">
                  <c:v>2.593409362190302E-2</c:v>
                </c:pt>
                <c:pt idx="12">
                  <c:v>2.5197366443463265E-2</c:v>
                </c:pt>
                <c:pt idx="13">
                  <c:v>2.4496154692922989E-2</c:v>
                </c:pt>
                <c:pt idx="14">
                  <c:v>2.3831780022727012E-2</c:v>
                </c:pt>
                <c:pt idx="15">
                  <c:v>2.3207205204478942E-2</c:v>
                </c:pt>
                <c:pt idx="16">
                  <c:v>2.2628390136492316E-2</c:v>
                </c:pt>
                <c:pt idx="17">
                  <c:v>2.2112216819578423E-2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EC-F942-837F-FE7ECC71C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360"/>
        <c:axId val="498365792"/>
      </c:lineChart>
      <c:catAx>
        <c:axId val="498367360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5792"/>
        <c:crosses val="autoZero"/>
        <c:auto val="1"/>
        <c:lblAlgn val="ctr"/>
        <c:lblOffset val="100"/>
        <c:tickLblSkip val="4"/>
        <c:noMultiLvlLbl val="0"/>
      </c:catAx>
      <c:valAx>
        <c:axId val="498365792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3750609227702765"/>
          <c:y val="0.60027755985740217"/>
          <c:w val="0.28824437800390601"/>
          <c:h val="0.23635319959028531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</a:t>
            </a:r>
            <a:r>
              <a:rPr lang="en-US" baseline="0"/>
              <a:t> rate</a:t>
            </a:r>
            <a:endParaRPr lang="en-US"/>
          </a:p>
        </c:rich>
      </c:tx>
      <c:layout>
        <c:manualLayout>
          <c:xMode val="edge"/>
          <c:yMode val="edge"/>
          <c:x val="0.4228418461801014"/>
          <c:y val="6.036978209109521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600480134823968E-2"/>
          <c:y val="4.2379493665407525E-2"/>
          <c:w val="0.88799138371185327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Base!$B$135:$Z$135</c:f>
              <c:numCache>
                <c:formatCode>_(* #,##0.0000_);_(* \(#,##0.0000\);_(* "-"??_);_(@_)</c:formatCode>
                <c:ptCount val="25"/>
                <c:pt idx="0">
                  <c:v>2.9882509507732399E-2</c:v>
                </c:pt>
                <c:pt idx="1">
                  <c:v>3.2297188500697314E-2</c:v>
                </c:pt>
                <c:pt idx="2">
                  <c:v>3.4906987481043296E-2</c:v>
                </c:pt>
                <c:pt idx="3">
                  <c:v>3.772767325955996E-2</c:v>
                </c:pt>
                <c:pt idx="4">
                  <c:v>4.0776286700116605E-2</c:v>
                </c:pt>
                <c:pt idx="5">
                  <c:v>4.4071245680560131E-2</c:v>
                </c:pt>
                <c:pt idx="6">
                  <c:v>4.7632456334651005E-2</c:v>
                </c:pt>
                <c:pt idx="7">
                  <c:v>5.1481433336256807E-2</c:v>
                </c:pt>
                <c:pt idx="8">
                  <c:v>5.5641429865036375E-2</c:v>
                </c:pt>
                <c:pt idx="9">
                  <c:v>6.0137578093560184E-2</c:v>
                </c:pt>
                <c:pt idx="10">
                  <c:v>6.4997041003143158E-2</c:v>
                </c:pt>
                <c:pt idx="11">
                  <c:v>7.0249176528705631E-2</c:v>
                </c:pt>
                <c:pt idx="12">
                  <c:v>7.5925714876969655E-2</c:v>
                </c:pt>
                <c:pt idx="13">
                  <c:v>8.2060950234171801E-2</c:v>
                </c:pt>
                <c:pt idx="14">
                  <c:v>8.8691947977178429E-2</c:v>
                </c:pt>
                <c:pt idx="15">
                  <c:v>9.5858768547415873E-2</c:v>
                </c:pt>
                <c:pt idx="16">
                  <c:v>0.1036047095304259</c:v>
                </c:pt>
                <c:pt idx="17">
                  <c:v>0.11197656719712676</c:v>
                </c:pt>
                <c:pt idx="18">
                  <c:v>0.12102491918084592</c:v>
                </c:pt>
                <c:pt idx="19">
                  <c:v>0.13080443019030488</c:v>
                </c:pt>
                <c:pt idx="20">
                  <c:v>0.14137418207304436</c:v>
                </c:pt>
                <c:pt idx="21">
                  <c:v>0.15279803077255488</c:v>
                </c:pt>
                <c:pt idx="22">
                  <c:v>0.16514499233859581</c:v>
                </c:pt>
                <c:pt idx="23">
                  <c:v>0.17848965953415064</c:v>
                </c:pt>
                <c:pt idx="24">
                  <c:v>0.19291265273616942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F2A-0845-86B2-AB7CF626159A}"/>
            </c:ext>
          </c:extLst>
        </c:ser>
        <c:ser>
          <c:idx val="0"/>
          <c:order val="1"/>
          <c:tx>
            <c:v>Opt: 2016</c:v>
          </c:tx>
          <c:val>
            <c:numRef>
              <c:f>opttax!$B$135:$Z$135</c:f>
              <c:numCache>
                <c:formatCode>_(* #,##0.0000_);_(* \(#,##0.0000\);_(* "-"??_);_(@_)</c:formatCode>
                <c:ptCount val="25"/>
                <c:pt idx="0">
                  <c:v>0.03</c:v>
                </c:pt>
                <c:pt idx="1">
                  <c:v>0.187150708260584</c:v>
                </c:pt>
                <c:pt idx="2">
                  <c:v>0.2114646265220925</c:v>
                </c:pt>
                <c:pt idx="3">
                  <c:v>0.23769778391174284</c:v>
                </c:pt>
                <c:pt idx="4">
                  <c:v>0.26590612678598646</c:v>
                </c:pt>
                <c:pt idx="5">
                  <c:v>0.29614906667796687</c:v>
                </c:pt>
                <c:pt idx="6">
                  <c:v>0.32848871045885863</c:v>
                </c:pt>
                <c:pt idx="7">
                  <c:v>0.36298917192528973</c:v>
                </c:pt>
                <c:pt idx="8">
                  <c:v>0.39971595279410549</c:v>
                </c:pt>
                <c:pt idx="9">
                  <c:v>0.43873538896223924</c:v>
                </c:pt>
                <c:pt idx="10">
                  <c:v>0.48011416605539797</c:v>
                </c:pt>
                <c:pt idx="11">
                  <c:v>0.52391892135311902</c:v>
                </c:pt>
                <c:pt idx="12">
                  <c:v>0.57021599031683345</c:v>
                </c:pt>
                <c:pt idx="13">
                  <c:v>0.61907139539496581</c:v>
                </c:pt>
                <c:pt idx="14">
                  <c:v>0.67055130728338552</c:v>
                </c:pt>
                <c:pt idx="15">
                  <c:v>0.72472340911227673</c:v>
                </c:pt>
                <c:pt idx="16">
                  <c:v>0.78166000892385268</c:v>
                </c:pt>
                <c:pt idx="17">
                  <c:v>0.84144450989448227</c:v>
                </c:pt>
                <c:pt idx="18">
                  <c:v>0.90419924433112953</c:v>
                </c:pt>
                <c:pt idx="19">
                  <c:v>0.97006367445568431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2F2A-0845-86B2-AB7CF626159A}"/>
            </c:ext>
          </c:extLst>
        </c:ser>
        <c:ser>
          <c:idx val="2"/>
          <c:order val="2"/>
          <c:tx>
            <c:v>Opt 2013</c:v>
          </c:tx>
          <c:val>
            <c:numLit>
              <c:formatCode>General</c:formatCode>
              <c:ptCount val="26"/>
              <c:pt idx="0">
                <c:v>3.9E-2</c:v>
              </c:pt>
              <c:pt idx="1">
                <c:v>0.19530006839708292</c:v>
              </c:pt>
              <c:pt idx="2">
                <c:v>0.21845748896464726</c:v>
              </c:pt>
              <c:pt idx="3">
                <c:v>0.24320322863171295</c:v>
              </c:pt>
              <c:pt idx="4">
                <c:v>0.26949760950000001</c:v>
              </c:pt>
              <c:pt idx="5">
                <c:v>0.29731485029999999</c:v>
              </c:pt>
              <c:pt idx="6">
                <c:v>0.32663634450000001</c:v>
              </c:pt>
              <c:pt idx="7">
                <c:v>0.35744807420000002</c:v>
              </c:pt>
              <c:pt idx="8">
                <c:v>0.38973833299999999</c:v>
              </c:pt>
              <c:pt idx="9">
                <c:v>0.4234959626</c:v>
              </c:pt>
              <c:pt idx="10">
                <c:v>0.45870892800000002</c:v>
              </c:pt>
              <c:pt idx="11">
                <c:v>0.49536311300000002</c:v>
              </c:pt>
              <c:pt idx="12">
                <c:v>0.53344125730000003</c:v>
              </c:pt>
              <c:pt idx="13">
                <c:v>0.57292198240000003</c:v>
              </c:pt>
              <c:pt idx="14">
                <c:v>0.61377888110000001</c:v>
              </c:pt>
              <c:pt idx="15">
                <c:v>0.65597968439999998</c:v>
              </c:pt>
              <c:pt idx="16">
                <c:v>0.69948557479999995</c:v>
              </c:pt>
              <c:pt idx="17">
                <c:v>0.74425081609999999</c:v>
              </c:pt>
              <c:pt idx="18">
                <c:v>0.79022304929999998</c:v>
              </c:pt>
              <c:pt idx="19">
                <c:v>0.83735501769999998</c:v>
              </c:pt>
              <c:pt idx="20">
                <c:v>0.88557116069999997</c:v>
              </c:pt>
              <c:pt idx="21">
                <c:v>0.93476125470000004</c:v>
              </c:pt>
              <c:pt idx="22">
                <c:v>0.98477247410000002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F2A-0845-86B2-AB7CF6261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752"/>
        <c:axId val="498369320"/>
      </c:lineChart>
      <c:catAx>
        <c:axId val="498367752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9320"/>
        <c:crosses val="autoZero"/>
        <c:auto val="1"/>
        <c:lblAlgn val="ctr"/>
        <c:lblOffset val="100"/>
        <c:tickLblSkip val="4"/>
        <c:noMultiLvlLbl val="0"/>
      </c:catAx>
      <c:valAx>
        <c:axId val="498369320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75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4156207581585092"/>
          <c:y val="5.1577123935997837E-2"/>
          <c:w val="0.17240579187285368"/>
          <c:h val="0.16104374713364808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Global average carbon price</a:t>
            </a:r>
          </a:p>
        </c:rich>
      </c:tx>
      <c:layout>
        <c:manualLayout>
          <c:xMode val="edge"/>
          <c:yMode val="edge"/>
          <c:x val="0.15552863044518583"/>
          <c:y val="7.441173405248435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088247710294954"/>
          <c:y val="4.2379493665407525E-2"/>
          <c:w val="0.83670924875649288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Base!$B$137:$Z$137</c:f>
              <c:numCache>
                <c:formatCode>_(* #,##0.000_);_(* \(#,##0.000\);_(* "-"??_);_(@_)</c:formatCode>
                <c:ptCount val="25"/>
                <c:pt idx="0" formatCode="0.000">
                  <c:v>2</c:v>
                </c:pt>
                <c:pt idx="1">
                  <c:v>2.208161606</c:v>
                </c:pt>
                <c:pt idx="2">
                  <c:v>2.43798884</c:v>
                </c:pt>
                <c:pt idx="3">
                  <c:v>2.6917366770000002</c:v>
                </c:pt>
                <c:pt idx="4">
                  <c:v>2.9718947920000001</c:v>
                </c:pt>
                <c:pt idx="5">
                  <c:v>3.281211989</c:v>
                </c:pt>
                <c:pt idx="6">
                  <c:v>3.6227231679999998</c:v>
                </c:pt>
                <c:pt idx="7">
                  <c:v>3.999779105</c:v>
                </c:pt>
                <c:pt idx="8">
                  <c:v>4.4160793270000003</c:v>
                </c:pt>
                <c:pt idx="9">
                  <c:v>4.8757084109999997</c:v>
                </c:pt>
                <c:pt idx="10">
                  <c:v>5.3831760580000001</c:v>
                </c:pt>
                <c:pt idx="11">
                  <c:v>5.9434613460000003</c:v>
                </c:pt>
                <c:pt idx="12">
                  <c:v>6.5620615769999997</c:v>
                </c:pt>
                <c:pt idx="13">
                  <c:v>7.2450462160000004</c:v>
                </c:pt>
                <c:pt idx="14">
                  <c:v>7.9991164460000004</c:v>
                </c:pt>
                <c:pt idx="15">
                  <c:v>8.8316709099999997</c:v>
                </c:pt>
                <c:pt idx="16">
                  <c:v>9.7508783119999993</c:v>
                </c:pt>
                <c:pt idx="17">
                  <c:v>10.765757560000001</c:v>
                </c:pt>
                <c:pt idx="18">
                  <c:v>11.88626625</c:v>
                </c:pt>
                <c:pt idx="19">
                  <c:v>13.12339839</c:v>
                </c:pt>
                <c:pt idx="20">
                  <c:v>14.489292239999999</c:v>
                </c:pt>
                <c:pt idx="21">
                  <c:v>15.99734941</c:v>
                </c:pt>
                <c:pt idx="22">
                  <c:v>17.662366389999999</c:v>
                </c:pt>
                <c:pt idx="23">
                  <c:v>19.50067967</c:v>
                </c:pt>
                <c:pt idx="24">
                  <c:v>21.530326070000001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3E4-CA4C-BD50-3D208A199BFB}"/>
            </c:ext>
          </c:extLst>
        </c:ser>
        <c:ser>
          <c:idx val="0"/>
          <c:order val="1"/>
          <c:tx>
            <c:v>Optimal</c:v>
          </c:tx>
          <c:val>
            <c:numRef>
              <c:f>opttax!$B$137:$Z$137</c:f>
              <c:numCache>
                <c:formatCode>_(* #,##0.000_);_(* \(#,##0.000\);_(* "-"??_);_(@_)</c:formatCode>
                <c:ptCount val="25"/>
                <c:pt idx="0" formatCode="0.000">
                  <c:v>30.696658875099999</c:v>
                </c:pt>
                <c:pt idx="1">
                  <c:v>36.717547486800001</c:v>
                </c:pt>
                <c:pt idx="2">
                  <c:v>43.526353851000003</c:v>
                </c:pt>
                <c:pt idx="3">
                  <c:v>51.170156945099997</c:v>
                </c:pt>
                <c:pt idx="4">
                  <c:v>59.696174725699997</c:v>
                </c:pt>
                <c:pt idx="5">
                  <c:v>69.151619770799996</c:v>
                </c:pt>
                <c:pt idx="6">
                  <c:v>79.583512068199994</c:v>
                </c:pt>
                <c:pt idx="7">
                  <c:v>91.038453484599998</c:v>
                </c:pt>
                <c:pt idx="8">
                  <c:v>103.5623711412</c:v>
                </c:pt>
                <c:pt idx="9">
                  <c:v>117.20023899420001</c:v>
                </c:pt>
                <c:pt idx="10">
                  <c:v>131.99578978689999</c:v>
                </c:pt>
                <c:pt idx="11">
                  <c:v>147.99123534949999</c:v>
                </c:pt>
                <c:pt idx="12">
                  <c:v>165.22703323499999</c:v>
                </c:pt>
                <c:pt idx="13">
                  <c:v>183.741760734</c:v>
                </c:pt>
                <c:pt idx="14">
                  <c:v>203.5722285244</c:v>
                </c:pt>
                <c:pt idx="15">
                  <c:v>224.7540820733</c:v>
                </c:pt>
                <c:pt idx="16">
                  <c:v>247.32337819380001</c:v>
                </c:pt>
                <c:pt idx="17">
                  <c:v>271.32007362029998</c:v>
                </c:pt>
                <c:pt idx="18">
                  <c:v>296.80307470060001</c:v>
                </c:pt>
                <c:pt idx="19">
                  <c:v>323.8402119447</c:v>
                </c:pt>
                <c:pt idx="20">
                  <c:v>331.47822412050522</c:v>
                </c:pt>
                <c:pt idx="21">
                  <c:v>323.19126851749257</c:v>
                </c:pt>
                <c:pt idx="22">
                  <c:v>315.11148680455523</c:v>
                </c:pt>
                <c:pt idx="23">
                  <c:v>307.23369963444134</c:v>
                </c:pt>
                <c:pt idx="24">
                  <c:v>299.5528571435803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3E4-CA4C-BD50-3D208A199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8536"/>
        <c:axId val="49836422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Limit t = 2</c:v>
                </c:tx>
                <c: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2-53E4-CA4C-BD50-3D208A199BFB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Stern</c:v>
                </c:tx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5="http://schemas.microsoft.com/office/drawing/2012/chart"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53E4-CA4C-BD50-3D208A199BFB}"/>
                  </c:ext>
                </c:extLst>
              </c15:ser>
            </c15:filteredLineSeries>
          </c:ext>
        </c:extLst>
      </c:lineChart>
      <c:catAx>
        <c:axId val="49836853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4224"/>
        <c:crosses val="autoZero"/>
        <c:auto val="1"/>
        <c:lblAlgn val="ctr"/>
        <c:lblOffset val="100"/>
        <c:tickLblSkip val="4"/>
        <c:noMultiLvlLbl val="0"/>
      </c:catAx>
      <c:valAx>
        <c:axId val="49836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Carbon price (2005$ per t CO2)</a:t>
                </a:r>
              </a:p>
            </c:rich>
          </c:tx>
          <c:layout>
            <c:manualLayout>
              <c:xMode val="edge"/>
              <c:yMode val="edge"/>
              <c:x val="1.4400271644366133E-2"/>
              <c:y val="0.29148568991340068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49836853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69464732176057098"/>
          <c:y val="0.56461256474512922"/>
          <c:w val="0.20244763505581154"/>
          <c:h val="0.2187184141184274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Temperature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Base-2013</c:v>
          </c:tx>
          <c:marker>
            <c:symbol val="circle"/>
            <c:size val="5"/>
            <c:spPr>
              <a:noFill/>
            </c:spPr>
          </c:marker>
          <c:cat>
            <c:numLit>
              <c:formatCode>General</c:formatCode>
              <c:ptCount val="65"/>
              <c:pt idx="0">
                <c:v>2010</c:v>
              </c:pt>
              <c:pt idx="1">
                <c:v>2015</c:v>
              </c:pt>
              <c:pt idx="2">
                <c:v>2020</c:v>
              </c:pt>
              <c:pt idx="3">
                <c:v>2025</c:v>
              </c:pt>
              <c:pt idx="4">
                <c:v>2030</c:v>
              </c:pt>
              <c:pt idx="5">
                <c:v>2035</c:v>
              </c:pt>
              <c:pt idx="6">
                <c:v>2040</c:v>
              </c:pt>
              <c:pt idx="7">
                <c:v>2045</c:v>
              </c:pt>
              <c:pt idx="8">
                <c:v>2050</c:v>
              </c:pt>
              <c:pt idx="9">
                <c:v>2055</c:v>
              </c:pt>
              <c:pt idx="10">
                <c:v>2060</c:v>
              </c:pt>
              <c:pt idx="11">
                <c:v>2065</c:v>
              </c:pt>
              <c:pt idx="12">
                <c:v>2070</c:v>
              </c:pt>
              <c:pt idx="13">
                <c:v>2075</c:v>
              </c:pt>
              <c:pt idx="14">
                <c:v>2080</c:v>
              </c:pt>
              <c:pt idx="15">
                <c:v>2085</c:v>
              </c:pt>
              <c:pt idx="16">
                <c:v>2090</c:v>
              </c:pt>
              <c:pt idx="17">
                <c:v>2095</c:v>
              </c:pt>
              <c:pt idx="18">
                <c:v>2100</c:v>
              </c:pt>
              <c:pt idx="19">
                <c:v>2105</c:v>
              </c:pt>
              <c:pt idx="20">
                <c:v>2110</c:v>
              </c:pt>
              <c:pt idx="21">
                <c:v>2115</c:v>
              </c:pt>
              <c:pt idx="22">
                <c:v>2120</c:v>
              </c:pt>
              <c:pt idx="23">
                <c:v>2125</c:v>
              </c:pt>
              <c:pt idx="24">
                <c:v>2130</c:v>
              </c:pt>
              <c:pt idx="25">
                <c:v>2135</c:v>
              </c:pt>
              <c:pt idx="26">
                <c:v>2140</c:v>
              </c:pt>
              <c:pt idx="27">
                <c:v>2145</c:v>
              </c:pt>
              <c:pt idx="28">
                <c:v>2150</c:v>
              </c:pt>
              <c:pt idx="29">
                <c:v>2155</c:v>
              </c:pt>
              <c:pt idx="30">
                <c:v>2160</c:v>
              </c:pt>
              <c:pt idx="31">
                <c:v>2165</c:v>
              </c:pt>
              <c:pt idx="32">
                <c:v>2170</c:v>
              </c:pt>
              <c:pt idx="33">
                <c:v>2175</c:v>
              </c:pt>
              <c:pt idx="34">
                <c:v>2180</c:v>
              </c:pt>
              <c:pt idx="35">
                <c:v>2185</c:v>
              </c:pt>
              <c:pt idx="36">
                <c:v>2190</c:v>
              </c:pt>
              <c:pt idx="37">
                <c:v>2195</c:v>
              </c:pt>
              <c:pt idx="38">
                <c:v>2200</c:v>
              </c:pt>
              <c:pt idx="39">
                <c:v>2205</c:v>
              </c:pt>
              <c:pt idx="40">
                <c:v>2210</c:v>
              </c:pt>
              <c:pt idx="41">
                <c:v>2215</c:v>
              </c:pt>
              <c:pt idx="42">
                <c:v>2220</c:v>
              </c:pt>
              <c:pt idx="43">
                <c:v>2225</c:v>
              </c:pt>
              <c:pt idx="44">
                <c:v>2230</c:v>
              </c:pt>
              <c:pt idx="45">
                <c:v>2235</c:v>
              </c:pt>
              <c:pt idx="46">
                <c:v>2240</c:v>
              </c:pt>
              <c:pt idx="47">
                <c:v>2245</c:v>
              </c:pt>
              <c:pt idx="48">
                <c:v>2250</c:v>
              </c:pt>
              <c:pt idx="49">
                <c:v>2255</c:v>
              </c:pt>
              <c:pt idx="50">
                <c:v>2260</c:v>
              </c:pt>
              <c:pt idx="51">
                <c:v>2265</c:v>
              </c:pt>
              <c:pt idx="52">
                <c:v>2270</c:v>
              </c:pt>
              <c:pt idx="53">
                <c:v>2275</c:v>
              </c:pt>
              <c:pt idx="54">
                <c:v>2280</c:v>
              </c:pt>
              <c:pt idx="55">
                <c:v>2285</c:v>
              </c:pt>
              <c:pt idx="56">
                <c:v>2290</c:v>
              </c:pt>
              <c:pt idx="57">
                <c:v>2295</c:v>
              </c:pt>
              <c:pt idx="58">
                <c:v>2300</c:v>
              </c:pt>
              <c:pt idx="59">
                <c:v>2305</c:v>
              </c:pt>
            </c:numLit>
          </c:cat>
          <c:val>
            <c:numLit>
              <c:formatCode>General</c:formatCode>
              <c:ptCount val="39"/>
              <c:pt idx="0">
                <c:v>0.8</c:v>
              </c:pt>
              <c:pt idx="1">
                <c:v>0.92545556356662961</c:v>
              </c:pt>
              <c:pt idx="2">
                <c:v>1.0595505073701117</c:v>
              </c:pt>
              <c:pt idx="3">
                <c:v>1.2017425290131867</c:v>
              </c:pt>
              <c:pt idx="4">
                <c:v>1.3515128417504148</c:v>
              </c:pt>
              <c:pt idx="5">
                <c:v>1.5083078711445037</c:v>
              </c:pt>
              <c:pt idx="6">
                <c:v>1.671512628493911</c:v>
              </c:pt>
              <c:pt idx="7">
                <c:v>1.8404452209679307</c:v>
              </c:pt>
              <c:pt idx="8">
                <c:v>2.0143644868584958</c:v>
              </c:pt>
              <c:pt idx="9">
                <c:v>2.1924848522098932</c:v>
              </c:pt>
              <c:pt idx="10">
                <c:v>2.3739942369823419</c:v>
              </c:pt>
              <c:pt idx="11">
                <c:v>2.5580722202724915</c:v>
              </c:pt>
              <c:pt idx="12">
                <c:v>2.7439067351361253</c:v>
              </c:pt>
              <c:pt idx="13">
                <c:v>2.9307083444299984</c:v>
              </c:pt>
              <c:pt idx="14">
                <c:v>3.1177216966956443</c:v>
              </c:pt>
              <c:pt idx="15">
                <c:v>3.3042341235763422</c:v>
              </c:pt>
              <c:pt idx="16">
                <c:v>3.4895815622574253</c:v>
              </c:pt>
              <c:pt idx="17">
                <c:v>3.6731521063699559</c:v>
              </c:pt>
              <c:pt idx="18">
                <c:v>3.8543875373800156</c:v>
              </c:pt>
              <c:pt idx="19">
                <c:v>4.0303331888197746</c:v>
              </c:pt>
              <c:pt idx="20">
                <c:v>4.2008722062559949</c:v>
              </c:pt>
              <c:pt idx="21">
                <c:v>4.3658915882150495</c:v>
              </c:pt>
              <c:pt idx="22">
                <c:v>4.525285849740543</c:v>
              </c:pt>
              <c:pt idx="23">
                <c:v>4.6789590879231033</c:v>
              </c:pt>
              <c:pt idx="24">
                <c:v>4.826825865496966</c:v>
              </c:pt>
              <c:pt idx="25">
                <c:v>4.9688112227782986</c:v>
              </c:pt>
              <c:pt idx="26">
                <c:v>5.1048500509061547</c:v>
              </c:pt>
              <c:pt idx="27">
                <c:v>5.2348860013854859</c:v>
              </c:pt>
              <c:pt idx="28">
                <c:v>5.3588700625783128</c:v>
              </c:pt>
              <c:pt idx="29">
                <c:v>5.4767588992404033</c:v>
              </c:pt>
              <c:pt idx="30">
                <c:v>5.5885130239280247</c:v>
              </c:pt>
              <c:pt idx="31">
                <c:v>5.6940948472663422</c:v>
              </c:pt>
              <c:pt idx="32">
                <c:v>5.7934666363680201</c:v>
              </c:pt>
              <c:pt idx="33">
                <c:v>5.886588396063611</c:v>
              </c:pt>
              <c:pt idx="34">
                <c:v>5.9734156752592762</c:v>
              </c:pt>
              <c:pt idx="35">
                <c:v>6.05389728995927</c:v>
              </c:pt>
              <c:pt idx="36">
                <c:v>6.1279729447177855</c:v>
              </c:pt>
              <c:pt idx="37">
                <c:v>6.1955707248999747</c:v>
              </c:pt>
              <c:pt idx="38">
                <c:v>6.2566044225924076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61D-F14C-9A46-7CDCA630F4FB}"/>
            </c:ext>
          </c:extLst>
        </c:ser>
        <c:ser>
          <c:idx val="1"/>
          <c:order val="1"/>
          <c:tx>
            <c:v>Optimal tax-2013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Lit>
              <c:formatCode>General</c:formatCode>
              <c:ptCount val="39"/>
              <c:pt idx="0">
                <c:v>0.8</c:v>
              </c:pt>
              <c:pt idx="1">
                <c:v>0.92545486417466594</c:v>
              </c:pt>
              <c:pt idx="2">
                <c:v>1.0546113500735039</c:v>
              </c:pt>
              <c:pt idx="3">
                <c:v>1.1871182738289243</c:v>
              </c:pt>
              <c:pt idx="4">
                <c:v>1.3225461201274975</c:v>
              </c:pt>
              <c:pt idx="5">
                <c:v>1.4603573679192834</c:v>
              </c:pt>
              <c:pt idx="6">
                <c:v>1.5999012275238924</c:v>
              </c:pt>
              <c:pt idx="7">
                <c:v>1.7404235426370702</c:v>
              </c:pt>
              <c:pt idx="8">
                <c:v>1.8810849021761478</c:v>
              </c:pt>
              <c:pt idx="9">
                <c:v>2.0209820388687763</c:v>
              </c:pt>
              <c:pt idx="10">
                <c:v>2.1591692064719861</c:v>
              </c:pt>
              <c:pt idx="11">
                <c:v>2.2946774724482562</c:v>
              </c:pt>
              <c:pt idx="12">
                <c:v>2.4265307786407333</c:v>
              </c:pt>
              <c:pt idx="13">
                <c:v>2.5537582606645035</c:v>
              </c:pt>
              <c:pt idx="14">
                <c:v>2.6754027324566763</c:v>
              </c:pt>
              <c:pt idx="15">
                <c:v>2.7905254872534271</c:v>
              </c:pt>
              <c:pt idx="16">
                <c:v>2.8982076834865564</c:v>
              </c:pt>
              <c:pt idx="17">
                <c:v>2.9975486070710384</c:v>
              </c:pt>
              <c:pt idx="18">
                <c:v>3.0876610514447007</c:v>
              </c:pt>
              <c:pt idx="19">
                <c:v>3.1652139414496672</c:v>
              </c:pt>
              <c:pt idx="20">
                <c:v>3.2296571762618922</c:v>
              </c:pt>
              <c:pt idx="21">
                <c:v>3.2803774616520185</c:v>
              </c:pt>
              <c:pt idx="22">
                <c:v>3.3166917404440497</c:v>
              </c:pt>
              <c:pt idx="23">
                <c:v>3.3378391384760757</c:v>
              </c:pt>
              <c:pt idx="24">
                <c:v>3.3458616025532852</c:v>
              </c:pt>
              <c:pt idx="25">
                <c:v>3.343688199527092</c:v>
              </c:pt>
              <c:pt idx="26">
                <c:v>3.3337351462207931</c:v>
              </c:pt>
              <c:pt idx="27">
                <c:v>3.3179835996735463</c:v>
              </c:pt>
              <c:pt idx="28">
                <c:v>3.2980470510138944</c:v>
              </c:pt>
              <c:pt idx="29">
                <c:v>3.2752295300835814</c:v>
              </c:pt>
              <c:pt idx="30">
                <c:v>3.2310437276877519</c:v>
              </c:pt>
              <c:pt idx="31">
                <c:v>3.169572677095009</c:v>
              </c:pt>
              <c:pt idx="32">
                <c:v>3.0942502525766713</c:v>
              </c:pt>
              <c:pt idx="33">
                <c:v>3.0079555268719655</c:v>
              </c:pt>
              <c:pt idx="34">
                <c:v>2.9130942486310847</c:v>
              </c:pt>
              <c:pt idx="35">
                <c:v>2.811669220990185</c:v>
              </c:pt>
              <c:pt idx="36">
                <c:v>2.705341063301701</c:v>
              </c:pt>
              <c:pt idx="37">
                <c:v>2.5954806100696368</c:v>
              </c:pt>
              <c:pt idx="38">
                <c:v>2.4832140234837334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61D-F14C-9A46-7CDCA630F4FB}"/>
            </c:ext>
          </c:extLst>
        </c:ser>
        <c:ser>
          <c:idx val="2"/>
          <c:order val="2"/>
          <c:tx>
            <c:v>Base-2016</c:v>
          </c:tx>
          <c:val>
            <c:numRef>
              <c:f>Base!$B$99:$AN$99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1.0163451840920545</c:v>
                </c:pt>
                <c:pt idx="2">
                  <c:v>1.1892366337833096</c:v>
                </c:pt>
                <c:pt idx="3">
                  <c:v>1.3679298491821201</c:v>
                </c:pt>
                <c:pt idx="4">
                  <c:v>1.551746530524603</c:v>
                </c:pt>
                <c:pt idx="5">
                  <c:v>1.7400208636100756</c:v>
                </c:pt>
                <c:pt idx="6">
                  <c:v>1.9320774318994012</c:v>
                </c:pt>
                <c:pt idx="7">
                  <c:v>2.1272273346265949</c:v>
                </c:pt>
                <c:pt idx="8">
                  <c:v>2.3247739002330876</c:v>
                </c:pt>
                <c:pt idx="9">
                  <c:v>2.5240226181638037</c:v>
                </c:pt>
                <c:pt idx="10">
                  <c:v>2.7242920719757606</c:v>
                </c:pt>
                <c:pt idx="11">
                  <c:v>2.9249240757924415</c:v>
                </c:pt>
                <c:pt idx="12">
                  <c:v>3.1252921250819492</c:v>
                </c:pt>
                <c:pt idx="13">
                  <c:v>3.3248078343672818</c:v>
                </c:pt>
                <c:pt idx="14">
                  <c:v>3.5229253637649096</c:v>
                </c:pt>
                <c:pt idx="15">
                  <c:v>3.7191440137029579</c:v>
                </c:pt>
                <c:pt idx="16">
                  <c:v>3.9130092479454706</c:v>
                </c:pt>
                <c:pt idx="17">
                  <c:v>4.104112426306882</c:v>
                </c:pt>
                <c:pt idx="18">
                  <c:v>4.2891336318202233</c:v>
                </c:pt>
                <c:pt idx="19">
                  <c:v>4.4681302663415936</c:v>
                </c:pt>
                <c:pt idx="20">
                  <c:v>4.6411510312561459</c:v>
                </c:pt>
                <c:pt idx="21">
                  <c:v>4.8082396302700623</c:v>
                </c:pt>
                <c:pt idx="22">
                  <c:v>4.9694372635125355</c:v>
                </c:pt>
                <c:pt idx="23">
                  <c:v>5.1247842337144398</c:v>
                </c:pt>
                <c:pt idx="24">
                  <c:v>5.2743208944768663</c:v>
                </c:pt>
                <c:pt idx="25">
                  <c:v>5.4180881095014337</c:v>
                </c:pt>
                <c:pt idx="26">
                  <c:v>5.5561273488521152</c:v>
                </c:pt>
                <c:pt idx="27">
                  <c:v>5.6884805172449555</c:v>
                </c:pt>
                <c:pt idx="28">
                  <c:v>5.8151895861125968</c:v>
                </c:pt>
                <c:pt idx="29">
                  <c:v>5.9362960834015199</c:v>
                </c:pt>
                <c:pt idx="30">
                  <c:v>6.0518404812348914</c:v>
                </c:pt>
                <c:pt idx="31">
                  <c:v>6.1618615106452816</c:v>
                </c:pt>
                <c:pt idx="32">
                  <c:v>6.2663954239139619</c:v>
                </c:pt>
                <c:pt idx="33">
                  <c:v>6.3654752180814729</c:v>
                </c:pt>
                <c:pt idx="34">
                  <c:v>6.4591298275298366</c:v>
                </c:pt>
                <c:pt idx="35">
                  <c:v>6.5473832888916332</c:v>
                </c:pt>
                <c:pt idx="36">
                  <c:v>6.6302538776253028</c:v>
                </c:pt>
                <c:pt idx="37">
                  <c:v>6.7077532122103554</c:v>
                </c:pt>
                <c:pt idx="38">
                  <c:v>6.77988531883683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1D-F14C-9A46-7CDCA630F4FB}"/>
            </c:ext>
          </c:extLst>
        </c:ser>
        <c:ser>
          <c:idx val="3"/>
          <c:order val="3"/>
          <c:tx>
            <c:v>Opt-2016</c:v>
          </c:tx>
          <c:val>
            <c:numRef>
              <c:f>opttax!$B$99:$AN$99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1.0163416484466508</c:v>
                </c:pt>
                <c:pt idx="2">
                  <c:v>1.1843094614584131</c:v>
                </c:pt>
                <c:pt idx="3">
                  <c:v>1.3535978139520144</c:v>
                </c:pt>
                <c:pt idx="4">
                  <c:v>1.5237529544975092</c:v>
                </c:pt>
                <c:pt idx="5">
                  <c:v>1.694196165097539</c:v>
                </c:pt>
                <c:pt idx="6">
                  <c:v>1.8642511279729079</c:v>
                </c:pt>
                <c:pt idx="7">
                  <c:v>2.0331713184246252</c:v>
                </c:pt>
                <c:pt idx="8">
                  <c:v>2.2001649357715962</c:v>
                </c:pt>
                <c:pt idx="9">
                  <c:v>2.3644160693042524</c:v>
                </c:pt>
                <c:pt idx="10">
                  <c:v>2.5251015870251035</c:v>
                </c:pt>
                <c:pt idx="11">
                  <c:v>2.6814037302793414</c:v>
                </c:pt>
                <c:pt idx="12">
                  <c:v>2.8325186789583405</c:v>
                </c:pt>
                <c:pt idx="13">
                  <c:v>2.9776614834669894</c:v>
                </c:pt>
                <c:pt idx="14">
                  <c:v>3.1160677892955877</c:v>
                </c:pt>
                <c:pt idx="15">
                  <c:v>3.2469927388346513</c:v>
                </c:pt>
                <c:pt idx="16">
                  <c:v>3.3697073415438608</c:v>
                </c:pt>
                <c:pt idx="17">
                  <c:v>3.4834924611691158</c:v>
                </c:pt>
                <c:pt idx="18">
                  <c:v>3.5846744830800108</c:v>
                </c:pt>
                <c:pt idx="19">
                  <c:v>3.6729040919919944</c:v>
                </c:pt>
                <c:pt idx="20">
                  <c:v>3.7477583318711951</c:v>
                </c:pt>
                <c:pt idx="21">
                  <c:v>3.8105038616491176</c:v>
                </c:pt>
                <c:pt idx="22">
                  <c:v>3.8634556472226556</c:v>
                </c:pt>
                <c:pt idx="23">
                  <c:v>3.9083886297693167</c:v>
                </c:pt>
                <c:pt idx="24">
                  <c:v>3.9466827596055665</c:v>
                </c:pt>
                <c:pt idx="25">
                  <c:v>3.979426196317974</c:v>
                </c:pt>
                <c:pt idx="26">
                  <c:v>4.0074889567528595</c:v>
                </c:pt>
                <c:pt idx="27">
                  <c:v>4.0315757738424605</c:v>
                </c:pt>
                <c:pt idx="28">
                  <c:v>4.0522643427522249</c:v>
                </c:pt>
                <c:pt idx="29">
                  <c:v>4.0700332766505936</c:v>
                </c:pt>
                <c:pt idx="30">
                  <c:v>4.0761781609205352</c:v>
                </c:pt>
                <c:pt idx="31">
                  <c:v>4.0732311854454482</c:v>
                </c:pt>
                <c:pt idx="32">
                  <c:v>4.0630834657033947</c:v>
                </c:pt>
                <c:pt idx="33">
                  <c:v>4.0471644589766607</c:v>
                </c:pt>
                <c:pt idx="34">
                  <c:v>4.0265697326084515</c:v>
                </c:pt>
                <c:pt idx="35">
                  <c:v>4.0021517329828846</c:v>
                </c:pt>
                <c:pt idx="36">
                  <c:v>3.9745842910207636</c:v>
                </c:pt>
                <c:pt idx="37">
                  <c:v>3.9444085825503366</c:v>
                </c:pt>
                <c:pt idx="38">
                  <c:v>3.9120660248996084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1D-F14C-9A46-7CDCA630F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70496"/>
        <c:axId val="498360304"/>
      </c:lineChart>
      <c:catAx>
        <c:axId val="498370496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0304"/>
        <c:crosses val="autoZero"/>
        <c:auto val="1"/>
        <c:lblAlgn val="ctr"/>
        <c:lblOffset val="100"/>
        <c:tickLblSkip val="2"/>
        <c:noMultiLvlLbl val="0"/>
      </c:catAx>
      <c:valAx>
        <c:axId val="4983603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49837049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277081057416313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Base:2016</c:v>
          </c:tx>
          <c:marker>
            <c:symbol val="circle"/>
            <c:size val="5"/>
            <c:spPr>
              <a:noFill/>
            </c:spPr>
          </c:marker>
          <c:cat>
            <c:numRef>
              <c:f>Base!$B$2:$BN$2</c:f>
              <c:numCache>
                <c:formatCode>0</c:formatCode>
                <c:ptCount val="65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  <c:pt idx="19">
                  <c:v>2110</c:v>
                </c:pt>
                <c:pt idx="20">
                  <c:v>2115</c:v>
                </c:pt>
                <c:pt idx="21">
                  <c:v>2120</c:v>
                </c:pt>
                <c:pt idx="22">
                  <c:v>2125</c:v>
                </c:pt>
                <c:pt idx="23">
                  <c:v>2130</c:v>
                </c:pt>
                <c:pt idx="24">
                  <c:v>2135</c:v>
                </c:pt>
                <c:pt idx="25">
                  <c:v>2140</c:v>
                </c:pt>
                <c:pt idx="26">
                  <c:v>2145</c:v>
                </c:pt>
                <c:pt idx="27">
                  <c:v>2150</c:v>
                </c:pt>
                <c:pt idx="28">
                  <c:v>2155</c:v>
                </c:pt>
                <c:pt idx="29">
                  <c:v>2160</c:v>
                </c:pt>
                <c:pt idx="30">
                  <c:v>2165</c:v>
                </c:pt>
                <c:pt idx="31">
                  <c:v>2170</c:v>
                </c:pt>
                <c:pt idx="32">
                  <c:v>2175</c:v>
                </c:pt>
                <c:pt idx="33">
                  <c:v>2180</c:v>
                </c:pt>
                <c:pt idx="34">
                  <c:v>2185</c:v>
                </c:pt>
                <c:pt idx="35">
                  <c:v>2190</c:v>
                </c:pt>
                <c:pt idx="36">
                  <c:v>2195</c:v>
                </c:pt>
                <c:pt idx="37">
                  <c:v>2200</c:v>
                </c:pt>
                <c:pt idx="38">
                  <c:v>2205</c:v>
                </c:pt>
                <c:pt idx="39">
                  <c:v>2210</c:v>
                </c:pt>
                <c:pt idx="40">
                  <c:v>2215</c:v>
                </c:pt>
                <c:pt idx="41">
                  <c:v>2220</c:v>
                </c:pt>
                <c:pt idx="42">
                  <c:v>2225</c:v>
                </c:pt>
                <c:pt idx="43">
                  <c:v>2230</c:v>
                </c:pt>
                <c:pt idx="44">
                  <c:v>2235</c:v>
                </c:pt>
                <c:pt idx="45">
                  <c:v>2240</c:v>
                </c:pt>
                <c:pt idx="46">
                  <c:v>2245</c:v>
                </c:pt>
                <c:pt idx="47">
                  <c:v>2250</c:v>
                </c:pt>
                <c:pt idx="48">
                  <c:v>2255</c:v>
                </c:pt>
                <c:pt idx="49">
                  <c:v>2260</c:v>
                </c:pt>
                <c:pt idx="50">
                  <c:v>2265</c:v>
                </c:pt>
                <c:pt idx="51">
                  <c:v>2270</c:v>
                </c:pt>
                <c:pt idx="52">
                  <c:v>2275</c:v>
                </c:pt>
                <c:pt idx="53">
                  <c:v>2280</c:v>
                </c:pt>
                <c:pt idx="54">
                  <c:v>2285</c:v>
                </c:pt>
                <c:pt idx="55">
                  <c:v>2290</c:v>
                </c:pt>
                <c:pt idx="56">
                  <c:v>2295</c:v>
                </c:pt>
                <c:pt idx="57">
                  <c:v>2300</c:v>
                </c:pt>
                <c:pt idx="58">
                  <c:v>2305</c:v>
                </c:pt>
                <c:pt idx="59">
                  <c:v>2310</c:v>
                </c:pt>
                <c:pt idx="60">
                  <c:v>2315</c:v>
                </c:pt>
                <c:pt idx="61">
                  <c:v>2320</c:v>
                </c:pt>
                <c:pt idx="62">
                  <c:v>2325</c:v>
                </c:pt>
                <c:pt idx="63">
                  <c:v>2330</c:v>
                </c:pt>
                <c:pt idx="64">
                  <c:v>2335</c:v>
                </c:pt>
              </c:numCache>
            </c:numRef>
          </c:cat>
          <c:val>
            <c:numRef>
              <c:f>Base!$B$113:$T$113</c:f>
              <c:numCache>
                <c:formatCode>_(* #,##0.000_);_(* \(#,##0.000\);_(* "-"??_);_(@_)</c:formatCode>
                <c:ptCount val="19"/>
                <c:pt idx="0" formatCode="0.000">
                  <c:v>35.744713654023876</c:v>
                </c:pt>
                <c:pt idx="1">
                  <c:v>39.383563713895761</c:v>
                </c:pt>
                <c:pt idx="2">
                  <c:v>42.93148531900934</c:v>
                </c:pt>
                <c:pt idx="3">
                  <c:v>46.349699342542593</c:v>
                </c:pt>
                <c:pt idx="4">
                  <c:v>49.605972118494023</c:v>
                </c:pt>
                <c:pt idx="5">
                  <c:v>52.674069905097369</c:v>
                </c:pt>
                <c:pt idx="6">
                  <c:v>55.533137541206898</c:v>
                </c:pt>
                <c:pt idx="7">
                  <c:v>58.167056307329595</c:v>
                </c:pt>
                <c:pt idx="8">
                  <c:v>60.563817782728322</c:v>
                </c:pt>
                <c:pt idx="9">
                  <c:v>62.714936559669141</c:v>
                </c:pt>
                <c:pt idx="10">
                  <c:v>64.614914292798332</c:v>
                </c:pt>
                <c:pt idx="11">
                  <c:v>66.260760148598735</c:v>
                </c:pt>
                <c:pt idx="12">
                  <c:v>67.651567604859366</c:v>
                </c:pt>
                <c:pt idx="13">
                  <c:v>68.788144002771475</c:v>
                </c:pt>
                <c:pt idx="14">
                  <c:v>69.672686992860847</c:v>
                </c:pt>
                <c:pt idx="15">
                  <c:v>70.308499814448979</c:v>
                </c:pt>
                <c:pt idx="16">
                  <c:v>70.699735170526168</c:v>
                </c:pt>
                <c:pt idx="17">
                  <c:v>70.851153899944364</c:v>
                </c:pt>
                <c:pt idx="18">
                  <c:v>70.767878420948861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6C-E14C-AEB7-D9902BD9C6BA}"/>
            </c:ext>
          </c:extLst>
        </c:ser>
        <c:ser>
          <c:idx val="1"/>
          <c:order val="1"/>
          <c:tx>
            <c:v>Optimal tax:2016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Ref>
              <c:f>opttax!$B$113:$T$113</c:f>
              <c:numCache>
                <c:formatCode>_(* #,##0.000_);_(* \(#,##0.000\);_(* "-"??_);_(@_)</c:formatCode>
                <c:ptCount val="19"/>
                <c:pt idx="0" formatCode="0.000">
                  <c:v>35.74038462785505</c:v>
                </c:pt>
                <c:pt idx="1">
                  <c:v>33.101479112778506</c:v>
                </c:pt>
                <c:pt idx="2">
                  <c:v>35.105895968627607</c:v>
                </c:pt>
                <c:pt idx="3">
                  <c:v>36.754550834055422</c:v>
                </c:pt>
                <c:pt idx="4">
                  <c:v>38.008984778677373</c:v>
                </c:pt>
                <c:pt idx="5">
                  <c:v>38.838824665223463</c:v>
                </c:pt>
                <c:pt idx="6">
                  <c:v>39.221117046995417</c:v>
                </c:pt>
                <c:pt idx="7">
                  <c:v>39.13961982979383</c:v>
                </c:pt>
                <c:pt idx="8">
                  <c:v>38.584096844312974</c:v>
                </c:pt>
                <c:pt idx="9">
                  <c:v>37.549643348628649</c:v>
                </c:pt>
                <c:pt idx="10">
                  <c:v>36.036057546449797</c:v>
                </c:pt>
                <c:pt idx="11">
                  <c:v>34.047263397064633</c:v>
                </c:pt>
                <c:pt idx="12">
                  <c:v>31.590781088759634</c:v>
                </c:pt>
                <c:pt idx="13">
                  <c:v>28.677234964232863</c:v>
                </c:pt>
                <c:pt idx="14">
                  <c:v>25.3198776825961</c:v>
                </c:pt>
                <c:pt idx="15">
                  <c:v>21.534096041752246</c:v>
                </c:pt>
                <c:pt idx="16">
                  <c:v>17.336839811616969</c:v>
                </c:pt>
                <c:pt idx="17">
                  <c:v>12.745875614172032</c:v>
                </c:pt>
                <c:pt idx="18">
                  <c:v>7.7774879146958513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6C-E14C-AEB7-D9902BD9C6BA}"/>
            </c:ext>
          </c:extLst>
        </c:ser>
        <c:ser>
          <c:idx val="2"/>
          <c:order val="2"/>
          <c:tx>
            <c:v>Base:2013</c:v>
          </c:tx>
          <c:val>
            <c:numLit>
              <c:formatCode>General</c:formatCode>
              <c:ptCount val="19"/>
              <c:pt idx="0">
                <c:v>33.55382678701632</c:v>
              </c:pt>
              <c:pt idx="1">
                <c:v>37.969839632969261</c:v>
              </c:pt>
              <c:pt idx="2">
                <c:v>42.532070066751572</c:v>
              </c:pt>
              <c:pt idx="3">
                <c:v>47.185282212090122</c:v>
              </c:pt>
              <c:pt idx="4">
                <c:v>51.879189522909257</c:v>
              </c:pt>
              <c:pt idx="5">
                <c:v>56.568022589119749</c:v>
              </c:pt>
              <c:pt idx="6">
                <c:v>61.210130091224123</c:v>
              </c:pt>
              <c:pt idx="7">
                <c:v>65.767626128153751</c:v>
              </c:pt>
              <c:pt idx="8">
                <c:v>70.20608238768861</c:v>
              </c:pt>
              <c:pt idx="9">
                <c:v>74.494258939243906</c:v>
              </c:pt>
              <c:pt idx="10">
                <c:v>78.603866721778061</c:v>
              </c:pt>
              <c:pt idx="11">
                <c:v>82.509355302586258</c:v>
              </c:pt>
              <c:pt idx="12">
                <c:v>86.187720228449692</c:v>
              </c:pt>
              <c:pt idx="13">
                <c:v>89.618324823999501</c:v>
              </c:pt>
              <c:pt idx="14">
                <c:v>92.782731505581395</c:v>
              </c:pt>
              <c:pt idx="15">
                <c:v>95.664537362304998</c:v>
              </c:pt>
              <c:pt idx="16">
                <c:v>98.249207864566515</c:v>
              </c:pt>
              <c:pt idx="17">
                <c:v>100.52390004987126</c:v>
              </c:pt>
              <c:pt idx="18">
                <c:v>102.47726187036004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B6C-E14C-AEB7-D9902BD9C6BA}"/>
            </c:ext>
          </c:extLst>
        </c:ser>
        <c:ser>
          <c:idx val="3"/>
          <c:order val="3"/>
          <c:tx>
            <c:v>Opt:2013</c:v>
          </c:tx>
          <c:val>
            <c:numLit>
              <c:formatCode>General</c:formatCode>
              <c:ptCount val="19"/>
              <c:pt idx="0">
                <c:v>33.553000110979056</c:v>
              </c:pt>
              <c:pt idx="1">
                <c:v>31.903474513755096</c:v>
              </c:pt>
              <c:pt idx="2">
                <c:v>34.824922919618714</c:v>
              </c:pt>
              <c:pt idx="3">
                <c:v>37.545527223768538</c:v>
              </c:pt>
              <c:pt idx="4">
                <c:v>39.999185571266288</c:v>
              </c:pt>
              <c:pt idx="5">
                <c:v>42.126877827321835</c:v>
              </c:pt>
              <c:pt idx="6">
                <c:v>43.876560138102221</c:v>
              </c:pt>
              <c:pt idx="7">
                <c:v>45.202935855357907</c:v>
              </c:pt>
              <c:pt idx="8">
                <c:v>46.06725885599063</c:v>
              </c:pt>
              <c:pt idx="9">
                <c:v>46.437146761071027</c:v>
              </c:pt>
              <c:pt idx="10">
                <c:v>46.286401033044243</c:v>
              </c:pt>
              <c:pt idx="11">
                <c:v>45.594831316033208</c:v>
              </c:pt>
              <c:pt idx="12">
                <c:v>44.348082059507604</c:v>
              </c:pt>
              <c:pt idx="13">
                <c:v>42.537460082887506</c:v>
              </c:pt>
              <c:pt idx="14">
                <c:v>40.159761388058001</c:v>
              </c:pt>
              <c:pt idx="15">
                <c:v>37.217092914424612</c:v>
              </c:pt>
              <c:pt idx="16">
                <c:v>33.716679983647332</c:v>
              </c:pt>
              <c:pt idx="17">
                <c:v>29.670639621052224</c:v>
              </c:pt>
              <c:pt idx="18">
                <c:v>25.095681129549284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B6C-E14C-AEB7-D9902BD9C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59912"/>
        <c:axId val="498365008"/>
      </c:lineChart>
      <c:catAx>
        <c:axId val="498359912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5008"/>
        <c:crosses val="autoZero"/>
        <c:auto val="1"/>
        <c:lblAlgn val="ctr"/>
        <c:lblOffset val="100"/>
        <c:tickLblSkip val="2"/>
        <c:noMultiLvlLbl val="0"/>
      </c:catAx>
      <c:valAx>
        <c:axId val="498365008"/>
        <c:scaling>
          <c:orientation val="minMax"/>
          <c:max val="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5991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176593004888749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Output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Y: 2016</c:v>
          </c:tx>
          <c:marker>
            <c:symbol val="circle"/>
            <c:size val="5"/>
            <c:spPr>
              <a:noFill/>
            </c:spPr>
          </c:marker>
          <c:cat>
            <c:numRef>
              <c:f>Base!$B$2:$T$2</c:f>
              <c:numCache>
                <c:formatCode>0</c:formatCode>
                <c:ptCount val="19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</c:numCache>
            </c:numRef>
          </c:cat>
          <c:val>
            <c:numRef>
              <c:f>Base!$B$110:$T$110</c:f>
              <c:numCache>
                <c:formatCode>_(* #,##0.00_);_(* \(#,##0.00\);_(* "-"??_);_(@_)</c:formatCode>
                <c:ptCount val="19"/>
                <c:pt idx="0">
                  <c:v>104.99723699656077</c:v>
                </c:pt>
                <c:pt idx="1">
                  <c:v>125.04045324546543</c:v>
                </c:pt>
                <c:pt idx="2">
                  <c:v>147.2765387179831</c:v>
                </c:pt>
                <c:pt idx="3">
                  <c:v>171.74453248029457</c:v>
                </c:pt>
                <c:pt idx="4">
                  <c:v>198.47664637962419</c:v>
                </c:pt>
                <c:pt idx="5">
                  <c:v>227.49890266990033</c:v>
                </c:pt>
                <c:pt idx="6">
                  <c:v>258.83162332671935</c:v>
                </c:pt>
                <c:pt idx="7">
                  <c:v>292.48981053045691</c:v>
                </c:pt>
                <c:pt idx="8">
                  <c:v>328.48345139249687</c:v>
                </c:pt>
                <c:pt idx="9">
                  <c:v>366.81777310603309</c:v>
                </c:pt>
                <c:pt idx="10">
                  <c:v>407.49346726432981</c:v>
                </c:pt>
                <c:pt idx="11">
                  <c:v>450.50689469486463</c:v>
                </c:pt>
                <c:pt idx="12">
                  <c:v>495.85027415688018</c:v>
                </c:pt>
                <c:pt idx="13">
                  <c:v>543.51184799408838</c:v>
                </c:pt>
                <c:pt idx="14">
                  <c:v>593.47600453919495</c:v>
                </c:pt>
                <c:pt idx="15">
                  <c:v>645.72331157516089</c:v>
                </c:pt>
                <c:pt idx="16">
                  <c:v>700.230372058434</c:v>
                </c:pt>
                <c:pt idx="17">
                  <c:v>756.96932966565942</c:v>
                </c:pt>
                <c:pt idx="18">
                  <c:v>815.9577559374078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CC-BB4C-88BF-86AE090025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0ACC-BB4C-88BF-86AE0900250B}"/>
                  </c:ext>
                </c:extLst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opttax!$A$126</c:f>
              <c:strCache>
                <c:ptCount val="1"/>
                <c:pt idx="0">
                  <c:v> Consumption per capita ($thous per year)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opttax!$B$126:$CW$126</c:f>
              <c:numCache>
                <c:formatCode>_(* #,##0.000_);_(* \(#,##0.000\);_(* "-"??_);_(@_)</c:formatCode>
                <c:ptCount val="100"/>
                <c:pt idx="0" formatCode="0.000">
                  <c:v>10.487073471942406</c:v>
                </c:pt>
                <c:pt idx="1">
                  <c:v>11.82469946579832</c:v>
                </c:pt>
                <c:pt idx="2">
                  <c:v>13.282289932146869</c:v>
                </c:pt>
                <c:pt idx="3">
                  <c:v>14.864399663335279</c:v>
                </c:pt>
                <c:pt idx="4">
                  <c:v>16.575491514836024</c:v>
                </c:pt>
                <c:pt idx="5">
                  <c:v>18.419852845355681</c:v>
                </c:pt>
                <c:pt idx="6">
                  <c:v>20.40154371166194</c:v>
                </c:pt>
                <c:pt idx="7">
                  <c:v>22.524369832984156</c:v>
                </c:pt>
                <c:pt idx="8">
                  <c:v>24.79187590203577</c:v>
                </c:pt>
                <c:pt idx="9">
                  <c:v>27.207356498150681</c:v>
                </c:pt>
                <c:pt idx="10">
                  <c:v>29.773883588953957</c:v>
                </c:pt>
                <c:pt idx="11">
                  <c:v>32.494351674893529</c:v>
                </c:pt>
                <c:pt idx="12">
                  <c:v>35.371545125976041</c:v>
                </c:pt>
                <c:pt idx="13">
                  <c:v>38.408238646457498</c:v>
                </c:pt>
                <c:pt idx="14">
                  <c:v>41.607354102997135</c:v>
                </c:pt>
                <c:pt idx="15">
                  <c:v>44.972220921652074</c:v>
                </c:pt>
                <c:pt idx="16">
                  <c:v>48.507034244730633</c:v>
                </c:pt>
                <c:pt idx="17">
                  <c:v>52.217697163608904</c:v>
                </c:pt>
                <c:pt idx="18">
                  <c:v>56.11443801480641</c:v>
                </c:pt>
                <c:pt idx="19">
                  <c:v>60.213066350569562</c:v>
                </c:pt>
                <c:pt idx="20">
                  <c:v>64.539636682333864</c:v>
                </c:pt>
                <c:pt idx="21">
                  <c:v>69.101435336727704</c:v>
                </c:pt>
                <c:pt idx="22">
                  <c:v>73.888542236496477</c:v>
                </c:pt>
                <c:pt idx="23">
                  <c:v>78.893644847053338</c:v>
                </c:pt>
                <c:pt idx="24">
                  <c:v>84.110358756784478</c:v>
                </c:pt>
                <c:pt idx="25">
                  <c:v>89.531684612242728</c:v>
                </c:pt>
                <c:pt idx="26">
                  <c:v>95.148023668808534</c:v>
                </c:pt>
                <c:pt idx="27">
                  <c:v>100.94402323314252</c:v>
                </c:pt>
                <c:pt idx="28">
                  <c:v>106.89302196832823</c:v>
                </c:pt>
                <c:pt idx="29">
                  <c:v>113.08294284405525</c:v>
                </c:pt>
                <c:pt idx="30">
                  <c:v>119.51610477842627</c:v>
                </c:pt>
                <c:pt idx="31">
                  <c:v>126.18253642946789</c:v>
                </c:pt>
                <c:pt idx="32">
                  <c:v>133.07345755630359</c:v>
                </c:pt>
                <c:pt idx="33">
                  <c:v>140.18091293614071</c:v>
                </c:pt>
                <c:pt idx="34">
                  <c:v>147.49749973397218</c:v>
                </c:pt>
                <c:pt idx="35">
                  <c:v>155.01616257428077</c:v>
                </c:pt>
                <c:pt idx="36">
                  <c:v>162.73004056525923</c:v>
                </c:pt>
                <c:pt idx="37">
                  <c:v>170.6323539556692</c:v>
                </c:pt>
                <c:pt idx="38">
                  <c:v>178.71632291560695</c:v>
                </c:pt>
                <c:pt idx="39">
                  <c:v>186.9751107531541</c:v>
                </c:pt>
                <c:pt idx="40">
                  <c:v>195.40178661310836</c:v>
                </c:pt>
                <c:pt idx="41">
                  <c:v>203.98930369134166</c:v>
                </c:pt>
                <c:pt idx="42">
                  <c:v>212.73048880208884</c:v>
                </c:pt>
                <c:pt idx="43">
                  <c:v>221.61804076239537</c:v>
                </c:pt>
                <c:pt idx="44">
                  <c:v>230.64453570523065</c:v>
                </c:pt>
                <c:pt idx="45">
                  <c:v>239.80243724603088</c:v>
                </c:pt>
                <c:pt idx="46">
                  <c:v>249.08411001575274</c:v>
                </c:pt>
                <c:pt idx="47">
                  <c:v>258.48183610619049</c:v>
                </c:pt>
                <c:pt idx="48">
                  <c:v>267.98783244703884</c:v>
                </c:pt>
                <c:pt idx="49">
                  <c:v>277.59427026387982</c:v>
                </c:pt>
                <c:pt idx="50">
                  <c:v>287.2932933308806</c:v>
                </c:pt>
                <c:pt idx="51">
                  <c:v>297.07703891732365</c:v>
                </c:pt>
                <c:pt idx="52">
                  <c:v>306.93765548342014</c:v>
                </c:pt>
                <c:pt idx="53">
                  <c:v>316.86732243968618</c:v>
                </c:pt>
                <c:pt idx="54">
                  <c:v>326.85826808172635</c:v>
                </c:pt>
                <c:pt idx="55">
                  <c:v>336.90278697160147</c:v>
                </c:pt>
                <c:pt idx="56">
                  <c:v>346.99325667473278</c:v>
                </c:pt>
                <c:pt idx="57">
                  <c:v>357.12215349994693</c:v>
                </c:pt>
                <c:pt idx="58">
                  <c:v>367.28206725120486</c:v>
                </c:pt>
                <c:pt idx="59">
                  <c:v>377.46571460159231</c:v>
                </c:pt>
                <c:pt idx="60">
                  <c:v>387.66595248021116</c:v>
                </c:pt>
                <c:pt idx="61">
                  <c:v>397.87578900941003</c:v>
                </c:pt>
                <c:pt idx="62">
                  <c:v>408.08839484446378</c:v>
                </c:pt>
                <c:pt idx="63">
                  <c:v>418.29711181391178</c:v>
                </c:pt>
                <c:pt idx="64">
                  <c:v>428.49546260827168</c:v>
                </c:pt>
                <c:pt idx="65">
                  <c:v>438.67715744069909</c:v>
                </c:pt>
                <c:pt idx="66">
                  <c:v>448.83610085726627</c:v>
                </c:pt>
                <c:pt idx="67">
                  <c:v>458.96639827596391</c:v>
                </c:pt>
                <c:pt idx="68">
                  <c:v>469.06235962529934</c:v>
                </c:pt>
                <c:pt idx="69">
                  <c:v>479.11850486723523</c:v>
                </c:pt>
                <c:pt idx="70">
                  <c:v>489.12956692482192</c:v>
                </c:pt>
                <c:pt idx="71">
                  <c:v>499.09049647119139</c:v>
                </c:pt>
                <c:pt idx="72">
                  <c:v>508.99646524117372</c:v>
                </c:pt>
                <c:pt idx="73">
                  <c:v>518.84287222428031</c:v>
                </c:pt>
                <c:pt idx="74">
                  <c:v>528.62535466682505</c:v>
                </c:pt>
                <c:pt idx="75">
                  <c:v>538.33980096814832</c:v>
                </c:pt>
                <c:pt idx="76">
                  <c:v>547.98238252466797</c:v>
                </c:pt>
                <c:pt idx="77">
                  <c:v>557.54959929987615</c:v>
                </c:pt>
                <c:pt idx="78">
                  <c:v>567.03837401759063</c:v>
                </c:pt>
                <c:pt idx="79">
                  <c:v>576.44621049812736</c:v>
                </c:pt>
                <c:pt idx="80">
                  <c:v>585.77147534482788</c:v>
                </c:pt>
                <c:pt idx="81">
                  <c:v>595.01390362781194</c:v>
                </c:pt>
                <c:pt idx="82">
                  <c:v>604.17548224179404</c:v>
                </c:pt>
                <c:pt idx="83">
                  <c:v>613.26201796984162</c:v>
                </c:pt>
                <c:pt idx="84">
                  <c:v>622.28590292810179</c:v>
                </c:pt>
                <c:pt idx="85">
                  <c:v>631.27099345858187</c:v>
                </c:pt>
                <c:pt idx="86">
                  <c:v>640.26125586287139</c:v>
                </c:pt>
                <c:pt idx="87">
                  <c:v>649.33604308850147</c:v>
                </c:pt>
                <c:pt idx="88">
                  <c:v>658.63758129730945</c:v>
                </c:pt>
                <c:pt idx="89">
                  <c:v>668.42057386156944</c:v>
                </c:pt>
                <c:pt idx="90">
                  <c:v>663.54519426625427</c:v>
                </c:pt>
                <c:pt idx="91">
                  <c:v>675.20204663463596</c:v>
                </c:pt>
                <c:pt idx="92">
                  <c:v>685.76845919995196</c:v>
                </c:pt>
                <c:pt idx="93">
                  <c:v>695.5261843553634</c:v>
                </c:pt>
                <c:pt idx="94">
                  <c:v>704.67465069658067</c:v>
                </c:pt>
                <c:pt idx="95">
                  <c:v>713.35552742552011</c:v>
                </c:pt>
                <c:pt idx="96">
                  <c:v>721.66971241366514</c:v>
                </c:pt>
                <c:pt idx="97">
                  <c:v>729.68920525459373</c:v>
                </c:pt>
                <c:pt idx="98">
                  <c:v>737.47901264862787</c:v>
                </c:pt>
                <c:pt idx="99">
                  <c:v>745.02346566390463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98-EC44-A489-B9151A2F362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8998-EC44-A489-B9151A2F3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8081903"/>
        <c:axId val="878119471"/>
      </c:lineChart>
      <c:catAx>
        <c:axId val="8780819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119471"/>
        <c:crosses val="autoZero"/>
        <c:auto val="1"/>
        <c:lblAlgn val="ctr"/>
        <c:lblOffset val="100"/>
        <c:noMultiLvlLbl val="0"/>
      </c:catAx>
      <c:valAx>
        <c:axId val="878119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081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457199</xdr:colOff>
      <xdr:row>190</xdr:row>
      <xdr:rowOff>4482</xdr:rowOff>
    </xdr:from>
    <xdr:to>
      <xdr:col>10</xdr:col>
      <xdr:colOff>582705</xdr:colOff>
      <xdr:row>205</xdr:row>
      <xdr:rowOff>58270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2967317</xdr:colOff>
      <xdr:row>190</xdr:row>
      <xdr:rowOff>147917</xdr:rowOff>
    </xdr:from>
    <xdr:to>
      <xdr:col>5</xdr:col>
      <xdr:colOff>457199</xdr:colOff>
      <xdr:row>206</xdr:row>
      <xdr:rowOff>22411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358589</xdr:colOff>
      <xdr:row>179</xdr:row>
      <xdr:rowOff>76200</xdr:rowOff>
    </xdr:from>
    <xdr:to>
      <xdr:col>13</xdr:col>
      <xdr:colOff>457200</xdr:colOff>
      <xdr:row>194</xdr:row>
      <xdr:rowOff>129988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508800</xdr:colOff>
      <xdr:row>2</xdr:row>
      <xdr:rowOff>157255</xdr:rowOff>
    </xdr:from>
    <xdr:to>
      <xdr:col>9</xdr:col>
      <xdr:colOff>75844</xdr:colOff>
      <xdr:row>25</xdr:row>
      <xdr:rowOff>126286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476250</xdr:colOff>
      <xdr:row>65</xdr:row>
      <xdr:rowOff>124690</xdr:rowOff>
    </xdr:from>
    <xdr:to>
      <xdr:col>9</xdr:col>
      <xdr:colOff>231321</xdr:colOff>
      <xdr:row>91</xdr:row>
      <xdr:rowOff>157348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45027</xdr:colOff>
      <xdr:row>31</xdr:row>
      <xdr:rowOff>187342</xdr:rowOff>
    </xdr:from>
    <xdr:to>
      <xdr:col>22</xdr:col>
      <xdr:colOff>6927</xdr:colOff>
      <xdr:row>59</xdr:row>
      <xdr:rowOff>68967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381000</xdr:colOff>
      <xdr:row>35</xdr:row>
      <xdr:rowOff>0</xdr:rowOff>
    </xdr:from>
    <xdr:to>
      <xdr:col>8</xdr:col>
      <xdr:colOff>383970</xdr:colOff>
      <xdr:row>58</xdr:row>
      <xdr:rowOff>39275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285750</xdr:colOff>
      <xdr:row>1</xdr:row>
      <xdr:rowOff>95250</xdr:rowOff>
    </xdr:from>
    <xdr:to>
      <xdr:col>20</xdr:col>
      <xdr:colOff>288719</xdr:colOff>
      <xdr:row>24</xdr:row>
      <xdr:rowOff>134525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381000</xdr:colOff>
      <xdr:row>67</xdr:row>
      <xdr:rowOff>95250</xdr:rowOff>
    </xdr:from>
    <xdr:to>
      <xdr:col>22</xdr:col>
      <xdr:colOff>17318</xdr:colOff>
      <xdr:row>90</xdr:row>
      <xdr:rowOff>51955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625708</xdr:colOff>
      <xdr:row>5</xdr:row>
      <xdr:rowOff>169437</xdr:rowOff>
    </xdr:from>
    <xdr:to>
      <xdr:col>33</xdr:col>
      <xdr:colOff>535879</xdr:colOff>
      <xdr:row>22</xdr:row>
      <xdr:rowOff>16417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320517B-FEF0-87D1-7863-A55DCB2D61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40"/>
  <sheetViews>
    <sheetView workbookViewId="0">
      <selection activeCell="F10" sqref="F10"/>
    </sheetView>
  </sheetViews>
  <sheetFormatPr baseColWidth="10" defaultColWidth="8.6640625" defaultRowHeight="17.25" customHeight="1" x14ac:dyDescent="0.2"/>
  <cols>
    <col min="1" max="1" width="11" style="204" bestFit="1" customWidth="1"/>
    <col min="2" max="16384" width="8.6640625" style="204"/>
  </cols>
  <sheetData>
    <row r="1" spans="1:1" s="201" customFormat="1" ht="17.25" customHeight="1" x14ac:dyDescent="0.2">
      <c r="A1" s="201" t="s">
        <v>427</v>
      </c>
    </row>
    <row r="2" spans="1:1" s="201" customFormat="1" ht="17.25" customHeight="1" x14ac:dyDescent="0.2">
      <c r="A2" s="201" t="s">
        <v>428</v>
      </c>
    </row>
    <row r="3" spans="1:1" s="201" customFormat="1" ht="17.25" customHeight="1" x14ac:dyDescent="0.2">
      <c r="A3" s="201" t="s">
        <v>429</v>
      </c>
    </row>
    <row r="4" spans="1:1" s="201" customFormat="1" ht="17.25" customHeight="1" x14ac:dyDescent="0.2"/>
    <row r="5" spans="1:1" s="201" customFormat="1" ht="17.25" customHeight="1" x14ac:dyDescent="0.2">
      <c r="A5" s="202">
        <v>42669</v>
      </c>
    </row>
    <row r="6" spans="1:1" ht="17.25" customHeight="1" thickBot="1" x14ac:dyDescent="0.25">
      <c r="A6" s="203"/>
    </row>
    <row r="7" spans="1:1" ht="17.25" customHeight="1" thickTop="1" x14ac:dyDescent="0.2"/>
    <row r="8" spans="1:1" ht="17.25" customHeight="1" x14ac:dyDescent="0.2">
      <c r="A8" s="204" t="s">
        <v>350</v>
      </c>
    </row>
    <row r="9" spans="1:1" ht="17.25" customHeight="1" x14ac:dyDescent="0.2">
      <c r="A9" s="204" t="s">
        <v>387</v>
      </c>
    </row>
    <row r="10" spans="1:1" ht="17.25" customHeight="1" x14ac:dyDescent="0.2">
      <c r="A10" s="204" t="s">
        <v>430</v>
      </c>
    </row>
    <row r="11" spans="1:1" ht="17.25" customHeight="1" x14ac:dyDescent="0.2">
      <c r="A11" s="204" t="s">
        <v>351</v>
      </c>
    </row>
    <row r="13" spans="1:1" ht="17.25" customHeight="1" thickBot="1" x14ac:dyDescent="0.25">
      <c r="A13" s="205" t="s">
        <v>352</v>
      </c>
    </row>
    <row r="14" spans="1:1" ht="17.25" customHeight="1" thickTop="1" x14ac:dyDescent="0.2">
      <c r="A14" s="204" t="s">
        <v>388</v>
      </c>
    </row>
    <row r="16" spans="1:1" ht="17.25" customHeight="1" thickBot="1" x14ac:dyDescent="0.25">
      <c r="A16" s="205" t="s">
        <v>210</v>
      </c>
    </row>
    <row r="17" spans="1:1" ht="17.25" customHeight="1" thickTop="1" x14ac:dyDescent="0.2">
      <c r="A17" s="204" t="s">
        <v>431</v>
      </c>
    </row>
    <row r="18" spans="1:1" ht="17.25" customHeight="1" x14ac:dyDescent="0.2">
      <c r="A18" s="204" t="s">
        <v>432</v>
      </c>
    </row>
    <row r="20" spans="1:1" ht="17.25" customHeight="1" thickBot="1" x14ac:dyDescent="0.25">
      <c r="A20" s="205" t="s">
        <v>188</v>
      </c>
    </row>
    <row r="21" spans="1:1" ht="17.25" customHeight="1" thickTop="1" x14ac:dyDescent="0.2">
      <c r="A21" s="206" t="s">
        <v>433</v>
      </c>
    </row>
    <row r="22" spans="1:1" ht="17.25" customHeight="1" x14ac:dyDescent="0.2">
      <c r="A22" s="206"/>
    </row>
    <row r="23" spans="1:1" ht="17.25" customHeight="1" x14ac:dyDescent="0.2">
      <c r="A23" s="206"/>
    </row>
    <row r="24" spans="1:1" ht="17.25" customHeight="1" x14ac:dyDescent="0.2">
      <c r="A24" s="206"/>
    </row>
    <row r="25" spans="1:1" ht="17.25" customHeight="1" x14ac:dyDescent="0.2">
      <c r="A25" s="206"/>
    </row>
    <row r="26" spans="1:1" ht="17.25" customHeight="1" thickBot="1" x14ac:dyDescent="0.25">
      <c r="A26" s="205"/>
    </row>
    <row r="27" spans="1:1" ht="17.25" customHeight="1" thickTop="1" x14ac:dyDescent="0.2"/>
    <row r="29" spans="1:1" ht="17.25" customHeight="1" thickBot="1" x14ac:dyDescent="0.25">
      <c r="A29" s="205"/>
    </row>
    <row r="30" spans="1:1" ht="17.25" customHeight="1" thickTop="1" x14ac:dyDescent="0.2"/>
    <row r="34" spans="1:1" ht="17.25" customHeight="1" thickBot="1" x14ac:dyDescent="0.25">
      <c r="A34" s="205"/>
    </row>
    <row r="35" spans="1:1" ht="17.25" customHeight="1" thickTop="1" x14ac:dyDescent="0.2"/>
    <row r="39" spans="1:1" ht="17.25" customHeight="1" thickBot="1" x14ac:dyDescent="0.25">
      <c r="A39" s="205"/>
    </row>
    <row r="40" spans="1:1" ht="17.25" customHeight="1" thickTop="1" x14ac:dyDescent="0.2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Y190"/>
  <sheetViews>
    <sheetView showGridLines="0" zoomScale="85" zoomScaleNormal="85" workbookViewId="0">
      <selection activeCell="D75" sqref="D75"/>
    </sheetView>
  </sheetViews>
  <sheetFormatPr baseColWidth="10" defaultColWidth="10.5" defaultRowHeight="14.25" customHeight="1" x14ac:dyDescent="0.15"/>
  <cols>
    <col min="1" max="1" width="62" style="70" customWidth="1"/>
    <col min="2" max="2" width="18" style="68" customWidth="1"/>
    <col min="3" max="3" width="2.6640625" style="69" customWidth="1"/>
    <col min="4" max="4" width="12.5" style="70" customWidth="1"/>
    <col min="5" max="5" width="15.5" style="70" customWidth="1"/>
    <col min="6" max="8" width="12.5" style="70" customWidth="1"/>
    <col min="9" max="9" width="10.33203125" style="70" customWidth="1"/>
    <col min="10" max="10" width="11.6640625" style="70" customWidth="1"/>
    <col min="11" max="11" width="10.33203125" style="70" customWidth="1"/>
    <col min="12" max="13" width="11.33203125" style="70" customWidth="1"/>
    <col min="14" max="15" width="9.5" style="70" customWidth="1"/>
    <col min="16" max="19" width="7.5" style="70" customWidth="1"/>
    <col min="20" max="74" width="12.5" style="70" bestFit="1" customWidth="1"/>
    <col min="75" max="101" width="13.6640625" style="70" bestFit="1" customWidth="1"/>
    <col min="102" max="125" width="15.5" style="70" bestFit="1" customWidth="1"/>
    <col min="126" max="126" width="14" style="70" customWidth="1"/>
    <col min="127" max="141" width="10.6640625" style="70" bestFit="1" customWidth="1"/>
    <col min="142" max="16384" width="10.5" style="70"/>
  </cols>
  <sheetData>
    <row r="1" spans="1:5" ht="21" customHeight="1" thickBot="1" x14ac:dyDescent="0.25">
      <c r="A1" s="67" t="s">
        <v>426</v>
      </c>
    </row>
    <row r="2" spans="1:5" ht="21" customHeight="1" thickTop="1" x14ac:dyDescent="0.15">
      <c r="B2" s="68" t="s">
        <v>101</v>
      </c>
      <c r="D2" s="70" t="s">
        <v>92</v>
      </c>
    </row>
    <row r="3" spans="1:5" ht="14.25" customHeight="1" x14ac:dyDescent="0.15">
      <c r="E3" s="71"/>
    </row>
    <row r="4" spans="1:5" ht="17.25" customHeight="1" thickBot="1" x14ac:dyDescent="0.25">
      <c r="A4" s="67" t="s">
        <v>85</v>
      </c>
    </row>
    <row r="5" spans="1:5" ht="17.25" customHeight="1" thickTop="1" x14ac:dyDescent="0.15">
      <c r="A5" s="70" t="s">
        <v>20</v>
      </c>
      <c r="B5" s="68">
        <v>1E-3</v>
      </c>
      <c r="D5" s="70" t="s">
        <v>93</v>
      </c>
    </row>
    <row r="6" spans="1:5" ht="17.25" customHeight="1" x14ac:dyDescent="0.15">
      <c r="A6" s="70" t="s">
        <v>24</v>
      </c>
      <c r="B6" s="68">
        <v>1.45</v>
      </c>
      <c r="D6" s="70" t="s">
        <v>93</v>
      </c>
    </row>
    <row r="7" spans="1:5" ht="17.25" customHeight="1" x14ac:dyDescent="0.15">
      <c r="A7" s="70" t="s">
        <v>64</v>
      </c>
      <c r="B7" s="68">
        <v>0</v>
      </c>
      <c r="D7" s="70" t="s">
        <v>408</v>
      </c>
    </row>
    <row r="8" spans="1:5" ht="17.25" customHeight="1" x14ac:dyDescent="0.15">
      <c r="A8" s="70" t="s">
        <v>65</v>
      </c>
      <c r="B8" s="104">
        <v>2.2000000000000001E-3</v>
      </c>
      <c r="D8" s="70" t="s">
        <v>408</v>
      </c>
    </row>
    <row r="9" spans="1:5" ht="17.25" customHeight="1" x14ac:dyDescent="0.15">
      <c r="A9" s="70" t="s">
        <v>17</v>
      </c>
      <c r="B9" s="68">
        <v>2</v>
      </c>
      <c r="D9" s="70" t="s">
        <v>94</v>
      </c>
    </row>
    <row r="10" spans="1:5" ht="17.25" customHeight="1" x14ac:dyDescent="0.2">
      <c r="A10" s="70" t="s">
        <v>386</v>
      </c>
      <c r="B10" s="172">
        <v>550</v>
      </c>
      <c r="D10" s="70" t="s">
        <v>408</v>
      </c>
    </row>
    <row r="11" spans="1:5" ht="17.25" customHeight="1" x14ac:dyDescent="0.15">
      <c r="A11" s="70" t="s">
        <v>27</v>
      </c>
      <c r="B11" s="105">
        <v>2.6</v>
      </c>
      <c r="D11" s="70" t="s">
        <v>408</v>
      </c>
    </row>
    <row r="12" spans="1:5" ht="17.25" customHeight="1" x14ac:dyDescent="0.15">
      <c r="A12" s="70" t="s">
        <v>95</v>
      </c>
      <c r="B12" s="68">
        <v>2250</v>
      </c>
      <c r="D12" s="70" t="s">
        <v>96</v>
      </c>
    </row>
    <row r="13" spans="1:5" ht="17.25" customHeight="1" x14ac:dyDescent="0.15">
      <c r="A13" s="70" t="s">
        <v>19</v>
      </c>
      <c r="B13" s="68">
        <v>6000</v>
      </c>
      <c r="D13" s="70" t="s">
        <v>408</v>
      </c>
    </row>
    <row r="14" spans="1:5" ht="17.25" customHeight="1" x14ac:dyDescent="0.15">
      <c r="A14" s="70" t="s">
        <v>58</v>
      </c>
      <c r="B14" s="68">
        <v>3.1</v>
      </c>
      <c r="D14" s="70" t="s">
        <v>408</v>
      </c>
    </row>
    <row r="15" spans="1:5" ht="17.25" customHeight="1" x14ac:dyDescent="0.15">
      <c r="A15" s="70" t="s">
        <v>86</v>
      </c>
      <c r="B15" s="68">
        <v>-1.52E-2</v>
      </c>
      <c r="D15" s="70" t="s">
        <v>408</v>
      </c>
    </row>
    <row r="16" spans="1:5" ht="17.25" customHeight="1" x14ac:dyDescent="0.15">
      <c r="A16" s="70" t="s">
        <v>100</v>
      </c>
      <c r="B16" s="68">
        <v>8.8000000000000007</v>
      </c>
      <c r="D16" s="72" t="s">
        <v>410</v>
      </c>
    </row>
    <row r="17" spans="1:4" ht="17.25" customHeight="1" x14ac:dyDescent="0.15">
      <c r="A17" s="70" t="s">
        <v>63</v>
      </c>
      <c r="B17" s="68">
        <v>6.4397046086323555E-3</v>
      </c>
      <c r="D17" s="70" t="s">
        <v>353</v>
      </c>
    </row>
    <row r="18" spans="1:4" ht="17.25" customHeight="1" x14ac:dyDescent="0.15">
      <c r="A18" s="70" t="s">
        <v>61</v>
      </c>
      <c r="B18" s="68">
        <v>4</v>
      </c>
      <c r="D18" s="70" t="s">
        <v>353</v>
      </c>
    </row>
    <row r="19" spans="1:4" ht="17.25" customHeight="1" x14ac:dyDescent="0.15">
      <c r="A19" s="70" t="s">
        <v>62</v>
      </c>
      <c r="B19" s="68">
        <v>3</v>
      </c>
      <c r="D19" s="70" t="s">
        <v>353</v>
      </c>
    </row>
    <row r="20" spans="1:4" ht="17.25" customHeight="1" x14ac:dyDescent="0.15">
      <c r="A20" s="70" t="s">
        <v>117</v>
      </c>
      <c r="B20" s="68">
        <v>0</v>
      </c>
      <c r="D20" s="70" t="s">
        <v>353</v>
      </c>
    </row>
    <row r="21" spans="1:4" ht="17.25" customHeight="1" x14ac:dyDescent="0.15">
      <c r="A21" s="70" t="s">
        <v>106</v>
      </c>
      <c r="B21" s="68">
        <v>5</v>
      </c>
      <c r="D21" s="70" t="s">
        <v>354</v>
      </c>
    </row>
    <row r="22" spans="1:4" ht="17.25" customHeight="1" x14ac:dyDescent="0.15">
      <c r="A22" s="70" t="s">
        <v>128</v>
      </c>
      <c r="B22" s="68">
        <v>0</v>
      </c>
      <c r="D22" s="70" t="s">
        <v>353</v>
      </c>
    </row>
    <row r="23" spans="1:4" ht="17.25" customHeight="1" x14ac:dyDescent="0.15">
      <c r="A23" s="70" t="s">
        <v>123</v>
      </c>
      <c r="B23" s="68">
        <v>1.2</v>
      </c>
      <c r="D23" s="70" t="s">
        <v>353</v>
      </c>
    </row>
    <row r="24" spans="1:4" ht="17.25" customHeight="1" x14ac:dyDescent="0.15">
      <c r="A24" s="70" t="s">
        <v>127</v>
      </c>
      <c r="B24" s="68">
        <v>0.5</v>
      </c>
      <c r="D24" s="70" t="s">
        <v>353</v>
      </c>
    </row>
    <row r="25" spans="1:4" ht="17.25" customHeight="1" x14ac:dyDescent="0.15">
      <c r="A25" s="70" t="s">
        <v>109</v>
      </c>
      <c r="B25" s="105">
        <v>1.25</v>
      </c>
      <c r="D25" s="72" t="s">
        <v>409</v>
      </c>
    </row>
    <row r="26" spans="1:4" ht="17.25" customHeight="1" x14ac:dyDescent="0.15">
      <c r="A26" s="70" t="s">
        <v>118</v>
      </c>
      <c r="B26" s="68">
        <v>2.5000000000000001E-2</v>
      </c>
      <c r="D26" s="70" t="s">
        <v>129</v>
      </c>
    </row>
    <row r="27" spans="1:4" ht="17.25" customHeight="1" x14ac:dyDescent="0.15">
      <c r="A27" s="70" t="s">
        <v>132</v>
      </c>
      <c r="B27" s="68" t="s">
        <v>411</v>
      </c>
      <c r="D27" s="70" t="s">
        <v>353</v>
      </c>
    </row>
    <row r="28" spans="1:4" ht="17.25" customHeight="1" x14ac:dyDescent="0.15">
      <c r="A28" s="70" t="s">
        <v>191</v>
      </c>
      <c r="B28" s="68">
        <v>0.8</v>
      </c>
      <c r="D28" s="70" t="s">
        <v>83</v>
      </c>
    </row>
    <row r="29" spans="1:4" ht="17.25" customHeight="1" x14ac:dyDescent="0.15">
      <c r="A29" s="70" t="s">
        <v>88</v>
      </c>
      <c r="B29" s="68">
        <v>1</v>
      </c>
      <c r="D29" s="70" t="s">
        <v>355</v>
      </c>
    </row>
    <row r="30" spans="1:4" ht="17.75" customHeight="1" x14ac:dyDescent="0.15">
      <c r="A30" s="70" t="s">
        <v>147</v>
      </c>
      <c r="B30" s="68">
        <v>0</v>
      </c>
      <c r="D30" s="70" t="s">
        <v>355</v>
      </c>
    </row>
    <row r="31" spans="1:4" ht="26" customHeight="1" thickBot="1" x14ac:dyDescent="0.25">
      <c r="A31" s="67" t="s">
        <v>84</v>
      </c>
    </row>
    <row r="32" spans="1:4" ht="17.25" customHeight="1" thickTop="1" x14ac:dyDescent="0.15">
      <c r="A32" s="70" t="s">
        <v>38</v>
      </c>
      <c r="B32" s="68">
        <v>0.3</v>
      </c>
      <c r="D32" s="70" t="s">
        <v>74</v>
      </c>
    </row>
    <row r="33" spans="1:62" ht="17.25" customHeight="1" x14ac:dyDescent="0.15">
      <c r="A33" s="70" t="s">
        <v>35</v>
      </c>
      <c r="B33" s="68">
        <v>0.1</v>
      </c>
      <c r="D33" s="70" t="s">
        <v>74</v>
      </c>
    </row>
    <row r="34" spans="1:62" ht="17.25" customHeight="1" x14ac:dyDescent="0.15">
      <c r="A34" s="70" t="s">
        <v>367</v>
      </c>
      <c r="B34" s="73"/>
      <c r="C34" s="74"/>
    </row>
    <row r="35" spans="1:62" ht="17.25" customHeight="1" x14ac:dyDescent="0.15">
      <c r="A35" s="70" t="s">
        <v>371</v>
      </c>
      <c r="B35" s="161">
        <v>88523.115000000005</v>
      </c>
      <c r="C35" s="74"/>
      <c r="D35" s="70" t="s">
        <v>408</v>
      </c>
    </row>
    <row r="36" spans="1:62" ht="17.25" customHeight="1" x14ac:dyDescent="0.15">
      <c r="A36" s="70" t="s">
        <v>372</v>
      </c>
      <c r="B36" s="116">
        <v>105100</v>
      </c>
      <c r="C36" s="74"/>
      <c r="D36" s="70" t="s">
        <v>408</v>
      </c>
    </row>
    <row r="37" spans="1:62" s="75" customFormat="1" ht="17.25" customHeight="1" x14ac:dyDescent="0.15">
      <c r="A37" s="75" t="s">
        <v>365</v>
      </c>
      <c r="B37" s="76"/>
      <c r="C37" s="7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 s="75" customFormat="1" ht="17.25" customHeight="1" x14ac:dyDescent="0.15">
      <c r="A38" s="75" t="s">
        <v>415</v>
      </c>
      <c r="B38" s="106">
        <v>7403</v>
      </c>
      <c r="C38" s="77"/>
      <c r="D38" s="70" t="s">
        <v>408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 s="75" customFormat="1" ht="17.25" customHeight="1" x14ac:dyDescent="0.15">
      <c r="A39" s="97" t="s">
        <v>374</v>
      </c>
      <c r="B39" s="107">
        <v>0.13400000000000001</v>
      </c>
      <c r="C39" s="77"/>
      <c r="D39" s="70" t="s">
        <v>408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 s="75" customFormat="1" ht="17.25" customHeight="1" x14ac:dyDescent="0.15">
      <c r="A40" s="75" t="s">
        <v>364</v>
      </c>
      <c r="B40" s="106">
        <v>11500</v>
      </c>
      <c r="C40" s="77"/>
      <c r="D40" s="70" t="s">
        <v>408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 ht="17.25" customHeight="1" x14ac:dyDescent="0.15">
      <c r="A41" s="70" t="s">
        <v>71</v>
      </c>
      <c r="B41" s="78"/>
      <c r="C41" s="79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</row>
    <row r="42" spans="1:62" ht="17.25" customHeight="1" x14ac:dyDescent="0.15">
      <c r="A42" s="70" t="s">
        <v>10</v>
      </c>
      <c r="B42" s="81">
        <v>223</v>
      </c>
      <c r="D42" s="70" t="s">
        <v>76</v>
      </c>
    </row>
    <row r="43" spans="1:62" ht="17.25" customHeight="1" x14ac:dyDescent="0.15">
      <c r="A43" s="70" t="s">
        <v>21</v>
      </c>
      <c r="B43" s="105">
        <f>+B108</f>
        <v>5.1150000000000002</v>
      </c>
      <c r="D43" s="70" t="s">
        <v>408</v>
      </c>
    </row>
    <row r="44" spans="1:62" ht="17.25" customHeight="1" x14ac:dyDescent="0.15">
      <c r="A44" s="70" t="s">
        <v>121</v>
      </c>
    </row>
    <row r="45" spans="1:62" ht="26.75" customHeight="1" thickBot="1" x14ac:dyDescent="0.25">
      <c r="A45" s="67" t="s">
        <v>36</v>
      </c>
    </row>
    <row r="46" spans="1:62" ht="17.25" customHeight="1" thickTop="1" x14ac:dyDescent="0.15"/>
    <row r="47" spans="1:62" ht="17.25" customHeight="1" x14ac:dyDescent="0.15">
      <c r="A47" s="70" t="s">
        <v>358</v>
      </c>
      <c r="B47" s="68">
        <v>1</v>
      </c>
      <c r="D47" s="70" t="s">
        <v>74</v>
      </c>
    </row>
    <row r="48" spans="1:62" ht="29.75" customHeight="1" thickBot="1" x14ac:dyDescent="0.25">
      <c r="A48" s="67" t="s">
        <v>130</v>
      </c>
    </row>
    <row r="49" spans="1:6" s="124" customFormat="1" ht="17.25" customHeight="1" thickTop="1" x14ac:dyDescent="0.15">
      <c r="B49" s="113"/>
      <c r="C49" s="110"/>
    </row>
    <row r="50" spans="1:6" s="108" customFormat="1" ht="17.25" customHeight="1" x14ac:dyDescent="0.15">
      <c r="B50" s="113"/>
      <c r="C50" s="110"/>
    </row>
    <row r="51" spans="1:6" s="108" customFormat="1" ht="17.25" customHeight="1" x14ac:dyDescent="0.15">
      <c r="B51" s="113"/>
      <c r="C51" s="110"/>
    </row>
    <row r="52" spans="1:6" s="108" customFormat="1" ht="17.25" customHeight="1" x14ac:dyDescent="0.15">
      <c r="B52" s="113"/>
      <c r="C52" s="110"/>
    </row>
    <row r="53" spans="1:6" s="108" customFormat="1" ht="17.25" customHeight="1" x14ac:dyDescent="0.15">
      <c r="B53" s="113"/>
      <c r="C53" s="110"/>
    </row>
    <row r="54" spans="1:6" ht="26" customHeight="1" thickBot="1" x14ac:dyDescent="0.25">
      <c r="A54" s="67" t="s">
        <v>28</v>
      </c>
    </row>
    <row r="55" spans="1:6" ht="17.25" customHeight="1" thickTop="1" x14ac:dyDescent="0.15">
      <c r="A55" s="70" t="s">
        <v>368</v>
      </c>
      <c r="D55" s="102">
        <f>+D58/3.667</f>
        <v>9736842.1052631587</v>
      </c>
      <c r="E55" s="70" t="s">
        <v>375</v>
      </c>
    </row>
    <row r="56" spans="1:6" s="162" customFormat="1" ht="17.25" customHeight="1" x14ac:dyDescent="0.15">
      <c r="A56" s="163">
        <v>2010</v>
      </c>
      <c r="B56" s="162">
        <v>33516.379999999997</v>
      </c>
    </row>
    <row r="57" spans="1:6" s="162" customFormat="1" ht="17.25" customHeight="1" x14ac:dyDescent="0.15">
      <c r="A57" s="163">
        <v>2015</v>
      </c>
      <c r="B57" s="162">
        <v>35700</v>
      </c>
    </row>
    <row r="58" spans="1:6" ht="17.25" customHeight="1" x14ac:dyDescent="0.15">
      <c r="A58" s="70" t="s">
        <v>134</v>
      </c>
      <c r="D58" s="117">
        <v>35705000</v>
      </c>
      <c r="E58" s="70" t="s">
        <v>375</v>
      </c>
    </row>
    <row r="59" spans="1:6" ht="17.25" customHeight="1" x14ac:dyDescent="0.15">
      <c r="A59" s="70" t="s">
        <v>30</v>
      </c>
    </row>
    <row r="60" spans="1:6" ht="17.25" customHeight="1" x14ac:dyDescent="0.15">
      <c r="A60" s="70" t="s">
        <v>397</v>
      </c>
      <c r="D60" s="70">
        <v>1</v>
      </c>
      <c r="E60" s="70" t="s">
        <v>398</v>
      </c>
      <c r="F60" s="70" t="s">
        <v>404</v>
      </c>
    </row>
    <row r="61" spans="1:6" ht="17.25" customHeight="1" x14ac:dyDescent="0.15">
      <c r="A61" s="70" t="s">
        <v>376</v>
      </c>
      <c r="D61" s="118">
        <f>+B57/B36/(1-E61)</f>
        <v>0.35013954691243165</v>
      </c>
      <c r="E61" s="70">
        <f>+Base!B136</f>
        <v>2.9882509507732399E-2</v>
      </c>
    </row>
    <row r="62" spans="1:6" ht="17.25" customHeight="1" x14ac:dyDescent="0.15">
      <c r="A62" s="70" t="s">
        <v>377</v>
      </c>
      <c r="D62" s="182">
        <f>+B57/B36/(1-E62)</f>
        <v>0.35013954691243165</v>
      </c>
      <c r="E62" s="70">
        <f>+Base!B135</f>
        <v>2.9882509507732399E-2</v>
      </c>
      <c r="F62" s="70">
        <v>1.018</v>
      </c>
    </row>
    <row r="63" spans="1:6" ht="17.25" customHeight="1" x14ac:dyDescent="0.15">
      <c r="A63" s="70" t="s">
        <v>381</v>
      </c>
      <c r="D63" s="82">
        <v>2.6</v>
      </c>
      <c r="E63" s="70" t="s">
        <v>384</v>
      </c>
    </row>
    <row r="64" spans="1:6" ht="17.25" customHeight="1" x14ac:dyDescent="0.15">
      <c r="A64" s="70" t="s">
        <v>382</v>
      </c>
      <c r="D64" s="71">
        <v>0.115</v>
      </c>
      <c r="E64" s="70" t="s">
        <v>383</v>
      </c>
    </row>
    <row r="65" spans="1:6" ht="17.25" customHeight="1" x14ac:dyDescent="0.15">
      <c r="A65" s="70" t="s">
        <v>139</v>
      </c>
      <c r="B65" s="68">
        <v>10</v>
      </c>
      <c r="D65" s="70" t="s">
        <v>140</v>
      </c>
    </row>
    <row r="66" spans="1:6" ht="20.75" customHeight="1" x14ac:dyDescent="0.15">
      <c r="A66" s="174" t="s">
        <v>190</v>
      </c>
      <c r="B66" s="175">
        <v>-1E-3</v>
      </c>
    </row>
    <row r="67" spans="1:6" ht="17.25" customHeight="1" thickBot="1" x14ac:dyDescent="0.25">
      <c r="A67" s="67" t="s">
        <v>7</v>
      </c>
      <c r="B67" s="68" t="s">
        <v>113</v>
      </c>
      <c r="D67" s="70" t="s">
        <v>114</v>
      </c>
    </row>
    <row r="68" spans="1:6" ht="17.25" customHeight="1" thickTop="1" x14ac:dyDescent="0.15">
      <c r="A68" s="70" t="s">
        <v>362</v>
      </c>
    </row>
    <row r="69" spans="1:6" ht="17.25" customHeight="1" x14ac:dyDescent="0.15">
      <c r="A69" s="119">
        <v>2010</v>
      </c>
      <c r="B69" s="121">
        <v>388</v>
      </c>
      <c r="C69" s="122"/>
      <c r="D69" s="122">
        <f>+B69*2.13</f>
        <v>826.43999999999994</v>
      </c>
    </row>
    <row r="70" spans="1:6" ht="17.25" customHeight="1" x14ac:dyDescent="0.2">
      <c r="A70" s="119">
        <v>2015</v>
      </c>
      <c r="B70" s="123">
        <v>399.4</v>
      </c>
      <c r="C70" s="122"/>
      <c r="D70" s="70">
        <v>851</v>
      </c>
    </row>
    <row r="71" spans="1:6" ht="17.25" customHeight="1" x14ac:dyDescent="0.15"/>
    <row r="72" spans="1:6" ht="17.25" customHeight="1" x14ac:dyDescent="0.15">
      <c r="A72" s="70" t="s">
        <v>416</v>
      </c>
      <c r="B72" s="68">
        <f>+B83+100</f>
        <v>460</v>
      </c>
      <c r="D72" s="70">
        <f>+B72</f>
        <v>460</v>
      </c>
      <c r="F72" s="70" t="s">
        <v>87</v>
      </c>
    </row>
    <row r="73" spans="1:6" ht="17.25" customHeight="1" x14ac:dyDescent="0.15">
      <c r="A73" s="70" t="s">
        <v>417</v>
      </c>
      <c r="B73" s="68">
        <f>+B84+20</f>
        <v>1740</v>
      </c>
      <c r="D73" s="70">
        <f>+B73</f>
        <v>1740</v>
      </c>
      <c r="F73" s="70" t="s">
        <v>389</v>
      </c>
    </row>
    <row r="74" spans="1:6" ht="24" customHeight="1" thickBot="1" x14ac:dyDescent="0.25">
      <c r="A74" s="83" t="s">
        <v>135</v>
      </c>
      <c r="B74" s="68" t="s">
        <v>136</v>
      </c>
    </row>
    <row r="75" spans="1:6" ht="17.25" customHeight="1" thickTop="1" x14ac:dyDescent="0.15">
      <c r="A75" s="70" t="s">
        <v>52</v>
      </c>
      <c r="B75" s="68">
        <f>100-B77</f>
        <v>88</v>
      </c>
      <c r="D75" s="72" t="s">
        <v>356</v>
      </c>
    </row>
    <row r="76" spans="1:6" ht="17.25" customHeight="1" x14ac:dyDescent="0.15">
      <c r="A76" s="70" t="s">
        <v>53</v>
      </c>
      <c r="B76" s="68">
        <f>+B82*B77/B83</f>
        <v>19.600000000000001</v>
      </c>
      <c r="D76" s="70" t="s">
        <v>76</v>
      </c>
    </row>
    <row r="77" spans="1:6" ht="17.25" customHeight="1" x14ac:dyDescent="0.2">
      <c r="A77" s="70" t="s">
        <v>54</v>
      </c>
      <c r="B77" s="179">
        <v>12</v>
      </c>
      <c r="D77" s="70" t="s">
        <v>75</v>
      </c>
    </row>
    <row r="78" spans="1:6" ht="17.25" customHeight="1" x14ac:dyDescent="0.15">
      <c r="A78" s="70" t="s">
        <v>66</v>
      </c>
      <c r="B78" s="68">
        <f>100-B76-B80</f>
        <v>79.7</v>
      </c>
      <c r="D78" s="70" t="s">
        <v>76</v>
      </c>
    </row>
    <row r="79" spans="1:6" ht="17.25" customHeight="1" x14ac:dyDescent="0.15">
      <c r="A79" s="70" t="s">
        <v>67</v>
      </c>
      <c r="B79" s="68">
        <f>+B80*B83/B84</f>
        <v>0.14651162790697672</v>
      </c>
      <c r="D79" s="70" t="s">
        <v>76</v>
      </c>
    </row>
    <row r="80" spans="1:6" ht="17.25" customHeight="1" x14ac:dyDescent="0.2">
      <c r="A80" s="70" t="s">
        <v>68</v>
      </c>
      <c r="B80" s="180">
        <v>0.7</v>
      </c>
      <c r="D80" s="70" t="s">
        <v>75</v>
      </c>
    </row>
    <row r="81" spans="1:4" ht="17.25" customHeight="1" x14ac:dyDescent="0.15">
      <c r="A81" s="70" t="s">
        <v>69</v>
      </c>
      <c r="B81" s="68">
        <f>100-B79</f>
        <v>99.853488372093025</v>
      </c>
      <c r="D81" s="70" t="s">
        <v>76</v>
      </c>
    </row>
    <row r="82" spans="1:4" ht="17.25" customHeight="1" x14ac:dyDescent="0.15">
      <c r="A82" s="70" t="s">
        <v>97</v>
      </c>
      <c r="B82" s="68">
        <v>588</v>
      </c>
      <c r="D82" s="70" t="s">
        <v>76</v>
      </c>
    </row>
    <row r="83" spans="1:4" ht="17.25" customHeight="1" x14ac:dyDescent="0.2">
      <c r="A83" s="70" t="s">
        <v>98</v>
      </c>
      <c r="B83" s="178">
        <v>360</v>
      </c>
      <c r="D83" s="70" t="s">
        <v>75</v>
      </c>
    </row>
    <row r="84" spans="1:4" ht="17.25" customHeight="1" x14ac:dyDescent="0.2">
      <c r="A84" s="70" t="s">
        <v>99</v>
      </c>
      <c r="B84" s="178">
        <v>1720</v>
      </c>
      <c r="D84" s="70" t="s">
        <v>137</v>
      </c>
    </row>
    <row r="85" spans="1:4" ht="17.25" customHeight="1" x14ac:dyDescent="0.15"/>
    <row r="86" spans="1:4" ht="17.25" customHeight="1" thickBot="1" x14ac:dyDescent="0.25">
      <c r="A86" s="67" t="s">
        <v>60</v>
      </c>
    </row>
    <row r="87" spans="1:4" ht="17.25" customHeight="1" thickTop="1" x14ac:dyDescent="0.2">
      <c r="A87" s="70" t="s">
        <v>406</v>
      </c>
      <c r="B87" s="84">
        <v>0.5</v>
      </c>
      <c r="D87" s="72" t="s">
        <v>390</v>
      </c>
    </row>
    <row r="88" spans="1:4" ht="17.25" customHeight="1" x14ac:dyDescent="0.2">
      <c r="A88" s="70" t="s">
        <v>31</v>
      </c>
      <c r="B88" s="84">
        <v>1</v>
      </c>
      <c r="D88" s="72" t="s">
        <v>390</v>
      </c>
    </row>
    <row r="89" spans="1:4" ht="17.25" customHeight="1" x14ac:dyDescent="0.15">
      <c r="A89" s="70" t="s">
        <v>402</v>
      </c>
      <c r="B89" s="68">
        <v>0.68700000000000006</v>
      </c>
      <c r="D89" s="72" t="s">
        <v>390</v>
      </c>
    </row>
    <row r="90" spans="1:4" ht="17.25" customHeight="1" x14ac:dyDescent="0.15">
      <c r="A90" s="70">
        <v>2015</v>
      </c>
      <c r="B90" s="68">
        <v>0.85</v>
      </c>
      <c r="D90" s="72"/>
    </row>
    <row r="91" spans="1:4" ht="17.25" customHeight="1" x14ac:dyDescent="0.15">
      <c r="A91" s="70" t="s">
        <v>403</v>
      </c>
      <c r="B91" s="68">
        <v>6.7999999999999996E-3</v>
      </c>
      <c r="D91" s="70" t="s">
        <v>75</v>
      </c>
    </row>
    <row r="92" spans="1:4" ht="17.25" customHeight="1" x14ac:dyDescent="0.15">
      <c r="A92" s="70" t="s">
        <v>58</v>
      </c>
      <c r="B92" s="68">
        <v>3.1</v>
      </c>
      <c r="D92" s="72" t="s">
        <v>390</v>
      </c>
    </row>
    <row r="93" spans="1:4" ht="17.25" customHeight="1" x14ac:dyDescent="0.15">
      <c r="A93" s="70" t="s">
        <v>16</v>
      </c>
      <c r="B93" s="68">
        <v>3.6812999999999998</v>
      </c>
      <c r="D93" s="72" t="s">
        <v>390</v>
      </c>
    </row>
    <row r="94" spans="1:4" ht="25.25" customHeight="1" thickBot="1" x14ac:dyDescent="0.25">
      <c r="A94" s="85" t="s">
        <v>141</v>
      </c>
    </row>
    <row r="95" spans="1:4" ht="17.25" customHeight="1" thickTop="1" x14ac:dyDescent="0.15">
      <c r="A95" s="70" t="s">
        <v>29</v>
      </c>
      <c r="B95" s="68">
        <v>0.10050000000000001</v>
      </c>
      <c r="D95" s="72" t="s">
        <v>356</v>
      </c>
    </row>
    <row r="96" spans="1:4" ht="17.25" customHeight="1" x14ac:dyDescent="0.15">
      <c r="A96" s="70" t="s">
        <v>59</v>
      </c>
      <c r="B96" s="68">
        <v>8.7999999999999995E-2</v>
      </c>
      <c r="D96" s="70" t="s">
        <v>75</v>
      </c>
    </row>
    <row r="97" spans="1:12" ht="17.25" customHeight="1" x14ac:dyDescent="0.15">
      <c r="A97" s="70" t="s">
        <v>13</v>
      </c>
      <c r="B97" s="68">
        <v>2.5000000000000001E-2</v>
      </c>
      <c r="D97" s="70" t="s">
        <v>75</v>
      </c>
    </row>
    <row r="98" spans="1:12" ht="24" customHeight="1" thickBot="1" x14ac:dyDescent="0.25">
      <c r="A98" s="67" t="s">
        <v>91</v>
      </c>
      <c r="C98" s="86"/>
    </row>
    <row r="99" spans="1:12" ht="17.25" customHeight="1" thickTop="1" x14ac:dyDescent="0.15"/>
    <row r="100" spans="1:12" ht="17.25" customHeight="1" x14ac:dyDescent="0.15">
      <c r="A100" s="70" t="s">
        <v>209</v>
      </c>
      <c r="B100" s="73">
        <v>0</v>
      </c>
      <c r="C100" s="74"/>
    </row>
    <row r="101" spans="1:12" ht="17.25" customHeight="1" x14ac:dyDescent="0.15">
      <c r="A101" s="70" t="s">
        <v>192</v>
      </c>
      <c r="B101" s="68">
        <v>400</v>
      </c>
    </row>
    <row r="102" spans="1:12" ht="17.25" customHeight="1" x14ac:dyDescent="0.15">
      <c r="A102" s="70" t="s">
        <v>202</v>
      </c>
      <c r="B102" s="68">
        <v>0.04</v>
      </c>
      <c r="E102" s="70" t="s">
        <v>373</v>
      </c>
      <c r="F102" s="102">
        <f>+B36</f>
        <v>105100</v>
      </c>
      <c r="G102" s="70">
        <f>+Base!C107</f>
        <v>125.04156958224515</v>
      </c>
    </row>
    <row r="103" spans="1:12" s="108" customFormat="1" ht="33.5" customHeight="1" x14ac:dyDescent="0.15">
      <c r="B103" s="109"/>
      <c r="C103" s="110"/>
      <c r="E103" s="111"/>
    </row>
    <row r="104" spans="1:12" s="108" customFormat="1" ht="17.25" customHeight="1" x14ac:dyDescent="0.15">
      <c r="A104" s="112"/>
      <c r="B104" s="113"/>
      <c r="C104" s="110"/>
      <c r="D104" s="114"/>
    </row>
    <row r="105" spans="1:12" s="108" customFormat="1" ht="17.25" customHeight="1" x14ac:dyDescent="0.15">
      <c r="A105" s="168" t="s">
        <v>399</v>
      </c>
      <c r="B105" s="171">
        <f>+B35</f>
        <v>88523.115000000005</v>
      </c>
      <c r="C105" s="171"/>
      <c r="D105" s="171">
        <f>+B36</f>
        <v>105100</v>
      </c>
    </row>
    <row r="106" spans="1:12" s="131" customFormat="1" ht="24" customHeight="1" x14ac:dyDescent="0.15">
      <c r="A106" s="169" t="s">
        <v>400</v>
      </c>
      <c r="B106" s="171">
        <f>+Base!B104</f>
        <v>105.17742197545904</v>
      </c>
      <c r="C106" s="171"/>
      <c r="D106" s="171">
        <f>+Base!C104</f>
        <v>125.34713830127831</v>
      </c>
      <c r="E106" s="142"/>
      <c r="F106" s="143" t="s">
        <v>395</v>
      </c>
      <c r="G106" s="154"/>
      <c r="H106" s="155"/>
    </row>
    <row r="107" spans="1:12" s="131" customFormat="1" ht="24" customHeight="1" x14ac:dyDescent="0.15">
      <c r="A107" s="169" t="s">
        <v>401</v>
      </c>
      <c r="B107" s="170">
        <f>+B106/B105*1000</f>
        <v>1.1881351212670164</v>
      </c>
      <c r="C107" s="170"/>
      <c r="D107" s="170">
        <f>+D106/D105*1000</f>
        <v>1.1926464158066443</v>
      </c>
      <c r="E107" s="165"/>
      <c r="F107" s="152"/>
      <c r="G107" s="166"/>
      <c r="H107" s="167"/>
    </row>
    <row r="108" spans="1:12" s="131" customFormat="1" ht="24" customHeight="1" x14ac:dyDescent="0.2">
      <c r="A108" s="132" t="s">
        <v>193</v>
      </c>
      <c r="B108" s="140">
        <v>5.1150000000000002</v>
      </c>
      <c r="C108" s="133"/>
      <c r="D108" s="134">
        <v>3.7976200000000002</v>
      </c>
      <c r="E108" s="135"/>
      <c r="F108" s="152" t="s">
        <v>396</v>
      </c>
      <c r="H108" s="153"/>
    </row>
    <row r="109" spans="1:12" s="131" customFormat="1" ht="39" customHeight="1" x14ac:dyDescent="0.2">
      <c r="A109" s="132" t="s">
        <v>199</v>
      </c>
      <c r="B109" s="141">
        <v>7.5999999999999998E-2</v>
      </c>
      <c r="C109" s="133"/>
      <c r="D109" s="134">
        <v>0.1600232</v>
      </c>
      <c r="E109" s="136"/>
      <c r="F109" s="150" t="s">
        <v>393</v>
      </c>
      <c r="G109" s="156">
        <f>+K116</f>
        <v>2050</v>
      </c>
      <c r="H109" s="156">
        <f>+U116</f>
        <v>2100</v>
      </c>
      <c r="I109" s="137"/>
      <c r="J109" s="137"/>
      <c r="K109" s="137"/>
      <c r="L109" s="137"/>
    </row>
    <row r="110" spans="1:12" s="131" customFormat="1" ht="27" customHeight="1" x14ac:dyDescent="0.15">
      <c r="A110" s="132" t="s">
        <v>200</v>
      </c>
      <c r="B110" s="140">
        <v>5.0000000000000001E-3</v>
      </c>
      <c r="C110" s="133"/>
      <c r="D110" s="134">
        <v>9.4258838500000004E-3</v>
      </c>
      <c r="E110" s="144" t="s">
        <v>394</v>
      </c>
      <c r="F110" s="157">
        <v>2.2182225692062962E-2</v>
      </c>
      <c r="G110" s="151"/>
      <c r="H110" s="159"/>
      <c r="I110" s="138"/>
      <c r="J110" s="138"/>
      <c r="K110" s="138"/>
      <c r="L110" s="138"/>
    </row>
    <row r="111" spans="1:12" s="132" customFormat="1" ht="27" customHeight="1" x14ac:dyDescent="0.15">
      <c r="A111" s="132" t="s">
        <v>201</v>
      </c>
      <c r="B111" s="140">
        <v>0</v>
      </c>
      <c r="C111" s="133"/>
      <c r="D111" s="134">
        <v>1.92375246E-3</v>
      </c>
      <c r="E111" s="144" t="s">
        <v>391</v>
      </c>
      <c r="F111" s="160"/>
      <c r="G111" s="145">
        <f>+Base!J170</f>
        <v>2.1207581909517437E-2</v>
      </c>
      <c r="H111" s="146">
        <f>+Base!T170</f>
        <v>1.8423974435809676E-2</v>
      </c>
      <c r="I111" s="137"/>
      <c r="J111" s="139"/>
      <c r="K111" s="137"/>
      <c r="L111" s="137"/>
    </row>
    <row r="112" spans="1:12" ht="27" customHeight="1" x14ac:dyDescent="0.15">
      <c r="E112" s="147" t="s">
        <v>392</v>
      </c>
      <c r="F112" s="158"/>
      <c r="G112" s="148">
        <v>2.5000000000000001E-2</v>
      </c>
      <c r="H112" s="149">
        <v>2.06E-2</v>
      </c>
      <c r="I112" s="75"/>
      <c r="J112" s="75"/>
      <c r="K112" s="75"/>
    </row>
    <row r="113" spans="1:727" ht="14.25" customHeight="1" x14ac:dyDescent="0.15">
      <c r="A113" s="70" t="s">
        <v>194</v>
      </c>
      <c r="F113" s="128"/>
      <c r="G113" s="128"/>
    </row>
    <row r="114" spans="1:727" ht="14.25" customHeight="1" x14ac:dyDescent="0.15">
      <c r="A114" s="70" t="s">
        <v>195</v>
      </c>
    </row>
    <row r="115" spans="1:727" ht="14.25" customHeight="1" x14ac:dyDescent="0.15">
      <c r="A115" s="70" t="s">
        <v>196</v>
      </c>
      <c r="D115" s="70">
        <f>+LN(D117/B117)/5</f>
        <v>1.5808641468090575E-2</v>
      </c>
    </row>
    <row r="116" spans="1:727" s="102" customFormat="1" ht="14.25" customHeight="1" x14ac:dyDescent="0.15">
      <c r="B116" s="103">
        <v>2010</v>
      </c>
      <c r="C116" s="102">
        <f>+B116</f>
        <v>2010</v>
      </c>
      <c r="D116" s="102">
        <v>2015</v>
      </c>
      <c r="E116" s="102">
        <v>2020</v>
      </c>
      <c r="F116" s="102">
        <v>2025</v>
      </c>
      <c r="G116" s="102">
        <v>2030</v>
      </c>
      <c r="H116" s="102">
        <v>2035</v>
      </c>
      <c r="I116" s="102">
        <v>2040</v>
      </c>
      <c r="J116" s="102">
        <v>2045</v>
      </c>
      <c r="K116" s="102">
        <v>2050</v>
      </c>
      <c r="L116" s="102">
        <v>2055</v>
      </c>
      <c r="M116" s="102">
        <v>2060</v>
      </c>
      <c r="N116" s="102">
        <v>2065</v>
      </c>
      <c r="O116" s="102">
        <v>2070</v>
      </c>
      <c r="P116" s="102">
        <v>2075</v>
      </c>
      <c r="Q116" s="102">
        <v>2080</v>
      </c>
      <c r="R116" s="102">
        <v>2085</v>
      </c>
      <c r="S116" s="102">
        <v>2090</v>
      </c>
      <c r="T116" s="102">
        <v>2095</v>
      </c>
      <c r="U116" s="102">
        <v>2100</v>
      </c>
      <c r="V116" s="102">
        <v>2105</v>
      </c>
      <c r="W116" s="102">
        <v>2110</v>
      </c>
      <c r="X116" s="102">
        <v>2115</v>
      </c>
      <c r="Y116" s="102">
        <v>2120</v>
      </c>
      <c r="Z116" s="102">
        <v>2125</v>
      </c>
      <c r="AA116" s="102">
        <v>2130</v>
      </c>
      <c r="AB116" s="102">
        <v>2135</v>
      </c>
      <c r="AC116" s="102">
        <v>2140</v>
      </c>
      <c r="AD116" s="102">
        <v>2145</v>
      </c>
      <c r="AE116" s="102">
        <v>2150</v>
      </c>
      <c r="AF116" s="102">
        <v>2155</v>
      </c>
      <c r="AG116" s="102">
        <v>2160</v>
      </c>
      <c r="AH116" s="102">
        <v>2165</v>
      </c>
      <c r="AI116" s="102">
        <v>2170</v>
      </c>
      <c r="AJ116" s="102">
        <v>2175</v>
      </c>
      <c r="AK116" s="102">
        <v>2180</v>
      </c>
      <c r="AL116" s="102">
        <v>2185</v>
      </c>
      <c r="AM116" s="102">
        <v>2190</v>
      </c>
      <c r="AN116" s="102">
        <v>2195</v>
      </c>
      <c r="AO116" s="102">
        <v>2200</v>
      </c>
      <c r="AP116" s="102">
        <v>2205</v>
      </c>
      <c r="AQ116" s="102">
        <v>2210</v>
      </c>
      <c r="AR116" s="102">
        <v>2215</v>
      </c>
      <c r="AS116" s="102">
        <v>2220</v>
      </c>
      <c r="AT116" s="102">
        <v>2225</v>
      </c>
      <c r="AU116" s="102">
        <v>2230</v>
      </c>
      <c r="AV116" s="102">
        <v>2235</v>
      </c>
      <c r="AW116" s="102">
        <v>2240</v>
      </c>
      <c r="AX116" s="102">
        <v>2245</v>
      </c>
      <c r="AY116" s="102">
        <v>2250</v>
      </c>
      <c r="AZ116" s="102">
        <v>2255</v>
      </c>
      <c r="BA116" s="102">
        <v>2260</v>
      </c>
      <c r="BB116" s="102">
        <v>2265</v>
      </c>
      <c r="BC116" s="102">
        <v>2270</v>
      </c>
      <c r="BD116" s="102">
        <v>2275</v>
      </c>
      <c r="BE116" s="102">
        <v>2280</v>
      </c>
      <c r="BF116" s="102">
        <v>2285</v>
      </c>
      <c r="BG116" s="102">
        <v>2290</v>
      </c>
      <c r="BH116" s="102">
        <v>2295</v>
      </c>
      <c r="BI116" s="102">
        <v>2300</v>
      </c>
      <c r="BJ116" s="102">
        <v>2305</v>
      </c>
      <c r="BK116" s="102">
        <v>2310</v>
      </c>
      <c r="BL116" s="102">
        <v>2315</v>
      </c>
      <c r="BM116" s="102">
        <v>2320</v>
      </c>
      <c r="BN116" s="102">
        <v>2325</v>
      </c>
      <c r="BO116" s="102">
        <v>2330</v>
      </c>
      <c r="BP116" s="102">
        <v>2335</v>
      </c>
      <c r="BQ116" s="102">
        <v>2340</v>
      </c>
      <c r="BR116" s="102">
        <v>2345</v>
      </c>
      <c r="BS116" s="102">
        <v>2350</v>
      </c>
      <c r="BT116" s="102">
        <v>2355</v>
      </c>
      <c r="BU116" s="102">
        <v>2360</v>
      </c>
      <c r="BV116" s="102">
        <v>2365</v>
      </c>
      <c r="BW116" s="102">
        <v>2370</v>
      </c>
      <c r="BX116" s="102">
        <v>2375</v>
      </c>
      <c r="BY116" s="102">
        <v>2380</v>
      </c>
      <c r="BZ116" s="102">
        <v>2385</v>
      </c>
      <c r="CA116" s="102">
        <v>2390</v>
      </c>
      <c r="CB116" s="102">
        <v>2395</v>
      </c>
      <c r="CC116" s="102">
        <v>2400</v>
      </c>
      <c r="CD116" s="102">
        <v>2405</v>
      </c>
      <c r="CE116" s="102">
        <v>2410</v>
      </c>
      <c r="CF116" s="102">
        <v>2415</v>
      </c>
      <c r="CG116" s="102">
        <v>2420</v>
      </c>
      <c r="CH116" s="102">
        <v>2425</v>
      </c>
      <c r="CI116" s="102">
        <v>2430</v>
      </c>
      <c r="CJ116" s="102">
        <v>2435</v>
      </c>
      <c r="CK116" s="102">
        <v>2440</v>
      </c>
      <c r="CL116" s="102">
        <v>2445</v>
      </c>
      <c r="CM116" s="102">
        <v>2450</v>
      </c>
      <c r="CN116" s="102">
        <v>2455</v>
      </c>
      <c r="CO116" s="102">
        <v>2460</v>
      </c>
      <c r="CP116" s="102">
        <v>2465</v>
      </c>
      <c r="CQ116" s="102">
        <v>2470</v>
      </c>
      <c r="CR116" s="102">
        <v>2475</v>
      </c>
      <c r="CS116" s="102">
        <v>2480</v>
      </c>
      <c r="CT116" s="102">
        <v>2485</v>
      </c>
      <c r="CU116" s="102">
        <v>2490</v>
      </c>
      <c r="CV116" s="102">
        <v>2495</v>
      </c>
      <c r="CW116" s="102">
        <v>2500</v>
      </c>
      <c r="CX116" s="102">
        <v>2505</v>
      </c>
      <c r="CY116" s="102">
        <v>2510</v>
      </c>
      <c r="CZ116" s="102">
        <v>2515</v>
      </c>
      <c r="DA116" s="102">
        <v>2520</v>
      </c>
      <c r="DB116" s="102">
        <v>2525</v>
      </c>
      <c r="DC116" s="102">
        <v>2530</v>
      </c>
      <c r="DD116" s="102">
        <v>2535</v>
      </c>
      <c r="DE116" s="102">
        <v>2540</v>
      </c>
      <c r="DF116" s="102">
        <v>2545</v>
      </c>
      <c r="DG116" s="102">
        <v>2550</v>
      </c>
      <c r="DH116" s="102">
        <v>2555</v>
      </c>
      <c r="DI116" s="102">
        <v>2560</v>
      </c>
      <c r="DJ116" s="102">
        <v>2565</v>
      </c>
      <c r="DK116" s="102">
        <v>2570</v>
      </c>
      <c r="DL116" s="102">
        <v>2575</v>
      </c>
      <c r="DM116" s="102">
        <v>2580</v>
      </c>
      <c r="DN116" s="102">
        <v>2585</v>
      </c>
      <c r="DO116" s="102">
        <v>2590</v>
      </c>
      <c r="DP116" s="102">
        <v>2595</v>
      </c>
      <c r="DQ116" s="102">
        <v>2600</v>
      </c>
      <c r="DR116" s="102">
        <v>2605</v>
      </c>
      <c r="DS116" s="102">
        <v>2610</v>
      </c>
      <c r="DT116" s="102">
        <v>2615</v>
      </c>
      <c r="DU116" s="102">
        <v>2620</v>
      </c>
      <c r="DV116" s="102">
        <f>DU116+5</f>
        <v>2625</v>
      </c>
      <c r="DW116" s="102">
        <f>DV116+5</f>
        <v>2630</v>
      </c>
      <c r="DX116" s="102">
        <f t="shared" ref="DX116:GI116" si="0">DW116+5</f>
        <v>2635</v>
      </c>
      <c r="DY116" s="102">
        <f t="shared" si="0"/>
        <v>2640</v>
      </c>
      <c r="DZ116" s="102">
        <f t="shared" si="0"/>
        <v>2645</v>
      </c>
      <c r="EA116" s="102">
        <f t="shared" si="0"/>
        <v>2650</v>
      </c>
      <c r="EB116" s="102">
        <f t="shared" si="0"/>
        <v>2655</v>
      </c>
      <c r="EC116" s="102">
        <f t="shared" si="0"/>
        <v>2660</v>
      </c>
      <c r="ED116" s="102">
        <f t="shared" si="0"/>
        <v>2665</v>
      </c>
      <c r="EE116" s="102">
        <f t="shared" si="0"/>
        <v>2670</v>
      </c>
      <c r="EF116" s="102">
        <f t="shared" si="0"/>
        <v>2675</v>
      </c>
      <c r="EG116" s="102">
        <f t="shared" si="0"/>
        <v>2680</v>
      </c>
      <c r="EH116" s="102">
        <f t="shared" si="0"/>
        <v>2685</v>
      </c>
      <c r="EI116" s="102">
        <f t="shared" si="0"/>
        <v>2690</v>
      </c>
      <c r="EJ116" s="102">
        <f t="shared" si="0"/>
        <v>2695</v>
      </c>
      <c r="EK116" s="102">
        <f t="shared" si="0"/>
        <v>2700</v>
      </c>
      <c r="EL116" s="102">
        <f t="shared" si="0"/>
        <v>2705</v>
      </c>
      <c r="EM116" s="102">
        <f t="shared" si="0"/>
        <v>2710</v>
      </c>
      <c r="EN116" s="102">
        <f t="shared" si="0"/>
        <v>2715</v>
      </c>
      <c r="EO116" s="102">
        <f t="shared" si="0"/>
        <v>2720</v>
      </c>
      <c r="EP116" s="102">
        <f t="shared" si="0"/>
        <v>2725</v>
      </c>
      <c r="EQ116" s="102">
        <f t="shared" si="0"/>
        <v>2730</v>
      </c>
      <c r="ER116" s="102">
        <f t="shared" si="0"/>
        <v>2735</v>
      </c>
      <c r="ES116" s="102">
        <f t="shared" si="0"/>
        <v>2740</v>
      </c>
      <c r="ET116" s="102">
        <f t="shared" si="0"/>
        <v>2745</v>
      </c>
      <c r="EU116" s="102">
        <f t="shared" si="0"/>
        <v>2750</v>
      </c>
      <c r="EV116" s="102">
        <f t="shared" si="0"/>
        <v>2755</v>
      </c>
      <c r="EW116" s="102">
        <f t="shared" si="0"/>
        <v>2760</v>
      </c>
      <c r="EX116" s="102">
        <f t="shared" si="0"/>
        <v>2765</v>
      </c>
      <c r="EY116" s="102">
        <f t="shared" si="0"/>
        <v>2770</v>
      </c>
      <c r="EZ116" s="102">
        <f t="shared" si="0"/>
        <v>2775</v>
      </c>
      <c r="FA116" s="102">
        <f t="shared" si="0"/>
        <v>2780</v>
      </c>
      <c r="FB116" s="102">
        <f t="shared" si="0"/>
        <v>2785</v>
      </c>
      <c r="FC116" s="102">
        <f t="shared" si="0"/>
        <v>2790</v>
      </c>
      <c r="FD116" s="102">
        <f t="shared" si="0"/>
        <v>2795</v>
      </c>
      <c r="FE116" s="102">
        <f t="shared" si="0"/>
        <v>2800</v>
      </c>
      <c r="FF116" s="102">
        <f t="shared" si="0"/>
        <v>2805</v>
      </c>
      <c r="FG116" s="102">
        <f t="shared" si="0"/>
        <v>2810</v>
      </c>
      <c r="FH116" s="102">
        <f t="shared" si="0"/>
        <v>2815</v>
      </c>
      <c r="FI116" s="102">
        <f t="shared" si="0"/>
        <v>2820</v>
      </c>
      <c r="FJ116" s="102">
        <f t="shared" si="0"/>
        <v>2825</v>
      </c>
      <c r="FK116" s="102">
        <f t="shared" si="0"/>
        <v>2830</v>
      </c>
      <c r="FL116" s="102">
        <f t="shared" si="0"/>
        <v>2835</v>
      </c>
      <c r="FM116" s="102">
        <f t="shared" si="0"/>
        <v>2840</v>
      </c>
      <c r="FN116" s="102">
        <f t="shared" si="0"/>
        <v>2845</v>
      </c>
      <c r="FO116" s="102">
        <f t="shared" si="0"/>
        <v>2850</v>
      </c>
      <c r="FP116" s="102">
        <f t="shared" si="0"/>
        <v>2855</v>
      </c>
      <c r="FQ116" s="102">
        <f t="shared" si="0"/>
        <v>2860</v>
      </c>
      <c r="FR116" s="102">
        <f t="shared" si="0"/>
        <v>2865</v>
      </c>
      <c r="FS116" s="102">
        <f t="shared" si="0"/>
        <v>2870</v>
      </c>
      <c r="FT116" s="102">
        <f t="shared" si="0"/>
        <v>2875</v>
      </c>
      <c r="FU116" s="102">
        <f t="shared" si="0"/>
        <v>2880</v>
      </c>
      <c r="FV116" s="102">
        <f t="shared" si="0"/>
        <v>2885</v>
      </c>
      <c r="FW116" s="102">
        <f t="shared" si="0"/>
        <v>2890</v>
      </c>
      <c r="FX116" s="102">
        <f t="shared" si="0"/>
        <v>2895</v>
      </c>
      <c r="FY116" s="102">
        <f t="shared" si="0"/>
        <v>2900</v>
      </c>
      <c r="FZ116" s="102">
        <f t="shared" si="0"/>
        <v>2905</v>
      </c>
      <c r="GA116" s="102">
        <f t="shared" si="0"/>
        <v>2910</v>
      </c>
      <c r="GB116" s="102">
        <f t="shared" si="0"/>
        <v>2915</v>
      </c>
      <c r="GC116" s="102">
        <f t="shared" si="0"/>
        <v>2920</v>
      </c>
      <c r="GD116" s="102">
        <f t="shared" si="0"/>
        <v>2925</v>
      </c>
      <c r="GE116" s="102">
        <f t="shared" si="0"/>
        <v>2930</v>
      </c>
      <c r="GF116" s="102">
        <f t="shared" si="0"/>
        <v>2935</v>
      </c>
      <c r="GG116" s="102">
        <f t="shared" si="0"/>
        <v>2940</v>
      </c>
      <c r="GH116" s="102">
        <f t="shared" si="0"/>
        <v>2945</v>
      </c>
      <c r="GI116" s="102">
        <f t="shared" si="0"/>
        <v>2950</v>
      </c>
      <c r="GJ116" s="102">
        <f t="shared" ref="GJ116:IU116" si="1">GI116+5</f>
        <v>2955</v>
      </c>
      <c r="GK116" s="102">
        <f t="shared" si="1"/>
        <v>2960</v>
      </c>
      <c r="GL116" s="102">
        <f t="shared" si="1"/>
        <v>2965</v>
      </c>
      <c r="GM116" s="102">
        <f t="shared" si="1"/>
        <v>2970</v>
      </c>
      <c r="GN116" s="102">
        <f t="shared" si="1"/>
        <v>2975</v>
      </c>
      <c r="GO116" s="102">
        <f t="shared" si="1"/>
        <v>2980</v>
      </c>
      <c r="GP116" s="102">
        <f t="shared" si="1"/>
        <v>2985</v>
      </c>
      <c r="GQ116" s="102">
        <f t="shared" si="1"/>
        <v>2990</v>
      </c>
      <c r="GR116" s="102">
        <f t="shared" si="1"/>
        <v>2995</v>
      </c>
      <c r="GS116" s="102">
        <f t="shared" si="1"/>
        <v>3000</v>
      </c>
      <c r="GT116" s="102">
        <f t="shared" si="1"/>
        <v>3005</v>
      </c>
      <c r="GU116" s="102">
        <f t="shared" si="1"/>
        <v>3010</v>
      </c>
      <c r="GV116" s="102">
        <f t="shared" si="1"/>
        <v>3015</v>
      </c>
      <c r="GW116" s="102">
        <f t="shared" si="1"/>
        <v>3020</v>
      </c>
      <c r="GX116" s="102">
        <f t="shared" si="1"/>
        <v>3025</v>
      </c>
      <c r="GY116" s="102">
        <f t="shared" si="1"/>
        <v>3030</v>
      </c>
      <c r="GZ116" s="102">
        <f t="shared" si="1"/>
        <v>3035</v>
      </c>
      <c r="HA116" s="102">
        <f t="shared" si="1"/>
        <v>3040</v>
      </c>
      <c r="HB116" s="102">
        <f t="shared" si="1"/>
        <v>3045</v>
      </c>
      <c r="HC116" s="102">
        <f t="shared" si="1"/>
        <v>3050</v>
      </c>
      <c r="HD116" s="102">
        <f t="shared" si="1"/>
        <v>3055</v>
      </c>
      <c r="HE116" s="102">
        <f t="shared" si="1"/>
        <v>3060</v>
      </c>
      <c r="HF116" s="102">
        <f t="shared" si="1"/>
        <v>3065</v>
      </c>
      <c r="HG116" s="102">
        <f t="shared" si="1"/>
        <v>3070</v>
      </c>
      <c r="HH116" s="102">
        <f t="shared" si="1"/>
        <v>3075</v>
      </c>
      <c r="HI116" s="102">
        <f t="shared" si="1"/>
        <v>3080</v>
      </c>
      <c r="HJ116" s="102">
        <f t="shared" si="1"/>
        <v>3085</v>
      </c>
      <c r="HK116" s="102">
        <f t="shared" si="1"/>
        <v>3090</v>
      </c>
      <c r="HL116" s="102">
        <f t="shared" si="1"/>
        <v>3095</v>
      </c>
      <c r="HM116" s="102">
        <f t="shared" si="1"/>
        <v>3100</v>
      </c>
      <c r="HN116" s="102">
        <f t="shared" si="1"/>
        <v>3105</v>
      </c>
      <c r="HO116" s="102">
        <f t="shared" si="1"/>
        <v>3110</v>
      </c>
      <c r="HP116" s="102">
        <f t="shared" si="1"/>
        <v>3115</v>
      </c>
      <c r="HQ116" s="102">
        <f t="shared" si="1"/>
        <v>3120</v>
      </c>
      <c r="HR116" s="102">
        <f t="shared" si="1"/>
        <v>3125</v>
      </c>
      <c r="HS116" s="102">
        <f t="shared" si="1"/>
        <v>3130</v>
      </c>
      <c r="HT116" s="102">
        <f t="shared" si="1"/>
        <v>3135</v>
      </c>
      <c r="HU116" s="102">
        <f t="shared" si="1"/>
        <v>3140</v>
      </c>
      <c r="HV116" s="102">
        <f t="shared" si="1"/>
        <v>3145</v>
      </c>
      <c r="HW116" s="102">
        <f t="shared" si="1"/>
        <v>3150</v>
      </c>
      <c r="HX116" s="102">
        <f t="shared" si="1"/>
        <v>3155</v>
      </c>
      <c r="HY116" s="102">
        <f t="shared" si="1"/>
        <v>3160</v>
      </c>
      <c r="HZ116" s="102">
        <f t="shared" si="1"/>
        <v>3165</v>
      </c>
      <c r="IA116" s="102">
        <f t="shared" si="1"/>
        <v>3170</v>
      </c>
      <c r="IB116" s="102">
        <f t="shared" si="1"/>
        <v>3175</v>
      </c>
      <c r="IC116" s="102">
        <f t="shared" si="1"/>
        <v>3180</v>
      </c>
      <c r="ID116" s="102">
        <f t="shared" si="1"/>
        <v>3185</v>
      </c>
      <c r="IE116" s="102">
        <f t="shared" si="1"/>
        <v>3190</v>
      </c>
      <c r="IF116" s="102">
        <f t="shared" si="1"/>
        <v>3195</v>
      </c>
      <c r="IG116" s="102">
        <f t="shared" si="1"/>
        <v>3200</v>
      </c>
      <c r="IH116" s="102">
        <f t="shared" si="1"/>
        <v>3205</v>
      </c>
      <c r="II116" s="102">
        <f t="shared" si="1"/>
        <v>3210</v>
      </c>
      <c r="IJ116" s="102">
        <f t="shared" si="1"/>
        <v>3215</v>
      </c>
      <c r="IK116" s="102">
        <f t="shared" si="1"/>
        <v>3220</v>
      </c>
      <c r="IL116" s="102">
        <f t="shared" si="1"/>
        <v>3225</v>
      </c>
      <c r="IM116" s="102">
        <f t="shared" si="1"/>
        <v>3230</v>
      </c>
      <c r="IN116" s="102">
        <f t="shared" si="1"/>
        <v>3235</v>
      </c>
      <c r="IO116" s="102">
        <f t="shared" si="1"/>
        <v>3240</v>
      </c>
      <c r="IP116" s="102">
        <f t="shared" si="1"/>
        <v>3245</v>
      </c>
      <c r="IQ116" s="102">
        <f t="shared" si="1"/>
        <v>3250</v>
      </c>
      <c r="IR116" s="102">
        <f t="shared" si="1"/>
        <v>3255</v>
      </c>
      <c r="IS116" s="102">
        <f t="shared" si="1"/>
        <v>3260</v>
      </c>
      <c r="IT116" s="102">
        <f t="shared" si="1"/>
        <v>3265</v>
      </c>
      <c r="IU116" s="102">
        <f t="shared" si="1"/>
        <v>3270</v>
      </c>
      <c r="IV116" s="102">
        <f t="shared" ref="IV116:LG116" si="2">IU116+5</f>
        <v>3275</v>
      </c>
      <c r="IW116" s="102">
        <f t="shared" si="2"/>
        <v>3280</v>
      </c>
      <c r="IX116" s="102">
        <f t="shared" si="2"/>
        <v>3285</v>
      </c>
      <c r="IY116" s="102">
        <f t="shared" si="2"/>
        <v>3290</v>
      </c>
      <c r="IZ116" s="102">
        <f t="shared" si="2"/>
        <v>3295</v>
      </c>
      <c r="JA116" s="102">
        <f t="shared" si="2"/>
        <v>3300</v>
      </c>
      <c r="JB116" s="102">
        <f t="shared" si="2"/>
        <v>3305</v>
      </c>
      <c r="JC116" s="102">
        <f t="shared" si="2"/>
        <v>3310</v>
      </c>
      <c r="JD116" s="102">
        <f t="shared" si="2"/>
        <v>3315</v>
      </c>
      <c r="JE116" s="102">
        <f t="shared" si="2"/>
        <v>3320</v>
      </c>
      <c r="JF116" s="102">
        <f t="shared" si="2"/>
        <v>3325</v>
      </c>
      <c r="JG116" s="102">
        <f t="shared" si="2"/>
        <v>3330</v>
      </c>
      <c r="JH116" s="102">
        <f t="shared" si="2"/>
        <v>3335</v>
      </c>
      <c r="JI116" s="102">
        <f t="shared" si="2"/>
        <v>3340</v>
      </c>
      <c r="JJ116" s="102">
        <f t="shared" si="2"/>
        <v>3345</v>
      </c>
      <c r="JK116" s="102">
        <f t="shared" si="2"/>
        <v>3350</v>
      </c>
      <c r="JL116" s="102">
        <f t="shared" si="2"/>
        <v>3355</v>
      </c>
      <c r="JM116" s="102">
        <f t="shared" si="2"/>
        <v>3360</v>
      </c>
      <c r="JN116" s="102">
        <f t="shared" si="2"/>
        <v>3365</v>
      </c>
      <c r="JO116" s="102">
        <f t="shared" si="2"/>
        <v>3370</v>
      </c>
      <c r="JP116" s="102">
        <f t="shared" si="2"/>
        <v>3375</v>
      </c>
      <c r="JQ116" s="102">
        <f t="shared" si="2"/>
        <v>3380</v>
      </c>
      <c r="JR116" s="102">
        <f t="shared" si="2"/>
        <v>3385</v>
      </c>
      <c r="JS116" s="102">
        <f t="shared" si="2"/>
        <v>3390</v>
      </c>
      <c r="JT116" s="102">
        <f t="shared" si="2"/>
        <v>3395</v>
      </c>
      <c r="JU116" s="102">
        <f t="shared" si="2"/>
        <v>3400</v>
      </c>
      <c r="JV116" s="102">
        <f t="shared" si="2"/>
        <v>3405</v>
      </c>
      <c r="JW116" s="102">
        <f t="shared" si="2"/>
        <v>3410</v>
      </c>
      <c r="JX116" s="102">
        <f t="shared" si="2"/>
        <v>3415</v>
      </c>
      <c r="JY116" s="102">
        <f t="shared" si="2"/>
        <v>3420</v>
      </c>
      <c r="JZ116" s="102">
        <f t="shared" si="2"/>
        <v>3425</v>
      </c>
      <c r="KA116" s="102">
        <f t="shared" si="2"/>
        <v>3430</v>
      </c>
      <c r="KB116" s="102">
        <f t="shared" si="2"/>
        <v>3435</v>
      </c>
      <c r="KC116" s="102">
        <f t="shared" si="2"/>
        <v>3440</v>
      </c>
      <c r="KD116" s="102">
        <f t="shared" si="2"/>
        <v>3445</v>
      </c>
      <c r="KE116" s="102">
        <f t="shared" si="2"/>
        <v>3450</v>
      </c>
      <c r="KF116" s="102">
        <f t="shared" si="2"/>
        <v>3455</v>
      </c>
      <c r="KG116" s="102">
        <f t="shared" si="2"/>
        <v>3460</v>
      </c>
      <c r="KH116" s="102">
        <f t="shared" si="2"/>
        <v>3465</v>
      </c>
      <c r="KI116" s="102">
        <f t="shared" si="2"/>
        <v>3470</v>
      </c>
      <c r="KJ116" s="102">
        <f t="shared" si="2"/>
        <v>3475</v>
      </c>
      <c r="KK116" s="102">
        <f t="shared" si="2"/>
        <v>3480</v>
      </c>
      <c r="KL116" s="102">
        <f t="shared" si="2"/>
        <v>3485</v>
      </c>
      <c r="KM116" s="102">
        <f t="shared" si="2"/>
        <v>3490</v>
      </c>
      <c r="KN116" s="102">
        <f t="shared" si="2"/>
        <v>3495</v>
      </c>
      <c r="KO116" s="102">
        <f t="shared" si="2"/>
        <v>3500</v>
      </c>
      <c r="KP116" s="102">
        <f t="shared" si="2"/>
        <v>3505</v>
      </c>
      <c r="KQ116" s="102">
        <f t="shared" si="2"/>
        <v>3510</v>
      </c>
      <c r="KR116" s="102">
        <f t="shared" si="2"/>
        <v>3515</v>
      </c>
      <c r="KS116" s="102">
        <f t="shared" si="2"/>
        <v>3520</v>
      </c>
      <c r="KT116" s="102">
        <f t="shared" si="2"/>
        <v>3525</v>
      </c>
      <c r="KU116" s="102">
        <f t="shared" si="2"/>
        <v>3530</v>
      </c>
      <c r="KV116" s="102">
        <f t="shared" si="2"/>
        <v>3535</v>
      </c>
      <c r="KW116" s="102">
        <f t="shared" si="2"/>
        <v>3540</v>
      </c>
      <c r="KX116" s="102">
        <f t="shared" si="2"/>
        <v>3545</v>
      </c>
      <c r="KY116" s="102">
        <f t="shared" si="2"/>
        <v>3550</v>
      </c>
      <c r="KZ116" s="102">
        <f t="shared" si="2"/>
        <v>3555</v>
      </c>
      <c r="LA116" s="102">
        <f t="shared" si="2"/>
        <v>3560</v>
      </c>
      <c r="LB116" s="102">
        <f t="shared" si="2"/>
        <v>3565</v>
      </c>
      <c r="LC116" s="102">
        <f t="shared" si="2"/>
        <v>3570</v>
      </c>
      <c r="LD116" s="102">
        <f t="shared" si="2"/>
        <v>3575</v>
      </c>
      <c r="LE116" s="102">
        <f t="shared" si="2"/>
        <v>3580</v>
      </c>
      <c r="LF116" s="102">
        <f t="shared" si="2"/>
        <v>3585</v>
      </c>
      <c r="LG116" s="102">
        <f t="shared" si="2"/>
        <v>3590</v>
      </c>
      <c r="LH116" s="102">
        <f t="shared" ref="LH116:NS116" si="3">LG116+5</f>
        <v>3595</v>
      </c>
      <c r="LI116" s="102">
        <f t="shared" si="3"/>
        <v>3600</v>
      </c>
      <c r="LJ116" s="102">
        <f t="shared" si="3"/>
        <v>3605</v>
      </c>
      <c r="LK116" s="102">
        <f t="shared" si="3"/>
        <v>3610</v>
      </c>
      <c r="LL116" s="102">
        <f t="shared" si="3"/>
        <v>3615</v>
      </c>
      <c r="LM116" s="102">
        <f t="shared" si="3"/>
        <v>3620</v>
      </c>
      <c r="LN116" s="102">
        <f t="shared" si="3"/>
        <v>3625</v>
      </c>
      <c r="LO116" s="102">
        <f t="shared" si="3"/>
        <v>3630</v>
      </c>
      <c r="LP116" s="102">
        <f t="shared" si="3"/>
        <v>3635</v>
      </c>
      <c r="LQ116" s="102">
        <f t="shared" si="3"/>
        <v>3640</v>
      </c>
      <c r="LR116" s="102">
        <f t="shared" si="3"/>
        <v>3645</v>
      </c>
      <c r="LS116" s="102">
        <f t="shared" si="3"/>
        <v>3650</v>
      </c>
      <c r="LT116" s="102">
        <f t="shared" si="3"/>
        <v>3655</v>
      </c>
      <c r="LU116" s="102">
        <f t="shared" si="3"/>
        <v>3660</v>
      </c>
      <c r="LV116" s="102">
        <f t="shared" si="3"/>
        <v>3665</v>
      </c>
      <c r="LW116" s="102">
        <f t="shared" si="3"/>
        <v>3670</v>
      </c>
      <c r="LX116" s="102">
        <f t="shared" si="3"/>
        <v>3675</v>
      </c>
      <c r="LY116" s="102">
        <f t="shared" si="3"/>
        <v>3680</v>
      </c>
      <c r="LZ116" s="102">
        <f t="shared" si="3"/>
        <v>3685</v>
      </c>
      <c r="MA116" s="102">
        <f t="shared" si="3"/>
        <v>3690</v>
      </c>
      <c r="MB116" s="102">
        <f t="shared" si="3"/>
        <v>3695</v>
      </c>
      <c r="MC116" s="102">
        <f t="shared" si="3"/>
        <v>3700</v>
      </c>
      <c r="MD116" s="102">
        <f t="shared" si="3"/>
        <v>3705</v>
      </c>
      <c r="ME116" s="102">
        <f t="shared" si="3"/>
        <v>3710</v>
      </c>
      <c r="MF116" s="102">
        <f t="shared" si="3"/>
        <v>3715</v>
      </c>
      <c r="MG116" s="102">
        <f t="shared" si="3"/>
        <v>3720</v>
      </c>
      <c r="MH116" s="102">
        <f t="shared" si="3"/>
        <v>3725</v>
      </c>
      <c r="MI116" s="102">
        <f t="shared" si="3"/>
        <v>3730</v>
      </c>
      <c r="MJ116" s="102">
        <f t="shared" si="3"/>
        <v>3735</v>
      </c>
      <c r="MK116" s="102">
        <f t="shared" si="3"/>
        <v>3740</v>
      </c>
      <c r="ML116" s="102">
        <f t="shared" si="3"/>
        <v>3745</v>
      </c>
      <c r="MM116" s="102">
        <f t="shared" si="3"/>
        <v>3750</v>
      </c>
      <c r="MN116" s="102">
        <f t="shared" si="3"/>
        <v>3755</v>
      </c>
      <c r="MO116" s="102">
        <f t="shared" si="3"/>
        <v>3760</v>
      </c>
      <c r="MP116" s="102">
        <f t="shared" si="3"/>
        <v>3765</v>
      </c>
      <c r="MQ116" s="102">
        <f t="shared" si="3"/>
        <v>3770</v>
      </c>
      <c r="MR116" s="102">
        <f t="shared" si="3"/>
        <v>3775</v>
      </c>
      <c r="MS116" s="102">
        <f t="shared" si="3"/>
        <v>3780</v>
      </c>
      <c r="MT116" s="102">
        <f t="shared" si="3"/>
        <v>3785</v>
      </c>
      <c r="MU116" s="102">
        <f t="shared" si="3"/>
        <v>3790</v>
      </c>
      <c r="MV116" s="102">
        <f t="shared" si="3"/>
        <v>3795</v>
      </c>
      <c r="MW116" s="102">
        <f t="shared" si="3"/>
        <v>3800</v>
      </c>
      <c r="MX116" s="102">
        <f t="shared" si="3"/>
        <v>3805</v>
      </c>
      <c r="MY116" s="102">
        <f t="shared" si="3"/>
        <v>3810</v>
      </c>
      <c r="MZ116" s="102">
        <f t="shared" si="3"/>
        <v>3815</v>
      </c>
      <c r="NA116" s="102">
        <f t="shared" si="3"/>
        <v>3820</v>
      </c>
      <c r="NB116" s="102">
        <f t="shared" si="3"/>
        <v>3825</v>
      </c>
      <c r="NC116" s="102">
        <f t="shared" si="3"/>
        <v>3830</v>
      </c>
      <c r="ND116" s="102">
        <f t="shared" si="3"/>
        <v>3835</v>
      </c>
      <c r="NE116" s="102">
        <f t="shared" si="3"/>
        <v>3840</v>
      </c>
      <c r="NF116" s="102">
        <f t="shared" si="3"/>
        <v>3845</v>
      </c>
      <c r="NG116" s="102">
        <f t="shared" si="3"/>
        <v>3850</v>
      </c>
      <c r="NH116" s="102">
        <f t="shared" si="3"/>
        <v>3855</v>
      </c>
      <c r="NI116" s="102">
        <f t="shared" si="3"/>
        <v>3860</v>
      </c>
      <c r="NJ116" s="102">
        <f t="shared" si="3"/>
        <v>3865</v>
      </c>
      <c r="NK116" s="102">
        <f t="shared" si="3"/>
        <v>3870</v>
      </c>
      <c r="NL116" s="102">
        <f t="shared" si="3"/>
        <v>3875</v>
      </c>
      <c r="NM116" s="102">
        <f t="shared" si="3"/>
        <v>3880</v>
      </c>
      <c r="NN116" s="102">
        <f t="shared" si="3"/>
        <v>3885</v>
      </c>
      <c r="NO116" s="102">
        <f t="shared" si="3"/>
        <v>3890</v>
      </c>
      <c r="NP116" s="102">
        <f t="shared" si="3"/>
        <v>3895</v>
      </c>
      <c r="NQ116" s="102">
        <f t="shared" si="3"/>
        <v>3900</v>
      </c>
      <c r="NR116" s="102">
        <f t="shared" si="3"/>
        <v>3905</v>
      </c>
      <c r="NS116" s="102">
        <f t="shared" si="3"/>
        <v>3910</v>
      </c>
      <c r="NT116" s="102">
        <f t="shared" ref="NT116:QE116" si="4">NS116+5</f>
        <v>3915</v>
      </c>
      <c r="NU116" s="102">
        <f t="shared" si="4"/>
        <v>3920</v>
      </c>
      <c r="NV116" s="102">
        <f t="shared" si="4"/>
        <v>3925</v>
      </c>
      <c r="NW116" s="102">
        <f t="shared" si="4"/>
        <v>3930</v>
      </c>
      <c r="NX116" s="102">
        <f t="shared" si="4"/>
        <v>3935</v>
      </c>
      <c r="NY116" s="102">
        <f t="shared" si="4"/>
        <v>3940</v>
      </c>
      <c r="NZ116" s="102">
        <f t="shared" si="4"/>
        <v>3945</v>
      </c>
      <c r="OA116" s="102">
        <f t="shared" si="4"/>
        <v>3950</v>
      </c>
      <c r="OB116" s="102">
        <f t="shared" si="4"/>
        <v>3955</v>
      </c>
      <c r="OC116" s="102">
        <f t="shared" si="4"/>
        <v>3960</v>
      </c>
      <c r="OD116" s="102">
        <f t="shared" si="4"/>
        <v>3965</v>
      </c>
      <c r="OE116" s="102">
        <f t="shared" si="4"/>
        <v>3970</v>
      </c>
      <c r="OF116" s="102">
        <f t="shared" si="4"/>
        <v>3975</v>
      </c>
      <c r="OG116" s="102">
        <f t="shared" si="4"/>
        <v>3980</v>
      </c>
      <c r="OH116" s="102">
        <f t="shared" si="4"/>
        <v>3985</v>
      </c>
      <c r="OI116" s="102">
        <f t="shared" si="4"/>
        <v>3990</v>
      </c>
      <c r="OJ116" s="102">
        <f t="shared" si="4"/>
        <v>3995</v>
      </c>
      <c r="OK116" s="102">
        <f t="shared" si="4"/>
        <v>4000</v>
      </c>
      <c r="OL116" s="102">
        <f t="shared" si="4"/>
        <v>4005</v>
      </c>
      <c r="OM116" s="102">
        <f t="shared" si="4"/>
        <v>4010</v>
      </c>
      <c r="ON116" s="102">
        <f t="shared" si="4"/>
        <v>4015</v>
      </c>
      <c r="OO116" s="102">
        <f t="shared" si="4"/>
        <v>4020</v>
      </c>
      <c r="OP116" s="102">
        <f t="shared" si="4"/>
        <v>4025</v>
      </c>
      <c r="OQ116" s="102">
        <f t="shared" si="4"/>
        <v>4030</v>
      </c>
      <c r="OR116" s="102">
        <f t="shared" si="4"/>
        <v>4035</v>
      </c>
      <c r="OS116" s="102">
        <f t="shared" si="4"/>
        <v>4040</v>
      </c>
      <c r="OT116" s="102">
        <f t="shared" si="4"/>
        <v>4045</v>
      </c>
      <c r="OU116" s="102">
        <f t="shared" si="4"/>
        <v>4050</v>
      </c>
      <c r="OV116" s="102">
        <f t="shared" si="4"/>
        <v>4055</v>
      </c>
      <c r="OW116" s="102">
        <f t="shared" si="4"/>
        <v>4060</v>
      </c>
      <c r="OX116" s="102">
        <f t="shared" si="4"/>
        <v>4065</v>
      </c>
      <c r="OY116" s="102">
        <f t="shared" si="4"/>
        <v>4070</v>
      </c>
      <c r="OZ116" s="102">
        <f t="shared" si="4"/>
        <v>4075</v>
      </c>
      <c r="PA116" s="102">
        <f t="shared" si="4"/>
        <v>4080</v>
      </c>
      <c r="PB116" s="102">
        <f t="shared" si="4"/>
        <v>4085</v>
      </c>
      <c r="PC116" s="102">
        <f t="shared" si="4"/>
        <v>4090</v>
      </c>
      <c r="PD116" s="102">
        <f t="shared" si="4"/>
        <v>4095</v>
      </c>
      <c r="PE116" s="102">
        <f t="shared" si="4"/>
        <v>4100</v>
      </c>
      <c r="PF116" s="102">
        <f t="shared" si="4"/>
        <v>4105</v>
      </c>
      <c r="PG116" s="102">
        <f t="shared" si="4"/>
        <v>4110</v>
      </c>
      <c r="PH116" s="102">
        <f t="shared" si="4"/>
        <v>4115</v>
      </c>
      <c r="PI116" s="102">
        <f t="shared" si="4"/>
        <v>4120</v>
      </c>
      <c r="PJ116" s="102">
        <f t="shared" si="4"/>
        <v>4125</v>
      </c>
      <c r="PK116" s="102">
        <f t="shared" si="4"/>
        <v>4130</v>
      </c>
      <c r="PL116" s="102">
        <f t="shared" si="4"/>
        <v>4135</v>
      </c>
      <c r="PM116" s="102">
        <f t="shared" si="4"/>
        <v>4140</v>
      </c>
      <c r="PN116" s="102">
        <f t="shared" si="4"/>
        <v>4145</v>
      </c>
      <c r="PO116" s="102">
        <f t="shared" si="4"/>
        <v>4150</v>
      </c>
      <c r="PP116" s="102">
        <f t="shared" si="4"/>
        <v>4155</v>
      </c>
      <c r="PQ116" s="102">
        <f t="shared" si="4"/>
        <v>4160</v>
      </c>
      <c r="PR116" s="102">
        <f t="shared" si="4"/>
        <v>4165</v>
      </c>
      <c r="PS116" s="102">
        <f t="shared" si="4"/>
        <v>4170</v>
      </c>
      <c r="PT116" s="102">
        <f t="shared" si="4"/>
        <v>4175</v>
      </c>
      <c r="PU116" s="102">
        <f t="shared" si="4"/>
        <v>4180</v>
      </c>
      <c r="PV116" s="102">
        <f t="shared" si="4"/>
        <v>4185</v>
      </c>
      <c r="PW116" s="102">
        <f t="shared" si="4"/>
        <v>4190</v>
      </c>
      <c r="PX116" s="102">
        <f t="shared" si="4"/>
        <v>4195</v>
      </c>
      <c r="PY116" s="102">
        <f t="shared" si="4"/>
        <v>4200</v>
      </c>
      <c r="PZ116" s="102">
        <f t="shared" si="4"/>
        <v>4205</v>
      </c>
      <c r="QA116" s="102">
        <f t="shared" si="4"/>
        <v>4210</v>
      </c>
      <c r="QB116" s="102">
        <f t="shared" si="4"/>
        <v>4215</v>
      </c>
      <c r="QC116" s="102">
        <f t="shared" si="4"/>
        <v>4220</v>
      </c>
      <c r="QD116" s="102">
        <f t="shared" si="4"/>
        <v>4225</v>
      </c>
      <c r="QE116" s="102">
        <f t="shared" si="4"/>
        <v>4230</v>
      </c>
      <c r="QF116" s="102">
        <f t="shared" ref="QF116:SQ116" si="5">QE116+5</f>
        <v>4235</v>
      </c>
      <c r="QG116" s="102">
        <f t="shared" si="5"/>
        <v>4240</v>
      </c>
      <c r="QH116" s="102">
        <f t="shared" si="5"/>
        <v>4245</v>
      </c>
      <c r="QI116" s="102">
        <f t="shared" si="5"/>
        <v>4250</v>
      </c>
      <c r="QJ116" s="102">
        <f t="shared" si="5"/>
        <v>4255</v>
      </c>
      <c r="QK116" s="102">
        <f t="shared" si="5"/>
        <v>4260</v>
      </c>
      <c r="QL116" s="102">
        <f t="shared" si="5"/>
        <v>4265</v>
      </c>
      <c r="QM116" s="102">
        <f t="shared" si="5"/>
        <v>4270</v>
      </c>
      <c r="QN116" s="102">
        <f t="shared" si="5"/>
        <v>4275</v>
      </c>
      <c r="QO116" s="102">
        <f t="shared" si="5"/>
        <v>4280</v>
      </c>
      <c r="QP116" s="102">
        <f t="shared" si="5"/>
        <v>4285</v>
      </c>
      <c r="QQ116" s="102">
        <f t="shared" si="5"/>
        <v>4290</v>
      </c>
      <c r="QR116" s="102">
        <f t="shared" si="5"/>
        <v>4295</v>
      </c>
      <c r="QS116" s="102">
        <f t="shared" si="5"/>
        <v>4300</v>
      </c>
      <c r="QT116" s="102">
        <f t="shared" si="5"/>
        <v>4305</v>
      </c>
      <c r="QU116" s="102">
        <f t="shared" si="5"/>
        <v>4310</v>
      </c>
      <c r="QV116" s="102">
        <f t="shared" si="5"/>
        <v>4315</v>
      </c>
      <c r="QW116" s="102">
        <f t="shared" si="5"/>
        <v>4320</v>
      </c>
      <c r="QX116" s="102">
        <f t="shared" si="5"/>
        <v>4325</v>
      </c>
      <c r="QY116" s="102">
        <f t="shared" si="5"/>
        <v>4330</v>
      </c>
      <c r="QZ116" s="102">
        <f t="shared" si="5"/>
        <v>4335</v>
      </c>
      <c r="RA116" s="102">
        <f t="shared" si="5"/>
        <v>4340</v>
      </c>
      <c r="RB116" s="102">
        <f t="shared" si="5"/>
        <v>4345</v>
      </c>
      <c r="RC116" s="102">
        <f t="shared" si="5"/>
        <v>4350</v>
      </c>
      <c r="RD116" s="102">
        <f t="shared" si="5"/>
        <v>4355</v>
      </c>
      <c r="RE116" s="102">
        <f t="shared" si="5"/>
        <v>4360</v>
      </c>
      <c r="RF116" s="102">
        <f t="shared" si="5"/>
        <v>4365</v>
      </c>
      <c r="RG116" s="102">
        <f t="shared" si="5"/>
        <v>4370</v>
      </c>
      <c r="RH116" s="102">
        <f t="shared" si="5"/>
        <v>4375</v>
      </c>
      <c r="RI116" s="102">
        <f t="shared" si="5"/>
        <v>4380</v>
      </c>
      <c r="RJ116" s="102">
        <f t="shared" si="5"/>
        <v>4385</v>
      </c>
      <c r="RK116" s="102">
        <f t="shared" si="5"/>
        <v>4390</v>
      </c>
      <c r="RL116" s="102">
        <f t="shared" si="5"/>
        <v>4395</v>
      </c>
      <c r="RM116" s="102">
        <f t="shared" si="5"/>
        <v>4400</v>
      </c>
      <c r="RN116" s="102">
        <f t="shared" si="5"/>
        <v>4405</v>
      </c>
      <c r="RO116" s="102">
        <f t="shared" si="5"/>
        <v>4410</v>
      </c>
      <c r="RP116" s="102">
        <f t="shared" si="5"/>
        <v>4415</v>
      </c>
      <c r="RQ116" s="102">
        <f t="shared" si="5"/>
        <v>4420</v>
      </c>
      <c r="RR116" s="102">
        <f t="shared" si="5"/>
        <v>4425</v>
      </c>
      <c r="RS116" s="102">
        <f t="shared" si="5"/>
        <v>4430</v>
      </c>
      <c r="RT116" s="102">
        <f t="shared" si="5"/>
        <v>4435</v>
      </c>
      <c r="RU116" s="102">
        <f t="shared" si="5"/>
        <v>4440</v>
      </c>
      <c r="RV116" s="102">
        <f t="shared" si="5"/>
        <v>4445</v>
      </c>
      <c r="RW116" s="102">
        <f t="shared" si="5"/>
        <v>4450</v>
      </c>
      <c r="RX116" s="102">
        <f t="shared" si="5"/>
        <v>4455</v>
      </c>
      <c r="RY116" s="102">
        <f t="shared" si="5"/>
        <v>4460</v>
      </c>
      <c r="RZ116" s="102">
        <f t="shared" si="5"/>
        <v>4465</v>
      </c>
      <c r="SA116" s="102">
        <f t="shared" si="5"/>
        <v>4470</v>
      </c>
      <c r="SB116" s="102">
        <f t="shared" si="5"/>
        <v>4475</v>
      </c>
      <c r="SC116" s="102">
        <f t="shared" si="5"/>
        <v>4480</v>
      </c>
      <c r="SD116" s="102">
        <f t="shared" si="5"/>
        <v>4485</v>
      </c>
      <c r="SE116" s="102">
        <f t="shared" si="5"/>
        <v>4490</v>
      </c>
      <c r="SF116" s="102">
        <f t="shared" si="5"/>
        <v>4495</v>
      </c>
      <c r="SG116" s="102">
        <f t="shared" si="5"/>
        <v>4500</v>
      </c>
      <c r="SH116" s="102">
        <f t="shared" si="5"/>
        <v>4505</v>
      </c>
      <c r="SI116" s="102">
        <f t="shared" si="5"/>
        <v>4510</v>
      </c>
      <c r="SJ116" s="102">
        <f t="shared" si="5"/>
        <v>4515</v>
      </c>
      <c r="SK116" s="102">
        <f t="shared" si="5"/>
        <v>4520</v>
      </c>
      <c r="SL116" s="102">
        <f t="shared" si="5"/>
        <v>4525</v>
      </c>
      <c r="SM116" s="102">
        <f t="shared" si="5"/>
        <v>4530</v>
      </c>
      <c r="SN116" s="102">
        <f t="shared" si="5"/>
        <v>4535</v>
      </c>
      <c r="SO116" s="102">
        <f t="shared" si="5"/>
        <v>4540</v>
      </c>
      <c r="SP116" s="102">
        <f t="shared" si="5"/>
        <v>4545</v>
      </c>
      <c r="SQ116" s="102">
        <f t="shared" si="5"/>
        <v>4550</v>
      </c>
      <c r="SR116" s="102">
        <f t="shared" ref="SR116:VC116" si="6">SQ116+5</f>
        <v>4555</v>
      </c>
      <c r="SS116" s="102">
        <f t="shared" si="6"/>
        <v>4560</v>
      </c>
      <c r="ST116" s="102">
        <f t="shared" si="6"/>
        <v>4565</v>
      </c>
      <c r="SU116" s="102">
        <f t="shared" si="6"/>
        <v>4570</v>
      </c>
      <c r="SV116" s="102">
        <f t="shared" si="6"/>
        <v>4575</v>
      </c>
      <c r="SW116" s="102">
        <f t="shared" si="6"/>
        <v>4580</v>
      </c>
      <c r="SX116" s="102">
        <f t="shared" si="6"/>
        <v>4585</v>
      </c>
      <c r="SY116" s="102">
        <f t="shared" si="6"/>
        <v>4590</v>
      </c>
      <c r="SZ116" s="102">
        <f t="shared" si="6"/>
        <v>4595</v>
      </c>
      <c r="TA116" s="102">
        <f t="shared" si="6"/>
        <v>4600</v>
      </c>
      <c r="TB116" s="102">
        <f t="shared" si="6"/>
        <v>4605</v>
      </c>
      <c r="TC116" s="102">
        <f t="shared" si="6"/>
        <v>4610</v>
      </c>
      <c r="TD116" s="102">
        <f t="shared" si="6"/>
        <v>4615</v>
      </c>
      <c r="TE116" s="102">
        <f t="shared" si="6"/>
        <v>4620</v>
      </c>
      <c r="TF116" s="102">
        <f t="shared" si="6"/>
        <v>4625</v>
      </c>
      <c r="TG116" s="102">
        <f t="shared" si="6"/>
        <v>4630</v>
      </c>
      <c r="TH116" s="102">
        <f t="shared" si="6"/>
        <v>4635</v>
      </c>
      <c r="TI116" s="102">
        <f t="shared" si="6"/>
        <v>4640</v>
      </c>
      <c r="TJ116" s="102">
        <f t="shared" si="6"/>
        <v>4645</v>
      </c>
      <c r="TK116" s="102">
        <f t="shared" si="6"/>
        <v>4650</v>
      </c>
      <c r="TL116" s="102">
        <f t="shared" si="6"/>
        <v>4655</v>
      </c>
      <c r="TM116" s="102">
        <f t="shared" si="6"/>
        <v>4660</v>
      </c>
      <c r="TN116" s="102">
        <f t="shared" si="6"/>
        <v>4665</v>
      </c>
      <c r="TO116" s="102">
        <f t="shared" si="6"/>
        <v>4670</v>
      </c>
      <c r="TP116" s="102">
        <f t="shared" si="6"/>
        <v>4675</v>
      </c>
      <c r="TQ116" s="102">
        <f t="shared" si="6"/>
        <v>4680</v>
      </c>
      <c r="TR116" s="102">
        <f t="shared" si="6"/>
        <v>4685</v>
      </c>
      <c r="TS116" s="102">
        <f t="shared" si="6"/>
        <v>4690</v>
      </c>
      <c r="TT116" s="102">
        <f t="shared" si="6"/>
        <v>4695</v>
      </c>
      <c r="TU116" s="102">
        <f t="shared" si="6"/>
        <v>4700</v>
      </c>
      <c r="TV116" s="102">
        <f t="shared" si="6"/>
        <v>4705</v>
      </c>
      <c r="TW116" s="102">
        <f t="shared" si="6"/>
        <v>4710</v>
      </c>
      <c r="TX116" s="102">
        <f t="shared" si="6"/>
        <v>4715</v>
      </c>
      <c r="TY116" s="102">
        <f t="shared" si="6"/>
        <v>4720</v>
      </c>
      <c r="TZ116" s="102">
        <f t="shared" si="6"/>
        <v>4725</v>
      </c>
      <c r="UA116" s="102">
        <f t="shared" si="6"/>
        <v>4730</v>
      </c>
      <c r="UB116" s="102">
        <f t="shared" si="6"/>
        <v>4735</v>
      </c>
      <c r="UC116" s="102">
        <f t="shared" si="6"/>
        <v>4740</v>
      </c>
      <c r="UD116" s="102">
        <f t="shared" si="6"/>
        <v>4745</v>
      </c>
      <c r="UE116" s="102">
        <f t="shared" si="6"/>
        <v>4750</v>
      </c>
      <c r="UF116" s="102">
        <f t="shared" si="6"/>
        <v>4755</v>
      </c>
      <c r="UG116" s="102">
        <f t="shared" si="6"/>
        <v>4760</v>
      </c>
      <c r="UH116" s="102">
        <f t="shared" si="6"/>
        <v>4765</v>
      </c>
      <c r="UI116" s="102">
        <f t="shared" si="6"/>
        <v>4770</v>
      </c>
      <c r="UJ116" s="102">
        <f t="shared" si="6"/>
        <v>4775</v>
      </c>
      <c r="UK116" s="102">
        <f t="shared" si="6"/>
        <v>4780</v>
      </c>
      <c r="UL116" s="102">
        <f t="shared" si="6"/>
        <v>4785</v>
      </c>
      <c r="UM116" s="102">
        <f t="shared" si="6"/>
        <v>4790</v>
      </c>
      <c r="UN116" s="102">
        <f t="shared" si="6"/>
        <v>4795</v>
      </c>
      <c r="UO116" s="102">
        <f t="shared" si="6"/>
        <v>4800</v>
      </c>
      <c r="UP116" s="102">
        <f t="shared" si="6"/>
        <v>4805</v>
      </c>
      <c r="UQ116" s="102">
        <f t="shared" si="6"/>
        <v>4810</v>
      </c>
      <c r="UR116" s="102">
        <f t="shared" si="6"/>
        <v>4815</v>
      </c>
      <c r="US116" s="102">
        <f t="shared" si="6"/>
        <v>4820</v>
      </c>
      <c r="UT116" s="102">
        <f t="shared" si="6"/>
        <v>4825</v>
      </c>
      <c r="UU116" s="102">
        <f t="shared" si="6"/>
        <v>4830</v>
      </c>
      <c r="UV116" s="102">
        <f t="shared" si="6"/>
        <v>4835</v>
      </c>
      <c r="UW116" s="102">
        <f t="shared" si="6"/>
        <v>4840</v>
      </c>
      <c r="UX116" s="102">
        <f t="shared" si="6"/>
        <v>4845</v>
      </c>
      <c r="UY116" s="102">
        <f t="shared" si="6"/>
        <v>4850</v>
      </c>
      <c r="UZ116" s="102">
        <f t="shared" si="6"/>
        <v>4855</v>
      </c>
      <c r="VA116" s="102">
        <f t="shared" si="6"/>
        <v>4860</v>
      </c>
      <c r="VB116" s="102">
        <f t="shared" si="6"/>
        <v>4865</v>
      </c>
      <c r="VC116" s="102">
        <f t="shared" si="6"/>
        <v>4870</v>
      </c>
      <c r="VD116" s="102">
        <f t="shared" ref="VD116:XO116" si="7">VC116+5</f>
        <v>4875</v>
      </c>
      <c r="VE116" s="102">
        <f t="shared" si="7"/>
        <v>4880</v>
      </c>
      <c r="VF116" s="102">
        <f t="shared" si="7"/>
        <v>4885</v>
      </c>
      <c r="VG116" s="102">
        <f t="shared" si="7"/>
        <v>4890</v>
      </c>
      <c r="VH116" s="102">
        <f t="shared" si="7"/>
        <v>4895</v>
      </c>
      <c r="VI116" s="102">
        <f t="shared" si="7"/>
        <v>4900</v>
      </c>
      <c r="VJ116" s="102">
        <f t="shared" si="7"/>
        <v>4905</v>
      </c>
      <c r="VK116" s="102">
        <f t="shared" si="7"/>
        <v>4910</v>
      </c>
      <c r="VL116" s="102">
        <f t="shared" si="7"/>
        <v>4915</v>
      </c>
      <c r="VM116" s="102">
        <f t="shared" si="7"/>
        <v>4920</v>
      </c>
      <c r="VN116" s="102">
        <f t="shared" si="7"/>
        <v>4925</v>
      </c>
      <c r="VO116" s="102">
        <f t="shared" si="7"/>
        <v>4930</v>
      </c>
      <c r="VP116" s="102">
        <f t="shared" si="7"/>
        <v>4935</v>
      </c>
      <c r="VQ116" s="102">
        <f t="shared" si="7"/>
        <v>4940</v>
      </c>
      <c r="VR116" s="102">
        <f t="shared" si="7"/>
        <v>4945</v>
      </c>
      <c r="VS116" s="102">
        <f t="shared" si="7"/>
        <v>4950</v>
      </c>
      <c r="VT116" s="102">
        <f t="shared" si="7"/>
        <v>4955</v>
      </c>
      <c r="VU116" s="102">
        <f t="shared" si="7"/>
        <v>4960</v>
      </c>
      <c r="VV116" s="102">
        <f t="shared" si="7"/>
        <v>4965</v>
      </c>
      <c r="VW116" s="102">
        <f t="shared" si="7"/>
        <v>4970</v>
      </c>
      <c r="VX116" s="102">
        <f t="shared" si="7"/>
        <v>4975</v>
      </c>
      <c r="VY116" s="102">
        <f t="shared" si="7"/>
        <v>4980</v>
      </c>
      <c r="VZ116" s="102">
        <f t="shared" si="7"/>
        <v>4985</v>
      </c>
      <c r="WA116" s="102">
        <f t="shared" si="7"/>
        <v>4990</v>
      </c>
      <c r="WB116" s="102">
        <f t="shared" si="7"/>
        <v>4995</v>
      </c>
      <c r="WC116" s="102">
        <f t="shared" si="7"/>
        <v>5000</v>
      </c>
      <c r="WD116" s="102">
        <f t="shared" si="7"/>
        <v>5005</v>
      </c>
      <c r="WE116" s="102">
        <f t="shared" si="7"/>
        <v>5010</v>
      </c>
      <c r="WF116" s="102">
        <f t="shared" si="7"/>
        <v>5015</v>
      </c>
      <c r="WG116" s="102">
        <f t="shared" si="7"/>
        <v>5020</v>
      </c>
      <c r="WH116" s="102">
        <f t="shared" si="7"/>
        <v>5025</v>
      </c>
      <c r="WI116" s="102">
        <f t="shared" si="7"/>
        <v>5030</v>
      </c>
      <c r="WJ116" s="102">
        <f t="shared" si="7"/>
        <v>5035</v>
      </c>
      <c r="WK116" s="102">
        <f t="shared" si="7"/>
        <v>5040</v>
      </c>
      <c r="WL116" s="102">
        <f t="shared" si="7"/>
        <v>5045</v>
      </c>
      <c r="WM116" s="102">
        <f t="shared" si="7"/>
        <v>5050</v>
      </c>
      <c r="WN116" s="102">
        <f t="shared" si="7"/>
        <v>5055</v>
      </c>
      <c r="WO116" s="102">
        <f t="shared" si="7"/>
        <v>5060</v>
      </c>
      <c r="WP116" s="102">
        <f t="shared" si="7"/>
        <v>5065</v>
      </c>
      <c r="WQ116" s="102">
        <f t="shared" si="7"/>
        <v>5070</v>
      </c>
      <c r="WR116" s="102">
        <f t="shared" si="7"/>
        <v>5075</v>
      </c>
      <c r="WS116" s="102">
        <f t="shared" si="7"/>
        <v>5080</v>
      </c>
      <c r="WT116" s="102">
        <f t="shared" si="7"/>
        <v>5085</v>
      </c>
      <c r="WU116" s="102">
        <f t="shared" si="7"/>
        <v>5090</v>
      </c>
      <c r="WV116" s="102">
        <f t="shared" si="7"/>
        <v>5095</v>
      </c>
      <c r="WW116" s="102">
        <f t="shared" si="7"/>
        <v>5100</v>
      </c>
      <c r="WX116" s="102">
        <f t="shared" si="7"/>
        <v>5105</v>
      </c>
      <c r="WY116" s="102">
        <f t="shared" si="7"/>
        <v>5110</v>
      </c>
      <c r="WZ116" s="102">
        <f t="shared" si="7"/>
        <v>5115</v>
      </c>
      <c r="XA116" s="102">
        <f t="shared" si="7"/>
        <v>5120</v>
      </c>
      <c r="XB116" s="102">
        <f t="shared" si="7"/>
        <v>5125</v>
      </c>
      <c r="XC116" s="102">
        <f t="shared" si="7"/>
        <v>5130</v>
      </c>
      <c r="XD116" s="102">
        <f t="shared" si="7"/>
        <v>5135</v>
      </c>
      <c r="XE116" s="102">
        <f t="shared" si="7"/>
        <v>5140</v>
      </c>
      <c r="XF116" s="102">
        <f t="shared" si="7"/>
        <v>5145</v>
      </c>
      <c r="XG116" s="102">
        <f t="shared" si="7"/>
        <v>5150</v>
      </c>
      <c r="XH116" s="102">
        <f t="shared" si="7"/>
        <v>5155</v>
      </c>
      <c r="XI116" s="102">
        <f t="shared" si="7"/>
        <v>5160</v>
      </c>
      <c r="XJ116" s="102">
        <f t="shared" si="7"/>
        <v>5165</v>
      </c>
      <c r="XK116" s="102">
        <f t="shared" si="7"/>
        <v>5170</v>
      </c>
      <c r="XL116" s="102">
        <f t="shared" si="7"/>
        <v>5175</v>
      </c>
      <c r="XM116" s="102">
        <f t="shared" si="7"/>
        <v>5180</v>
      </c>
      <c r="XN116" s="102">
        <f t="shared" si="7"/>
        <v>5185</v>
      </c>
      <c r="XO116" s="102">
        <f t="shared" si="7"/>
        <v>5190</v>
      </c>
      <c r="XP116" s="102">
        <f t="shared" ref="XP116:AAA116" si="8">XO116+5</f>
        <v>5195</v>
      </c>
      <c r="XQ116" s="102">
        <f t="shared" si="8"/>
        <v>5200</v>
      </c>
      <c r="XR116" s="102">
        <f t="shared" si="8"/>
        <v>5205</v>
      </c>
      <c r="XS116" s="102">
        <f t="shared" si="8"/>
        <v>5210</v>
      </c>
      <c r="XT116" s="102">
        <f t="shared" si="8"/>
        <v>5215</v>
      </c>
      <c r="XU116" s="102">
        <f t="shared" si="8"/>
        <v>5220</v>
      </c>
      <c r="XV116" s="102">
        <f t="shared" si="8"/>
        <v>5225</v>
      </c>
      <c r="XW116" s="102">
        <f t="shared" si="8"/>
        <v>5230</v>
      </c>
      <c r="XX116" s="102">
        <f t="shared" si="8"/>
        <v>5235</v>
      </c>
      <c r="XY116" s="102">
        <f t="shared" si="8"/>
        <v>5240</v>
      </c>
      <c r="XZ116" s="102">
        <f t="shared" si="8"/>
        <v>5245</v>
      </c>
      <c r="YA116" s="102">
        <f t="shared" si="8"/>
        <v>5250</v>
      </c>
      <c r="YB116" s="102">
        <f t="shared" si="8"/>
        <v>5255</v>
      </c>
      <c r="YC116" s="102">
        <f t="shared" si="8"/>
        <v>5260</v>
      </c>
      <c r="YD116" s="102">
        <f t="shared" si="8"/>
        <v>5265</v>
      </c>
      <c r="YE116" s="102">
        <f t="shared" si="8"/>
        <v>5270</v>
      </c>
      <c r="YF116" s="102">
        <f t="shared" si="8"/>
        <v>5275</v>
      </c>
      <c r="YG116" s="102">
        <f t="shared" si="8"/>
        <v>5280</v>
      </c>
      <c r="YH116" s="102">
        <f t="shared" si="8"/>
        <v>5285</v>
      </c>
      <c r="YI116" s="102">
        <f t="shared" si="8"/>
        <v>5290</v>
      </c>
      <c r="YJ116" s="102">
        <f t="shared" si="8"/>
        <v>5295</v>
      </c>
      <c r="YK116" s="102">
        <f t="shared" si="8"/>
        <v>5300</v>
      </c>
      <c r="YL116" s="102">
        <f t="shared" si="8"/>
        <v>5305</v>
      </c>
      <c r="YM116" s="102">
        <f t="shared" si="8"/>
        <v>5310</v>
      </c>
      <c r="YN116" s="102">
        <f t="shared" si="8"/>
        <v>5315</v>
      </c>
      <c r="YO116" s="102">
        <f t="shared" si="8"/>
        <v>5320</v>
      </c>
      <c r="YP116" s="102">
        <f t="shared" si="8"/>
        <v>5325</v>
      </c>
      <c r="YQ116" s="102">
        <f t="shared" si="8"/>
        <v>5330</v>
      </c>
      <c r="YR116" s="102">
        <f t="shared" si="8"/>
        <v>5335</v>
      </c>
      <c r="YS116" s="102">
        <f t="shared" si="8"/>
        <v>5340</v>
      </c>
      <c r="YT116" s="102">
        <f t="shared" si="8"/>
        <v>5345</v>
      </c>
      <c r="YU116" s="102">
        <f t="shared" si="8"/>
        <v>5350</v>
      </c>
      <c r="YV116" s="102">
        <f t="shared" si="8"/>
        <v>5355</v>
      </c>
      <c r="YW116" s="102">
        <f t="shared" si="8"/>
        <v>5360</v>
      </c>
      <c r="YX116" s="102">
        <f t="shared" si="8"/>
        <v>5365</v>
      </c>
      <c r="YY116" s="102">
        <f t="shared" si="8"/>
        <v>5370</v>
      </c>
      <c r="YZ116" s="102">
        <f t="shared" si="8"/>
        <v>5375</v>
      </c>
      <c r="ZA116" s="102">
        <f t="shared" si="8"/>
        <v>5380</v>
      </c>
      <c r="ZB116" s="102">
        <f t="shared" si="8"/>
        <v>5385</v>
      </c>
      <c r="ZC116" s="102">
        <f t="shared" si="8"/>
        <v>5390</v>
      </c>
      <c r="ZD116" s="102">
        <f t="shared" si="8"/>
        <v>5395</v>
      </c>
      <c r="ZE116" s="102">
        <f t="shared" si="8"/>
        <v>5400</v>
      </c>
      <c r="ZF116" s="102">
        <f t="shared" si="8"/>
        <v>5405</v>
      </c>
      <c r="ZG116" s="102">
        <f t="shared" si="8"/>
        <v>5410</v>
      </c>
      <c r="ZH116" s="102">
        <f t="shared" si="8"/>
        <v>5415</v>
      </c>
      <c r="ZI116" s="102">
        <f t="shared" si="8"/>
        <v>5420</v>
      </c>
      <c r="ZJ116" s="102">
        <f t="shared" si="8"/>
        <v>5425</v>
      </c>
      <c r="ZK116" s="102">
        <f t="shared" si="8"/>
        <v>5430</v>
      </c>
      <c r="ZL116" s="102">
        <f t="shared" si="8"/>
        <v>5435</v>
      </c>
      <c r="ZM116" s="102">
        <f t="shared" si="8"/>
        <v>5440</v>
      </c>
      <c r="ZN116" s="102">
        <f t="shared" si="8"/>
        <v>5445</v>
      </c>
      <c r="ZO116" s="102">
        <f t="shared" si="8"/>
        <v>5450</v>
      </c>
      <c r="ZP116" s="102">
        <f t="shared" si="8"/>
        <v>5455</v>
      </c>
      <c r="ZQ116" s="102">
        <f t="shared" si="8"/>
        <v>5460</v>
      </c>
      <c r="ZR116" s="102">
        <f t="shared" si="8"/>
        <v>5465</v>
      </c>
      <c r="ZS116" s="102">
        <f t="shared" si="8"/>
        <v>5470</v>
      </c>
      <c r="ZT116" s="102">
        <f t="shared" si="8"/>
        <v>5475</v>
      </c>
      <c r="ZU116" s="102">
        <f t="shared" si="8"/>
        <v>5480</v>
      </c>
      <c r="ZV116" s="102">
        <f t="shared" si="8"/>
        <v>5485</v>
      </c>
      <c r="ZW116" s="102">
        <f t="shared" si="8"/>
        <v>5490</v>
      </c>
      <c r="ZX116" s="102">
        <f t="shared" si="8"/>
        <v>5495</v>
      </c>
      <c r="ZY116" s="102">
        <f t="shared" si="8"/>
        <v>5500</v>
      </c>
      <c r="ZZ116" s="102">
        <f t="shared" si="8"/>
        <v>5505</v>
      </c>
      <c r="AAA116" s="102">
        <f t="shared" si="8"/>
        <v>5510</v>
      </c>
      <c r="AAB116" s="102">
        <f t="shared" ref="AAB116:AAY116" si="9">AAA116+5</f>
        <v>5515</v>
      </c>
      <c r="AAC116" s="102">
        <f t="shared" si="9"/>
        <v>5520</v>
      </c>
      <c r="AAD116" s="102">
        <f t="shared" si="9"/>
        <v>5525</v>
      </c>
      <c r="AAE116" s="102">
        <f t="shared" si="9"/>
        <v>5530</v>
      </c>
      <c r="AAF116" s="102">
        <f t="shared" si="9"/>
        <v>5535</v>
      </c>
      <c r="AAG116" s="102">
        <f t="shared" si="9"/>
        <v>5540</v>
      </c>
      <c r="AAH116" s="102">
        <f t="shared" si="9"/>
        <v>5545</v>
      </c>
      <c r="AAI116" s="102">
        <f t="shared" si="9"/>
        <v>5550</v>
      </c>
      <c r="AAJ116" s="102">
        <f t="shared" si="9"/>
        <v>5555</v>
      </c>
      <c r="AAK116" s="102">
        <f t="shared" si="9"/>
        <v>5560</v>
      </c>
      <c r="AAL116" s="102">
        <f t="shared" si="9"/>
        <v>5565</v>
      </c>
      <c r="AAM116" s="102">
        <f t="shared" si="9"/>
        <v>5570</v>
      </c>
      <c r="AAN116" s="102">
        <f t="shared" si="9"/>
        <v>5575</v>
      </c>
      <c r="AAO116" s="102">
        <f t="shared" si="9"/>
        <v>5580</v>
      </c>
      <c r="AAP116" s="102">
        <f t="shared" si="9"/>
        <v>5585</v>
      </c>
      <c r="AAQ116" s="102">
        <f t="shared" si="9"/>
        <v>5590</v>
      </c>
      <c r="AAR116" s="102">
        <f t="shared" si="9"/>
        <v>5595</v>
      </c>
      <c r="AAS116" s="102">
        <f t="shared" si="9"/>
        <v>5600</v>
      </c>
      <c r="AAT116" s="102">
        <f t="shared" si="9"/>
        <v>5605</v>
      </c>
      <c r="AAU116" s="102">
        <f t="shared" si="9"/>
        <v>5610</v>
      </c>
      <c r="AAV116" s="102">
        <f t="shared" si="9"/>
        <v>5615</v>
      </c>
      <c r="AAW116" s="102">
        <f t="shared" si="9"/>
        <v>5620</v>
      </c>
      <c r="AAX116" s="102">
        <f t="shared" si="9"/>
        <v>5625</v>
      </c>
      <c r="AAY116" s="102">
        <f t="shared" si="9"/>
        <v>5630</v>
      </c>
    </row>
    <row r="117" spans="1:727" s="88" customFormat="1" ht="14.25" customHeight="1" x14ac:dyDescent="0.15">
      <c r="A117" s="88" t="s">
        <v>198</v>
      </c>
      <c r="B117" s="177">
        <f>+B108</f>
        <v>5.1150000000000002</v>
      </c>
      <c r="C117" s="88">
        <f>+B117</f>
        <v>5.1150000000000002</v>
      </c>
      <c r="D117" s="88">
        <f>+B117/(1-B118)</f>
        <v>5.5357142857142856</v>
      </c>
      <c r="E117" s="88">
        <f>+D117/(1-D118)</f>
        <v>5.9788909260293277</v>
      </c>
      <c r="F117" s="88">
        <f t="shared" ref="F117:J117" si="10">+E117/(1-E118)</f>
        <v>6.4448082612879061</v>
      </c>
      <c r="G117" s="88">
        <f t="shared" si="10"/>
        <v>6.9336925573668475</v>
      </c>
      <c r="H117" s="88">
        <f t="shared" si="10"/>
        <v>7.4457169695463099</v>
      </c>
      <c r="I117" s="88">
        <f t="shared" si="10"/>
        <v>7.9810008154847836</v>
      </c>
      <c r="J117" s="88">
        <f t="shared" si="10"/>
        <v>8.5396091537637471</v>
      </c>
      <c r="K117" s="88">
        <f t="shared" ref="K117:BV117" si="11">+J117/(1-J118)</f>
        <v>9.121552661859619</v>
      </c>
      <c r="L117" s="88">
        <f t="shared" si="11"/>
        <v>9.7267878050112397</v>
      </c>
      <c r="M117" s="88">
        <f t="shared" si="11"/>
        <v>10.355217285293657</v>
      </c>
      <c r="N117" s="88">
        <f t="shared" si="11"/>
        <v>11.006690758294056</v>
      </c>
      <c r="O117" s="88">
        <f t="shared" si="11"/>
        <v>11.681005803119218</v>
      </c>
      <c r="P117" s="88">
        <f t="shared" si="11"/>
        <v>12.377909130047854</v>
      </c>
      <c r="Q117" s="88">
        <f t="shared" si="11"/>
        <v>13.097098008973768</v>
      </c>
      <c r="R117" s="88">
        <f t="shared" si="11"/>
        <v>13.838221900861839</v>
      </c>
      <c r="S117" s="88">
        <f t="shared" si="11"/>
        <v>14.600884273750275</v>
      </c>
      <c r="T117" s="88">
        <f t="shared" si="11"/>
        <v>15.384644584369026</v>
      </c>
      <c r="U117" s="88">
        <f t="shared" si="11"/>
        <v>16.189020406192903</v>
      </c>
      <c r="V117" s="88">
        <f t="shared" si="11"/>
        <v>17.013489684694793</v>
      </c>
      <c r="W117" s="88">
        <f t="shared" si="11"/>
        <v>17.857493100693688</v>
      </c>
      <c r="X117" s="88">
        <f t="shared" si="11"/>
        <v>18.720436522987804</v>
      </c>
      <c r="Y117" s="88">
        <f t="shared" si="11"/>
        <v>19.601693531907859</v>
      </c>
      <c r="Z117" s="88">
        <f t="shared" si="11"/>
        <v>20.500607996002199</v>
      </c>
      <c r="AA117" s="88">
        <f t="shared" si="11"/>
        <v>21.416496684757064</v>
      </c>
      <c r="AB117" s="88">
        <f t="shared" si="11"/>
        <v>22.34865190104448</v>
      </c>
      <c r="AC117" s="88">
        <f t="shared" si="11"/>
        <v>23.296344117860993</v>
      </c>
      <c r="AD117" s="88">
        <f t="shared" si="11"/>
        <v>24.25882460485651</v>
      </c>
      <c r="AE117" s="88">
        <f t="shared" si="11"/>
        <v>25.235328031139112</v>
      </c>
      <c r="AF117" s="88">
        <f t="shared" si="11"/>
        <v>26.225075031864588</v>
      </c>
      <c r="AG117" s="88">
        <f t="shared" si="11"/>
        <v>27.227274727165423</v>
      </c>
      <c r="AH117" s="88">
        <f t="shared" si="11"/>
        <v>28.241127183031061</v>
      </c>
      <c r="AI117" s="88">
        <f t="shared" si="11"/>
        <v>29.265825804808316</v>
      </c>
      <c r="AJ117" s="88">
        <f t="shared" si="11"/>
        <v>30.300559655038061</v>
      </c>
      <c r="AK117" s="88">
        <f t="shared" si="11"/>
        <v>31.34451568837294</v>
      </c>
      <c r="AL117" s="88">
        <f t="shared" si="11"/>
        <v>32.396880897323044</v>
      </c>
      <c r="AM117" s="88">
        <f t="shared" si="11"/>
        <v>33.456844363545791</v>
      </c>
      <c r="AN117" s="88">
        <f t="shared" si="11"/>
        <v>34.523599210327014</v>
      </c>
      <c r="AO117" s="88">
        <f t="shared" si="11"/>
        <v>35.596344452787719</v>
      </c>
      <c r="AP117" s="88">
        <f t="shared" si="11"/>
        <v>36.674286743191679</v>
      </c>
      <c r="AQ117" s="88">
        <f t="shared" si="11"/>
        <v>37.756642009519815</v>
      </c>
      <c r="AR117" s="88">
        <f t="shared" si="11"/>
        <v>38.842636986216519</v>
      </c>
      <c r="AS117" s="88">
        <f t="shared" si="11"/>
        <v>39.93151063669886</v>
      </c>
      <c r="AT117" s="88">
        <f t="shared" si="11"/>
        <v>41.022515467851882</v>
      </c>
      <c r="AU117" s="88">
        <f t="shared" si="11"/>
        <v>42.114918737311214</v>
      </c>
      <c r="AV117" s="88">
        <f t="shared" si="11"/>
        <v>43.208003554859182</v>
      </c>
      <c r="AW117" s="88">
        <f t="shared" si="11"/>
        <v>44.301069879732488</v>
      </c>
      <c r="AX117" s="88">
        <f t="shared" si="11"/>
        <v>45.393435416060505</v>
      </c>
      <c r="AY117" s="88">
        <f t="shared" si="11"/>
        <v>46.484436409024276</v>
      </c>
      <c r="AZ117" s="88">
        <f t="shared" si="11"/>
        <v>47.573428344649628</v>
      </c>
      <c r="BA117" s="88">
        <f t="shared" si="11"/>
        <v>48.659786556425388</v>
      </c>
      <c r="BB117" s="88">
        <f t="shared" si="11"/>
        <v>49.74290674217189</v>
      </c>
      <c r="BC117" s="88">
        <f t="shared" si="11"/>
        <v>50.822205394778258</v>
      </c>
      <c r="BD117" s="88">
        <f t="shared" si="11"/>
        <v>51.897120150581671</v>
      </c>
      <c r="BE117" s="88">
        <f t="shared" si="11"/>
        <v>52.967110059280742</v>
      </c>
      <c r="BF117" s="88">
        <f t="shared" si="11"/>
        <v>54.031655779360911</v>
      </c>
      <c r="BG117" s="88">
        <f t="shared" si="11"/>
        <v>55.090259703064618</v>
      </c>
      <c r="BH117" s="88">
        <f t="shared" si="11"/>
        <v>56.142446014966126</v>
      </c>
      <c r="BI117" s="88">
        <f t="shared" si="11"/>
        <v>57.187760688212201</v>
      </c>
      <c r="BJ117" s="88">
        <f t="shared" si="11"/>
        <v>58.225771422468149</v>
      </c>
      <c r="BK117" s="88">
        <f t="shared" si="11"/>
        <v>59.256067527566486</v>
      </c>
      <c r="BL117" s="88">
        <f t="shared" si="11"/>
        <v>60.278259756794654</v>
      </c>
      <c r="BM117" s="88">
        <f t="shared" si="11"/>
        <v>61.291980093681232</v>
      </c>
      <c r="BN117" s="88">
        <f t="shared" si="11"/>
        <v>62.296881496049082</v>
      </c>
      <c r="BO117" s="88">
        <f t="shared" si="11"/>
        <v>63.292637601000465</v>
      </c>
      <c r="BP117" s="88">
        <f t="shared" si="11"/>
        <v>64.27894239438568</v>
      </c>
      <c r="BQ117" s="88">
        <f t="shared" si="11"/>
        <v>65.255509848184417</v>
      </c>
      <c r="BR117" s="88">
        <f t="shared" si="11"/>
        <v>66.222073529099902</v>
      </c>
      <c r="BS117" s="88">
        <f t="shared" si="11"/>
        <v>67.178386181530982</v>
      </c>
      <c r="BT117" s="88">
        <f t="shared" si="11"/>
        <v>68.12421928794862</v>
      </c>
      <c r="BU117" s="88">
        <f t="shared" si="11"/>
        <v>69.059362609561006</v>
      </c>
      <c r="BV117" s="88">
        <f t="shared" si="11"/>
        <v>69.983623710008061</v>
      </c>
      <c r="BW117" s="88">
        <f t="shared" ref="BW117:CG117" si="12">+BV117/(1-BV118)</f>
        <v>70.896827464681564</v>
      </c>
      <c r="BX117" s="88">
        <f t="shared" si="12"/>
        <v>71.798815558122783</v>
      </c>
      <c r="BY117" s="88">
        <f t="shared" si="12"/>
        <v>72.689445971805952</v>
      </c>
      <c r="BZ117" s="88">
        <f t="shared" si="12"/>
        <v>73.568592464474463</v>
      </c>
      <c r="CA117" s="88">
        <f t="shared" si="12"/>
        <v>74.436144047056928</v>
      </c>
      <c r="CB117" s="88">
        <f t="shared" si="12"/>
        <v>75.292004454053924</v>
      </c>
      <c r="CC117" s="88">
        <f t="shared" si="12"/>
        <v>76.136091613152843</v>
      </c>
      <c r="CD117" s="88">
        <f t="shared" si="12"/>
        <v>76.968337114698755</v>
      </c>
      <c r="CE117" s="88">
        <f t="shared" si="12"/>
        <v>77.788685682523848</v>
      </c>
      <c r="CF117" s="88">
        <f t="shared" si="12"/>
        <v>78.597094647516784</v>
      </c>
      <c r="CG117" s="88">
        <f t="shared" si="12"/>
        <v>79.393533425196836</v>
      </c>
      <c r="CH117" s="88">
        <f t="shared" ref="CH117:DW117" si="13">+CG117/(1-CG118)</f>
        <v>80.177982998445714</v>
      </c>
      <c r="CI117" s="88">
        <f t="shared" si="13"/>
        <v>80.950435406443262</v>
      </c>
      <c r="CJ117" s="88">
        <f t="shared" si="13"/>
        <v>81.710893240750607</v>
      </c>
      <c r="CK117" s="88">
        <f t="shared" si="13"/>
        <v>82.459369149387967</v>
      </c>
      <c r="CL117" s="88">
        <f t="shared" si="13"/>
        <v>83.195885349661324</v>
      </c>
      <c r="CM117" s="88">
        <f t="shared" si="13"/>
        <v>83.920473150405712</v>
      </c>
      <c r="CN117" s="88">
        <f t="shared" si="13"/>
        <v>84.633172484229945</v>
      </c>
      <c r="CO117" s="88">
        <f t="shared" si="13"/>
        <v>85.334031450270544</v>
      </c>
      <c r="CP117" s="88">
        <f t="shared" si="13"/>
        <v>86.023105867889328</v>
      </c>
      <c r="CQ117" s="88">
        <f t="shared" si="13"/>
        <v>86.700458841681595</v>
      </c>
      <c r="CR117" s="88">
        <f t="shared" si="13"/>
        <v>87.366160338097501</v>
      </c>
      <c r="CS117" s="88">
        <f t="shared" si="13"/>
        <v>88.020286773920247</v>
      </c>
      <c r="CT117" s="88">
        <f t="shared" si="13"/>
        <v>88.662920616789577</v>
      </c>
      <c r="CU117" s="88">
        <f t="shared" si="13"/>
        <v>89.294149997907823</v>
      </c>
      <c r="CV117" s="88">
        <f t="shared" si="13"/>
        <v>89.914068337018691</v>
      </c>
      <c r="CW117" s="88">
        <f t="shared" si="13"/>
        <v>90.522773979705619</v>
      </c>
      <c r="CX117" s="88">
        <f t="shared" si="13"/>
        <v>91.120369847016477</v>
      </c>
      <c r="CY117" s="88">
        <f t="shared" si="13"/>
        <v>91.706963097385128</v>
      </c>
      <c r="CZ117" s="88" t="e">
        <f t="shared" si="13"/>
        <v>#REF!</v>
      </c>
      <c r="DA117" s="88" t="e">
        <f t="shared" si="13"/>
        <v>#REF!</v>
      </c>
      <c r="DB117" s="88" t="e">
        <f t="shared" si="13"/>
        <v>#REF!</v>
      </c>
      <c r="DC117" s="88" t="e">
        <f t="shared" si="13"/>
        <v>#REF!</v>
      </c>
      <c r="DD117" s="88" t="e">
        <f t="shared" si="13"/>
        <v>#REF!</v>
      </c>
      <c r="DE117" s="88" t="e">
        <f t="shared" si="13"/>
        <v>#REF!</v>
      </c>
      <c r="DF117" s="88" t="e">
        <f t="shared" si="13"/>
        <v>#REF!</v>
      </c>
      <c r="DG117" s="88" t="e">
        <f t="shared" si="13"/>
        <v>#REF!</v>
      </c>
      <c r="DH117" s="88" t="e">
        <f t="shared" si="13"/>
        <v>#REF!</v>
      </c>
      <c r="DI117" s="88" t="e">
        <f t="shared" si="13"/>
        <v>#REF!</v>
      </c>
      <c r="DJ117" s="88" t="e">
        <f t="shared" si="13"/>
        <v>#REF!</v>
      </c>
      <c r="DK117" s="88" t="e">
        <f t="shared" si="13"/>
        <v>#REF!</v>
      </c>
      <c r="DL117" s="88" t="e">
        <f t="shared" si="13"/>
        <v>#REF!</v>
      </c>
      <c r="DM117" s="88" t="e">
        <f t="shared" si="13"/>
        <v>#REF!</v>
      </c>
      <c r="DN117" s="88" t="e">
        <f t="shared" si="13"/>
        <v>#REF!</v>
      </c>
      <c r="DO117" s="88" t="e">
        <f t="shared" si="13"/>
        <v>#REF!</v>
      </c>
      <c r="DP117" s="88" t="e">
        <f t="shared" si="13"/>
        <v>#REF!</v>
      </c>
      <c r="DQ117" s="88" t="e">
        <f t="shared" si="13"/>
        <v>#REF!</v>
      </c>
      <c r="DR117" s="88" t="e">
        <f t="shared" si="13"/>
        <v>#REF!</v>
      </c>
      <c r="DS117" s="88" t="e">
        <f t="shared" si="13"/>
        <v>#REF!</v>
      </c>
      <c r="DT117" s="88" t="e">
        <f t="shared" si="13"/>
        <v>#REF!</v>
      </c>
      <c r="DU117" s="88" t="e">
        <f t="shared" si="13"/>
        <v>#REF!</v>
      </c>
      <c r="DV117" s="88" t="e">
        <f t="shared" si="13"/>
        <v>#REF!</v>
      </c>
      <c r="DW117" s="88" t="e">
        <f t="shared" si="13"/>
        <v>#REF!</v>
      </c>
      <c r="DX117" s="88" t="e">
        <f t="shared" ref="DX117" si="14">+DW117/(1-DW118)</f>
        <v>#REF!</v>
      </c>
      <c r="DY117" s="88" t="e">
        <f t="shared" ref="DY117" si="15">+DX117/(1-DX118)</f>
        <v>#REF!</v>
      </c>
      <c r="DZ117" s="88" t="e">
        <f t="shared" ref="DZ117" si="16">+DY117/(1-DY118)</f>
        <v>#REF!</v>
      </c>
      <c r="EA117" s="88" t="e">
        <f t="shared" ref="EA117" si="17">+DZ117/(1-DZ118)</f>
        <v>#REF!</v>
      </c>
      <c r="EB117" s="88" t="e">
        <f t="shared" ref="EB117" si="18">+EA117/(1-EA118)</f>
        <v>#REF!</v>
      </c>
      <c r="EC117" s="88" t="e">
        <f t="shared" ref="EC117" si="19">+EB117/(1-EB118)</f>
        <v>#REF!</v>
      </c>
      <c r="ED117" s="88" t="e">
        <f t="shared" ref="ED117" si="20">+EC117/(1-EC118)</f>
        <v>#REF!</v>
      </c>
      <c r="EE117" s="88" t="e">
        <f t="shared" ref="EE117" si="21">+ED117/(1-ED118)</f>
        <v>#REF!</v>
      </c>
      <c r="EF117" s="88" t="e">
        <f t="shared" ref="EF117" si="22">+EE117/(1-EE118)</f>
        <v>#REF!</v>
      </c>
      <c r="EG117" s="88" t="e">
        <f t="shared" ref="EG117" si="23">+EF117/(1-EF118)</f>
        <v>#REF!</v>
      </c>
      <c r="EH117" s="88" t="e">
        <f t="shared" ref="EH117" si="24">+EG117/(1-EG118)</f>
        <v>#REF!</v>
      </c>
      <c r="EI117" s="88" t="e">
        <f t="shared" ref="EI117" si="25">+EH117/(1-EH118)</f>
        <v>#REF!</v>
      </c>
      <c r="EJ117" s="88" t="e">
        <f t="shared" ref="EJ117" si="26">+EI117/(1-EI118)</f>
        <v>#REF!</v>
      </c>
      <c r="EK117" s="88" t="e">
        <f t="shared" ref="EK117" si="27">+EJ117/(1-EJ118)</f>
        <v>#REF!</v>
      </c>
      <c r="EL117" s="88" t="e">
        <f t="shared" ref="EL117" si="28">+EK117/(1-EK118)</f>
        <v>#REF!</v>
      </c>
      <c r="EM117" s="88" t="e">
        <f t="shared" ref="EM117" si="29">+EL117/(1-EL118)</f>
        <v>#REF!</v>
      </c>
      <c r="EN117" s="88" t="e">
        <f t="shared" ref="EN117" si="30">+EM117/(1-EM118)</f>
        <v>#REF!</v>
      </c>
      <c r="EO117" s="88" t="e">
        <f t="shared" ref="EO117" si="31">+EN117/(1-EN118)</f>
        <v>#REF!</v>
      </c>
      <c r="EP117" s="88" t="e">
        <f t="shared" ref="EP117" si="32">+EO117/(1-EO118)</f>
        <v>#REF!</v>
      </c>
      <c r="EQ117" s="88" t="e">
        <f t="shared" ref="EQ117" si="33">+EP117/(1-EP118)</f>
        <v>#REF!</v>
      </c>
      <c r="ER117" s="88" t="e">
        <f t="shared" ref="ER117" si="34">+EQ117/(1-EQ118)</f>
        <v>#REF!</v>
      </c>
      <c r="ES117" s="88" t="e">
        <f t="shared" ref="ES117" si="35">+ER117/(1-ER118)</f>
        <v>#REF!</v>
      </c>
      <c r="ET117" s="88" t="e">
        <f t="shared" ref="ET117" si="36">+ES117/(1-ES118)</f>
        <v>#REF!</v>
      </c>
      <c r="EU117" s="88" t="e">
        <f t="shared" ref="EU117" si="37">+ET117/(1-ET118)</f>
        <v>#REF!</v>
      </c>
      <c r="EV117" s="88" t="e">
        <f t="shared" ref="EV117" si="38">+EU117/(1-EU118)</f>
        <v>#REF!</v>
      </c>
      <c r="EW117" s="88" t="e">
        <f t="shared" ref="EW117" si="39">+EV117/(1-EV118)</f>
        <v>#REF!</v>
      </c>
      <c r="EX117" s="88" t="e">
        <f t="shared" ref="EX117" si="40">+EW117/(1-EW118)</f>
        <v>#REF!</v>
      </c>
      <c r="EY117" s="88" t="e">
        <f t="shared" ref="EY117" si="41">+EX117/(1-EX118)</f>
        <v>#REF!</v>
      </c>
      <c r="EZ117" s="88" t="e">
        <f t="shared" ref="EZ117" si="42">+EY117/(1-EY118)</f>
        <v>#REF!</v>
      </c>
      <c r="FA117" s="88" t="e">
        <f t="shared" ref="FA117" si="43">+EZ117/(1-EZ118)</f>
        <v>#REF!</v>
      </c>
      <c r="FB117" s="88" t="e">
        <f t="shared" ref="FB117" si="44">+FA117/(1-FA118)</f>
        <v>#REF!</v>
      </c>
      <c r="FC117" s="88" t="e">
        <f t="shared" ref="FC117" si="45">+FB117/(1-FB118)</f>
        <v>#REF!</v>
      </c>
      <c r="FD117" s="88" t="e">
        <f t="shared" ref="FD117" si="46">+FC117/(1-FC118)</f>
        <v>#REF!</v>
      </c>
      <c r="FE117" s="88" t="e">
        <f t="shared" ref="FE117" si="47">+FD117/(1-FD118)</f>
        <v>#REF!</v>
      </c>
      <c r="FF117" s="88" t="e">
        <f t="shared" ref="FF117" si="48">+FE117/(1-FE118)</f>
        <v>#REF!</v>
      </c>
      <c r="FG117" s="88" t="e">
        <f t="shared" ref="FG117" si="49">+FF117/(1-FF118)</f>
        <v>#REF!</v>
      </c>
      <c r="FH117" s="88" t="e">
        <f t="shared" ref="FH117" si="50">+FG117/(1-FG118)</f>
        <v>#REF!</v>
      </c>
      <c r="FI117" s="88" t="e">
        <f t="shared" ref="FI117" si="51">+FH117/(1-FH118)</f>
        <v>#REF!</v>
      </c>
      <c r="FJ117" s="88" t="e">
        <f t="shared" ref="FJ117" si="52">+FI117/(1-FI118)</f>
        <v>#REF!</v>
      </c>
      <c r="FK117" s="88" t="e">
        <f t="shared" ref="FK117" si="53">+FJ117/(1-FJ118)</f>
        <v>#REF!</v>
      </c>
      <c r="FL117" s="88" t="e">
        <f t="shared" ref="FL117" si="54">+FK117/(1-FK118)</f>
        <v>#REF!</v>
      </c>
      <c r="FM117" s="88" t="e">
        <f t="shared" ref="FM117" si="55">+FL117/(1-FL118)</f>
        <v>#REF!</v>
      </c>
      <c r="FN117" s="88" t="e">
        <f t="shared" ref="FN117" si="56">+FM117/(1-FM118)</f>
        <v>#REF!</v>
      </c>
      <c r="FO117" s="88" t="e">
        <f t="shared" ref="FO117" si="57">+FN117/(1-FN118)</f>
        <v>#REF!</v>
      </c>
      <c r="FP117" s="88" t="e">
        <f t="shared" ref="FP117" si="58">+FO117/(1-FO118)</f>
        <v>#REF!</v>
      </c>
      <c r="FQ117" s="88" t="e">
        <f t="shared" ref="FQ117" si="59">+FP117/(1-FP118)</f>
        <v>#REF!</v>
      </c>
      <c r="FR117" s="88" t="e">
        <f t="shared" ref="FR117" si="60">+FQ117/(1-FQ118)</f>
        <v>#REF!</v>
      </c>
      <c r="FS117" s="88" t="e">
        <f t="shared" ref="FS117" si="61">+FR117/(1-FR118)</f>
        <v>#REF!</v>
      </c>
      <c r="FT117" s="88" t="e">
        <f t="shared" ref="FT117" si="62">+FS117/(1-FS118)</f>
        <v>#REF!</v>
      </c>
      <c r="FU117" s="88" t="e">
        <f t="shared" ref="FU117" si="63">+FT117/(1-FT118)</f>
        <v>#REF!</v>
      </c>
      <c r="FV117" s="88" t="e">
        <f t="shared" ref="FV117" si="64">+FU117/(1-FU118)</f>
        <v>#REF!</v>
      </c>
      <c r="FW117" s="88" t="e">
        <f t="shared" ref="FW117" si="65">+FV117/(1-FV118)</f>
        <v>#REF!</v>
      </c>
      <c r="FX117" s="88" t="e">
        <f t="shared" ref="FX117" si="66">+FW117/(1-FW118)</f>
        <v>#REF!</v>
      </c>
      <c r="FY117" s="88" t="e">
        <f t="shared" ref="FY117" si="67">+FX117/(1-FX118)</f>
        <v>#REF!</v>
      </c>
      <c r="FZ117" s="88" t="e">
        <f t="shared" ref="FZ117" si="68">+FY117/(1-FY118)</f>
        <v>#REF!</v>
      </c>
      <c r="GA117" s="88" t="e">
        <f t="shared" ref="GA117" si="69">+FZ117/(1-FZ118)</f>
        <v>#REF!</v>
      </c>
      <c r="GB117" s="88" t="e">
        <f t="shared" ref="GB117" si="70">+GA117/(1-GA118)</f>
        <v>#REF!</v>
      </c>
      <c r="GC117" s="88" t="e">
        <f t="shared" ref="GC117" si="71">+GB117/(1-GB118)</f>
        <v>#REF!</v>
      </c>
      <c r="GD117" s="88" t="e">
        <f t="shared" ref="GD117" si="72">+GC117/(1-GC118)</f>
        <v>#REF!</v>
      </c>
      <c r="GE117" s="88" t="e">
        <f t="shared" ref="GE117" si="73">+GD117/(1-GD118)</f>
        <v>#REF!</v>
      </c>
      <c r="GF117" s="88" t="e">
        <f t="shared" ref="GF117" si="74">+GE117/(1-GE118)</f>
        <v>#REF!</v>
      </c>
      <c r="GG117" s="88" t="e">
        <f t="shared" ref="GG117" si="75">+GF117/(1-GF118)</f>
        <v>#REF!</v>
      </c>
      <c r="GH117" s="88" t="e">
        <f t="shared" ref="GH117" si="76">+GG117/(1-GG118)</f>
        <v>#REF!</v>
      </c>
      <c r="GI117" s="88" t="e">
        <f t="shared" ref="GI117" si="77">+GH117/(1-GH118)</f>
        <v>#REF!</v>
      </c>
      <c r="GJ117" s="88" t="e">
        <f t="shared" ref="GJ117" si="78">+GI117/(1-GI118)</f>
        <v>#REF!</v>
      </c>
      <c r="GK117" s="88" t="e">
        <f t="shared" ref="GK117" si="79">+GJ117/(1-GJ118)</f>
        <v>#REF!</v>
      </c>
      <c r="GL117" s="88" t="e">
        <f t="shared" ref="GL117" si="80">+GK117/(1-GK118)</f>
        <v>#REF!</v>
      </c>
      <c r="GM117" s="88" t="e">
        <f t="shared" ref="GM117" si="81">+GL117/(1-GL118)</f>
        <v>#REF!</v>
      </c>
      <c r="GN117" s="88" t="e">
        <f t="shared" ref="GN117" si="82">+GM117/(1-GM118)</f>
        <v>#REF!</v>
      </c>
      <c r="GO117" s="88" t="e">
        <f t="shared" ref="GO117" si="83">+GN117/(1-GN118)</f>
        <v>#REF!</v>
      </c>
      <c r="GP117" s="88" t="e">
        <f t="shared" ref="GP117" si="84">+GO117/(1-GO118)</f>
        <v>#REF!</v>
      </c>
      <c r="GQ117" s="88" t="e">
        <f t="shared" ref="GQ117" si="85">+GP117/(1-GP118)</f>
        <v>#REF!</v>
      </c>
      <c r="GR117" s="88" t="e">
        <f t="shared" ref="GR117" si="86">+GQ117/(1-GQ118)</f>
        <v>#REF!</v>
      </c>
      <c r="GS117" s="88" t="e">
        <f t="shared" ref="GS117" si="87">+GR117/(1-GR118)</f>
        <v>#REF!</v>
      </c>
      <c r="GT117" s="88" t="e">
        <f t="shared" ref="GT117" si="88">+GS117/(1-GS118)</f>
        <v>#REF!</v>
      </c>
      <c r="GU117" s="88" t="e">
        <f t="shared" ref="GU117" si="89">+GT117/(1-GT118)</f>
        <v>#REF!</v>
      </c>
      <c r="GV117" s="88" t="e">
        <f t="shared" ref="GV117" si="90">+GU117/(1-GU118)</f>
        <v>#REF!</v>
      </c>
      <c r="GW117" s="88" t="e">
        <f t="shared" ref="GW117" si="91">+GV117/(1-GV118)</f>
        <v>#REF!</v>
      </c>
      <c r="GX117" s="88" t="e">
        <f t="shared" ref="GX117" si="92">+GW117/(1-GW118)</f>
        <v>#REF!</v>
      </c>
      <c r="GY117" s="88" t="e">
        <f t="shared" ref="GY117" si="93">+GX117/(1-GX118)</f>
        <v>#REF!</v>
      </c>
      <c r="GZ117" s="88" t="e">
        <f t="shared" ref="GZ117" si="94">+GY117/(1-GY118)</f>
        <v>#REF!</v>
      </c>
      <c r="HA117" s="88" t="e">
        <f t="shared" ref="HA117" si="95">+GZ117/(1-GZ118)</f>
        <v>#REF!</v>
      </c>
      <c r="HB117" s="88" t="e">
        <f t="shared" ref="HB117" si="96">+HA117/(1-HA118)</f>
        <v>#REF!</v>
      </c>
      <c r="HC117" s="88" t="e">
        <f t="shared" ref="HC117" si="97">+HB117/(1-HB118)</f>
        <v>#REF!</v>
      </c>
      <c r="HD117" s="88" t="e">
        <f t="shared" ref="HD117" si="98">+HC117/(1-HC118)</f>
        <v>#REF!</v>
      </c>
      <c r="HE117" s="88" t="e">
        <f t="shared" ref="HE117" si="99">+HD117/(1-HD118)</f>
        <v>#REF!</v>
      </c>
      <c r="HF117" s="88" t="e">
        <f t="shared" ref="HF117" si="100">+HE117/(1-HE118)</f>
        <v>#REF!</v>
      </c>
      <c r="HG117" s="88" t="e">
        <f t="shared" ref="HG117" si="101">+HF117/(1-HF118)</f>
        <v>#REF!</v>
      </c>
      <c r="HH117" s="88" t="e">
        <f t="shared" ref="HH117" si="102">+HG117/(1-HG118)</f>
        <v>#REF!</v>
      </c>
      <c r="HI117" s="88" t="e">
        <f t="shared" ref="HI117" si="103">+HH117/(1-HH118)</f>
        <v>#REF!</v>
      </c>
      <c r="HJ117" s="88" t="e">
        <f t="shared" ref="HJ117" si="104">+HI117/(1-HI118)</f>
        <v>#REF!</v>
      </c>
      <c r="HK117" s="88" t="e">
        <f t="shared" ref="HK117" si="105">+HJ117/(1-HJ118)</f>
        <v>#REF!</v>
      </c>
      <c r="HL117" s="88" t="e">
        <f t="shared" ref="HL117" si="106">+HK117/(1-HK118)</f>
        <v>#REF!</v>
      </c>
      <c r="HM117" s="88" t="e">
        <f t="shared" ref="HM117" si="107">+HL117/(1-HL118)</f>
        <v>#REF!</v>
      </c>
      <c r="HN117" s="88" t="e">
        <f t="shared" ref="HN117" si="108">+HM117/(1-HM118)</f>
        <v>#REF!</v>
      </c>
      <c r="HO117" s="88" t="e">
        <f t="shared" ref="HO117" si="109">+HN117/(1-HN118)</f>
        <v>#REF!</v>
      </c>
      <c r="HP117" s="88" t="e">
        <f t="shared" ref="HP117" si="110">+HO117/(1-HO118)</f>
        <v>#REF!</v>
      </c>
      <c r="HQ117" s="88" t="e">
        <f t="shared" ref="HQ117" si="111">+HP117/(1-HP118)</f>
        <v>#REF!</v>
      </c>
      <c r="HR117" s="88" t="e">
        <f t="shared" ref="HR117" si="112">+HQ117/(1-HQ118)</f>
        <v>#REF!</v>
      </c>
      <c r="HS117" s="88" t="e">
        <f t="shared" ref="HS117" si="113">+HR117/(1-HR118)</f>
        <v>#REF!</v>
      </c>
      <c r="HT117" s="88" t="e">
        <f t="shared" ref="HT117" si="114">+HS117/(1-HS118)</f>
        <v>#REF!</v>
      </c>
      <c r="HU117" s="88" t="e">
        <f t="shared" ref="HU117" si="115">+HT117/(1-HT118)</f>
        <v>#REF!</v>
      </c>
      <c r="HV117" s="88" t="e">
        <f t="shared" ref="HV117" si="116">+HU117/(1-HU118)</f>
        <v>#REF!</v>
      </c>
      <c r="HW117" s="88" t="e">
        <f t="shared" ref="HW117" si="117">+HV117/(1-HV118)</f>
        <v>#REF!</v>
      </c>
      <c r="HX117" s="88" t="e">
        <f t="shared" ref="HX117" si="118">+HW117/(1-HW118)</f>
        <v>#REF!</v>
      </c>
      <c r="HY117" s="88" t="e">
        <f t="shared" ref="HY117" si="119">+HX117/(1-HX118)</f>
        <v>#REF!</v>
      </c>
      <c r="HZ117" s="88" t="e">
        <f t="shared" ref="HZ117" si="120">+HY117/(1-HY118)</f>
        <v>#REF!</v>
      </c>
      <c r="IA117" s="88" t="e">
        <f t="shared" ref="IA117" si="121">+HZ117/(1-HZ118)</f>
        <v>#REF!</v>
      </c>
      <c r="IB117" s="88" t="e">
        <f t="shared" ref="IB117" si="122">+IA117/(1-IA118)</f>
        <v>#REF!</v>
      </c>
      <c r="IC117" s="88" t="e">
        <f t="shared" ref="IC117" si="123">+IB117/(1-IB118)</f>
        <v>#REF!</v>
      </c>
      <c r="ID117" s="88" t="e">
        <f t="shared" ref="ID117" si="124">+IC117/(1-IC118)</f>
        <v>#REF!</v>
      </c>
      <c r="IE117" s="88" t="e">
        <f t="shared" ref="IE117" si="125">+ID117/(1-ID118)</f>
        <v>#REF!</v>
      </c>
      <c r="IF117" s="88" t="e">
        <f t="shared" ref="IF117" si="126">+IE117/(1-IE118)</f>
        <v>#REF!</v>
      </c>
      <c r="IG117" s="88" t="e">
        <f t="shared" ref="IG117" si="127">+IF117/(1-IF118)</f>
        <v>#REF!</v>
      </c>
      <c r="IH117" s="88" t="e">
        <f t="shared" ref="IH117" si="128">+IG117/(1-IG118)</f>
        <v>#REF!</v>
      </c>
      <c r="II117" s="88" t="e">
        <f t="shared" ref="II117" si="129">+IH117/(1-IH118)</f>
        <v>#REF!</v>
      </c>
      <c r="IJ117" s="88" t="e">
        <f t="shared" ref="IJ117" si="130">+II117/(1-II118)</f>
        <v>#REF!</v>
      </c>
      <c r="IK117" s="88" t="e">
        <f t="shared" ref="IK117" si="131">+IJ117/(1-IJ118)</f>
        <v>#REF!</v>
      </c>
      <c r="IL117" s="88" t="e">
        <f t="shared" ref="IL117" si="132">+IK117/(1-IK118)</f>
        <v>#REF!</v>
      </c>
      <c r="IM117" s="88" t="e">
        <f t="shared" ref="IM117" si="133">+IL117/(1-IL118)</f>
        <v>#REF!</v>
      </c>
      <c r="IN117" s="88" t="e">
        <f t="shared" ref="IN117" si="134">+IM117/(1-IM118)</f>
        <v>#REF!</v>
      </c>
      <c r="IO117" s="88" t="e">
        <f t="shared" ref="IO117" si="135">+IN117/(1-IN118)</f>
        <v>#REF!</v>
      </c>
      <c r="IP117" s="88" t="e">
        <f t="shared" ref="IP117" si="136">+IO117/(1-IO118)</f>
        <v>#REF!</v>
      </c>
      <c r="IQ117" s="88" t="e">
        <f t="shared" ref="IQ117" si="137">+IP117/(1-IP118)</f>
        <v>#REF!</v>
      </c>
      <c r="IR117" s="88" t="e">
        <f t="shared" ref="IR117" si="138">+IQ117/(1-IQ118)</f>
        <v>#REF!</v>
      </c>
      <c r="IS117" s="88" t="e">
        <f t="shared" ref="IS117" si="139">+IR117/(1-IR118)</f>
        <v>#REF!</v>
      </c>
      <c r="IT117" s="88" t="e">
        <f t="shared" ref="IT117" si="140">+IS117/(1-IS118)</f>
        <v>#REF!</v>
      </c>
      <c r="IU117" s="88" t="e">
        <f t="shared" ref="IU117" si="141">+IT117/(1-IT118)</f>
        <v>#REF!</v>
      </c>
      <c r="IV117" s="88" t="e">
        <f t="shared" ref="IV117" si="142">+IU117/(1-IU118)</f>
        <v>#REF!</v>
      </c>
      <c r="IW117" s="88" t="e">
        <f t="shared" ref="IW117" si="143">+IV117/(1-IV118)</f>
        <v>#REF!</v>
      </c>
      <c r="IX117" s="88" t="e">
        <f t="shared" ref="IX117" si="144">+IW117/(1-IW118)</f>
        <v>#REF!</v>
      </c>
      <c r="IY117" s="88" t="e">
        <f t="shared" ref="IY117" si="145">+IX117/(1-IX118)</f>
        <v>#REF!</v>
      </c>
      <c r="IZ117" s="88" t="e">
        <f t="shared" ref="IZ117" si="146">+IY117/(1-IY118)</f>
        <v>#REF!</v>
      </c>
      <c r="JA117" s="88" t="e">
        <f t="shared" ref="JA117" si="147">+IZ117/(1-IZ118)</f>
        <v>#REF!</v>
      </c>
      <c r="JB117" s="88" t="e">
        <f t="shared" ref="JB117" si="148">+JA117/(1-JA118)</f>
        <v>#REF!</v>
      </c>
      <c r="JC117" s="88" t="e">
        <f t="shared" ref="JC117" si="149">+JB117/(1-JB118)</f>
        <v>#REF!</v>
      </c>
      <c r="JD117" s="88" t="e">
        <f t="shared" ref="JD117" si="150">+JC117/(1-JC118)</f>
        <v>#REF!</v>
      </c>
      <c r="JE117" s="88" t="e">
        <f t="shared" ref="JE117" si="151">+JD117/(1-JD118)</f>
        <v>#REF!</v>
      </c>
      <c r="JF117" s="88" t="e">
        <f t="shared" ref="JF117" si="152">+JE117/(1-JE118)</f>
        <v>#REF!</v>
      </c>
      <c r="JG117" s="88" t="e">
        <f t="shared" ref="JG117" si="153">+JF117/(1-JF118)</f>
        <v>#REF!</v>
      </c>
      <c r="JH117" s="88" t="e">
        <f t="shared" ref="JH117" si="154">+JG117/(1-JG118)</f>
        <v>#REF!</v>
      </c>
      <c r="JI117" s="88" t="e">
        <f t="shared" ref="JI117" si="155">+JH117/(1-JH118)</f>
        <v>#REF!</v>
      </c>
      <c r="JJ117" s="88" t="e">
        <f t="shared" ref="JJ117" si="156">+JI117/(1-JI118)</f>
        <v>#REF!</v>
      </c>
      <c r="JK117" s="88" t="e">
        <f t="shared" ref="JK117" si="157">+JJ117/(1-JJ118)</f>
        <v>#REF!</v>
      </c>
      <c r="JL117" s="88" t="e">
        <f t="shared" ref="JL117" si="158">+JK117/(1-JK118)</f>
        <v>#REF!</v>
      </c>
      <c r="JM117" s="88" t="e">
        <f t="shared" ref="JM117" si="159">+JL117/(1-JL118)</f>
        <v>#REF!</v>
      </c>
      <c r="JN117" s="88" t="e">
        <f t="shared" ref="JN117" si="160">+JM117/(1-JM118)</f>
        <v>#REF!</v>
      </c>
      <c r="JO117" s="88" t="e">
        <f t="shared" ref="JO117" si="161">+JN117/(1-JN118)</f>
        <v>#REF!</v>
      </c>
      <c r="JP117" s="88" t="e">
        <f t="shared" ref="JP117" si="162">+JO117/(1-JO118)</f>
        <v>#REF!</v>
      </c>
      <c r="JQ117" s="88" t="e">
        <f t="shared" ref="JQ117" si="163">+JP117/(1-JP118)</f>
        <v>#REF!</v>
      </c>
      <c r="JR117" s="88" t="e">
        <f t="shared" ref="JR117" si="164">+JQ117/(1-JQ118)</f>
        <v>#REF!</v>
      </c>
      <c r="JS117" s="88" t="e">
        <f t="shared" ref="JS117" si="165">+JR117/(1-JR118)</f>
        <v>#REF!</v>
      </c>
      <c r="JT117" s="88" t="e">
        <f t="shared" ref="JT117" si="166">+JS117/(1-JS118)</f>
        <v>#REF!</v>
      </c>
      <c r="JU117" s="88" t="e">
        <f t="shared" ref="JU117" si="167">+JT117/(1-JT118)</f>
        <v>#REF!</v>
      </c>
      <c r="JV117" s="88" t="e">
        <f t="shared" ref="JV117" si="168">+JU117/(1-JU118)</f>
        <v>#REF!</v>
      </c>
      <c r="JW117" s="88" t="e">
        <f t="shared" ref="JW117" si="169">+JV117/(1-JV118)</f>
        <v>#REF!</v>
      </c>
      <c r="JX117" s="88" t="e">
        <f t="shared" ref="JX117" si="170">+JW117/(1-JW118)</f>
        <v>#REF!</v>
      </c>
      <c r="JY117" s="88" t="e">
        <f t="shared" ref="JY117" si="171">+JX117/(1-JX118)</f>
        <v>#REF!</v>
      </c>
      <c r="JZ117" s="88" t="e">
        <f t="shared" ref="JZ117" si="172">+JY117/(1-JY118)</f>
        <v>#REF!</v>
      </c>
      <c r="KA117" s="88" t="e">
        <f t="shared" ref="KA117" si="173">+JZ117/(1-JZ118)</f>
        <v>#REF!</v>
      </c>
      <c r="KB117" s="88" t="e">
        <f t="shared" ref="KB117" si="174">+KA117/(1-KA118)</f>
        <v>#REF!</v>
      </c>
      <c r="KC117" s="88" t="e">
        <f t="shared" ref="KC117" si="175">+KB117/(1-KB118)</f>
        <v>#REF!</v>
      </c>
      <c r="KD117" s="88" t="e">
        <f t="shared" ref="KD117" si="176">+KC117/(1-KC118)</f>
        <v>#REF!</v>
      </c>
      <c r="KE117" s="88" t="e">
        <f t="shared" ref="KE117" si="177">+KD117/(1-KD118)</f>
        <v>#REF!</v>
      </c>
      <c r="KF117" s="88" t="e">
        <f t="shared" ref="KF117" si="178">+KE117/(1-KE118)</f>
        <v>#REF!</v>
      </c>
      <c r="KG117" s="88" t="e">
        <f t="shared" ref="KG117" si="179">+KF117/(1-KF118)</f>
        <v>#REF!</v>
      </c>
      <c r="KH117" s="88" t="e">
        <f t="shared" ref="KH117" si="180">+KG117/(1-KG118)</f>
        <v>#REF!</v>
      </c>
      <c r="KI117" s="88" t="e">
        <f t="shared" ref="KI117" si="181">+KH117/(1-KH118)</f>
        <v>#REF!</v>
      </c>
      <c r="KJ117" s="88" t="e">
        <f t="shared" ref="KJ117" si="182">+KI117/(1-KI118)</f>
        <v>#REF!</v>
      </c>
      <c r="KK117" s="88" t="e">
        <f t="shared" ref="KK117" si="183">+KJ117/(1-KJ118)</f>
        <v>#REF!</v>
      </c>
      <c r="KL117" s="88" t="e">
        <f t="shared" ref="KL117" si="184">+KK117/(1-KK118)</f>
        <v>#REF!</v>
      </c>
      <c r="KM117" s="88" t="e">
        <f t="shared" ref="KM117" si="185">+KL117/(1-KL118)</f>
        <v>#REF!</v>
      </c>
      <c r="KN117" s="88" t="e">
        <f t="shared" ref="KN117" si="186">+KM117/(1-KM118)</f>
        <v>#REF!</v>
      </c>
      <c r="KO117" s="88" t="e">
        <f t="shared" ref="KO117" si="187">+KN117/(1-KN118)</f>
        <v>#REF!</v>
      </c>
      <c r="KP117" s="88" t="e">
        <f t="shared" ref="KP117" si="188">+KO117/(1-KO118)</f>
        <v>#REF!</v>
      </c>
      <c r="KQ117" s="88" t="e">
        <f t="shared" ref="KQ117" si="189">+KP117/(1-KP118)</f>
        <v>#REF!</v>
      </c>
      <c r="KR117" s="88" t="e">
        <f t="shared" ref="KR117" si="190">+KQ117/(1-KQ118)</f>
        <v>#REF!</v>
      </c>
      <c r="KS117" s="88" t="e">
        <f t="shared" ref="KS117" si="191">+KR117/(1-KR118)</f>
        <v>#REF!</v>
      </c>
      <c r="KT117" s="88" t="e">
        <f t="shared" ref="KT117" si="192">+KS117/(1-KS118)</f>
        <v>#REF!</v>
      </c>
      <c r="KU117" s="88" t="e">
        <f t="shared" ref="KU117" si="193">+KT117/(1-KT118)</f>
        <v>#REF!</v>
      </c>
      <c r="KV117" s="88" t="e">
        <f t="shared" ref="KV117" si="194">+KU117/(1-KU118)</f>
        <v>#REF!</v>
      </c>
      <c r="KW117" s="88" t="e">
        <f t="shared" ref="KW117" si="195">+KV117/(1-KV118)</f>
        <v>#REF!</v>
      </c>
      <c r="KX117" s="88" t="e">
        <f t="shared" ref="KX117" si="196">+KW117/(1-KW118)</f>
        <v>#REF!</v>
      </c>
      <c r="KY117" s="88" t="e">
        <f t="shared" ref="KY117" si="197">+KX117/(1-KX118)</f>
        <v>#REF!</v>
      </c>
      <c r="KZ117" s="88" t="e">
        <f t="shared" ref="KZ117" si="198">+KY117/(1-KY118)</f>
        <v>#REF!</v>
      </c>
      <c r="LA117" s="88" t="e">
        <f t="shared" ref="LA117" si="199">+KZ117/(1-KZ118)</f>
        <v>#REF!</v>
      </c>
      <c r="LB117" s="88" t="e">
        <f t="shared" ref="LB117" si="200">+LA117/(1-LA118)</f>
        <v>#REF!</v>
      </c>
      <c r="LC117" s="88" t="e">
        <f t="shared" ref="LC117" si="201">+LB117/(1-LB118)</f>
        <v>#REF!</v>
      </c>
      <c r="LD117" s="88" t="e">
        <f t="shared" ref="LD117" si="202">+LC117/(1-LC118)</f>
        <v>#REF!</v>
      </c>
      <c r="LE117" s="88" t="e">
        <f t="shared" ref="LE117" si="203">+LD117/(1-LD118)</f>
        <v>#REF!</v>
      </c>
      <c r="LF117" s="88" t="e">
        <f t="shared" ref="LF117" si="204">+LE117/(1-LE118)</f>
        <v>#REF!</v>
      </c>
      <c r="LG117" s="88" t="e">
        <f t="shared" ref="LG117" si="205">+LF117/(1-LF118)</f>
        <v>#REF!</v>
      </c>
      <c r="LH117" s="88" t="e">
        <f t="shared" ref="LH117" si="206">+LG117/(1-LG118)</f>
        <v>#REF!</v>
      </c>
      <c r="LI117" s="88" t="e">
        <f t="shared" ref="LI117" si="207">+LH117/(1-LH118)</f>
        <v>#REF!</v>
      </c>
      <c r="LJ117" s="88" t="e">
        <f t="shared" ref="LJ117" si="208">+LI117/(1-LI118)</f>
        <v>#REF!</v>
      </c>
      <c r="LK117" s="88" t="e">
        <f t="shared" ref="LK117" si="209">+LJ117/(1-LJ118)</f>
        <v>#REF!</v>
      </c>
      <c r="LL117" s="88" t="e">
        <f t="shared" ref="LL117" si="210">+LK117/(1-LK118)</f>
        <v>#REF!</v>
      </c>
      <c r="LM117" s="88" t="e">
        <f t="shared" ref="LM117" si="211">+LL117/(1-LL118)</f>
        <v>#REF!</v>
      </c>
      <c r="LN117" s="88" t="e">
        <f t="shared" ref="LN117" si="212">+LM117/(1-LM118)</f>
        <v>#REF!</v>
      </c>
      <c r="LO117" s="88" t="e">
        <f t="shared" ref="LO117" si="213">+LN117/(1-LN118)</f>
        <v>#REF!</v>
      </c>
      <c r="LP117" s="88" t="e">
        <f t="shared" ref="LP117" si="214">+LO117/(1-LO118)</f>
        <v>#REF!</v>
      </c>
      <c r="LQ117" s="88" t="e">
        <f t="shared" ref="LQ117" si="215">+LP117/(1-LP118)</f>
        <v>#REF!</v>
      </c>
      <c r="LR117" s="88" t="e">
        <f t="shared" ref="LR117" si="216">+LQ117/(1-LQ118)</f>
        <v>#REF!</v>
      </c>
      <c r="LS117" s="88" t="e">
        <f t="shared" ref="LS117" si="217">+LR117/(1-LR118)</f>
        <v>#REF!</v>
      </c>
      <c r="LT117" s="88" t="e">
        <f t="shared" ref="LT117" si="218">+LS117/(1-LS118)</f>
        <v>#REF!</v>
      </c>
      <c r="LU117" s="88" t="e">
        <f t="shared" ref="LU117" si="219">+LT117/(1-LT118)</f>
        <v>#REF!</v>
      </c>
      <c r="LV117" s="88" t="e">
        <f t="shared" ref="LV117" si="220">+LU117/(1-LU118)</f>
        <v>#REF!</v>
      </c>
      <c r="LW117" s="88" t="e">
        <f t="shared" ref="LW117" si="221">+LV117/(1-LV118)</f>
        <v>#REF!</v>
      </c>
      <c r="LX117" s="88" t="e">
        <f t="shared" ref="LX117" si="222">+LW117/(1-LW118)</f>
        <v>#REF!</v>
      </c>
      <c r="LY117" s="88" t="e">
        <f t="shared" ref="LY117" si="223">+LX117/(1-LX118)</f>
        <v>#REF!</v>
      </c>
      <c r="LZ117" s="88" t="e">
        <f t="shared" ref="LZ117" si="224">+LY117/(1-LY118)</f>
        <v>#REF!</v>
      </c>
      <c r="MA117" s="88" t="e">
        <f t="shared" ref="MA117" si="225">+LZ117/(1-LZ118)</f>
        <v>#REF!</v>
      </c>
      <c r="MB117" s="88" t="e">
        <f t="shared" ref="MB117" si="226">+MA117/(1-MA118)</f>
        <v>#REF!</v>
      </c>
      <c r="MC117" s="88" t="e">
        <f t="shared" ref="MC117" si="227">+MB117/(1-MB118)</f>
        <v>#REF!</v>
      </c>
      <c r="MD117" s="88" t="e">
        <f t="shared" ref="MD117" si="228">+MC117/(1-MC118)</f>
        <v>#REF!</v>
      </c>
      <c r="ME117" s="88" t="e">
        <f t="shared" ref="ME117" si="229">+MD117/(1-MD118)</f>
        <v>#REF!</v>
      </c>
      <c r="MF117" s="88" t="e">
        <f t="shared" ref="MF117" si="230">+ME117/(1-ME118)</f>
        <v>#REF!</v>
      </c>
      <c r="MG117" s="88" t="e">
        <f t="shared" ref="MG117" si="231">+MF117/(1-MF118)</f>
        <v>#REF!</v>
      </c>
      <c r="MH117" s="88" t="e">
        <f t="shared" ref="MH117" si="232">+MG117/(1-MG118)</f>
        <v>#REF!</v>
      </c>
      <c r="MI117" s="88" t="e">
        <f t="shared" ref="MI117" si="233">+MH117/(1-MH118)</f>
        <v>#REF!</v>
      </c>
      <c r="MJ117" s="88" t="e">
        <f t="shared" ref="MJ117" si="234">+MI117/(1-MI118)</f>
        <v>#REF!</v>
      </c>
      <c r="MK117" s="88" t="e">
        <f t="shared" ref="MK117" si="235">+MJ117/(1-MJ118)</f>
        <v>#REF!</v>
      </c>
      <c r="ML117" s="88" t="e">
        <f t="shared" ref="ML117" si="236">+MK117/(1-MK118)</f>
        <v>#REF!</v>
      </c>
      <c r="MM117" s="88" t="e">
        <f t="shared" ref="MM117" si="237">+ML117/(1-ML118)</f>
        <v>#REF!</v>
      </c>
      <c r="MN117" s="88" t="e">
        <f t="shared" ref="MN117" si="238">+MM117/(1-MM118)</f>
        <v>#REF!</v>
      </c>
      <c r="MO117" s="88" t="e">
        <f t="shared" ref="MO117" si="239">+MN117/(1-MN118)</f>
        <v>#REF!</v>
      </c>
      <c r="MP117" s="88" t="e">
        <f t="shared" ref="MP117" si="240">+MO117/(1-MO118)</f>
        <v>#REF!</v>
      </c>
      <c r="MQ117" s="88" t="e">
        <f t="shared" ref="MQ117" si="241">+MP117/(1-MP118)</f>
        <v>#REF!</v>
      </c>
      <c r="MR117" s="88" t="e">
        <f t="shared" ref="MR117" si="242">+MQ117/(1-MQ118)</f>
        <v>#REF!</v>
      </c>
      <c r="MS117" s="88" t="e">
        <f t="shared" ref="MS117" si="243">+MR117/(1-MR118)</f>
        <v>#REF!</v>
      </c>
      <c r="MT117" s="88" t="e">
        <f t="shared" ref="MT117" si="244">+MS117/(1-MS118)</f>
        <v>#REF!</v>
      </c>
      <c r="MU117" s="88" t="e">
        <f t="shared" ref="MU117" si="245">+MT117/(1-MT118)</f>
        <v>#REF!</v>
      </c>
      <c r="MV117" s="88" t="e">
        <f t="shared" ref="MV117" si="246">+MU117/(1-MU118)</f>
        <v>#REF!</v>
      </c>
      <c r="MW117" s="88" t="e">
        <f t="shared" ref="MW117" si="247">+MV117/(1-MV118)</f>
        <v>#REF!</v>
      </c>
      <c r="MX117" s="88" t="e">
        <f t="shared" ref="MX117" si="248">+MW117/(1-MW118)</f>
        <v>#REF!</v>
      </c>
      <c r="MY117" s="88" t="e">
        <f t="shared" ref="MY117" si="249">+MX117/(1-MX118)</f>
        <v>#REF!</v>
      </c>
      <c r="MZ117" s="88" t="e">
        <f t="shared" ref="MZ117" si="250">+MY117/(1-MY118)</f>
        <v>#REF!</v>
      </c>
      <c r="NA117" s="88" t="e">
        <f t="shared" ref="NA117" si="251">+MZ117/(1-MZ118)</f>
        <v>#REF!</v>
      </c>
      <c r="NB117" s="88" t="e">
        <f t="shared" ref="NB117" si="252">+NA117/(1-NA118)</f>
        <v>#REF!</v>
      </c>
      <c r="NC117" s="88" t="e">
        <f t="shared" ref="NC117" si="253">+NB117/(1-NB118)</f>
        <v>#REF!</v>
      </c>
      <c r="ND117" s="88" t="e">
        <f t="shared" ref="ND117" si="254">+NC117/(1-NC118)</f>
        <v>#REF!</v>
      </c>
      <c r="NE117" s="88" t="e">
        <f t="shared" ref="NE117" si="255">+ND117/(1-ND118)</f>
        <v>#REF!</v>
      </c>
      <c r="NF117" s="88" t="e">
        <f t="shared" ref="NF117" si="256">+NE117/(1-NE118)</f>
        <v>#REF!</v>
      </c>
      <c r="NG117" s="88" t="e">
        <f t="shared" ref="NG117" si="257">+NF117/(1-NF118)</f>
        <v>#REF!</v>
      </c>
      <c r="NH117" s="88" t="e">
        <f t="shared" ref="NH117" si="258">+NG117/(1-NG118)</f>
        <v>#REF!</v>
      </c>
      <c r="NI117" s="88" t="e">
        <f t="shared" ref="NI117" si="259">+NH117/(1-NH118)</f>
        <v>#REF!</v>
      </c>
      <c r="NJ117" s="88" t="e">
        <f t="shared" ref="NJ117" si="260">+NI117/(1-NI118)</f>
        <v>#REF!</v>
      </c>
      <c r="NK117" s="88" t="e">
        <f t="shared" ref="NK117" si="261">+NJ117/(1-NJ118)</f>
        <v>#REF!</v>
      </c>
      <c r="NL117" s="88" t="e">
        <f t="shared" ref="NL117" si="262">+NK117/(1-NK118)</f>
        <v>#REF!</v>
      </c>
      <c r="NM117" s="88" t="e">
        <f t="shared" ref="NM117" si="263">+NL117/(1-NL118)</f>
        <v>#REF!</v>
      </c>
      <c r="NN117" s="88" t="e">
        <f t="shared" ref="NN117" si="264">+NM117/(1-NM118)</f>
        <v>#REF!</v>
      </c>
      <c r="NO117" s="88" t="e">
        <f t="shared" ref="NO117" si="265">+NN117/(1-NN118)</f>
        <v>#REF!</v>
      </c>
      <c r="NP117" s="88" t="e">
        <f t="shared" ref="NP117" si="266">+NO117/(1-NO118)</f>
        <v>#REF!</v>
      </c>
      <c r="NQ117" s="88" t="e">
        <f t="shared" ref="NQ117" si="267">+NP117/(1-NP118)</f>
        <v>#REF!</v>
      </c>
      <c r="NR117" s="88" t="e">
        <f t="shared" ref="NR117" si="268">+NQ117/(1-NQ118)</f>
        <v>#REF!</v>
      </c>
      <c r="NS117" s="88" t="e">
        <f t="shared" ref="NS117" si="269">+NR117/(1-NR118)</f>
        <v>#REF!</v>
      </c>
      <c r="NT117" s="88" t="e">
        <f t="shared" ref="NT117" si="270">+NS117/(1-NS118)</f>
        <v>#REF!</v>
      </c>
      <c r="NU117" s="88" t="e">
        <f t="shared" ref="NU117" si="271">+NT117/(1-NT118)</f>
        <v>#REF!</v>
      </c>
      <c r="NV117" s="88" t="e">
        <f t="shared" ref="NV117" si="272">+NU117/(1-NU118)</f>
        <v>#REF!</v>
      </c>
      <c r="NW117" s="88" t="e">
        <f t="shared" ref="NW117" si="273">+NV117/(1-NV118)</f>
        <v>#REF!</v>
      </c>
      <c r="NX117" s="88" t="e">
        <f t="shared" ref="NX117" si="274">+NW117/(1-NW118)</f>
        <v>#REF!</v>
      </c>
      <c r="NY117" s="88" t="e">
        <f t="shared" ref="NY117" si="275">+NX117/(1-NX118)</f>
        <v>#REF!</v>
      </c>
      <c r="NZ117" s="88" t="e">
        <f t="shared" ref="NZ117" si="276">+NY117/(1-NY118)</f>
        <v>#REF!</v>
      </c>
      <c r="OA117" s="88" t="e">
        <f t="shared" ref="OA117" si="277">+NZ117/(1-NZ118)</f>
        <v>#REF!</v>
      </c>
      <c r="OB117" s="88" t="e">
        <f t="shared" ref="OB117" si="278">+OA117/(1-OA118)</f>
        <v>#REF!</v>
      </c>
      <c r="OC117" s="88" t="e">
        <f t="shared" ref="OC117" si="279">+OB117/(1-OB118)</f>
        <v>#REF!</v>
      </c>
      <c r="OD117" s="88" t="e">
        <f t="shared" ref="OD117" si="280">+OC117/(1-OC118)</f>
        <v>#REF!</v>
      </c>
      <c r="OE117" s="88" t="e">
        <f t="shared" ref="OE117" si="281">+OD117/(1-OD118)</f>
        <v>#REF!</v>
      </c>
      <c r="OF117" s="88" t="e">
        <f t="shared" ref="OF117" si="282">+OE117/(1-OE118)</f>
        <v>#REF!</v>
      </c>
      <c r="OG117" s="88" t="e">
        <f t="shared" ref="OG117" si="283">+OF117/(1-OF118)</f>
        <v>#REF!</v>
      </c>
      <c r="OH117" s="88" t="e">
        <f t="shared" ref="OH117" si="284">+OG117/(1-OG118)</f>
        <v>#REF!</v>
      </c>
      <c r="OI117" s="88" t="e">
        <f t="shared" ref="OI117" si="285">+OH117/(1-OH118)</f>
        <v>#REF!</v>
      </c>
      <c r="OJ117" s="88" t="e">
        <f t="shared" ref="OJ117" si="286">+OI117/(1-OI118)</f>
        <v>#REF!</v>
      </c>
      <c r="OK117" s="88" t="e">
        <f t="shared" ref="OK117" si="287">+OJ117/(1-OJ118)</f>
        <v>#REF!</v>
      </c>
      <c r="OL117" s="88" t="e">
        <f t="shared" ref="OL117" si="288">+OK117/(1-OK118)</f>
        <v>#REF!</v>
      </c>
      <c r="OM117" s="88" t="e">
        <f t="shared" ref="OM117" si="289">+OL117/(1-OL118)</f>
        <v>#REF!</v>
      </c>
      <c r="ON117" s="88" t="e">
        <f t="shared" ref="ON117" si="290">+OM117/(1-OM118)</f>
        <v>#REF!</v>
      </c>
      <c r="OO117" s="88" t="e">
        <f t="shared" ref="OO117" si="291">+ON117/(1-ON118)</f>
        <v>#REF!</v>
      </c>
      <c r="OP117" s="88" t="e">
        <f t="shared" ref="OP117" si="292">+OO117/(1-OO118)</f>
        <v>#REF!</v>
      </c>
      <c r="OQ117" s="88" t="e">
        <f t="shared" ref="OQ117" si="293">+OP117/(1-OP118)</f>
        <v>#REF!</v>
      </c>
      <c r="OR117" s="88" t="e">
        <f t="shared" ref="OR117" si="294">+OQ117/(1-OQ118)</f>
        <v>#REF!</v>
      </c>
      <c r="OS117" s="88" t="e">
        <f t="shared" ref="OS117" si="295">+OR117/(1-OR118)</f>
        <v>#REF!</v>
      </c>
      <c r="OT117" s="88" t="e">
        <f t="shared" ref="OT117" si="296">+OS117/(1-OS118)</f>
        <v>#REF!</v>
      </c>
      <c r="OU117" s="88" t="e">
        <f t="shared" ref="OU117" si="297">+OT117/(1-OT118)</f>
        <v>#REF!</v>
      </c>
      <c r="OV117" s="88" t="e">
        <f t="shared" ref="OV117" si="298">+OU117/(1-OU118)</f>
        <v>#REF!</v>
      </c>
      <c r="OW117" s="88" t="e">
        <f t="shared" ref="OW117" si="299">+OV117/(1-OV118)</f>
        <v>#REF!</v>
      </c>
      <c r="OX117" s="88" t="e">
        <f t="shared" ref="OX117" si="300">+OW117/(1-OW118)</f>
        <v>#REF!</v>
      </c>
      <c r="OY117" s="88" t="e">
        <f t="shared" ref="OY117" si="301">+OX117/(1-OX118)</f>
        <v>#REF!</v>
      </c>
      <c r="OZ117" s="88" t="e">
        <f t="shared" ref="OZ117" si="302">+OY117/(1-OY118)</f>
        <v>#REF!</v>
      </c>
      <c r="PA117" s="88" t="e">
        <f t="shared" ref="PA117" si="303">+OZ117/(1-OZ118)</f>
        <v>#REF!</v>
      </c>
      <c r="PB117" s="88" t="e">
        <f t="shared" ref="PB117" si="304">+PA117/(1-PA118)</f>
        <v>#REF!</v>
      </c>
      <c r="PC117" s="88" t="e">
        <f t="shared" ref="PC117" si="305">+PB117/(1-PB118)</f>
        <v>#REF!</v>
      </c>
      <c r="PD117" s="88" t="e">
        <f t="shared" ref="PD117" si="306">+PC117/(1-PC118)</f>
        <v>#REF!</v>
      </c>
      <c r="PE117" s="88" t="e">
        <f t="shared" ref="PE117" si="307">+PD117/(1-PD118)</f>
        <v>#REF!</v>
      </c>
      <c r="PF117" s="88" t="e">
        <f t="shared" ref="PF117" si="308">+PE117/(1-PE118)</f>
        <v>#REF!</v>
      </c>
      <c r="PG117" s="88" t="e">
        <f t="shared" ref="PG117" si="309">+PF117/(1-PF118)</f>
        <v>#REF!</v>
      </c>
      <c r="PH117" s="88" t="e">
        <f t="shared" ref="PH117" si="310">+PG117/(1-PG118)</f>
        <v>#REF!</v>
      </c>
      <c r="PI117" s="88" t="e">
        <f t="shared" ref="PI117" si="311">+PH117/(1-PH118)</f>
        <v>#REF!</v>
      </c>
      <c r="PJ117" s="88" t="e">
        <f t="shared" ref="PJ117" si="312">+PI117/(1-PI118)</f>
        <v>#REF!</v>
      </c>
      <c r="PK117" s="88" t="e">
        <f t="shared" ref="PK117" si="313">+PJ117/(1-PJ118)</f>
        <v>#REF!</v>
      </c>
      <c r="PL117" s="88" t="e">
        <f t="shared" ref="PL117" si="314">+PK117/(1-PK118)</f>
        <v>#REF!</v>
      </c>
      <c r="PM117" s="88" t="e">
        <f t="shared" ref="PM117" si="315">+PL117/(1-PL118)</f>
        <v>#REF!</v>
      </c>
      <c r="PN117" s="88" t="e">
        <f t="shared" ref="PN117" si="316">+PM117/(1-PM118)</f>
        <v>#REF!</v>
      </c>
      <c r="PO117" s="88" t="e">
        <f t="shared" ref="PO117" si="317">+PN117/(1-PN118)</f>
        <v>#REF!</v>
      </c>
      <c r="PP117" s="88" t="e">
        <f t="shared" ref="PP117" si="318">+PO117/(1-PO118)</f>
        <v>#REF!</v>
      </c>
      <c r="PQ117" s="88" t="e">
        <f t="shared" ref="PQ117" si="319">+PP117/(1-PP118)</f>
        <v>#REF!</v>
      </c>
      <c r="PR117" s="88" t="e">
        <f t="shared" ref="PR117" si="320">+PQ117/(1-PQ118)</f>
        <v>#REF!</v>
      </c>
      <c r="PS117" s="88" t="e">
        <f t="shared" ref="PS117" si="321">+PR117/(1-PR118)</f>
        <v>#REF!</v>
      </c>
      <c r="PT117" s="88" t="e">
        <f t="shared" ref="PT117" si="322">+PS117/(1-PS118)</f>
        <v>#REF!</v>
      </c>
      <c r="PU117" s="88" t="e">
        <f t="shared" ref="PU117" si="323">+PT117/(1-PT118)</f>
        <v>#REF!</v>
      </c>
      <c r="PV117" s="88" t="e">
        <f t="shared" ref="PV117" si="324">+PU117/(1-PU118)</f>
        <v>#REF!</v>
      </c>
      <c r="PW117" s="88" t="e">
        <f t="shared" ref="PW117" si="325">+PV117/(1-PV118)</f>
        <v>#REF!</v>
      </c>
      <c r="PX117" s="88" t="e">
        <f t="shared" ref="PX117" si="326">+PW117/(1-PW118)</f>
        <v>#REF!</v>
      </c>
      <c r="PY117" s="88" t="e">
        <f t="shared" ref="PY117" si="327">+PX117/(1-PX118)</f>
        <v>#REF!</v>
      </c>
      <c r="PZ117" s="88" t="e">
        <f t="shared" ref="PZ117" si="328">+PY117/(1-PY118)</f>
        <v>#REF!</v>
      </c>
      <c r="QA117" s="88" t="e">
        <f t="shared" ref="QA117" si="329">+PZ117/(1-PZ118)</f>
        <v>#REF!</v>
      </c>
      <c r="QB117" s="88" t="e">
        <f t="shared" ref="QB117" si="330">+QA117/(1-QA118)</f>
        <v>#REF!</v>
      </c>
      <c r="QC117" s="88" t="e">
        <f t="shared" ref="QC117" si="331">+QB117/(1-QB118)</f>
        <v>#REF!</v>
      </c>
      <c r="QD117" s="88" t="e">
        <f t="shared" ref="QD117" si="332">+QC117/(1-QC118)</f>
        <v>#REF!</v>
      </c>
      <c r="QE117" s="88" t="e">
        <f t="shared" ref="QE117" si="333">+QD117/(1-QD118)</f>
        <v>#REF!</v>
      </c>
      <c r="QF117" s="88" t="e">
        <f t="shared" ref="QF117" si="334">+QE117/(1-QE118)</f>
        <v>#REF!</v>
      </c>
      <c r="QG117" s="88" t="e">
        <f t="shared" ref="QG117" si="335">+QF117/(1-QF118)</f>
        <v>#REF!</v>
      </c>
      <c r="QH117" s="88" t="e">
        <f t="shared" ref="QH117" si="336">+QG117/(1-QG118)</f>
        <v>#REF!</v>
      </c>
      <c r="QI117" s="88" t="e">
        <f t="shared" ref="QI117" si="337">+QH117/(1-QH118)</f>
        <v>#REF!</v>
      </c>
      <c r="QJ117" s="88" t="e">
        <f t="shared" ref="QJ117" si="338">+QI117/(1-QI118)</f>
        <v>#REF!</v>
      </c>
      <c r="QK117" s="88" t="e">
        <f t="shared" ref="QK117" si="339">+QJ117/(1-QJ118)</f>
        <v>#REF!</v>
      </c>
      <c r="QL117" s="88" t="e">
        <f t="shared" ref="QL117" si="340">+QK117/(1-QK118)</f>
        <v>#REF!</v>
      </c>
      <c r="QM117" s="88" t="e">
        <f t="shared" ref="QM117" si="341">+QL117/(1-QL118)</f>
        <v>#REF!</v>
      </c>
      <c r="QN117" s="88" t="e">
        <f t="shared" ref="QN117" si="342">+QM117/(1-QM118)</f>
        <v>#REF!</v>
      </c>
      <c r="QO117" s="88" t="e">
        <f t="shared" ref="QO117" si="343">+QN117/(1-QN118)</f>
        <v>#REF!</v>
      </c>
      <c r="QP117" s="88" t="e">
        <f t="shared" ref="QP117" si="344">+QO117/(1-QO118)</f>
        <v>#REF!</v>
      </c>
      <c r="QQ117" s="88" t="e">
        <f t="shared" ref="QQ117" si="345">+QP117/(1-QP118)</f>
        <v>#REF!</v>
      </c>
      <c r="QR117" s="88" t="e">
        <f t="shared" ref="QR117" si="346">+QQ117/(1-QQ118)</f>
        <v>#REF!</v>
      </c>
      <c r="QS117" s="88" t="e">
        <f t="shared" ref="QS117" si="347">+QR117/(1-QR118)</f>
        <v>#REF!</v>
      </c>
      <c r="QT117" s="88" t="e">
        <f t="shared" ref="QT117" si="348">+QS117/(1-QS118)</f>
        <v>#REF!</v>
      </c>
      <c r="QU117" s="88" t="e">
        <f t="shared" ref="QU117" si="349">+QT117/(1-QT118)</f>
        <v>#REF!</v>
      </c>
      <c r="QV117" s="88" t="e">
        <f t="shared" ref="QV117" si="350">+QU117/(1-QU118)</f>
        <v>#REF!</v>
      </c>
      <c r="QW117" s="88" t="e">
        <f t="shared" ref="QW117" si="351">+QV117/(1-QV118)</f>
        <v>#REF!</v>
      </c>
      <c r="QX117" s="88" t="e">
        <f t="shared" ref="QX117" si="352">+QW117/(1-QW118)</f>
        <v>#REF!</v>
      </c>
      <c r="QY117" s="88" t="e">
        <f t="shared" ref="QY117" si="353">+QX117/(1-QX118)</f>
        <v>#REF!</v>
      </c>
      <c r="QZ117" s="88" t="e">
        <f t="shared" ref="QZ117" si="354">+QY117/(1-QY118)</f>
        <v>#REF!</v>
      </c>
      <c r="RA117" s="88" t="e">
        <f t="shared" ref="RA117" si="355">+QZ117/(1-QZ118)</f>
        <v>#REF!</v>
      </c>
      <c r="RB117" s="88" t="e">
        <f t="shared" ref="RB117" si="356">+RA117/(1-RA118)</f>
        <v>#REF!</v>
      </c>
      <c r="RC117" s="88" t="e">
        <f t="shared" ref="RC117" si="357">+RB117/(1-RB118)</f>
        <v>#REF!</v>
      </c>
      <c r="RD117" s="88" t="e">
        <f t="shared" ref="RD117" si="358">+RC117/(1-RC118)</f>
        <v>#REF!</v>
      </c>
      <c r="RE117" s="88" t="e">
        <f t="shared" ref="RE117" si="359">+RD117/(1-RD118)</f>
        <v>#REF!</v>
      </c>
      <c r="RF117" s="88" t="e">
        <f t="shared" ref="RF117" si="360">+RE117/(1-RE118)</f>
        <v>#REF!</v>
      </c>
      <c r="RG117" s="88" t="e">
        <f t="shared" ref="RG117" si="361">+RF117/(1-RF118)</f>
        <v>#REF!</v>
      </c>
      <c r="RH117" s="88" t="e">
        <f t="shared" ref="RH117" si="362">+RG117/(1-RG118)</f>
        <v>#REF!</v>
      </c>
      <c r="RI117" s="88" t="e">
        <f t="shared" ref="RI117" si="363">+RH117/(1-RH118)</f>
        <v>#REF!</v>
      </c>
      <c r="RJ117" s="88" t="e">
        <f t="shared" ref="RJ117" si="364">+RI117/(1-RI118)</f>
        <v>#REF!</v>
      </c>
      <c r="RK117" s="88" t="e">
        <f t="shared" ref="RK117" si="365">+RJ117/(1-RJ118)</f>
        <v>#REF!</v>
      </c>
      <c r="RL117" s="88" t="e">
        <f t="shared" ref="RL117" si="366">+RK117/(1-RK118)</f>
        <v>#REF!</v>
      </c>
      <c r="RM117" s="88" t="e">
        <f t="shared" ref="RM117" si="367">+RL117/(1-RL118)</f>
        <v>#REF!</v>
      </c>
      <c r="RN117" s="88" t="e">
        <f t="shared" ref="RN117" si="368">+RM117/(1-RM118)</f>
        <v>#REF!</v>
      </c>
      <c r="RO117" s="88" t="e">
        <f t="shared" ref="RO117" si="369">+RN117/(1-RN118)</f>
        <v>#REF!</v>
      </c>
      <c r="RP117" s="88" t="e">
        <f t="shared" ref="RP117" si="370">+RO117/(1-RO118)</f>
        <v>#REF!</v>
      </c>
      <c r="RQ117" s="88" t="e">
        <f t="shared" ref="RQ117" si="371">+RP117/(1-RP118)</f>
        <v>#REF!</v>
      </c>
      <c r="RR117" s="88" t="e">
        <f t="shared" ref="RR117" si="372">+RQ117/(1-RQ118)</f>
        <v>#REF!</v>
      </c>
      <c r="RS117" s="88" t="e">
        <f t="shared" ref="RS117" si="373">+RR117/(1-RR118)</f>
        <v>#REF!</v>
      </c>
      <c r="RT117" s="88" t="e">
        <f t="shared" ref="RT117" si="374">+RS117/(1-RS118)</f>
        <v>#REF!</v>
      </c>
      <c r="RU117" s="88" t="e">
        <f t="shared" ref="RU117" si="375">+RT117/(1-RT118)</f>
        <v>#REF!</v>
      </c>
      <c r="RV117" s="88" t="e">
        <f t="shared" ref="RV117" si="376">+RU117/(1-RU118)</f>
        <v>#REF!</v>
      </c>
      <c r="RW117" s="88" t="e">
        <f t="shared" ref="RW117" si="377">+RV117/(1-RV118)</f>
        <v>#REF!</v>
      </c>
      <c r="RX117" s="88" t="e">
        <f t="shared" ref="RX117" si="378">+RW117/(1-RW118)</f>
        <v>#REF!</v>
      </c>
      <c r="RY117" s="88" t="e">
        <f t="shared" ref="RY117" si="379">+RX117/(1-RX118)</f>
        <v>#REF!</v>
      </c>
      <c r="RZ117" s="88" t="e">
        <f t="shared" ref="RZ117" si="380">+RY117/(1-RY118)</f>
        <v>#REF!</v>
      </c>
      <c r="SA117" s="88" t="e">
        <f t="shared" ref="SA117" si="381">+RZ117/(1-RZ118)</f>
        <v>#REF!</v>
      </c>
      <c r="SB117" s="88" t="e">
        <f t="shared" ref="SB117" si="382">+SA117/(1-SA118)</f>
        <v>#REF!</v>
      </c>
      <c r="SC117" s="88" t="e">
        <f t="shared" ref="SC117" si="383">+SB117/(1-SB118)</f>
        <v>#REF!</v>
      </c>
      <c r="SD117" s="88" t="e">
        <f t="shared" ref="SD117" si="384">+SC117/(1-SC118)</f>
        <v>#REF!</v>
      </c>
      <c r="SE117" s="88" t="e">
        <f t="shared" ref="SE117" si="385">+SD117/(1-SD118)</f>
        <v>#REF!</v>
      </c>
      <c r="SF117" s="88" t="e">
        <f t="shared" ref="SF117" si="386">+SE117/(1-SE118)</f>
        <v>#REF!</v>
      </c>
      <c r="SG117" s="88" t="e">
        <f t="shared" ref="SG117" si="387">+SF117/(1-SF118)</f>
        <v>#REF!</v>
      </c>
      <c r="SH117" s="88" t="e">
        <f t="shared" ref="SH117" si="388">+SG117/(1-SG118)</f>
        <v>#REF!</v>
      </c>
      <c r="SI117" s="88" t="e">
        <f t="shared" ref="SI117" si="389">+SH117/(1-SH118)</f>
        <v>#REF!</v>
      </c>
      <c r="SJ117" s="88" t="e">
        <f t="shared" ref="SJ117" si="390">+SI117/(1-SI118)</f>
        <v>#REF!</v>
      </c>
      <c r="SK117" s="88" t="e">
        <f t="shared" ref="SK117" si="391">+SJ117/(1-SJ118)</f>
        <v>#REF!</v>
      </c>
      <c r="SL117" s="88" t="e">
        <f t="shared" ref="SL117" si="392">+SK117/(1-SK118)</f>
        <v>#REF!</v>
      </c>
      <c r="SM117" s="88" t="e">
        <f t="shared" ref="SM117" si="393">+SL117/(1-SL118)</f>
        <v>#REF!</v>
      </c>
      <c r="SN117" s="88" t="e">
        <f t="shared" ref="SN117" si="394">+SM117/(1-SM118)</f>
        <v>#REF!</v>
      </c>
      <c r="SO117" s="88" t="e">
        <f t="shared" ref="SO117" si="395">+SN117/(1-SN118)</f>
        <v>#REF!</v>
      </c>
      <c r="SP117" s="88" t="e">
        <f t="shared" ref="SP117" si="396">+SO117/(1-SO118)</f>
        <v>#REF!</v>
      </c>
      <c r="SQ117" s="88" t="e">
        <f t="shared" ref="SQ117" si="397">+SP117/(1-SP118)</f>
        <v>#REF!</v>
      </c>
      <c r="SR117" s="88" t="e">
        <f t="shared" ref="SR117" si="398">+SQ117/(1-SQ118)</f>
        <v>#REF!</v>
      </c>
      <c r="SS117" s="88" t="e">
        <f t="shared" ref="SS117" si="399">+SR117/(1-SR118)</f>
        <v>#REF!</v>
      </c>
      <c r="ST117" s="88" t="e">
        <f t="shared" ref="ST117" si="400">+SS117/(1-SS118)</f>
        <v>#REF!</v>
      </c>
      <c r="SU117" s="88" t="e">
        <f t="shared" ref="SU117" si="401">+ST117/(1-ST118)</f>
        <v>#REF!</v>
      </c>
      <c r="SV117" s="88" t="e">
        <f t="shared" ref="SV117" si="402">+SU117/(1-SU118)</f>
        <v>#REF!</v>
      </c>
      <c r="SW117" s="88" t="e">
        <f t="shared" ref="SW117" si="403">+SV117/(1-SV118)</f>
        <v>#REF!</v>
      </c>
      <c r="SX117" s="88" t="e">
        <f t="shared" ref="SX117" si="404">+SW117/(1-SW118)</f>
        <v>#REF!</v>
      </c>
      <c r="SY117" s="88" t="e">
        <f t="shared" ref="SY117" si="405">+SX117/(1-SX118)</f>
        <v>#REF!</v>
      </c>
      <c r="SZ117" s="88" t="e">
        <f t="shared" ref="SZ117" si="406">+SY117/(1-SY118)</f>
        <v>#REF!</v>
      </c>
      <c r="TA117" s="88" t="e">
        <f t="shared" ref="TA117" si="407">+SZ117/(1-SZ118)</f>
        <v>#REF!</v>
      </c>
      <c r="TB117" s="88" t="e">
        <f t="shared" ref="TB117" si="408">+TA117/(1-TA118)</f>
        <v>#REF!</v>
      </c>
      <c r="TC117" s="88" t="e">
        <f t="shared" ref="TC117" si="409">+TB117/(1-TB118)</f>
        <v>#REF!</v>
      </c>
      <c r="TD117" s="88" t="e">
        <f t="shared" ref="TD117" si="410">+TC117/(1-TC118)</f>
        <v>#REF!</v>
      </c>
      <c r="TE117" s="88" t="e">
        <f t="shared" ref="TE117" si="411">+TD117/(1-TD118)</f>
        <v>#REF!</v>
      </c>
      <c r="TF117" s="88" t="e">
        <f t="shared" ref="TF117" si="412">+TE117/(1-TE118)</f>
        <v>#REF!</v>
      </c>
      <c r="TG117" s="88" t="e">
        <f t="shared" ref="TG117" si="413">+TF117/(1-TF118)</f>
        <v>#REF!</v>
      </c>
      <c r="TH117" s="88" t="e">
        <f t="shared" ref="TH117" si="414">+TG117/(1-TG118)</f>
        <v>#REF!</v>
      </c>
      <c r="TI117" s="88" t="e">
        <f t="shared" ref="TI117" si="415">+TH117/(1-TH118)</f>
        <v>#REF!</v>
      </c>
      <c r="TJ117" s="88" t="e">
        <f t="shared" ref="TJ117" si="416">+TI117/(1-TI118)</f>
        <v>#REF!</v>
      </c>
      <c r="TK117" s="88" t="e">
        <f t="shared" ref="TK117" si="417">+TJ117/(1-TJ118)</f>
        <v>#REF!</v>
      </c>
      <c r="TL117" s="88" t="e">
        <f t="shared" ref="TL117" si="418">+TK117/(1-TK118)</f>
        <v>#REF!</v>
      </c>
      <c r="TM117" s="88" t="e">
        <f t="shared" ref="TM117" si="419">+TL117/(1-TL118)</f>
        <v>#REF!</v>
      </c>
      <c r="TN117" s="88" t="e">
        <f t="shared" ref="TN117" si="420">+TM117/(1-TM118)</f>
        <v>#REF!</v>
      </c>
      <c r="TO117" s="88" t="e">
        <f t="shared" ref="TO117" si="421">+TN117/(1-TN118)</f>
        <v>#REF!</v>
      </c>
      <c r="TP117" s="88" t="e">
        <f t="shared" ref="TP117" si="422">+TO117/(1-TO118)</f>
        <v>#REF!</v>
      </c>
      <c r="TQ117" s="88" t="e">
        <f t="shared" ref="TQ117" si="423">+TP117/(1-TP118)</f>
        <v>#REF!</v>
      </c>
      <c r="TR117" s="88" t="e">
        <f t="shared" ref="TR117" si="424">+TQ117/(1-TQ118)</f>
        <v>#REF!</v>
      </c>
      <c r="TS117" s="88" t="e">
        <f t="shared" ref="TS117" si="425">+TR117/(1-TR118)</f>
        <v>#REF!</v>
      </c>
      <c r="TT117" s="88" t="e">
        <f t="shared" ref="TT117" si="426">+TS117/(1-TS118)</f>
        <v>#REF!</v>
      </c>
      <c r="TU117" s="88" t="e">
        <f t="shared" ref="TU117" si="427">+TT117/(1-TT118)</f>
        <v>#REF!</v>
      </c>
      <c r="TV117" s="88" t="e">
        <f t="shared" ref="TV117" si="428">+TU117/(1-TU118)</f>
        <v>#REF!</v>
      </c>
      <c r="TW117" s="88" t="e">
        <f t="shared" ref="TW117" si="429">+TV117/(1-TV118)</f>
        <v>#REF!</v>
      </c>
      <c r="TX117" s="88" t="e">
        <f t="shared" ref="TX117" si="430">+TW117/(1-TW118)</f>
        <v>#REF!</v>
      </c>
      <c r="TY117" s="88" t="e">
        <f t="shared" ref="TY117" si="431">+TX117/(1-TX118)</f>
        <v>#REF!</v>
      </c>
      <c r="TZ117" s="88" t="e">
        <f t="shared" ref="TZ117" si="432">+TY117/(1-TY118)</f>
        <v>#REF!</v>
      </c>
      <c r="UA117" s="88" t="e">
        <f t="shared" ref="UA117" si="433">+TZ117/(1-TZ118)</f>
        <v>#REF!</v>
      </c>
      <c r="UB117" s="88" t="e">
        <f t="shared" ref="UB117" si="434">+UA117/(1-UA118)</f>
        <v>#REF!</v>
      </c>
      <c r="UC117" s="88" t="e">
        <f t="shared" ref="UC117" si="435">+UB117/(1-UB118)</f>
        <v>#REF!</v>
      </c>
      <c r="UD117" s="88" t="e">
        <f t="shared" ref="UD117" si="436">+UC117/(1-UC118)</f>
        <v>#REF!</v>
      </c>
      <c r="UE117" s="88" t="e">
        <f t="shared" ref="UE117" si="437">+UD117/(1-UD118)</f>
        <v>#REF!</v>
      </c>
      <c r="UF117" s="88" t="e">
        <f t="shared" ref="UF117" si="438">+UE117/(1-UE118)</f>
        <v>#REF!</v>
      </c>
      <c r="UG117" s="88" t="e">
        <f t="shared" ref="UG117" si="439">+UF117/(1-UF118)</f>
        <v>#REF!</v>
      </c>
      <c r="UH117" s="88" t="e">
        <f t="shared" ref="UH117" si="440">+UG117/(1-UG118)</f>
        <v>#REF!</v>
      </c>
      <c r="UI117" s="88" t="e">
        <f t="shared" ref="UI117" si="441">+UH117/(1-UH118)</f>
        <v>#REF!</v>
      </c>
      <c r="UJ117" s="88" t="e">
        <f t="shared" ref="UJ117" si="442">+UI117/(1-UI118)</f>
        <v>#REF!</v>
      </c>
      <c r="UK117" s="88" t="e">
        <f t="shared" ref="UK117" si="443">+UJ117/(1-UJ118)</f>
        <v>#REF!</v>
      </c>
      <c r="UL117" s="88" t="e">
        <f t="shared" ref="UL117" si="444">+UK117/(1-UK118)</f>
        <v>#REF!</v>
      </c>
      <c r="UM117" s="88" t="e">
        <f t="shared" ref="UM117" si="445">+UL117/(1-UL118)</f>
        <v>#REF!</v>
      </c>
      <c r="UN117" s="88" t="e">
        <f t="shared" ref="UN117" si="446">+UM117/(1-UM118)</f>
        <v>#REF!</v>
      </c>
      <c r="UO117" s="88" t="e">
        <f t="shared" ref="UO117" si="447">+UN117/(1-UN118)</f>
        <v>#REF!</v>
      </c>
      <c r="UP117" s="88" t="e">
        <f t="shared" ref="UP117" si="448">+UO117/(1-UO118)</f>
        <v>#REF!</v>
      </c>
      <c r="UQ117" s="88" t="e">
        <f t="shared" ref="UQ117" si="449">+UP117/(1-UP118)</f>
        <v>#REF!</v>
      </c>
      <c r="UR117" s="88" t="e">
        <f t="shared" ref="UR117" si="450">+UQ117/(1-UQ118)</f>
        <v>#REF!</v>
      </c>
      <c r="US117" s="88" t="e">
        <f t="shared" ref="US117" si="451">+UR117/(1-UR118)</f>
        <v>#REF!</v>
      </c>
      <c r="UT117" s="88" t="e">
        <f t="shared" ref="UT117" si="452">+US117/(1-US118)</f>
        <v>#REF!</v>
      </c>
      <c r="UU117" s="88" t="e">
        <f t="shared" ref="UU117" si="453">+UT117/(1-UT118)</f>
        <v>#REF!</v>
      </c>
      <c r="UV117" s="88" t="e">
        <f t="shared" ref="UV117" si="454">+UU117/(1-UU118)</f>
        <v>#REF!</v>
      </c>
      <c r="UW117" s="88" t="e">
        <f t="shared" ref="UW117" si="455">+UV117/(1-UV118)</f>
        <v>#REF!</v>
      </c>
      <c r="UX117" s="88" t="e">
        <f t="shared" ref="UX117" si="456">+UW117/(1-UW118)</f>
        <v>#REF!</v>
      </c>
      <c r="UY117" s="88" t="e">
        <f t="shared" ref="UY117" si="457">+UX117/(1-UX118)</f>
        <v>#REF!</v>
      </c>
      <c r="UZ117" s="88" t="e">
        <f t="shared" ref="UZ117" si="458">+UY117/(1-UY118)</f>
        <v>#REF!</v>
      </c>
      <c r="VA117" s="88" t="e">
        <f t="shared" ref="VA117" si="459">+UZ117/(1-UZ118)</f>
        <v>#REF!</v>
      </c>
      <c r="VB117" s="88" t="e">
        <f t="shared" ref="VB117" si="460">+VA117/(1-VA118)</f>
        <v>#REF!</v>
      </c>
      <c r="VC117" s="88" t="e">
        <f t="shared" ref="VC117" si="461">+VB117/(1-VB118)</f>
        <v>#REF!</v>
      </c>
      <c r="VD117" s="88" t="e">
        <f t="shared" ref="VD117" si="462">+VC117/(1-VC118)</f>
        <v>#REF!</v>
      </c>
      <c r="VE117" s="88" t="e">
        <f t="shared" ref="VE117" si="463">+VD117/(1-VD118)</f>
        <v>#REF!</v>
      </c>
      <c r="VF117" s="88" t="e">
        <f t="shared" ref="VF117" si="464">+VE117/(1-VE118)</f>
        <v>#REF!</v>
      </c>
      <c r="VG117" s="88" t="e">
        <f t="shared" ref="VG117" si="465">+VF117/(1-VF118)</f>
        <v>#REF!</v>
      </c>
      <c r="VH117" s="88" t="e">
        <f t="shared" ref="VH117" si="466">+VG117/(1-VG118)</f>
        <v>#REF!</v>
      </c>
      <c r="VI117" s="88" t="e">
        <f t="shared" ref="VI117" si="467">+VH117/(1-VH118)</f>
        <v>#REF!</v>
      </c>
      <c r="VJ117" s="88" t="e">
        <f t="shared" ref="VJ117" si="468">+VI117/(1-VI118)</f>
        <v>#REF!</v>
      </c>
      <c r="VK117" s="88" t="e">
        <f t="shared" ref="VK117" si="469">+VJ117/(1-VJ118)</f>
        <v>#REF!</v>
      </c>
      <c r="VL117" s="88" t="e">
        <f t="shared" ref="VL117" si="470">+VK117/(1-VK118)</f>
        <v>#REF!</v>
      </c>
      <c r="VM117" s="88" t="e">
        <f t="shared" ref="VM117" si="471">+VL117/(1-VL118)</f>
        <v>#REF!</v>
      </c>
      <c r="VN117" s="88" t="e">
        <f t="shared" ref="VN117" si="472">+VM117/(1-VM118)</f>
        <v>#REF!</v>
      </c>
      <c r="VO117" s="88" t="e">
        <f t="shared" ref="VO117" si="473">+VN117/(1-VN118)</f>
        <v>#REF!</v>
      </c>
      <c r="VP117" s="88" t="e">
        <f t="shared" ref="VP117" si="474">+VO117/(1-VO118)</f>
        <v>#REF!</v>
      </c>
      <c r="VQ117" s="88" t="e">
        <f t="shared" ref="VQ117" si="475">+VP117/(1-VP118)</f>
        <v>#REF!</v>
      </c>
      <c r="VR117" s="88" t="e">
        <f t="shared" ref="VR117" si="476">+VQ117/(1-VQ118)</f>
        <v>#REF!</v>
      </c>
      <c r="VS117" s="88" t="e">
        <f t="shared" ref="VS117" si="477">+VR117/(1-VR118)</f>
        <v>#REF!</v>
      </c>
      <c r="VT117" s="88" t="e">
        <f t="shared" ref="VT117" si="478">+VS117/(1-VS118)</f>
        <v>#REF!</v>
      </c>
      <c r="VU117" s="88" t="e">
        <f t="shared" ref="VU117" si="479">+VT117/(1-VT118)</f>
        <v>#REF!</v>
      </c>
      <c r="VV117" s="88" t="e">
        <f t="shared" ref="VV117" si="480">+VU117/(1-VU118)</f>
        <v>#REF!</v>
      </c>
      <c r="VW117" s="88" t="e">
        <f t="shared" ref="VW117" si="481">+VV117/(1-VV118)</f>
        <v>#REF!</v>
      </c>
      <c r="VX117" s="88" t="e">
        <f t="shared" ref="VX117" si="482">+VW117/(1-VW118)</f>
        <v>#REF!</v>
      </c>
      <c r="VY117" s="88" t="e">
        <f t="shared" ref="VY117" si="483">+VX117/(1-VX118)</f>
        <v>#REF!</v>
      </c>
      <c r="VZ117" s="88" t="e">
        <f t="shared" ref="VZ117" si="484">+VY117/(1-VY118)</f>
        <v>#REF!</v>
      </c>
      <c r="WA117" s="88" t="e">
        <f t="shared" ref="WA117" si="485">+VZ117/(1-VZ118)</f>
        <v>#REF!</v>
      </c>
      <c r="WB117" s="88" t="e">
        <f t="shared" ref="WB117" si="486">+WA117/(1-WA118)</f>
        <v>#REF!</v>
      </c>
      <c r="WC117" s="88" t="e">
        <f t="shared" ref="WC117" si="487">+WB117/(1-WB118)</f>
        <v>#REF!</v>
      </c>
      <c r="WD117" s="88" t="e">
        <f t="shared" ref="WD117" si="488">+WC117/(1-WC118)</f>
        <v>#REF!</v>
      </c>
      <c r="WE117" s="88" t="e">
        <f t="shared" ref="WE117" si="489">+WD117/(1-WD118)</f>
        <v>#REF!</v>
      </c>
      <c r="WF117" s="88" t="e">
        <f t="shared" ref="WF117" si="490">+WE117/(1-WE118)</f>
        <v>#REF!</v>
      </c>
      <c r="WG117" s="88" t="e">
        <f t="shared" ref="WG117" si="491">+WF117/(1-WF118)</f>
        <v>#REF!</v>
      </c>
      <c r="WH117" s="88" t="e">
        <f t="shared" ref="WH117" si="492">+WG117/(1-WG118)</f>
        <v>#REF!</v>
      </c>
      <c r="WI117" s="88" t="e">
        <f t="shared" ref="WI117" si="493">+WH117/(1-WH118)</f>
        <v>#REF!</v>
      </c>
      <c r="WJ117" s="88" t="e">
        <f t="shared" ref="WJ117" si="494">+WI117/(1-WI118)</f>
        <v>#REF!</v>
      </c>
      <c r="WK117" s="88" t="e">
        <f t="shared" ref="WK117" si="495">+WJ117/(1-WJ118)</f>
        <v>#REF!</v>
      </c>
      <c r="WL117" s="88" t="e">
        <f t="shared" ref="WL117" si="496">+WK117/(1-WK118)</f>
        <v>#REF!</v>
      </c>
      <c r="WM117" s="88" t="e">
        <f t="shared" ref="WM117" si="497">+WL117/(1-WL118)</f>
        <v>#REF!</v>
      </c>
      <c r="WN117" s="88" t="e">
        <f t="shared" ref="WN117" si="498">+WM117/(1-WM118)</f>
        <v>#REF!</v>
      </c>
      <c r="WO117" s="88" t="e">
        <f t="shared" ref="WO117" si="499">+WN117/(1-WN118)</f>
        <v>#REF!</v>
      </c>
      <c r="WP117" s="88" t="e">
        <f t="shared" ref="WP117" si="500">+WO117/(1-WO118)</f>
        <v>#REF!</v>
      </c>
      <c r="WQ117" s="88" t="e">
        <f t="shared" ref="WQ117" si="501">+WP117/(1-WP118)</f>
        <v>#REF!</v>
      </c>
      <c r="WR117" s="88" t="e">
        <f t="shared" ref="WR117" si="502">+WQ117/(1-WQ118)</f>
        <v>#REF!</v>
      </c>
      <c r="WS117" s="88" t="e">
        <f t="shared" ref="WS117" si="503">+WR117/(1-WR118)</f>
        <v>#REF!</v>
      </c>
      <c r="WT117" s="88" t="e">
        <f t="shared" ref="WT117" si="504">+WS117/(1-WS118)</f>
        <v>#REF!</v>
      </c>
      <c r="WU117" s="88" t="e">
        <f t="shared" ref="WU117" si="505">+WT117/(1-WT118)</f>
        <v>#REF!</v>
      </c>
      <c r="WV117" s="88" t="e">
        <f t="shared" ref="WV117" si="506">+WU117/(1-WU118)</f>
        <v>#REF!</v>
      </c>
      <c r="WW117" s="88" t="e">
        <f t="shared" ref="WW117" si="507">+WV117/(1-WV118)</f>
        <v>#REF!</v>
      </c>
      <c r="WX117" s="88" t="e">
        <f t="shared" ref="WX117" si="508">+WW117/(1-WW118)</f>
        <v>#REF!</v>
      </c>
      <c r="WY117" s="88" t="e">
        <f t="shared" ref="WY117" si="509">+WX117/(1-WX118)</f>
        <v>#REF!</v>
      </c>
      <c r="WZ117" s="88" t="e">
        <f t="shared" ref="WZ117" si="510">+WY117/(1-WY118)</f>
        <v>#REF!</v>
      </c>
      <c r="XA117" s="88" t="e">
        <f t="shared" ref="XA117" si="511">+WZ117/(1-WZ118)</f>
        <v>#REF!</v>
      </c>
      <c r="XB117" s="88" t="e">
        <f t="shared" ref="XB117" si="512">+XA117/(1-XA118)</f>
        <v>#REF!</v>
      </c>
      <c r="XC117" s="88" t="e">
        <f t="shared" ref="XC117" si="513">+XB117/(1-XB118)</f>
        <v>#REF!</v>
      </c>
      <c r="XD117" s="88" t="e">
        <f t="shared" ref="XD117" si="514">+XC117/(1-XC118)</f>
        <v>#REF!</v>
      </c>
      <c r="XE117" s="88" t="e">
        <f t="shared" ref="XE117" si="515">+XD117/(1-XD118)</f>
        <v>#REF!</v>
      </c>
      <c r="XF117" s="88" t="e">
        <f t="shared" ref="XF117" si="516">+XE117/(1-XE118)</f>
        <v>#REF!</v>
      </c>
      <c r="XG117" s="88" t="e">
        <f t="shared" ref="XG117" si="517">+XF117/(1-XF118)</f>
        <v>#REF!</v>
      </c>
      <c r="XH117" s="88" t="e">
        <f t="shared" ref="XH117" si="518">+XG117/(1-XG118)</f>
        <v>#REF!</v>
      </c>
      <c r="XI117" s="88" t="e">
        <f t="shared" ref="XI117" si="519">+XH117/(1-XH118)</f>
        <v>#REF!</v>
      </c>
      <c r="XJ117" s="88" t="e">
        <f t="shared" ref="XJ117" si="520">+XI117/(1-XI118)</f>
        <v>#REF!</v>
      </c>
      <c r="XK117" s="88" t="e">
        <f t="shared" ref="XK117" si="521">+XJ117/(1-XJ118)</f>
        <v>#REF!</v>
      </c>
      <c r="XL117" s="88" t="e">
        <f t="shared" ref="XL117" si="522">+XK117/(1-XK118)</f>
        <v>#REF!</v>
      </c>
      <c r="XM117" s="88" t="e">
        <f t="shared" ref="XM117" si="523">+XL117/(1-XL118)</f>
        <v>#REF!</v>
      </c>
      <c r="XN117" s="88" t="e">
        <f t="shared" ref="XN117" si="524">+XM117/(1-XM118)</f>
        <v>#REF!</v>
      </c>
      <c r="XO117" s="88" t="e">
        <f t="shared" ref="XO117" si="525">+XN117/(1-XN118)</f>
        <v>#REF!</v>
      </c>
      <c r="XP117" s="88" t="e">
        <f t="shared" ref="XP117" si="526">+XO117/(1-XO118)</f>
        <v>#REF!</v>
      </c>
      <c r="XQ117" s="88" t="e">
        <f t="shared" ref="XQ117" si="527">+XP117/(1-XP118)</f>
        <v>#REF!</v>
      </c>
      <c r="XR117" s="88" t="e">
        <f t="shared" ref="XR117" si="528">+XQ117/(1-XQ118)</f>
        <v>#REF!</v>
      </c>
      <c r="XS117" s="88" t="e">
        <f t="shared" ref="XS117" si="529">+XR117/(1-XR118)</f>
        <v>#REF!</v>
      </c>
      <c r="XT117" s="88" t="e">
        <f t="shared" ref="XT117" si="530">+XS117/(1-XS118)</f>
        <v>#REF!</v>
      </c>
      <c r="XU117" s="88" t="e">
        <f t="shared" ref="XU117" si="531">+XT117/(1-XT118)</f>
        <v>#REF!</v>
      </c>
      <c r="XV117" s="88" t="e">
        <f t="shared" ref="XV117" si="532">+XU117/(1-XU118)</f>
        <v>#REF!</v>
      </c>
      <c r="XW117" s="88" t="e">
        <f t="shared" ref="XW117" si="533">+XV117/(1-XV118)</f>
        <v>#REF!</v>
      </c>
      <c r="XX117" s="88" t="e">
        <f t="shared" ref="XX117" si="534">+XW117/(1-XW118)</f>
        <v>#REF!</v>
      </c>
      <c r="XY117" s="88" t="e">
        <f t="shared" ref="XY117" si="535">+XX117/(1-XX118)</f>
        <v>#REF!</v>
      </c>
      <c r="XZ117" s="88" t="e">
        <f t="shared" ref="XZ117" si="536">+XY117/(1-XY118)</f>
        <v>#REF!</v>
      </c>
      <c r="YA117" s="88" t="e">
        <f t="shared" ref="YA117" si="537">+XZ117/(1-XZ118)</f>
        <v>#REF!</v>
      </c>
      <c r="YB117" s="88" t="e">
        <f t="shared" ref="YB117" si="538">+YA117/(1-YA118)</f>
        <v>#REF!</v>
      </c>
      <c r="YC117" s="88" t="e">
        <f t="shared" ref="YC117" si="539">+YB117/(1-YB118)</f>
        <v>#REF!</v>
      </c>
      <c r="YD117" s="88" t="e">
        <f t="shared" ref="YD117" si="540">+YC117/(1-YC118)</f>
        <v>#REF!</v>
      </c>
      <c r="YE117" s="88" t="e">
        <f t="shared" ref="YE117" si="541">+YD117/(1-YD118)</f>
        <v>#REF!</v>
      </c>
      <c r="YF117" s="88" t="e">
        <f t="shared" ref="YF117" si="542">+YE117/(1-YE118)</f>
        <v>#REF!</v>
      </c>
      <c r="YG117" s="88" t="e">
        <f t="shared" ref="YG117" si="543">+YF117/(1-YF118)</f>
        <v>#REF!</v>
      </c>
      <c r="YH117" s="88" t="e">
        <f t="shared" ref="YH117" si="544">+YG117/(1-YG118)</f>
        <v>#REF!</v>
      </c>
      <c r="YI117" s="88" t="e">
        <f t="shared" ref="YI117" si="545">+YH117/(1-YH118)</f>
        <v>#REF!</v>
      </c>
      <c r="YJ117" s="88" t="e">
        <f t="shared" ref="YJ117" si="546">+YI117/(1-YI118)</f>
        <v>#REF!</v>
      </c>
      <c r="YK117" s="88" t="e">
        <f t="shared" ref="YK117" si="547">+YJ117/(1-YJ118)</f>
        <v>#REF!</v>
      </c>
      <c r="YL117" s="88" t="e">
        <f t="shared" ref="YL117" si="548">+YK117/(1-YK118)</f>
        <v>#REF!</v>
      </c>
      <c r="YM117" s="88" t="e">
        <f t="shared" ref="YM117" si="549">+YL117/(1-YL118)</f>
        <v>#REF!</v>
      </c>
      <c r="YN117" s="88" t="e">
        <f t="shared" ref="YN117" si="550">+YM117/(1-YM118)</f>
        <v>#REF!</v>
      </c>
      <c r="YO117" s="88" t="e">
        <f t="shared" ref="YO117" si="551">+YN117/(1-YN118)</f>
        <v>#REF!</v>
      </c>
      <c r="YP117" s="88" t="e">
        <f t="shared" ref="YP117" si="552">+YO117/(1-YO118)</f>
        <v>#REF!</v>
      </c>
      <c r="YQ117" s="88" t="e">
        <f t="shared" ref="YQ117" si="553">+YP117/(1-YP118)</f>
        <v>#REF!</v>
      </c>
      <c r="YR117" s="88" t="e">
        <f t="shared" ref="YR117" si="554">+YQ117/(1-YQ118)</f>
        <v>#REF!</v>
      </c>
      <c r="YS117" s="88" t="e">
        <f t="shared" ref="YS117" si="555">+YR117/(1-YR118)</f>
        <v>#REF!</v>
      </c>
      <c r="YT117" s="88" t="e">
        <f t="shared" ref="YT117" si="556">+YS117/(1-YS118)</f>
        <v>#REF!</v>
      </c>
      <c r="YU117" s="88" t="e">
        <f t="shared" ref="YU117" si="557">+YT117/(1-YT118)</f>
        <v>#REF!</v>
      </c>
      <c r="YV117" s="88" t="e">
        <f t="shared" ref="YV117" si="558">+YU117/(1-YU118)</f>
        <v>#REF!</v>
      </c>
      <c r="YW117" s="88" t="e">
        <f t="shared" ref="YW117" si="559">+YV117/(1-YV118)</f>
        <v>#REF!</v>
      </c>
      <c r="YX117" s="88" t="e">
        <f t="shared" ref="YX117" si="560">+YW117/(1-YW118)</f>
        <v>#REF!</v>
      </c>
      <c r="YY117" s="88" t="e">
        <f t="shared" ref="YY117" si="561">+YX117/(1-YX118)</f>
        <v>#REF!</v>
      </c>
      <c r="YZ117" s="88" t="e">
        <f t="shared" ref="YZ117" si="562">+YY117/(1-YY118)</f>
        <v>#REF!</v>
      </c>
      <c r="ZA117" s="88" t="e">
        <f t="shared" ref="ZA117" si="563">+YZ117/(1-YZ118)</f>
        <v>#REF!</v>
      </c>
      <c r="ZB117" s="88" t="e">
        <f t="shared" ref="ZB117" si="564">+ZA117/(1-ZA118)</f>
        <v>#REF!</v>
      </c>
      <c r="ZC117" s="88" t="e">
        <f t="shared" ref="ZC117" si="565">+ZB117/(1-ZB118)</f>
        <v>#REF!</v>
      </c>
      <c r="ZD117" s="88" t="e">
        <f t="shared" ref="ZD117" si="566">+ZC117/(1-ZC118)</f>
        <v>#REF!</v>
      </c>
      <c r="ZE117" s="88" t="e">
        <f t="shared" ref="ZE117" si="567">+ZD117/(1-ZD118)</f>
        <v>#REF!</v>
      </c>
      <c r="ZF117" s="88" t="e">
        <f t="shared" ref="ZF117" si="568">+ZE117/(1-ZE118)</f>
        <v>#REF!</v>
      </c>
      <c r="ZG117" s="88" t="e">
        <f t="shared" ref="ZG117" si="569">+ZF117/(1-ZF118)</f>
        <v>#REF!</v>
      </c>
      <c r="ZH117" s="88" t="e">
        <f t="shared" ref="ZH117" si="570">+ZG117/(1-ZG118)</f>
        <v>#REF!</v>
      </c>
      <c r="ZI117" s="88" t="e">
        <f t="shared" ref="ZI117" si="571">+ZH117/(1-ZH118)</f>
        <v>#REF!</v>
      </c>
      <c r="ZJ117" s="88" t="e">
        <f t="shared" ref="ZJ117" si="572">+ZI117/(1-ZI118)</f>
        <v>#REF!</v>
      </c>
      <c r="ZK117" s="88" t="e">
        <f t="shared" ref="ZK117" si="573">+ZJ117/(1-ZJ118)</f>
        <v>#REF!</v>
      </c>
      <c r="ZL117" s="88" t="e">
        <f t="shared" ref="ZL117" si="574">+ZK117/(1-ZK118)</f>
        <v>#REF!</v>
      </c>
      <c r="ZM117" s="88" t="e">
        <f t="shared" ref="ZM117" si="575">+ZL117/(1-ZL118)</f>
        <v>#REF!</v>
      </c>
      <c r="ZN117" s="88" t="e">
        <f t="shared" ref="ZN117" si="576">+ZM117/(1-ZM118)</f>
        <v>#REF!</v>
      </c>
      <c r="ZO117" s="88" t="e">
        <f t="shared" ref="ZO117" si="577">+ZN117/(1-ZN118)</f>
        <v>#REF!</v>
      </c>
      <c r="ZP117" s="88" t="e">
        <f t="shared" ref="ZP117" si="578">+ZO117/(1-ZO118)</f>
        <v>#REF!</v>
      </c>
      <c r="ZQ117" s="88" t="e">
        <f t="shared" ref="ZQ117" si="579">+ZP117/(1-ZP118)</f>
        <v>#REF!</v>
      </c>
      <c r="ZR117" s="88" t="e">
        <f t="shared" ref="ZR117" si="580">+ZQ117/(1-ZQ118)</f>
        <v>#REF!</v>
      </c>
      <c r="ZS117" s="88" t="e">
        <f t="shared" ref="ZS117" si="581">+ZR117/(1-ZR118)</f>
        <v>#REF!</v>
      </c>
      <c r="ZT117" s="88" t="e">
        <f t="shared" ref="ZT117" si="582">+ZS117/(1-ZS118)</f>
        <v>#REF!</v>
      </c>
      <c r="ZU117" s="88" t="e">
        <f t="shared" ref="ZU117" si="583">+ZT117/(1-ZT118)</f>
        <v>#REF!</v>
      </c>
      <c r="ZV117" s="88" t="e">
        <f t="shared" ref="ZV117" si="584">+ZU117/(1-ZU118)</f>
        <v>#REF!</v>
      </c>
      <c r="ZW117" s="88" t="e">
        <f t="shared" ref="ZW117" si="585">+ZV117/(1-ZV118)</f>
        <v>#REF!</v>
      </c>
      <c r="ZX117" s="88" t="e">
        <f t="shared" ref="ZX117" si="586">+ZW117/(1-ZW118)</f>
        <v>#REF!</v>
      </c>
      <c r="ZY117" s="88" t="e">
        <f t="shared" ref="ZY117" si="587">+ZX117/(1-ZX118)</f>
        <v>#REF!</v>
      </c>
      <c r="ZZ117" s="88" t="e">
        <f t="shared" ref="ZZ117" si="588">+ZY117/(1-ZY118)</f>
        <v>#REF!</v>
      </c>
      <c r="AAA117" s="88" t="e">
        <f t="shared" ref="AAA117" si="589">+ZZ117/(1-ZZ118)</f>
        <v>#REF!</v>
      </c>
      <c r="AAB117" s="88" t="e">
        <f t="shared" ref="AAB117" si="590">+AAA117/(1-AAA118)</f>
        <v>#REF!</v>
      </c>
      <c r="AAC117" s="88" t="e">
        <f t="shared" ref="AAC117" si="591">+AAB117/(1-AAB118)</f>
        <v>#REF!</v>
      </c>
      <c r="AAD117" s="88" t="e">
        <f t="shared" ref="AAD117" si="592">+AAC117/(1-AAC118)</f>
        <v>#REF!</v>
      </c>
      <c r="AAE117" s="88" t="e">
        <f t="shared" ref="AAE117" si="593">+AAD117/(1-AAD118)</f>
        <v>#REF!</v>
      </c>
      <c r="AAF117" s="88" t="e">
        <f t="shared" ref="AAF117" si="594">+AAE117/(1-AAE118)</f>
        <v>#REF!</v>
      </c>
      <c r="AAG117" s="88" t="e">
        <f t="shared" ref="AAG117" si="595">+AAF117/(1-AAF118)</f>
        <v>#REF!</v>
      </c>
      <c r="AAH117" s="88" t="e">
        <f t="shared" ref="AAH117" si="596">+AAG117/(1-AAG118)</f>
        <v>#REF!</v>
      </c>
      <c r="AAI117" s="88" t="e">
        <f t="shared" ref="AAI117" si="597">+AAH117/(1-AAH118)</f>
        <v>#REF!</v>
      </c>
      <c r="AAJ117" s="88" t="e">
        <f t="shared" ref="AAJ117" si="598">+AAI117/(1-AAI118)</f>
        <v>#REF!</v>
      </c>
      <c r="AAK117" s="88" t="e">
        <f t="shared" ref="AAK117" si="599">+AAJ117/(1-AAJ118)</f>
        <v>#REF!</v>
      </c>
      <c r="AAL117" s="88" t="e">
        <f t="shared" ref="AAL117" si="600">+AAK117/(1-AAK118)</f>
        <v>#REF!</v>
      </c>
      <c r="AAM117" s="88" t="e">
        <f t="shared" ref="AAM117" si="601">+AAL117/(1-AAL118)</f>
        <v>#REF!</v>
      </c>
      <c r="AAN117" s="88" t="e">
        <f t="shared" ref="AAN117" si="602">+AAM117/(1-AAM118)</f>
        <v>#REF!</v>
      </c>
      <c r="AAO117" s="88" t="e">
        <f t="shared" ref="AAO117" si="603">+AAN117/(1-AAN118)</f>
        <v>#REF!</v>
      </c>
      <c r="AAP117" s="88" t="e">
        <f t="shared" ref="AAP117" si="604">+AAO117/(1-AAO118)</f>
        <v>#REF!</v>
      </c>
      <c r="AAQ117" s="88" t="e">
        <f t="shared" ref="AAQ117" si="605">+AAP117/(1-AAP118)</f>
        <v>#REF!</v>
      </c>
      <c r="AAR117" s="88" t="e">
        <f t="shared" ref="AAR117" si="606">+AAQ117/(1-AAQ118)</f>
        <v>#REF!</v>
      </c>
      <c r="AAS117" s="88" t="e">
        <f t="shared" ref="AAS117" si="607">+AAR117/(1-AAR118)</f>
        <v>#REF!</v>
      </c>
      <c r="AAT117" s="88" t="e">
        <f t="shared" ref="AAT117" si="608">+AAS117/(1-AAS118)</f>
        <v>#REF!</v>
      </c>
      <c r="AAU117" s="88" t="e">
        <f t="shared" ref="AAU117" si="609">+AAT117/(1-AAT118)</f>
        <v>#REF!</v>
      </c>
      <c r="AAV117" s="88" t="e">
        <f t="shared" ref="AAV117" si="610">+AAU117/(1-AAU118)</f>
        <v>#REF!</v>
      </c>
      <c r="AAW117" s="88" t="e">
        <f t="shared" ref="AAW117" si="611">+AAV117/(1-AAV118)</f>
        <v>#REF!</v>
      </c>
      <c r="AAX117" s="88" t="e">
        <f t="shared" ref="AAX117" si="612">+AAW117/(1-AAW118)</f>
        <v>#REF!</v>
      </c>
      <c r="AAY117" s="88" t="e">
        <f t="shared" ref="AAY117" si="613">+AAX117/(1-AAX118)</f>
        <v>#REF!</v>
      </c>
    </row>
    <row r="118" spans="1:727" s="88" customFormat="1" ht="14.25" customHeight="1" x14ac:dyDescent="0.15">
      <c r="A118" s="88" t="s">
        <v>197</v>
      </c>
      <c r="B118" s="177">
        <f>+EXP(-$B$110*5*(Base!B1-1))*$B$109</f>
        <v>7.5999999999999998E-2</v>
      </c>
      <c r="D118" s="88">
        <f>+EXP(-$B$110*5*(Base!C1-1))*$B$109</f>
        <v>7.4123553314153282E-2</v>
      </c>
      <c r="E118" s="88">
        <f>+EXP(-$B$110*5*(Base!D1-1))*$B$109</f>
        <v>7.229343626205427E-2</v>
      </c>
      <c r="F118" s="88">
        <f>+EXP(-$B$110*5*(Base!E1-1))*$B$109</f>
        <v>7.0508504960970012E-2</v>
      </c>
      <c r="G118" s="88">
        <f>+EXP(-$B$110*5*(Base!F1-1))*$B$109</f>
        <v>6.8767643770732925E-2</v>
      </c>
      <c r="H118" s="88">
        <f>+EXP(-$B$110*5*(Base!G1-1))*$B$109</f>
        <v>6.7069764596429257E-2</v>
      </c>
      <c r="I118" s="88">
        <f>+EXP(-$B$110*5*(Base!H1-1))*$B$109</f>
        <v>6.5413806208304393E-2</v>
      </c>
      <c r="J118" s="88">
        <f>+EXP(-$B$110*5*(Base!I1-1))*$B$109</f>
        <v>6.3798733578459763E-2</v>
      </c>
      <c r="K118" s="88">
        <f>+EXP(-$B$110*5*(Base!J1-1))*$B$109</f>
        <v>6.2223537233926617E-2</v>
      </c>
      <c r="L118" s="88">
        <f>+EXP(-$B$110*5*(Base!K1-1))*$B$109</f>
        <v>6.0687232625712656E-2</v>
      </c>
      <c r="M118" s="88">
        <f>+EXP(-$B$110*5*(Base!L1-1))*$B$109</f>
        <v>5.918885951342677E-2</v>
      </c>
      <c r="N118" s="88">
        <f>+EXP(-$B$110*5*(Base!M1-1))*$B$109</f>
        <v>5.7727481365097602E-2</v>
      </c>
      <c r="O118" s="88">
        <f>+EXP(-$B$110*5*(Base!N1-1))*$B$109</f>
        <v>5.6302184771810558E-2</v>
      </c>
      <c r="P118" s="88">
        <f>+EXP(-$B$110*5*(Base!O1-1))*$B$109</f>
        <v>5.4912078876797485E-2</v>
      </c>
      <c r="Q118" s="88">
        <f>+EXP(-$B$110*5*(Base!P1-1))*$B$109</f>
        <v>5.3556294818622223E-2</v>
      </c>
      <c r="R118" s="88">
        <f>+EXP(-$B$110*5*(Base!Q1-1))*$B$109</f>
        <v>5.2233985188113889E-2</v>
      </c>
      <c r="S118" s="88">
        <f>+EXP(-$B$110*5*(Base!R1-1))*$B$109</f>
        <v>5.0944323498708588E-2</v>
      </c>
      <c r="T118" s="88">
        <f>+EXP(-$B$110*5*(Base!S1-1))*$B$109</f>
        <v>4.968650366986839E-2</v>
      </c>
      <c r="U118" s="88">
        <f>+EXP(-$B$110*5*(Base!T1-1))*$B$109</f>
        <v>4.8459739523254775E-2</v>
      </c>
      <c r="V118" s="88">
        <f>+EXP(-$B$110*5*(Base!U1-1))*$B$109</f>
        <v>4.726326429134152E-2</v>
      </c>
      <c r="W118" s="88">
        <f>+EXP(-$B$110*5*(Base!V1-1))*$B$109</f>
        <v>4.6096330138160141E-2</v>
      </c>
      <c r="X118" s="88">
        <f>+EXP(-$B$110*5*(Base!W1-1))*$B$109</f>
        <v>4.4958207691877944E-2</v>
      </c>
      <c r="Y118" s="88">
        <f>+EXP(-$B$110*5*(Base!X1-1))*$B$109</f>
        <v>4.3848185588916982E-2</v>
      </c>
      <c r="Z118" s="88">
        <f>+EXP(-$B$110*5*(Base!Y1-1))*$B$109</f>
        <v>4.2765570029328633E-2</v>
      </c>
      <c r="AA118" s="88">
        <f>+EXP(-$B$110*5*(Base!Z1-1))*$B$109</f>
        <v>4.1709684343146002E-2</v>
      </c>
      <c r="AB118" s="88">
        <f>+EXP(-$B$110*5*(Base!AA1-1))*$B$109</f>
        <v>4.067986856744326E-2</v>
      </c>
      <c r="AC118" s="88">
        <f>+EXP(-$B$110*5*(Base!AB1-1))*$B$109</f>
        <v>3.9675479033837217E-2</v>
      </c>
      <c r="AD118" s="88">
        <f>+EXP(-$B$110*5*(Base!AC1-1))*$B$109</f>
        <v>3.8695887966173736E-2</v>
      </c>
      <c r="AE118" s="88">
        <f>+EXP(-$B$110*5*(Base!AD1-1))*$B$109</f>
        <v>3.774048308814712E-2</v>
      </c>
      <c r="AF118" s="88">
        <f>+EXP(-$B$110*5*(Base!AE1-1))*$B$109</f>
        <v>3.6808667240607544E-2</v>
      </c>
      <c r="AG118" s="88">
        <f>+EXP(-$B$110*5*(Base!AF1-1))*$B$109</f>
        <v>3.5899858008317118E-2</v>
      </c>
      <c r="AH118" s="88">
        <f>+EXP(-$B$110*5*(Base!AG1-1))*$B$109</f>
        <v>3.5013487355921399E-2</v>
      </c>
      <c r="AI118" s="88">
        <f>+EXP(-$B$110*5*(Base!AH1-1))*$B$109</f>
        <v>3.414900127290884E-2</v>
      </c>
      <c r="AJ118" s="88">
        <f>+EXP(-$B$110*5*(Base!AI1-1))*$B$109</f>
        <v>3.3305859427336139E-2</v>
      </c>
      <c r="AK118" s="88">
        <f>+EXP(-$B$110*5*(Base!AJ1-1))*$B$109</f>
        <v>3.2483534828103226E-2</v>
      </c>
      <c r="AL118" s="88">
        <f>+EXP(-$B$110*5*(Base!AK1-1))*$B$109</f>
        <v>3.1681513495566638E-2</v>
      </c>
      <c r="AM118" s="88">
        <f>+EXP(-$B$110*5*(Base!AL1-1))*$B$109</f>
        <v>3.089929414028553E-2</v>
      </c>
      <c r="AN118" s="88">
        <f>+EXP(-$B$110*5*(Base!AM1-1))*$B$109</f>
        <v>3.0136387849699454E-2</v>
      </c>
      <c r="AO118" s="88">
        <f>+EXP(-$B$110*5*(Base!AN1-1))*$B$109</f>
        <v>2.9392317782542088E-2</v>
      </c>
      <c r="AP118" s="88">
        <f>+EXP(-$B$110*5*(Base!AO1-1))*$B$109</f>
        <v>2.8666618870799923E-2</v>
      </c>
      <c r="AQ118" s="88">
        <f>+EXP(-$B$110*5*(Base!AP1-1))*$B$109</f>
        <v>2.7958837529029616E-2</v>
      </c>
      <c r="AR118" s="88">
        <f>+EXP(-$B$110*5*(Base!AQ1-1))*$B$109</f>
        <v>2.7268531370852316E-2</v>
      </c>
      <c r="AS118" s="88">
        <f>+EXP(-$B$110*5*(Base!AR1-1))*$B$109</f>
        <v>2.6595268932447805E-2</v>
      </c>
      <c r="AT118" s="88">
        <f>+EXP(-$B$110*5*(Base!AS1-1))*$B$109</f>
        <v>2.5938629402875522E-2</v>
      </c>
      <c r="AU118" s="88">
        <f>+EXP(-$B$110*5*(Base!AT1-1))*$B$109</f>
        <v>2.5298202361054047E-2</v>
      </c>
      <c r="AV118" s="88">
        <f>+EXP(-$B$110*5*(Base!AU1-1))*$B$109</f>
        <v>2.4673587519234579E-2</v>
      </c>
      <c r="AW118" s="88">
        <f>+EXP(-$B$110*5*(Base!AV1-1))*$B$109</f>
        <v>2.4064394472808039E-2</v>
      </c>
      <c r="AX118" s="88">
        <f>+EXP(-$B$110*5*(Base!AW1-1))*$B$109</f>
        <v>2.3470242456289508E-2</v>
      </c>
      <c r="AY118" s="88">
        <f>+EXP(-$B$110*5*(Base!AX1-1))*$B$109</f>
        <v>2.2890760105327354E-2</v>
      </c>
      <c r="AZ118" s="88">
        <f>+EXP(-$B$110*5*(Base!AY1-1))*$B$109</f>
        <v>2.2325585224588489E-2</v>
      </c>
      <c r="BA118" s="88">
        <f>+EXP(-$B$110*5*(Base!AZ1-1))*$B$109</f>
        <v>2.1774364561374448E-2</v>
      </c>
      <c r="BB118" s="88">
        <f>+EXP(-$B$110*5*(Base!BA1-1))*$B$109</f>
        <v>2.1236753584826951E-2</v>
      </c>
      <c r="BC118" s="88">
        <f>+EXP(-$B$110*5*(Base!BB1-1))*$B$109</f>
        <v>2.0712416270584958E-2</v>
      </c>
      <c r="BD118" s="88">
        <f>+EXP(-$B$110*5*(Base!BC1-1))*$B$109</f>
        <v>2.0201024890758416E-2</v>
      </c>
      <c r="BE118" s="88">
        <f>+EXP(-$B$110*5*(Base!BD1-1))*$B$109</f>
        <v>1.9702259809087755E-2</v>
      </c>
      <c r="BF118" s="88">
        <f>+EXP(-$B$110*5*(Base!BE1-1))*$B$109</f>
        <v>1.921580928116073E-2</v>
      </c>
      <c r="BG118" s="88">
        <f>+EXP(-$B$110*5*(Base!BF1-1))*$B$109</f>
        <v>1.8741369259562088E-2</v>
      </c>
      <c r="BH118" s="88">
        <f>+EXP(-$B$110*5*(Base!BG1-1))*$B$109</f>
        <v>1.8278643203834002E-2</v>
      </c>
      <c r="BI118" s="88">
        <f>+EXP(-$B$110*5*(Base!BH1-1))*$B$109</f>
        <v>1.7827341895128621E-2</v>
      </c>
      <c r="BJ118" s="88">
        <f>+EXP(-$B$110*5*(Base!BI1-1))*$B$109</f>
        <v>1.7387183255436905E-2</v>
      </c>
      <c r="BK118" s="88">
        <f>+EXP(-$B$110*5*(Base!BJ1-1))*$B$109</f>
        <v>1.6957892171280665E-2</v>
      </c>
      <c r="BL118" s="88">
        <f>+EXP(-$B$110*5*(Base!BK1-1))*$B$109</f>
        <v>1.6539200321757694E-2</v>
      </c>
      <c r="BM118" s="88">
        <f>+EXP(-$B$110*5*(Base!BL1-1))*$B$109</f>
        <v>1.6130846010832471E-2</v>
      </c>
      <c r="BN118" s="88">
        <f>+EXP(-$B$110*5*(Base!BM1-1))*$B$109</f>
        <v>1.5732574003767597E-2</v>
      </c>
      <c r="BO118" s="88">
        <f>+EXP(-$B$110*5*(Base!BN1-1))*$B$109</f>
        <v>1.534413536759381E-2</v>
      </c>
      <c r="BP118" s="88">
        <f>+EXP(-$B$110*5*(Base!BO1-1))*$B$109</f>
        <v>1.4965287315518747E-2</v>
      </c>
      <c r="BQ118" s="88">
        <f>+EXP(-$B$110*5*(Base!BP1-1))*$B$109</f>
        <v>1.459579305517731E-2</v>
      </c>
      <c r="BR118" s="88">
        <f>+EXP(-$B$110*5*(Base!BQ1-1))*$B$109</f>
        <v>1.4235421640628734E-2</v>
      </c>
      <c r="BS118" s="88">
        <f>+EXP(-$B$110*5*(Base!BR1-1))*$B$109</f>
        <v>1.388394782800783E-2</v>
      </c>
      <c r="BT118" s="88">
        <f>+EXP(-$B$110*5*(Base!BS1-1))*$B$109</f>
        <v>1.354115193474028E-2</v>
      </c>
      <c r="BU118" s="88">
        <f>+EXP(-$B$110*5*(Base!BT1-1))*$B$109</f>
        <v>1.320681970223383E-2</v>
      </c>
      <c r="BV118" s="88">
        <f>+EXP(-$B$110*5*(Base!BU1-1))*$B$109</f>
        <v>1.2880742161959724E-2</v>
      </c>
      <c r="BW118" s="88">
        <f>+EXP(-$B$110*5*(Base!BV1-1))*$B$109</f>
        <v>1.2562715504840576E-2</v>
      </c>
      <c r="BX118" s="88">
        <f>+EXP(-$B$110*5*(Base!BW1-1))*$B$109</f>
        <v>1.2252540953863031E-2</v>
      </c>
      <c r="BY118" s="88">
        <f>+EXP(-$B$110*5*(Base!BX1-1))*$B$109</f>
        <v>1.1950024639835698E-2</v>
      </c>
      <c r="BZ118" s="88">
        <f>+EXP(-$B$110*5*(Base!BY1-1))*$B$109</f>
        <v>1.1654977480214563E-2</v>
      </c>
      <c r="CA118" s="88">
        <f>+EXP(-$B$110*5*(Base!BZ1-1))*$B$109</f>
        <v>1.1367215060920262E-2</v>
      </c>
      <c r="CB118" s="88">
        <f>+EXP(-$B$110*5*(Base!CA1-1))*$B$109</f>
        <v>1.1086557521073279E-2</v>
      </c>
      <c r="CC118" s="88">
        <f>+EXP(-$B$110*5*(Base!CB1-1))*$B$109</f>
        <v>1.0812829440575029E-2</v>
      </c>
      <c r="CD118" s="88">
        <f>+EXP(-$B$110*5*(Base!CC1-1))*$B$109</f>
        <v>1.0545859730464598E-2</v>
      </c>
      <c r="CE118" s="88">
        <f>+EXP(-$B$110*5*(Base!CD1-1))*$B$109</f>
        <v>1.0285481525982566E-2</v>
      </c>
      <c r="CF118" s="88">
        <f>+EXP(-$B$110*5*(Base!CE1-1))*$B$109</f>
        <v>1.0031532082275097E-2</v>
      </c>
      <c r="CG118" s="88">
        <f>+EXP(-$B$110*5*(Base!CF1-1))*$B$109</f>
        <v>9.7838526726731177E-3</v>
      </c>
      <c r="CH118" s="88">
        <f>+EXP(-$B$110*5*(Base!CG1-1))*$B$109</f>
        <v>9.5422884894829866E-3</v>
      </c>
      <c r="CI118" s="88">
        <f>+EXP(-$B$110*5*(Base!CH1-1))*$B$109</f>
        <v>9.3066885472266239E-3</v>
      </c>
      <c r="CJ118" s="88">
        <f>+EXP(-$B$110*5*(Base!CI1-1))*$B$109</f>
        <v>9.0769055882706905E-3</v>
      </c>
      <c r="CK118" s="88">
        <f>+EXP(-$B$110*5*(Base!CJ1-1))*$B$109</f>
        <v>8.8527959907857695E-3</v>
      </c>
      <c r="CL118" s="88">
        <f>+EXP(-$B$110*5*(Base!CK1-1))*$B$109</f>
        <v>8.6342196789780425E-3</v>
      </c>
      <c r="CM118" s="88">
        <f>+EXP(-$B$110*5*(Base!CL1-1))*$B$109</f>
        <v>8.4210400355373746E-3</v>
      </c>
      <c r="CN118" s="88">
        <f>+EXP(-$B$110*5*(Base!CM1-1))*$B$109</f>
        <v>8.2131238162470241E-3</v>
      </c>
      <c r="CO118" s="88">
        <f>+EXP(-$B$110*5*(Base!CN1-1))*$B$109</f>
        <v>8.0103410667016883E-3</v>
      </c>
      <c r="CP118" s="88">
        <f>+EXP(-$B$110*5*(Base!CO1-1))*$B$109</f>
        <v>7.8125650410817652E-3</v>
      </c>
      <c r="CQ118" s="88">
        <f>+EXP(-$B$110*5*(Base!CP1-1))*$B$109</f>
        <v>7.6196721229330813E-3</v>
      </c>
      <c r="CR118" s="88">
        <f>+EXP(-$B$110*5*(Base!CQ1-1))*$B$109</f>
        <v>7.4315417479026034E-3</v>
      </c>
      <c r="CS118" s="88">
        <f>+EXP(-$B$110*5*(Base!CR1-1))*$B$109</f>
        <v>7.2480563283817707E-3</v>
      </c>
      <c r="CT118" s="88">
        <f>+EXP(-$B$110*5*(Base!CS1-1))*$B$109</f>
        <v>7.0691011800104253E-3</v>
      </c>
      <c r="CU118" s="88">
        <f>+EXP(-$B$110*5*(Base!CT1-1))*$B$109</f>
        <v>6.8945644499953471E-3</v>
      </c>
      <c r="CV118" s="88">
        <f>+EXP(-$B$110*5*(Base!CU1-1))*$B$109</f>
        <v>6.7243370471986325E-3</v>
      </c>
      <c r="CW118" s="88">
        <f>+EXP(-$B$110*5*(Base!CV1-1))*$B$109</f>
        <v>6.5583125739521577E-3</v>
      </c>
      <c r="CX118" s="88">
        <f>+EXP(-$B$110*5*(Base!CW1-1))*$B$109</f>
        <v>6.396387259555587E-3</v>
      </c>
      <c r="CY118" s="88" t="e">
        <f>+EXP(-$B$110*5*(Base!#REF!-1))*$B$109</f>
        <v>#REF!</v>
      </c>
      <c r="CZ118" s="88" t="e">
        <f>+EXP(-$B$110*5*(Base!#REF!-1))*$B$109</f>
        <v>#REF!</v>
      </c>
      <c r="DA118" s="88" t="e">
        <f>+EXP(-$B$110*5*(Base!#REF!-1))*$B$109</f>
        <v>#REF!</v>
      </c>
      <c r="DB118" s="88" t="e">
        <f>+EXP(-$B$110*5*(Base!#REF!-1))*$B$109</f>
        <v>#REF!</v>
      </c>
      <c r="DC118" s="88" t="e">
        <f>+EXP(-$B$110*5*(Base!#REF!-1))*$B$109</f>
        <v>#REF!</v>
      </c>
      <c r="DD118" s="88" t="e">
        <f>+EXP(-$B$110*5*(Base!#REF!-1))*$B$109</f>
        <v>#REF!</v>
      </c>
      <c r="DE118" s="88" t="e">
        <f>+EXP(-$B$110*5*(Base!#REF!-1))*$B$109</f>
        <v>#REF!</v>
      </c>
      <c r="DF118" s="88" t="e">
        <f>+EXP(-$B$110*5*(Base!#REF!-1))*$B$109</f>
        <v>#REF!</v>
      </c>
      <c r="DG118" s="88" t="e">
        <f>+EXP(-$B$110*5*(Base!#REF!-1))*$B$109</f>
        <v>#REF!</v>
      </c>
      <c r="DH118" s="88" t="e">
        <f>+EXP(-$B$110*5*(Base!#REF!-1))*$B$109</f>
        <v>#REF!</v>
      </c>
      <c r="DI118" s="88" t="e">
        <f>+EXP(-$B$110*5*(Base!#REF!-1))*$B$109</f>
        <v>#REF!</v>
      </c>
      <c r="DJ118" s="88" t="e">
        <f>+EXP(-$B$110*5*(Base!#REF!-1))*$B$109</f>
        <v>#REF!</v>
      </c>
      <c r="DK118" s="88" t="e">
        <f>+EXP(-$B$110*5*(Base!#REF!-1))*$B$109</f>
        <v>#REF!</v>
      </c>
      <c r="DL118" s="88" t="e">
        <f>+EXP(-$B$110*5*(Base!#REF!-1))*$B$109</f>
        <v>#REF!</v>
      </c>
      <c r="DM118" s="88" t="e">
        <f>+EXP(-$B$110*5*(Base!#REF!-1))*$B$109</f>
        <v>#REF!</v>
      </c>
      <c r="DN118" s="88" t="e">
        <f>+EXP(-$B$110*5*(Base!#REF!-1))*$B$109</f>
        <v>#REF!</v>
      </c>
      <c r="DO118" s="88" t="e">
        <f>+EXP(-$B$110*5*(Base!#REF!-1))*$B$109</f>
        <v>#REF!</v>
      </c>
      <c r="DP118" s="88" t="e">
        <f>+EXP(-$B$110*5*(Base!#REF!-1))*$B$109</f>
        <v>#REF!</v>
      </c>
      <c r="DQ118" s="88" t="e">
        <f>+EXP(-$B$110*5*(Base!#REF!-1))*$B$109</f>
        <v>#REF!</v>
      </c>
      <c r="DR118" s="88" t="e">
        <f>+EXP(-$B$110*5*(Base!#REF!-1))*$B$109</f>
        <v>#REF!</v>
      </c>
      <c r="DS118" s="88" t="e">
        <f>+EXP(-$B$110*5*(Base!#REF!-1))*$B$109</f>
        <v>#REF!</v>
      </c>
      <c r="DT118" s="88" t="e">
        <f>+EXP(-$B$110*5*(Base!#REF!-1))*$B$109</f>
        <v>#REF!</v>
      </c>
      <c r="DU118" s="88" t="e">
        <f>+EXP(-$B$110*5*(Base!#REF!-1))*$B$109</f>
        <v>#REF!</v>
      </c>
      <c r="DV118" s="88" t="e">
        <f>+EXP(-$B$110*5*(Base!#REF!-1))*$B$109</f>
        <v>#REF!</v>
      </c>
      <c r="DW118" s="88" t="e">
        <f>+EXP(-$B$110*5*(Base!#REF!-1))*$B$109</f>
        <v>#REF!</v>
      </c>
      <c r="DX118" s="88" t="e">
        <f>+EXP(-$B$110*5*(Base!#REF!-1))*$B$109</f>
        <v>#REF!</v>
      </c>
      <c r="DY118" s="88" t="e">
        <f>+EXP(-$B$110*5*(Base!#REF!-1))*$B$109</f>
        <v>#REF!</v>
      </c>
      <c r="DZ118" s="88" t="e">
        <f>+EXP(-$B$110*5*(Base!#REF!-1))*$B$109</f>
        <v>#REF!</v>
      </c>
      <c r="EA118" s="88" t="e">
        <f>+EXP(-$B$110*5*(Base!#REF!-1))*$B$109</f>
        <v>#REF!</v>
      </c>
      <c r="EB118" s="88" t="e">
        <f>+EXP(-$B$110*5*(Base!#REF!-1))*$B$109</f>
        <v>#REF!</v>
      </c>
      <c r="EC118" s="88" t="e">
        <f>+EXP(-$B$110*5*(Base!#REF!-1))*$B$109</f>
        <v>#REF!</v>
      </c>
      <c r="ED118" s="88" t="e">
        <f>+EXP(-$B$110*5*(Base!#REF!-1))*$B$109</f>
        <v>#REF!</v>
      </c>
      <c r="EE118" s="88" t="e">
        <f>+EXP(-$B$110*5*(Base!#REF!-1))*$B$109</f>
        <v>#REF!</v>
      </c>
      <c r="EF118" s="88" t="e">
        <f>+EXP(-$B$110*5*(Base!#REF!-1))*$B$109</f>
        <v>#REF!</v>
      </c>
      <c r="EG118" s="88" t="e">
        <f>+EXP(-$B$110*5*(Base!#REF!-1))*$B$109</f>
        <v>#REF!</v>
      </c>
      <c r="EH118" s="88" t="e">
        <f>+EXP(-$B$110*5*(Base!#REF!-1))*$B$109</f>
        <v>#REF!</v>
      </c>
      <c r="EI118" s="88" t="e">
        <f>+EXP(-$B$110*5*(Base!#REF!-1))*$B$109</f>
        <v>#REF!</v>
      </c>
      <c r="EJ118" s="88" t="e">
        <f>+EXP(-$B$110*5*(Base!#REF!-1))*$B$109</f>
        <v>#REF!</v>
      </c>
      <c r="EK118" s="88" t="e">
        <f>+EXP(-$B$110*5*(Base!#REF!-1))*$B$109</f>
        <v>#REF!</v>
      </c>
      <c r="EL118" s="88" t="e">
        <f>+EXP(-$B$110*5*(Base!#REF!-1))*$B$109</f>
        <v>#REF!</v>
      </c>
      <c r="EM118" s="88" t="e">
        <f>+EXP(-$B$110*5*(Base!#REF!-1))*$B$109</f>
        <v>#REF!</v>
      </c>
      <c r="EN118" s="88" t="e">
        <f>+EXP(-$B$110*5*(Base!#REF!-1))*$B$109</f>
        <v>#REF!</v>
      </c>
      <c r="EO118" s="88" t="e">
        <f>+EXP(-$B$110*5*(Base!#REF!-1))*$B$109</f>
        <v>#REF!</v>
      </c>
      <c r="EP118" s="88" t="e">
        <f>+EXP(-$B$110*5*(Base!#REF!-1))*$B$109</f>
        <v>#REF!</v>
      </c>
      <c r="EQ118" s="88" t="e">
        <f>+EXP(-$B$110*5*(Base!#REF!-1))*$B$109</f>
        <v>#REF!</v>
      </c>
      <c r="ER118" s="88" t="e">
        <f>+EXP(-$B$110*5*(Base!#REF!-1))*$B$109</f>
        <v>#REF!</v>
      </c>
      <c r="ES118" s="88" t="e">
        <f>+EXP(-$B$110*5*(Base!#REF!-1))*$B$109</f>
        <v>#REF!</v>
      </c>
      <c r="ET118" s="88" t="e">
        <f>+EXP(-$B$110*5*(Base!#REF!-1))*$B$109</f>
        <v>#REF!</v>
      </c>
      <c r="EU118" s="88" t="e">
        <f>+EXP(-$B$110*5*(Base!#REF!-1))*$B$109</f>
        <v>#REF!</v>
      </c>
      <c r="EV118" s="88" t="e">
        <f>+EXP(-$B$110*5*(Base!#REF!-1))*$B$109</f>
        <v>#REF!</v>
      </c>
      <c r="EW118" s="88" t="e">
        <f>+EXP(-$B$110*5*(Base!#REF!-1))*$B$109</f>
        <v>#REF!</v>
      </c>
      <c r="EX118" s="88" t="e">
        <f>+EXP(-$B$110*5*(Base!#REF!-1))*$B$109</f>
        <v>#REF!</v>
      </c>
      <c r="EY118" s="88" t="e">
        <f>+EXP(-$B$110*5*(Base!#REF!-1))*$B$109</f>
        <v>#REF!</v>
      </c>
      <c r="EZ118" s="88" t="e">
        <f>+EXP(-$B$110*5*(Base!#REF!-1))*$B$109</f>
        <v>#REF!</v>
      </c>
      <c r="FA118" s="88" t="e">
        <f>+EXP(-$B$110*5*(Base!#REF!-1))*$B$109</f>
        <v>#REF!</v>
      </c>
      <c r="FB118" s="88" t="e">
        <f>+EXP(-$B$110*5*(Base!#REF!-1))*$B$109</f>
        <v>#REF!</v>
      </c>
      <c r="FC118" s="88" t="e">
        <f>+EXP(-$B$110*5*(Base!#REF!-1))*$B$109</f>
        <v>#REF!</v>
      </c>
      <c r="FD118" s="88" t="e">
        <f>+EXP(-$B$110*5*(Base!#REF!-1))*$B$109</f>
        <v>#REF!</v>
      </c>
      <c r="FE118" s="88" t="e">
        <f>+EXP(-$B$110*5*(Base!#REF!-1))*$B$109</f>
        <v>#REF!</v>
      </c>
      <c r="FF118" s="88" t="e">
        <f>+EXP(-$B$110*5*(Base!#REF!-1))*$B$109</f>
        <v>#REF!</v>
      </c>
      <c r="FG118" s="88" t="e">
        <f>+EXP(-$B$110*5*(Base!#REF!-1))*$B$109</f>
        <v>#REF!</v>
      </c>
      <c r="FH118" s="88" t="e">
        <f>+EXP(-$B$110*5*(Base!#REF!-1))*$B$109</f>
        <v>#REF!</v>
      </c>
      <c r="FI118" s="88" t="e">
        <f>+EXP(-$B$110*5*(Base!#REF!-1))*$B$109</f>
        <v>#REF!</v>
      </c>
      <c r="FJ118" s="88" t="e">
        <f>+EXP(-$B$110*5*(Base!#REF!-1))*$B$109</f>
        <v>#REF!</v>
      </c>
      <c r="FK118" s="88" t="e">
        <f>+EXP(-$B$110*5*(Base!#REF!-1))*$B$109</f>
        <v>#REF!</v>
      </c>
      <c r="FL118" s="88" t="e">
        <f>+EXP(-$B$110*5*(Base!#REF!-1))*$B$109</f>
        <v>#REF!</v>
      </c>
      <c r="FM118" s="88" t="e">
        <f>+EXP(-$B$110*5*(Base!#REF!-1))*$B$109</f>
        <v>#REF!</v>
      </c>
      <c r="FN118" s="88" t="e">
        <f>+EXP(-$B$110*5*(Base!#REF!-1))*$B$109</f>
        <v>#REF!</v>
      </c>
      <c r="FO118" s="88" t="e">
        <f>+EXP(-$B$110*5*(Base!#REF!-1))*$B$109</f>
        <v>#REF!</v>
      </c>
      <c r="FP118" s="88" t="e">
        <f>+EXP(-$B$110*5*(Base!#REF!-1))*$B$109</f>
        <v>#REF!</v>
      </c>
      <c r="FQ118" s="88" t="e">
        <f>+EXP(-$B$110*5*(Base!#REF!-1))*$B$109</f>
        <v>#REF!</v>
      </c>
      <c r="FR118" s="88" t="e">
        <f>+EXP(-$B$110*5*(Base!#REF!-1))*$B$109</f>
        <v>#REF!</v>
      </c>
      <c r="FS118" s="88" t="e">
        <f>+EXP(-$B$110*5*(Base!#REF!-1))*$B$109</f>
        <v>#REF!</v>
      </c>
      <c r="FT118" s="88" t="e">
        <f>+EXP(-$B$110*5*(Base!#REF!-1))*$B$109</f>
        <v>#REF!</v>
      </c>
      <c r="FU118" s="88" t="e">
        <f>+EXP(-$B$110*5*(Base!#REF!-1))*$B$109</f>
        <v>#REF!</v>
      </c>
      <c r="FV118" s="88" t="e">
        <f>+EXP(-$B$110*5*(Base!#REF!-1))*$B$109</f>
        <v>#REF!</v>
      </c>
      <c r="FW118" s="88" t="e">
        <f>+EXP(-$B$110*5*(Base!#REF!-1))*$B$109</f>
        <v>#REF!</v>
      </c>
      <c r="FX118" s="88" t="e">
        <f>+EXP(-$B$110*5*(Base!#REF!-1))*$B$109</f>
        <v>#REF!</v>
      </c>
      <c r="FY118" s="88" t="e">
        <f>+EXP(-$B$110*5*(Base!#REF!-1))*$B$109</f>
        <v>#REF!</v>
      </c>
      <c r="FZ118" s="88" t="e">
        <f>+EXP(-$B$110*5*(Base!#REF!-1))*$B$109</f>
        <v>#REF!</v>
      </c>
      <c r="GA118" s="88" t="e">
        <f>+EXP(-$B$110*5*(Base!#REF!-1))*$B$109</f>
        <v>#REF!</v>
      </c>
      <c r="GB118" s="88" t="e">
        <f>+EXP(-$B$110*5*(Base!#REF!-1))*$B$109</f>
        <v>#REF!</v>
      </c>
      <c r="GC118" s="88" t="e">
        <f>+EXP(-$B$110*5*(Base!#REF!-1))*$B$109</f>
        <v>#REF!</v>
      </c>
      <c r="GD118" s="88" t="e">
        <f>+EXP(-$B$110*5*(Base!#REF!-1))*$B$109</f>
        <v>#REF!</v>
      </c>
      <c r="GE118" s="88" t="e">
        <f>+EXP(-$B$110*5*(Base!#REF!-1))*$B$109</f>
        <v>#REF!</v>
      </c>
      <c r="GF118" s="88" t="e">
        <f>+EXP(-$B$110*5*(Base!#REF!-1))*$B$109</f>
        <v>#REF!</v>
      </c>
      <c r="GG118" s="88" t="e">
        <f>+EXP(-$B$110*5*(Base!#REF!-1))*$B$109</f>
        <v>#REF!</v>
      </c>
      <c r="GH118" s="88" t="e">
        <f>+EXP(-$B$110*5*(Base!#REF!-1))*$B$109</f>
        <v>#REF!</v>
      </c>
      <c r="GI118" s="88" t="e">
        <f>+EXP(-$B$110*5*(Base!#REF!-1))*$B$109</f>
        <v>#REF!</v>
      </c>
      <c r="GJ118" s="88" t="e">
        <f>+EXP(-$B$110*5*(Base!#REF!-1))*$B$109</f>
        <v>#REF!</v>
      </c>
      <c r="GK118" s="88" t="e">
        <f>+EXP(-$B$110*5*(Base!#REF!-1))*$B$109</f>
        <v>#REF!</v>
      </c>
      <c r="GL118" s="88" t="e">
        <f>+EXP(-$B$110*5*(Base!#REF!-1))*$B$109</f>
        <v>#REF!</v>
      </c>
      <c r="GM118" s="88" t="e">
        <f>+EXP(-$B$110*5*(Base!#REF!-1))*$B$109</f>
        <v>#REF!</v>
      </c>
      <c r="GN118" s="88" t="e">
        <f>+EXP(-$B$110*5*(Base!#REF!-1))*$B$109</f>
        <v>#REF!</v>
      </c>
      <c r="GO118" s="88" t="e">
        <f>+EXP(-$B$110*5*(Base!#REF!-1))*$B$109</f>
        <v>#REF!</v>
      </c>
      <c r="GP118" s="88" t="e">
        <f>+EXP(-$B$110*5*(Base!#REF!-1))*$B$109</f>
        <v>#REF!</v>
      </c>
      <c r="GQ118" s="88" t="e">
        <f>+EXP(-$B$110*5*(Base!#REF!-1))*$B$109</f>
        <v>#REF!</v>
      </c>
      <c r="GR118" s="88" t="e">
        <f>+EXP(-$B$110*5*(Base!#REF!-1))*$B$109</f>
        <v>#REF!</v>
      </c>
      <c r="GS118" s="88" t="e">
        <f>+EXP(-$B$110*5*(Base!#REF!-1))*$B$109</f>
        <v>#REF!</v>
      </c>
      <c r="GT118" s="88" t="e">
        <f>+EXP(-$B$110*5*(Base!#REF!-1))*$B$109</f>
        <v>#REF!</v>
      </c>
      <c r="GU118" s="88" t="e">
        <f>+EXP(-$B$110*5*(Base!#REF!-1))*$B$109</f>
        <v>#REF!</v>
      </c>
      <c r="GV118" s="88" t="e">
        <f>+EXP(-$B$110*5*(Base!#REF!-1))*$B$109</f>
        <v>#REF!</v>
      </c>
      <c r="GW118" s="88" t="e">
        <f>+EXP(-$B$110*5*(Base!#REF!-1))*$B$109</f>
        <v>#REF!</v>
      </c>
      <c r="GX118" s="88" t="e">
        <f>+EXP(-$B$110*5*(Base!#REF!-1))*$B$109</f>
        <v>#REF!</v>
      </c>
      <c r="GY118" s="88" t="e">
        <f>+EXP(-$B$110*5*(Base!#REF!-1))*$B$109</f>
        <v>#REF!</v>
      </c>
      <c r="GZ118" s="88" t="e">
        <f>+EXP(-$B$110*5*(Base!#REF!-1))*$B$109</f>
        <v>#REF!</v>
      </c>
      <c r="HA118" s="88" t="e">
        <f>+EXP(-$B$110*5*(Base!#REF!-1))*$B$109</f>
        <v>#REF!</v>
      </c>
      <c r="HB118" s="88" t="e">
        <f>+EXP(-$B$110*5*(Base!#REF!-1))*$B$109</f>
        <v>#REF!</v>
      </c>
      <c r="HC118" s="88" t="e">
        <f>+EXP(-$B$110*5*(Base!#REF!-1))*$B$109</f>
        <v>#REF!</v>
      </c>
      <c r="HD118" s="88" t="e">
        <f>+EXP(-$B$110*5*(Base!#REF!-1))*$B$109</f>
        <v>#REF!</v>
      </c>
      <c r="HE118" s="88" t="e">
        <f>+EXP(-$B$110*5*(Base!#REF!-1))*$B$109</f>
        <v>#REF!</v>
      </c>
      <c r="HF118" s="88" t="e">
        <f>+EXP(-$B$110*5*(Base!#REF!-1))*$B$109</f>
        <v>#REF!</v>
      </c>
      <c r="HG118" s="88" t="e">
        <f>+EXP(-$B$110*5*(Base!#REF!-1))*$B$109</f>
        <v>#REF!</v>
      </c>
      <c r="HH118" s="88" t="e">
        <f>+EXP(-$B$110*5*(Base!#REF!-1))*$B$109</f>
        <v>#REF!</v>
      </c>
      <c r="HI118" s="88" t="e">
        <f>+EXP(-$B$110*5*(Base!#REF!-1))*$B$109</f>
        <v>#REF!</v>
      </c>
      <c r="HJ118" s="88" t="e">
        <f>+EXP(-$B$110*5*(Base!#REF!-1))*$B$109</f>
        <v>#REF!</v>
      </c>
      <c r="HK118" s="88" t="e">
        <f>+EXP(-$B$110*5*(Base!#REF!-1))*$B$109</f>
        <v>#REF!</v>
      </c>
      <c r="HL118" s="88" t="e">
        <f>+EXP(-$B$110*5*(Base!#REF!-1))*$B$109</f>
        <v>#REF!</v>
      </c>
      <c r="HM118" s="88" t="e">
        <f>+EXP(-$B$110*5*(Base!#REF!-1))*$B$109</f>
        <v>#REF!</v>
      </c>
      <c r="HN118" s="88" t="e">
        <f>+EXP(-$B$110*5*(Base!#REF!-1))*$B$109</f>
        <v>#REF!</v>
      </c>
      <c r="HO118" s="88" t="e">
        <f>+EXP(-$B$110*5*(Base!#REF!-1))*$B$109</f>
        <v>#REF!</v>
      </c>
      <c r="HP118" s="88" t="e">
        <f>+EXP(-$B$110*5*(Base!#REF!-1))*$B$109</f>
        <v>#REF!</v>
      </c>
      <c r="HQ118" s="88" t="e">
        <f>+EXP(-$B$110*5*(Base!#REF!-1))*$B$109</f>
        <v>#REF!</v>
      </c>
      <c r="HR118" s="88" t="e">
        <f>+EXP(-$B$110*5*(Base!#REF!-1))*$B$109</f>
        <v>#REF!</v>
      </c>
      <c r="HS118" s="88" t="e">
        <f>+EXP(-$B$110*5*(Base!#REF!-1))*$B$109</f>
        <v>#REF!</v>
      </c>
      <c r="HT118" s="88" t="e">
        <f>+EXP(-$B$110*5*(Base!#REF!-1))*$B$109</f>
        <v>#REF!</v>
      </c>
      <c r="HU118" s="88" t="e">
        <f>+EXP(-$B$110*5*(Base!#REF!-1))*$B$109</f>
        <v>#REF!</v>
      </c>
      <c r="HV118" s="88" t="e">
        <f>+EXP(-$B$110*5*(Base!#REF!-1))*$B$109</f>
        <v>#REF!</v>
      </c>
      <c r="HW118" s="88" t="e">
        <f>+EXP(-$B$110*5*(Base!#REF!-1))*$B$109</f>
        <v>#REF!</v>
      </c>
      <c r="HX118" s="88" t="e">
        <f>+EXP(-$B$110*5*(Base!#REF!-1))*$B$109</f>
        <v>#REF!</v>
      </c>
      <c r="HY118" s="88" t="e">
        <f>+EXP(-$B$110*5*(Base!#REF!-1))*$B$109</f>
        <v>#REF!</v>
      </c>
      <c r="HZ118" s="88" t="e">
        <f>+EXP(-$B$110*5*(Base!#REF!-1))*$B$109</f>
        <v>#REF!</v>
      </c>
      <c r="IA118" s="88" t="e">
        <f>+EXP(-$B$110*5*(Base!#REF!-1))*$B$109</f>
        <v>#REF!</v>
      </c>
      <c r="IB118" s="88" t="e">
        <f>+EXP(-$B$110*5*(Base!#REF!-1))*$B$109</f>
        <v>#REF!</v>
      </c>
      <c r="IC118" s="88" t="e">
        <f>+EXP(-$B$110*5*(Base!#REF!-1))*$B$109</f>
        <v>#REF!</v>
      </c>
      <c r="ID118" s="88" t="e">
        <f>+EXP(-$B$110*5*(Base!#REF!-1))*$B$109</f>
        <v>#REF!</v>
      </c>
      <c r="IE118" s="88" t="e">
        <f>+EXP(-$B$110*5*(Base!#REF!-1))*$B$109</f>
        <v>#REF!</v>
      </c>
      <c r="IF118" s="88" t="e">
        <f>+EXP(-$B$110*5*(Base!#REF!-1))*$B$109</f>
        <v>#REF!</v>
      </c>
      <c r="IG118" s="88" t="e">
        <f>+EXP(-$B$110*5*(Base!#REF!-1))*$B$109</f>
        <v>#REF!</v>
      </c>
      <c r="IH118" s="88" t="e">
        <f>+EXP(-$B$110*5*(Base!#REF!-1))*$B$109</f>
        <v>#REF!</v>
      </c>
      <c r="II118" s="88" t="e">
        <f>+EXP(-$B$110*5*(Base!#REF!-1))*$B$109</f>
        <v>#REF!</v>
      </c>
      <c r="IJ118" s="88" t="e">
        <f>+EXP(-$B$110*5*(Base!#REF!-1))*$B$109</f>
        <v>#REF!</v>
      </c>
      <c r="IK118" s="88" t="e">
        <f>+EXP(-$B$110*5*(Base!#REF!-1))*$B$109</f>
        <v>#REF!</v>
      </c>
      <c r="IL118" s="88" t="e">
        <f>+EXP(-$B$110*5*(Base!#REF!-1))*$B$109</f>
        <v>#REF!</v>
      </c>
      <c r="IM118" s="88" t="e">
        <f>+EXP(-$B$110*5*(Base!#REF!-1))*$B$109</f>
        <v>#REF!</v>
      </c>
      <c r="IN118" s="88" t="e">
        <f>+EXP(-$B$110*5*(Base!#REF!-1))*$B$109</f>
        <v>#REF!</v>
      </c>
      <c r="IO118" s="88" t="e">
        <f>+EXP(-$B$110*5*(Base!#REF!-1))*$B$109</f>
        <v>#REF!</v>
      </c>
      <c r="IP118" s="88" t="e">
        <f>+EXP(-$B$110*5*(Base!#REF!-1))*$B$109</f>
        <v>#REF!</v>
      </c>
      <c r="IQ118" s="88" t="e">
        <f>+EXP(-$B$110*5*(Base!#REF!-1))*$B$109</f>
        <v>#REF!</v>
      </c>
      <c r="IR118" s="88" t="e">
        <f>+EXP(-$B$110*5*(Base!#REF!-1))*$B$109</f>
        <v>#REF!</v>
      </c>
      <c r="IS118" s="88" t="e">
        <f>+EXP(-$B$110*5*(Base!#REF!-1))*$B$109</f>
        <v>#REF!</v>
      </c>
      <c r="IT118" s="88" t="e">
        <f>+EXP(-$B$110*5*(Base!#REF!-1))*$B$109</f>
        <v>#REF!</v>
      </c>
      <c r="IU118" s="88" t="e">
        <f>+EXP(-$B$110*5*(Base!#REF!-1))*$B$109</f>
        <v>#REF!</v>
      </c>
      <c r="IV118" s="88" t="e">
        <f>+EXP(-$B$110*5*(Base!#REF!-1))*$B$109</f>
        <v>#REF!</v>
      </c>
      <c r="IW118" s="88" t="e">
        <f>+EXP(-$B$110*5*(Base!#REF!-1))*$B$109</f>
        <v>#REF!</v>
      </c>
      <c r="IX118" s="88" t="e">
        <f>+EXP(-$B$110*5*(Base!#REF!-1))*$B$109</f>
        <v>#REF!</v>
      </c>
      <c r="IY118" s="88" t="e">
        <f>+EXP(-$B$110*5*(Base!#REF!-1))*$B$109</f>
        <v>#REF!</v>
      </c>
      <c r="IZ118" s="88" t="e">
        <f>+EXP(-$B$110*5*(Base!#REF!-1))*$B$109</f>
        <v>#REF!</v>
      </c>
      <c r="JA118" s="88" t="e">
        <f>+EXP(-$B$110*5*(Base!#REF!-1))*$B$109</f>
        <v>#REF!</v>
      </c>
      <c r="JB118" s="88" t="e">
        <f>+EXP(-$B$110*5*(Base!#REF!-1))*$B$109</f>
        <v>#REF!</v>
      </c>
      <c r="JC118" s="88" t="e">
        <f>+EXP(-$B$110*5*(Base!#REF!-1))*$B$109</f>
        <v>#REF!</v>
      </c>
      <c r="JD118" s="88" t="e">
        <f>+EXP(-$B$110*5*(Base!#REF!-1))*$B$109</f>
        <v>#REF!</v>
      </c>
      <c r="JE118" s="88" t="e">
        <f>+EXP(-$B$110*5*(Base!#REF!-1))*$B$109</f>
        <v>#REF!</v>
      </c>
      <c r="JF118" s="88" t="e">
        <f>+EXP(-$B$110*5*(Base!#REF!-1))*$B$109</f>
        <v>#REF!</v>
      </c>
      <c r="JG118" s="88" t="e">
        <f>+EXP(-$B$110*5*(Base!#REF!-1))*$B$109</f>
        <v>#REF!</v>
      </c>
      <c r="JH118" s="88" t="e">
        <f>+EXP(-$B$110*5*(Base!#REF!-1))*$B$109</f>
        <v>#REF!</v>
      </c>
      <c r="JI118" s="88" t="e">
        <f>+EXP(-$B$110*5*(Base!#REF!-1))*$B$109</f>
        <v>#REF!</v>
      </c>
      <c r="JJ118" s="88" t="e">
        <f>+EXP(-$B$110*5*(Base!#REF!-1))*$B$109</f>
        <v>#REF!</v>
      </c>
      <c r="JK118" s="88" t="e">
        <f>+EXP(-$B$110*5*(Base!#REF!-1))*$B$109</f>
        <v>#REF!</v>
      </c>
      <c r="JL118" s="88" t="e">
        <f>+EXP(-$B$110*5*(Base!#REF!-1))*$B$109</f>
        <v>#REF!</v>
      </c>
      <c r="JM118" s="88" t="e">
        <f>+EXP(-$B$110*5*(Base!#REF!-1))*$B$109</f>
        <v>#REF!</v>
      </c>
      <c r="JN118" s="88" t="e">
        <f>+EXP(-$B$110*5*(Base!#REF!-1))*$B$109</f>
        <v>#REF!</v>
      </c>
      <c r="JO118" s="88" t="e">
        <f>+EXP(-$B$110*5*(Base!#REF!-1))*$B$109</f>
        <v>#REF!</v>
      </c>
      <c r="JP118" s="88" t="e">
        <f>+EXP(-$B$110*5*(Base!#REF!-1))*$B$109</f>
        <v>#REF!</v>
      </c>
      <c r="JQ118" s="88" t="e">
        <f>+EXP(-$B$110*5*(Base!#REF!-1))*$B$109</f>
        <v>#REF!</v>
      </c>
      <c r="JR118" s="88" t="e">
        <f>+EXP(-$B$110*5*(Base!#REF!-1))*$B$109</f>
        <v>#REF!</v>
      </c>
      <c r="JS118" s="88" t="e">
        <f>+EXP(-$B$110*5*(Base!#REF!-1))*$B$109</f>
        <v>#REF!</v>
      </c>
      <c r="JT118" s="88" t="e">
        <f>+EXP(-$B$110*5*(Base!#REF!-1))*$B$109</f>
        <v>#REF!</v>
      </c>
      <c r="JU118" s="88" t="e">
        <f>+EXP(-$B$110*5*(Base!#REF!-1))*$B$109</f>
        <v>#REF!</v>
      </c>
      <c r="JV118" s="88" t="e">
        <f>+EXP(-$B$110*5*(Base!#REF!-1))*$B$109</f>
        <v>#REF!</v>
      </c>
      <c r="JW118" s="88" t="e">
        <f>+EXP(-$B$110*5*(Base!#REF!-1))*$B$109</f>
        <v>#REF!</v>
      </c>
      <c r="JX118" s="88" t="e">
        <f>+EXP(-$B$110*5*(Base!#REF!-1))*$B$109</f>
        <v>#REF!</v>
      </c>
      <c r="JY118" s="88" t="e">
        <f>+EXP(-$B$110*5*(Base!#REF!-1))*$B$109</f>
        <v>#REF!</v>
      </c>
      <c r="JZ118" s="88" t="e">
        <f>+EXP(-$B$110*5*(Base!#REF!-1))*$B$109</f>
        <v>#REF!</v>
      </c>
      <c r="KA118" s="88" t="e">
        <f>+EXP(-$B$110*5*(Base!#REF!-1))*$B$109</f>
        <v>#REF!</v>
      </c>
      <c r="KB118" s="88" t="e">
        <f>+EXP(-$B$110*5*(Base!#REF!-1))*$B$109</f>
        <v>#REF!</v>
      </c>
      <c r="KC118" s="88" t="e">
        <f>+EXP(-$B$110*5*(Base!#REF!-1))*$B$109</f>
        <v>#REF!</v>
      </c>
      <c r="KD118" s="88" t="e">
        <f>+EXP(-$B$110*5*(Base!#REF!-1))*$B$109</f>
        <v>#REF!</v>
      </c>
      <c r="KE118" s="88" t="e">
        <f>+EXP(-$B$110*5*(Base!#REF!-1))*$B$109</f>
        <v>#REF!</v>
      </c>
      <c r="KF118" s="88" t="e">
        <f>+EXP(-$B$110*5*(Base!#REF!-1))*$B$109</f>
        <v>#REF!</v>
      </c>
      <c r="KG118" s="88" t="e">
        <f>+EXP(-$B$110*5*(Base!#REF!-1))*$B$109</f>
        <v>#REF!</v>
      </c>
      <c r="KH118" s="88" t="e">
        <f>+EXP(-$B$110*5*(Base!#REF!-1))*$B$109</f>
        <v>#REF!</v>
      </c>
      <c r="KI118" s="88" t="e">
        <f>+EXP(-$B$110*5*(Base!#REF!-1))*$B$109</f>
        <v>#REF!</v>
      </c>
      <c r="KJ118" s="88" t="e">
        <f>+EXP(-$B$110*5*(Base!#REF!-1))*$B$109</f>
        <v>#REF!</v>
      </c>
      <c r="KK118" s="88" t="e">
        <f>+EXP(-$B$110*5*(Base!#REF!-1))*$B$109</f>
        <v>#REF!</v>
      </c>
      <c r="KL118" s="88" t="e">
        <f>+EXP(-$B$110*5*(Base!#REF!-1))*$B$109</f>
        <v>#REF!</v>
      </c>
      <c r="KM118" s="88" t="e">
        <f>+EXP(-$B$110*5*(Base!#REF!-1))*$B$109</f>
        <v>#REF!</v>
      </c>
      <c r="KN118" s="88" t="e">
        <f>+EXP(-$B$110*5*(Base!#REF!-1))*$B$109</f>
        <v>#REF!</v>
      </c>
      <c r="KO118" s="88" t="e">
        <f>+EXP(-$B$110*5*(Base!#REF!-1))*$B$109</f>
        <v>#REF!</v>
      </c>
      <c r="KP118" s="88" t="e">
        <f>+EXP(-$B$110*5*(Base!#REF!-1))*$B$109</f>
        <v>#REF!</v>
      </c>
      <c r="KQ118" s="88" t="e">
        <f>+EXP(-$B$110*5*(Base!#REF!-1))*$B$109</f>
        <v>#REF!</v>
      </c>
      <c r="KR118" s="88" t="e">
        <f>+EXP(-$B$110*5*(Base!#REF!-1))*$B$109</f>
        <v>#REF!</v>
      </c>
      <c r="KS118" s="88" t="e">
        <f>+EXP(-$B$110*5*(Base!#REF!-1))*$B$109</f>
        <v>#REF!</v>
      </c>
      <c r="KT118" s="88" t="e">
        <f>+EXP(-$B$110*5*(Base!#REF!-1))*$B$109</f>
        <v>#REF!</v>
      </c>
      <c r="KU118" s="88" t="e">
        <f>+EXP(-$B$110*5*(Base!#REF!-1))*$B$109</f>
        <v>#REF!</v>
      </c>
      <c r="KV118" s="88" t="e">
        <f>+EXP(-$B$110*5*(Base!#REF!-1))*$B$109</f>
        <v>#REF!</v>
      </c>
      <c r="KW118" s="88" t="e">
        <f>+EXP(-$B$110*5*(Base!#REF!-1))*$B$109</f>
        <v>#REF!</v>
      </c>
      <c r="KX118" s="88" t="e">
        <f>+EXP(-$B$110*5*(Base!#REF!-1))*$B$109</f>
        <v>#REF!</v>
      </c>
      <c r="KY118" s="88" t="e">
        <f>+EXP(-$B$110*5*(Base!#REF!-1))*$B$109</f>
        <v>#REF!</v>
      </c>
      <c r="KZ118" s="88" t="e">
        <f>+EXP(-$B$110*5*(Base!#REF!-1))*$B$109</f>
        <v>#REF!</v>
      </c>
      <c r="LA118" s="88" t="e">
        <f>+EXP(-$B$110*5*(Base!#REF!-1))*$B$109</f>
        <v>#REF!</v>
      </c>
      <c r="LB118" s="88" t="e">
        <f>+EXP(-$B$110*5*(Base!#REF!-1))*$B$109</f>
        <v>#REF!</v>
      </c>
      <c r="LC118" s="88" t="e">
        <f>+EXP(-$B$110*5*(Base!#REF!-1))*$B$109</f>
        <v>#REF!</v>
      </c>
      <c r="LD118" s="88" t="e">
        <f>+EXP(-$B$110*5*(Base!#REF!-1))*$B$109</f>
        <v>#REF!</v>
      </c>
      <c r="LE118" s="88" t="e">
        <f>+EXP(-$B$110*5*(Base!#REF!-1))*$B$109</f>
        <v>#REF!</v>
      </c>
      <c r="LF118" s="88" t="e">
        <f>+EXP(-$B$110*5*(Base!#REF!-1))*$B$109</f>
        <v>#REF!</v>
      </c>
      <c r="LG118" s="88" t="e">
        <f>+EXP(-$B$110*5*(Base!#REF!-1))*$B$109</f>
        <v>#REF!</v>
      </c>
      <c r="LH118" s="88" t="e">
        <f>+EXP(-$B$110*5*(Base!#REF!-1))*$B$109</f>
        <v>#REF!</v>
      </c>
      <c r="LI118" s="88" t="e">
        <f>+EXP(-$B$110*5*(Base!#REF!-1))*$B$109</f>
        <v>#REF!</v>
      </c>
      <c r="LJ118" s="88" t="e">
        <f>+EXP(-$B$110*5*(Base!#REF!-1))*$B$109</f>
        <v>#REF!</v>
      </c>
      <c r="LK118" s="88" t="e">
        <f>+EXP(-$B$110*5*(Base!#REF!-1))*$B$109</f>
        <v>#REF!</v>
      </c>
      <c r="LL118" s="88" t="e">
        <f>+EXP(-$B$110*5*(Base!#REF!-1))*$B$109</f>
        <v>#REF!</v>
      </c>
      <c r="LM118" s="88" t="e">
        <f>+EXP(-$B$110*5*(Base!#REF!-1))*$B$109</f>
        <v>#REF!</v>
      </c>
      <c r="LN118" s="88" t="e">
        <f>+EXP(-$B$110*5*(Base!#REF!-1))*$B$109</f>
        <v>#REF!</v>
      </c>
      <c r="LO118" s="88" t="e">
        <f>+EXP(-$B$110*5*(Base!#REF!-1))*$B$109</f>
        <v>#REF!</v>
      </c>
      <c r="LP118" s="88" t="e">
        <f>+EXP(-$B$110*5*(Base!#REF!-1))*$B$109</f>
        <v>#REF!</v>
      </c>
      <c r="LQ118" s="88" t="e">
        <f>+EXP(-$B$110*5*(Base!#REF!-1))*$B$109</f>
        <v>#REF!</v>
      </c>
      <c r="LR118" s="88" t="e">
        <f>+EXP(-$B$110*5*(Base!#REF!-1))*$B$109</f>
        <v>#REF!</v>
      </c>
      <c r="LS118" s="88" t="e">
        <f>+EXP(-$B$110*5*(Base!#REF!-1))*$B$109</f>
        <v>#REF!</v>
      </c>
      <c r="LT118" s="88" t="e">
        <f>+EXP(-$B$110*5*(Base!#REF!-1))*$B$109</f>
        <v>#REF!</v>
      </c>
      <c r="LU118" s="88" t="e">
        <f>+EXP(-$B$110*5*(Base!#REF!-1))*$B$109</f>
        <v>#REF!</v>
      </c>
      <c r="LV118" s="88" t="e">
        <f>+EXP(-$B$110*5*(Base!#REF!-1))*$B$109</f>
        <v>#REF!</v>
      </c>
      <c r="LW118" s="88" t="e">
        <f>+EXP(-$B$110*5*(Base!#REF!-1))*$B$109</f>
        <v>#REF!</v>
      </c>
      <c r="LX118" s="88" t="e">
        <f>+EXP(-$B$110*5*(Base!#REF!-1))*$B$109</f>
        <v>#REF!</v>
      </c>
      <c r="LY118" s="88" t="e">
        <f>+EXP(-$B$110*5*(Base!#REF!-1))*$B$109</f>
        <v>#REF!</v>
      </c>
      <c r="LZ118" s="88" t="e">
        <f>+EXP(-$B$110*5*(Base!#REF!-1))*$B$109</f>
        <v>#REF!</v>
      </c>
      <c r="MA118" s="88" t="e">
        <f>+EXP(-$B$110*5*(Base!#REF!-1))*$B$109</f>
        <v>#REF!</v>
      </c>
      <c r="MB118" s="88" t="e">
        <f>+EXP(-$B$110*5*(Base!#REF!-1))*$B$109</f>
        <v>#REF!</v>
      </c>
      <c r="MC118" s="88" t="e">
        <f>+EXP(-$B$110*5*(Base!#REF!-1))*$B$109</f>
        <v>#REF!</v>
      </c>
      <c r="MD118" s="88" t="e">
        <f>+EXP(-$B$110*5*(Base!#REF!-1))*$B$109</f>
        <v>#REF!</v>
      </c>
      <c r="ME118" s="88" t="e">
        <f>+EXP(-$B$110*5*(Base!#REF!-1))*$B$109</f>
        <v>#REF!</v>
      </c>
      <c r="MF118" s="88" t="e">
        <f>+EXP(-$B$110*5*(Base!#REF!-1))*$B$109</f>
        <v>#REF!</v>
      </c>
      <c r="MG118" s="88" t="e">
        <f>+EXP(-$B$110*5*(Base!#REF!-1))*$B$109</f>
        <v>#REF!</v>
      </c>
      <c r="MH118" s="88" t="e">
        <f>+EXP(-$B$110*5*(Base!#REF!-1))*$B$109</f>
        <v>#REF!</v>
      </c>
      <c r="MI118" s="88" t="e">
        <f>+EXP(-$B$110*5*(Base!#REF!-1))*$B$109</f>
        <v>#REF!</v>
      </c>
      <c r="MJ118" s="88" t="e">
        <f>+EXP(-$B$110*5*(Base!#REF!-1))*$B$109</f>
        <v>#REF!</v>
      </c>
      <c r="MK118" s="88" t="e">
        <f>+EXP(-$B$110*5*(Base!#REF!-1))*$B$109</f>
        <v>#REF!</v>
      </c>
      <c r="ML118" s="88" t="e">
        <f>+EXP(-$B$110*5*(Base!#REF!-1))*$B$109</f>
        <v>#REF!</v>
      </c>
      <c r="MM118" s="88" t="e">
        <f>+EXP(-$B$110*5*(Base!#REF!-1))*$B$109</f>
        <v>#REF!</v>
      </c>
      <c r="MN118" s="88" t="e">
        <f>+EXP(-$B$110*5*(Base!#REF!-1))*$B$109</f>
        <v>#REF!</v>
      </c>
      <c r="MO118" s="88" t="e">
        <f>+EXP(-$B$110*5*(Base!#REF!-1))*$B$109</f>
        <v>#REF!</v>
      </c>
      <c r="MP118" s="88" t="e">
        <f>+EXP(-$B$110*5*(Base!#REF!-1))*$B$109</f>
        <v>#REF!</v>
      </c>
      <c r="MQ118" s="88" t="e">
        <f>+EXP(-$B$110*5*(Base!#REF!-1))*$B$109</f>
        <v>#REF!</v>
      </c>
      <c r="MR118" s="88" t="e">
        <f>+EXP(-$B$110*5*(Base!#REF!-1))*$B$109</f>
        <v>#REF!</v>
      </c>
      <c r="MS118" s="88" t="e">
        <f>+EXP(-$B$110*5*(Base!#REF!-1))*$B$109</f>
        <v>#REF!</v>
      </c>
      <c r="MT118" s="88" t="e">
        <f>+EXP(-$B$110*5*(Base!#REF!-1))*$B$109</f>
        <v>#REF!</v>
      </c>
      <c r="MU118" s="88" t="e">
        <f>+EXP(-$B$110*5*(Base!#REF!-1))*$B$109</f>
        <v>#REF!</v>
      </c>
      <c r="MV118" s="88" t="e">
        <f>+EXP(-$B$110*5*(Base!#REF!-1))*$B$109</f>
        <v>#REF!</v>
      </c>
      <c r="MW118" s="88" t="e">
        <f>+EXP(-$B$110*5*(Base!#REF!-1))*$B$109</f>
        <v>#REF!</v>
      </c>
      <c r="MX118" s="88" t="e">
        <f>+EXP(-$B$110*5*(Base!#REF!-1))*$B$109</f>
        <v>#REF!</v>
      </c>
      <c r="MY118" s="88" t="e">
        <f>+EXP(-$B$110*5*(Base!#REF!-1))*$B$109</f>
        <v>#REF!</v>
      </c>
      <c r="MZ118" s="88" t="e">
        <f>+EXP(-$B$110*5*(Base!#REF!-1))*$B$109</f>
        <v>#REF!</v>
      </c>
      <c r="NA118" s="88" t="e">
        <f>+EXP(-$B$110*5*(Base!#REF!-1))*$B$109</f>
        <v>#REF!</v>
      </c>
      <c r="NB118" s="88" t="e">
        <f>+EXP(-$B$110*5*(Base!#REF!-1))*$B$109</f>
        <v>#REF!</v>
      </c>
      <c r="NC118" s="88" t="e">
        <f>+EXP(-$B$110*5*(Base!#REF!-1))*$B$109</f>
        <v>#REF!</v>
      </c>
      <c r="ND118" s="88" t="e">
        <f>+EXP(-$B$110*5*(Base!#REF!-1))*$B$109</f>
        <v>#REF!</v>
      </c>
      <c r="NE118" s="88" t="e">
        <f>+EXP(-$B$110*5*(Base!#REF!-1))*$B$109</f>
        <v>#REF!</v>
      </c>
      <c r="NF118" s="88" t="e">
        <f>+EXP(-$B$110*5*(Base!#REF!-1))*$B$109</f>
        <v>#REF!</v>
      </c>
      <c r="NG118" s="88" t="e">
        <f>+EXP(-$B$110*5*(Base!#REF!-1))*$B$109</f>
        <v>#REF!</v>
      </c>
      <c r="NH118" s="88" t="e">
        <f>+EXP(-$B$110*5*(Base!#REF!-1))*$B$109</f>
        <v>#REF!</v>
      </c>
      <c r="NI118" s="88" t="e">
        <f>+EXP(-$B$110*5*(Base!#REF!-1))*$B$109</f>
        <v>#REF!</v>
      </c>
      <c r="NJ118" s="88" t="e">
        <f>+EXP(-$B$110*5*(Base!#REF!-1))*$B$109</f>
        <v>#REF!</v>
      </c>
      <c r="NK118" s="88" t="e">
        <f>+EXP(-$B$110*5*(Base!#REF!-1))*$B$109</f>
        <v>#REF!</v>
      </c>
      <c r="NL118" s="88" t="e">
        <f>+EXP(-$B$110*5*(Base!#REF!-1))*$B$109</f>
        <v>#REF!</v>
      </c>
      <c r="NM118" s="88" t="e">
        <f>+EXP(-$B$110*5*(Base!#REF!-1))*$B$109</f>
        <v>#REF!</v>
      </c>
      <c r="NN118" s="88" t="e">
        <f>+EXP(-$B$110*5*(Base!#REF!-1))*$B$109</f>
        <v>#REF!</v>
      </c>
      <c r="NO118" s="88" t="e">
        <f>+EXP(-$B$110*5*(Base!#REF!-1))*$B$109</f>
        <v>#REF!</v>
      </c>
      <c r="NP118" s="88" t="e">
        <f>+EXP(-$B$110*5*(Base!#REF!-1))*$B$109</f>
        <v>#REF!</v>
      </c>
      <c r="NQ118" s="88" t="e">
        <f>+EXP(-$B$110*5*(Base!#REF!-1))*$B$109</f>
        <v>#REF!</v>
      </c>
      <c r="NR118" s="88" t="e">
        <f>+EXP(-$B$110*5*(Base!#REF!-1))*$B$109</f>
        <v>#REF!</v>
      </c>
      <c r="NS118" s="88" t="e">
        <f>+EXP(-$B$110*5*(Base!#REF!-1))*$B$109</f>
        <v>#REF!</v>
      </c>
      <c r="NT118" s="88" t="e">
        <f>+EXP(-$B$110*5*(Base!#REF!-1))*$B$109</f>
        <v>#REF!</v>
      </c>
      <c r="NU118" s="88" t="e">
        <f>+EXP(-$B$110*5*(Base!#REF!-1))*$B$109</f>
        <v>#REF!</v>
      </c>
      <c r="NV118" s="88" t="e">
        <f>+EXP(-$B$110*5*(Base!#REF!-1))*$B$109</f>
        <v>#REF!</v>
      </c>
      <c r="NW118" s="88" t="e">
        <f>+EXP(-$B$110*5*(Base!#REF!-1))*$B$109</f>
        <v>#REF!</v>
      </c>
      <c r="NX118" s="88" t="e">
        <f>+EXP(-$B$110*5*(Base!#REF!-1))*$B$109</f>
        <v>#REF!</v>
      </c>
      <c r="NY118" s="88" t="e">
        <f>+EXP(-$B$110*5*(Base!#REF!-1))*$B$109</f>
        <v>#REF!</v>
      </c>
      <c r="NZ118" s="88" t="e">
        <f>+EXP(-$B$110*5*(Base!#REF!-1))*$B$109</f>
        <v>#REF!</v>
      </c>
      <c r="OA118" s="88" t="e">
        <f>+EXP(-$B$110*5*(Base!#REF!-1))*$B$109</f>
        <v>#REF!</v>
      </c>
      <c r="OB118" s="88" t="e">
        <f>+EXP(-$B$110*5*(Base!#REF!-1))*$B$109</f>
        <v>#REF!</v>
      </c>
      <c r="OC118" s="88" t="e">
        <f>+EXP(-$B$110*5*(Base!#REF!-1))*$B$109</f>
        <v>#REF!</v>
      </c>
      <c r="OD118" s="88" t="e">
        <f>+EXP(-$B$110*5*(Base!#REF!-1))*$B$109</f>
        <v>#REF!</v>
      </c>
      <c r="OE118" s="88" t="e">
        <f>+EXP(-$B$110*5*(Base!#REF!-1))*$B$109</f>
        <v>#REF!</v>
      </c>
      <c r="OF118" s="88" t="e">
        <f>+EXP(-$B$110*5*(Base!#REF!-1))*$B$109</f>
        <v>#REF!</v>
      </c>
      <c r="OG118" s="88" t="e">
        <f>+EXP(-$B$110*5*(Base!#REF!-1))*$B$109</f>
        <v>#REF!</v>
      </c>
      <c r="OH118" s="88" t="e">
        <f>+EXP(-$B$110*5*(Base!#REF!-1))*$B$109</f>
        <v>#REF!</v>
      </c>
      <c r="OI118" s="88" t="e">
        <f>+EXP(-$B$110*5*(Base!#REF!-1))*$B$109</f>
        <v>#REF!</v>
      </c>
      <c r="OJ118" s="88" t="e">
        <f>+EXP(-$B$110*5*(Base!#REF!-1))*$B$109</f>
        <v>#REF!</v>
      </c>
      <c r="OK118" s="88" t="e">
        <f>+EXP(-$B$110*5*(Base!#REF!-1))*$B$109</f>
        <v>#REF!</v>
      </c>
      <c r="OL118" s="88" t="e">
        <f>+EXP(-$B$110*5*(Base!#REF!-1))*$B$109</f>
        <v>#REF!</v>
      </c>
      <c r="OM118" s="88" t="e">
        <f>+EXP(-$B$110*5*(Base!#REF!-1))*$B$109</f>
        <v>#REF!</v>
      </c>
      <c r="ON118" s="88" t="e">
        <f>+EXP(-$B$110*5*(Base!#REF!-1))*$B$109</f>
        <v>#REF!</v>
      </c>
      <c r="OO118" s="88" t="e">
        <f>+EXP(-$B$110*5*(Base!#REF!-1))*$B$109</f>
        <v>#REF!</v>
      </c>
      <c r="OP118" s="88" t="e">
        <f>+EXP(-$B$110*5*(Base!#REF!-1))*$B$109</f>
        <v>#REF!</v>
      </c>
      <c r="OQ118" s="88" t="e">
        <f>+EXP(-$B$110*5*(Base!#REF!-1))*$B$109</f>
        <v>#REF!</v>
      </c>
      <c r="OR118" s="88" t="e">
        <f>+EXP(-$B$110*5*(Base!#REF!-1))*$B$109</f>
        <v>#REF!</v>
      </c>
      <c r="OS118" s="88" t="e">
        <f>+EXP(-$B$110*5*(Base!#REF!-1))*$B$109</f>
        <v>#REF!</v>
      </c>
      <c r="OT118" s="88" t="e">
        <f>+EXP(-$B$110*5*(Base!#REF!-1))*$B$109</f>
        <v>#REF!</v>
      </c>
      <c r="OU118" s="88" t="e">
        <f>+EXP(-$B$110*5*(Base!#REF!-1))*$B$109</f>
        <v>#REF!</v>
      </c>
      <c r="OV118" s="88" t="e">
        <f>+EXP(-$B$110*5*(Base!#REF!-1))*$B$109</f>
        <v>#REF!</v>
      </c>
      <c r="OW118" s="88" t="e">
        <f>+EXP(-$B$110*5*(Base!#REF!-1))*$B$109</f>
        <v>#REF!</v>
      </c>
      <c r="OX118" s="88" t="e">
        <f>+EXP(-$B$110*5*(Base!#REF!-1))*$B$109</f>
        <v>#REF!</v>
      </c>
      <c r="OY118" s="88" t="e">
        <f>+EXP(-$B$110*5*(Base!#REF!-1))*$B$109</f>
        <v>#REF!</v>
      </c>
      <c r="OZ118" s="88" t="e">
        <f>+EXP(-$B$110*5*(Base!#REF!-1))*$B$109</f>
        <v>#REF!</v>
      </c>
      <c r="PA118" s="88" t="e">
        <f>+EXP(-$B$110*5*(Base!#REF!-1))*$B$109</f>
        <v>#REF!</v>
      </c>
      <c r="PB118" s="88" t="e">
        <f>+EXP(-$B$110*5*(Base!#REF!-1))*$B$109</f>
        <v>#REF!</v>
      </c>
      <c r="PC118" s="88" t="e">
        <f>+EXP(-$B$110*5*(Base!#REF!-1))*$B$109</f>
        <v>#REF!</v>
      </c>
      <c r="PD118" s="88" t="e">
        <f>+EXP(-$B$110*5*(Base!#REF!-1))*$B$109</f>
        <v>#REF!</v>
      </c>
      <c r="PE118" s="88" t="e">
        <f>+EXP(-$B$110*5*(Base!#REF!-1))*$B$109</f>
        <v>#REF!</v>
      </c>
      <c r="PF118" s="88" t="e">
        <f>+EXP(-$B$110*5*(Base!#REF!-1))*$B$109</f>
        <v>#REF!</v>
      </c>
      <c r="PG118" s="88" t="e">
        <f>+EXP(-$B$110*5*(Base!#REF!-1))*$B$109</f>
        <v>#REF!</v>
      </c>
      <c r="PH118" s="88" t="e">
        <f>+EXP(-$B$110*5*(Base!#REF!-1))*$B$109</f>
        <v>#REF!</v>
      </c>
      <c r="PI118" s="88" t="e">
        <f>+EXP(-$B$110*5*(Base!#REF!-1))*$B$109</f>
        <v>#REF!</v>
      </c>
      <c r="PJ118" s="88" t="e">
        <f>+EXP(-$B$110*5*(Base!#REF!-1))*$B$109</f>
        <v>#REF!</v>
      </c>
      <c r="PK118" s="88" t="e">
        <f>+EXP(-$B$110*5*(Base!#REF!-1))*$B$109</f>
        <v>#REF!</v>
      </c>
      <c r="PL118" s="88" t="e">
        <f>+EXP(-$B$110*5*(Base!#REF!-1))*$B$109</f>
        <v>#REF!</v>
      </c>
      <c r="PM118" s="88" t="e">
        <f>+EXP(-$B$110*5*(Base!#REF!-1))*$B$109</f>
        <v>#REF!</v>
      </c>
      <c r="PN118" s="88" t="e">
        <f>+EXP(-$B$110*5*(Base!#REF!-1))*$B$109</f>
        <v>#REF!</v>
      </c>
      <c r="PO118" s="88" t="e">
        <f>+EXP(-$B$110*5*(Base!#REF!-1))*$B$109</f>
        <v>#REF!</v>
      </c>
      <c r="PP118" s="88" t="e">
        <f>+EXP(-$B$110*5*(Base!#REF!-1))*$B$109</f>
        <v>#REF!</v>
      </c>
      <c r="PQ118" s="88" t="e">
        <f>+EXP(-$B$110*5*(Base!#REF!-1))*$B$109</f>
        <v>#REF!</v>
      </c>
      <c r="PR118" s="88" t="e">
        <f>+EXP(-$B$110*5*(Base!#REF!-1))*$B$109</f>
        <v>#REF!</v>
      </c>
      <c r="PS118" s="88" t="e">
        <f>+EXP(-$B$110*5*(Base!#REF!-1))*$B$109</f>
        <v>#REF!</v>
      </c>
      <c r="PT118" s="88" t="e">
        <f>+EXP(-$B$110*5*(Base!#REF!-1))*$B$109</f>
        <v>#REF!</v>
      </c>
      <c r="PU118" s="88" t="e">
        <f>+EXP(-$B$110*5*(Base!#REF!-1))*$B$109</f>
        <v>#REF!</v>
      </c>
      <c r="PV118" s="88" t="e">
        <f>+EXP(-$B$110*5*(Base!#REF!-1))*$B$109</f>
        <v>#REF!</v>
      </c>
      <c r="PW118" s="88" t="e">
        <f>+EXP(-$B$110*5*(Base!#REF!-1))*$B$109</f>
        <v>#REF!</v>
      </c>
      <c r="PX118" s="88" t="e">
        <f>+EXP(-$B$110*5*(Base!#REF!-1))*$B$109</f>
        <v>#REF!</v>
      </c>
      <c r="PY118" s="88" t="e">
        <f>+EXP(-$B$110*5*(Base!#REF!-1))*$B$109</f>
        <v>#REF!</v>
      </c>
      <c r="PZ118" s="88" t="e">
        <f>+EXP(-$B$110*5*(Base!#REF!-1))*$B$109</f>
        <v>#REF!</v>
      </c>
      <c r="QA118" s="88" t="e">
        <f>+EXP(-$B$110*5*(Base!#REF!-1))*$B$109</f>
        <v>#REF!</v>
      </c>
      <c r="QB118" s="88" t="e">
        <f>+EXP(-$B$110*5*(Base!#REF!-1))*$B$109</f>
        <v>#REF!</v>
      </c>
      <c r="QC118" s="88" t="e">
        <f>+EXP(-$B$110*5*(Base!#REF!-1))*$B$109</f>
        <v>#REF!</v>
      </c>
      <c r="QD118" s="88" t="e">
        <f>+EXP(-$B$110*5*(Base!#REF!-1))*$B$109</f>
        <v>#REF!</v>
      </c>
      <c r="QE118" s="88" t="e">
        <f>+EXP(-$B$110*5*(Base!#REF!-1))*$B$109</f>
        <v>#REF!</v>
      </c>
      <c r="QF118" s="88" t="e">
        <f>+EXP(-$B$110*5*(Base!#REF!-1))*$B$109</f>
        <v>#REF!</v>
      </c>
      <c r="QG118" s="88" t="e">
        <f>+EXP(-$B$110*5*(Base!#REF!-1))*$B$109</f>
        <v>#REF!</v>
      </c>
      <c r="QH118" s="88" t="e">
        <f>+EXP(-$B$110*5*(Base!#REF!-1))*$B$109</f>
        <v>#REF!</v>
      </c>
      <c r="QI118" s="88" t="e">
        <f>+EXP(-$B$110*5*(Base!#REF!-1))*$B$109</f>
        <v>#REF!</v>
      </c>
      <c r="QJ118" s="88" t="e">
        <f>+EXP(-$B$110*5*(Base!#REF!-1))*$B$109</f>
        <v>#REF!</v>
      </c>
      <c r="QK118" s="88" t="e">
        <f>+EXP(-$B$110*5*(Base!#REF!-1))*$B$109</f>
        <v>#REF!</v>
      </c>
      <c r="QL118" s="88" t="e">
        <f>+EXP(-$B$110*5*(Base!#REF!-1))*$B$109</f>
        <v>#REF!</v>
      </c>
      <c r="QM118" s="88" t="e">
        <f>+EXP(-$B$110*5*(Base!#REF!-1))*$B$109</f>
        <v>#REF!</v>
      </c>
      <c r="QN118" s="88" t="e">
        <f>+EXP(-$B$110*5*(Base!#REF!-1))*$B$109</f>
        <v>#REF!</v>
      </c>
      <c r="QO118" s="88" t="e">
        <f>+EXP(-$B$110*5*(Base!#REF!-1))*$B$109</f>
        <v>#REF!</v>
      </c>
      <c r="QP118" s="88" t="e">
        <f>+EXP(-$B$110*5*(Base!#REF!-1))*$B$109</f>
        <v>#REF!</v>
      </c>
      <c r="QQ118" s="88" t="e">
        <f>+EXP(-$B$110*5*(Base!#REF!-1))*$B$109</f>
        <v>#REF!</v>
      </c>
      <c r="QR118" s="88" t="e">
        <f>+EXP(-$B$110*5*(Base!#REF!-1))*$B$109</f>
        <v>#REF!</v>
      </c>
      <c r="QS118" s="88" t="e">
        <f>+EXP(-$B$110*5*(Base!#REF!-1))*$B$109</f>
        <v>#REF!</v>
      </c>
      <c r="QT118" s="88" t="e">
        <f>+EXP(-$B$110*5*(Base!#REF!-1))*$B$109</f>
        <v>#REF!</v>
      </c>
      <c r="QU118" s="88" t="e">
        <f>+EXP(-$B$110*5*(Base!#REF!-1))*$B$109</f>
        <v>#REF!</v>
      </c>
      <c r="QV118" s="88" t="e">
        <f>+EXP(-$B$110*5*(Base!#REF!-1))*$B$109</f>
        <v>#REF!</v>
      </c>
      <c r="QW118" s="88" t="e">
        <f>+EXP(-$B$110*5*(Base!#REF!-1))*$B$109</f>
        <v>#REF!</v>
      </c>
      <c r="QX118" s="88" t="e">
        <f>+EXP(-$B$110*5*(Base!#REF!-1))*$B$109</f>
        <v>#REF!</v>
      </c>
      <c r="QY118" s="88" t="e">
        <f>+EXP(-$B$110*5*(Base!#REF!-1))*$B$109</f>
        <v>#REF!</v>
      </c>
      <c r="QZ118" s="88" t="e">
        <f>+EXP(-$B$110*5*(Base!#REF!-1))*$B$109</f>
        <v>#REF!</v>
      </c>
      <c r="RA118" s="88" t="e">
        <f>+EXP(-$B$110*5*(Base!#REF!-1))*$B$109</f>
        <v>#REF!</v>
      </c>
      <c r="RB118" s="88" t="e">
        <f>+EXP(-$B$110*5*(Base!#REF!-1))*$B$109</f>
        <v>#REF!</v>
      </c>
      <c r="RC118" s="88" t="e">
        <f>+EXP(-$B$110*5*(Base!#REF!-1))*$B$109</f>
        <v>#REF!</v>
      </c>
      <c r="RD118" s="88" t="e">
        <f>+EXP(-$B$110*5*(Base!#REF!-1))*$B$109</f>
        <v>#REF!</v>
      </c>
      <c r="RE118" s="88" t="e">
        <f>+EXP(-$B$110*5*(Base!#REF!-1))*$B$109</f>
        <v>#REF!</v>
      </c>
      <c r="RF118" s="88" t="e">
        <f>+EXP(-$B$110*5*(Base!#REF!-1))*$B$109</f>
        <v>#REF!</v>
      </c>
      <c r="RG118" s="88" t="e">
        <f>+EXP(-$B$110*5*(Base!#REF!-1))*$B$109</f>
        <v>#REF!</v>
      </c>
      <c r="RH118" s="88" t="e">
        <f>+EXP(-$B$110*5*(Base!#REF!-1))*$B$109</f>
        <v>#REF!</v>
      </c>
      <c r="RI118" s="88" t="e">
        <f>+EXP(-$B$110*5*(Base!#REF!-1))*$B$109</f>
        <v>#REF!</v>
      </c>
      <c r="RJ118" s="88" t="e">
        <f>+EXP(-$B$110*5*(Base!#REF!-1))*$B$109</f>
        <v>#REF!</v>
      </c>
      <c r="RK118" s="88" t="e">
        <f>+EXP(-$B$110*5*(Base!#REF!-1))*$B$109</f>
        <v>#REF!</v>
      </c>
      <c r="RL118" s="88" t="e">
        <f>+EXP(-$B$110*5*(Base!#REF!-1))*$B$109</f>
        <v>#REF!</v>
      </c>
      <c r="RM118" s="88" t="e">
        <f>+EXP(-$B$110*5*(Base!#REF!-1))*$B$109</f>
        <v>#REF!</v>
      </c>
      <c r="RN118" s="88" t="e">
        <f>+EXP(-$B$110*5*(Base!#REF!-1))*$B$109</f>
        <v>#REF!</v>
      </c>
      <c r="RO118" s="88" t="e">
        <f>+EXP(-$B$110*5*(Base!#REF!-1))*$B$109</f>
        <v>#REF!</v>
      </c>
      <c r="RP118" s="88" t="e">
        <f>+EXP(-$B$110*5*(Base!#REF!-1))*$B$109</f>
        <v>#REF!</v>
      </c>
      <c r="RQ118" s="88" t="e">
        <f>+EXP(-$B$110*5*(Base!#REF!-1))*$B$109</f>
        <v>#REF!</v>
      </c>
      <c r="RR118" s="88" t="e">
        <f>+EXP(-$B$110*5*(Base!#REF!-1))*$B$109</f>
        <v>#REF!</v>
      </c>
      <c r="RS118" s="88" t="e">
        <f>+EXP(-$B$110*5*(Base!#REF!-1))*$B$109</f>
        <v>#REF!</v>
      </c>
      <c r="RT118" s="88" t="e">
        <f>+EXP(-$B$110*5*(Base!#REF!-1))*$B$109</f>
        <v>#REF!</v>
      </c>
      <c r="RU118" s="88" t="e">
        <f>+EXP(-$B$110*5*(Base!#REF!-1))*$B$109</f>
        <v>#REF!</v>
      </c>
      <c r="RV118" s="88" t="e">
        <f>+EXP(-$B$110*5*(Base!#REF!-1))*$B$109</f>
        <v>#REF!</v>
      </c>
      <c r="RW118" s="88" t="e">
        <f>+EXP(-$B$110*5*(Base!#REF!-1))*$B$109</f>
        <v>#REF!</v>
      </c>
      <c r="RX118" s="88" t="e">
        <f>+EXP(-$B$110*5*(Base!#REF!-1))*$B$109</f>
        <v>#REF!</v>
      </c>
      <c r="RY118" s="88" t="e">
        <f>+EXP(-$B$110*5*(Base!#REF!-1))*$B$109</f>
        <v>#REF!</v>
      </c>
      <c r="RZ118" s="88" t="e">
        <f>+EXP(-$B$110*5*(Base!#REF!-1))*$B$109</f>
        <v>#REF!</v>
      </c>
      <c r="SA118" s="88" t="e">
        <f>+EXP(-$B$110*5*(Base!#REF!-1))*$B$109</f>
        <v>#REF!</v>
      </c>
      <c r="SB118" s="88" t="e">
        <f>+EXP(-$B$110*5*(Base!#REF!-1))*$B$109</f>
        <v>#REF!</v>
      </c>
      <c r="SC118" s="88" t="e">
        <f>+EXP(-$B$110*5*(Base!#REF!-1))*$B$109</f>
        <v>#REF!</v>
      </c>
      <c r="SD118" s="88" t="e">
        <f>+EXP(-$B$110*5*(Base!#REF!-1))*$B$109</f>
        <v>#REF!</v>
      </c>
      <c r="SE118" s="88" t="e">
        <f>+EXP(-$B$110*5*(Base!#REF!-1))*$B$109</f>
        <v>#REF!</v>
      </c>
      <c r="SF118" s="88" t="e">
        <f>+EXP(-$B$110*5*(Base!#REF!-1))*$B$109</f>
        <v>#REF!</v>
      </c>
      <c r="SG118" s="88" t="e">
        <f>+EXP(-$B$110*5*(Base!#REF!-1))*$B$109</f>
        <v>#REF!</v>
      </c>
      <c r="SH118" s="88" t="e">
        <f>+EXP(-$B$110*5*(Base!#REF!-1))*$B$109</f>
        <v>#REF!</v>
      </c>
      <c r="SI118" s="88" t="e">
        <f>+EXP(-$B$110*5*(Base!#REF!-1))*$B$109</f>
        <v>#REF!</v>
      </c>
      <c r="SJ118" s="88" t="e">
        <f>+EXP(-$B$110*5*(Base!#REF!-1))*$B$109</f>
        <v>#REF!</v>
      </c>
      <c r="SK118" s="88" t="e">
        <f>+EXP(-$B$110*5*(Base!#REF!-1))*$B$109</f>
        <v>#REF!</v>
      </c>
      <c r="SL118" s="88" t="e">
        <f>+EXP(-$B$110*5*(Base!#REF!-1))*$B$109</f>
        <v>#REF!</v>
      </c>
      <c r="SM118" s="88" t="e">
        <f>+EXP(-$B$110*5*(Base!#REF!-1))*$B$109</f>
        <v>#REF!</v>
      </c>
      <c r="SN118" s="88" t="e">
        <f>+EXP(-$B$110*5*(Base!#REF!-1))*$B$109</f>
        <v>#REF!</v>
      </c>
      <c r="SO118" s="88" t="e">
        <f>+EXP(-$B$110*5*(Base!#REF!-1))*$B$109</f>
        <v>#REF!</v>
      </c>
      <c r="SP118" s="88" t="e">
        <f>+EXP(-$B$110*5*(Base!#REF!-1))*$B$109</f>
        <v>#REF!</v>
      </c>
      <c r="SQ118" s="88" t="e">
        <f>+EXP(-$B$110*5*(Base!#REF!-1))*$B$109</f>
        <v>#REF!</v>
      </c>
      <c r="SR118" s="88" t="e">
        <f>+EXP(-$B$110*5*(Base!#REF!-1))*$B$109</f>
        <v>#REF!</v>
      </c>
      <c r="SS118" s="88" t="e">
        <f>+EXP(-$B$110*5*(Base!#REF!-1))*$B$109</f>
        <v>#REF!</v>
      </c>
      <c r="ST118" s="88" t="e">
        <f>+EXP(-$B$110*5*(Base!#REF!-1))*$B$109</f>
        <v>#REF!</v>
      </c>
      <c r="SU118" s="88" t="e">
        <f>+EXP(-$B$110*5*(Base!#REF!-1))*$B$109</f>
        <v>#REF!</v>
      </c>
      <c r="SV118" s="88" t="e">
        <f>+EXP(-$B$110*5*(Base!#REF!-1))*$B$109</f>
        <v>#REF!</v>
      </c>
      <c r="SW118" s="88" t="e">
        <f>+EXP(-$B$110*5*(Base!#REF!-1))*$B$109</f>
        <v>#REF!</v>
      </c>
      <c r="SX118" s="88" t="e">
        <f>+EXP(-$B$110*5*(Base!#REF!-1))*$B$109</f>
        <v>#REF!</v>
      </c>
      <c r="SY118" s="88" t="e">
        <f>+EXP(-$B$110*5*(Base!#REF!-1))*$B$109</f>
        <v>#REF!</v>
      </c>
      <c r="SZ118" s="88" t="e">
        <f>+EXP(-$B$110*5*(Base!#REF!-1))*$B$109</f>
        <v>#REF!</v>
      </c>
      <c r="TA118" s="88" t="e">
        <f>+EXP(-$B$110*5*(Base!#REF!-1))*$B$109</f>
        <v>#REF!</v>
      </c>
      <c r="TB118" s="88" t="e">
        <f>+EXP(-$B$110*5*(Base!#REF!-1))*$B$109</f>
        <v>#REF!</v>
      </c>
      <c r="TC118" s="88" t="e">
        <f>+EXP(-$B$110*5*(Base!#REF!-1))*$B$109</f>
        <v>#REF!</v>
      </c>
      <c r="TD118" s="88" t="e">
        <f>+EXP(-$B$110*5*(Base!#REF!-1))*$B$109</f>
        <v>#REF!</v>
      </c>
      <c r="TE118" s="88" t="e">
        <f>+EXP(-$B$110*5*(Base!#REF!-1))*$B$109</f>
        <v>#REF!</v>
      </c>
      <c r="TF118" s="88" t="e">
        <f>+EXP(-$B$110*5*(Base!#REF!-1))*$B$109</f>
        <v>#REF!</v>
      </c>
      <c r="TG118" s="88" t="e">
        <f>+EXP(-$B$110*5*(Base!#REF!-1))*$B$109</f>
        <v>#REF!</v>
      </c>
      <c r="TH118" s="88" t="e">
        <f>+EXP(-$B$110*5*(Base!#REF!-1))*$B$109</f>
        <v>#REF!</v>
      </c>
      <c r="TI118" s="88" t="e">
        <f>+EXP(-$B$110*5*(Base!#REF!-1))*$B$109</f>
        <v>#REF!</v>
      </c>
      <c r="TJ118" s="88" t="e">
        <f>+EXP(-$B$110*5*(Base!#REF!-1))*$B$109</f>
        <v>#REF!</v>
      </c>
      <c r="TK118" s="88" t="e">
        <f>+EXP(-$B$110*5*(Base!#REF!-1))*$B$109</f>
        <v>#REF!</v>
      </c>
      <c r="TL118" s="88" t="e">
        <f>+EXP(-$B$110*5*(Base!#REF!-1))*$B$109</f>
        <v>#REF!</v>
      </c>
      <c r="TM118" s="88" t="e">
        <f>+EXP(-$B$110*5*(Base!#REF!-1))*$B$109</f>
        <v>#REF!</v>
      </c>
      <c r="TN118" s="88" t="e">
        <f>+EXP(-$B$110*5*(Base!#REF!-1))*$B$109</f>
        <v>#REF!</v>
      </c>
      <c r="TO118" s="88" t="e">
        <f>+EXP(-$B$110*5*(Base!#REF!-1))*$B$109</f>
        <v>#REF!</v>
      </c>
      <c r="TP118" s="88" t="e">
        <f>+EXP(-$B$110*5*(Base!#REF!-1))*$B$109</f>
        <v>#REF!</v>
      </c>
      <c r="TQ118" s="88" t="e">
        <f>+EXP(-$B$110*5*(Base!#REF!-1))*$B$109</f>
        <v>#REF!</v>
      </c>
      <c r="TR118" s="88" t="e">
        <f>+EXP(-$B$110*5*(Base!#REF!-1))*$B$109</f>
        <v>#REF!</v>
      </c>
      <c r="TS118" s="88" t="e">
        <f>+EXP(-$B$110*5*(Base!#REF!-1))*$B$109</f>
        <v>#REF!</v>
      </c>
      <c r="TT118" s="88" t="e">
        <f>+EXP(-$B$110*5*(Base!#REF!-1))*$B$109</f>
        <v>#REF!</v>
      </c>
      <c r="TU118" s="88" t="e">
        <f>+EXP(-$B$110*5*(Base!#REF!-1))*$B$109</f>
        <v>#REF!</v>
      </c>
      <c r="TV118" s="88" t="e">
        <f>+EXP(-$B$110*5*(Base!#REF!-1))*$B$109</f>
        <v>#REF!</v>
      </c>
      <c r="TW118" s="88" t="e">
        <f>+EXP(-$B$110*5*(Base!#REF!-1))*$B$109</f>
        <v>#REF!</v>
      </c>
      <c r="TX118" s="88" t="e">
        <f>+EXP(-$B$110*5*(Base!#REF!-1))*$B$109</f>
        <v>#REF!</v>
      </c>
      <c r="TY118" s="88" t="e">
        <f>+EXP(-$B$110*5*(Base!#REF!-1))*$B$109</f>
        <v>#REF!</v>
      </c>
      <c r="TZ118" s="88" t="e">
        <f>+EXP(-$B$110*5*(Base!#REF!-1))*$B$109</f>
        <v>#REF!</v>
      </c>
      <c r="UA118" s="88" t="e">
        <f>+EXP(-$B$110*5*(Base!#REF!-1))*$B$109</f>
        <v>#REF!</v>
      </c>
      <c r="UB118" s="88" t="e">
        <f>+EXP(-$B$110*5*(Base!#REF!-1))*$B$109</f>
        <v>#REF!</v>
      </c>
      <c r="UC118" s="88" t="e">
        <f>+EXP(-$B$110*5*(Base!#REF!-1))*$B$109</f>
        <v>#REF!</v>
      </c>
      <c r="UD118" s="88" t="e">
        <f>+EXP(-$B$110*5*(Base!#REF!-1))*$B$109</f>
        <v>#REF!</v>
      </c>
      <c r="UE118" s="88" t="e">
        <f>+EXP(-$B$110*5*(Base!#REF!-1))*$B$109</f>
        <v>#REF!</v>
      </c>
      <c r="UF118" s="88" t="e">
        <f>+EXP(-$B$110*5*(Base!#REF!-1))*$B$109</f>
        <v>#REF!</v>
      </c>
      <c r="UG118" s="88" t="e">
        <f>+EXP(-$B$110*5*(Base!#REF!-1))*$B$109</f>
        <v>#REF!</v>
      </c>
      <c r="UH118" s="88" t="e">
        <f>+EXP(-$B$110*5*(Base!#REF!-1))*$B$109</f>
        <v>#REF!</v>
      </c>
      <c r="UI118" s="88" t="e">
        <f>+EXP(-$B$110*5*(Base!#REF!-1))*$B$109</f>
        <v>#REF!</v>
      </c>
      <c r="UJ118" s="88" t="e">
        <f>+EXP(-$B$110*5*(Base!#REF!-1))*$B$109</f>
        <v>#REF!</v>
      </c>
      <c r="UK118" s="88" t="e">
        <f>+EXP(-$B$110*5*(Base!#REF!-1))*$B$109</f>
        <v>#REF!</v>
      </c>
      <c r="UL118" s="88" t="e">
        <f>+EXP(-$B$110*5*(Base!#REF!-1))*$B$109</f>
        <v>#REF!</v>
      </c>
      <c r="UM118" s="88" t="e">
        <f>+EXP(-$B$110*5*(Base!#REF!-1))*$B$109</f>
        <v>#REF!</v>
      </c>
      <c r="UN118" s="88" t="e">
        <f>+EXP(-$B$110*5*(Base!#REF!-1))*$B$109</f>
        <v>#REF!</v>
      </c>
      <c r="UO118" s="88" t="e">
        <f>+EXP(-$B$110*5*(Base!#REF!-1))*$B$109</f>
        <v>#REF!</v>
      </c>
      <c r="UP118" s="88" t="e">
        <f>+EXP(-$B$110*5*(Base!#REF!-1))*$B$109</f>
        <v>#REF!</v>
      </c>
      <c r="UQ118" s="88" t="e">
        <f>+EXP(-$B$110*5*(Base!#REF!-1))*$B$109</f>
        <v>#REF!</v>
      </c>
      <c r="UR118" s="88" t="e">
        <f>+EXP(-$B$110*5*(Base!#REF!-1))*$B$109</f>
        <v>#REF!</v>
      </c>
      <c r="US118" s="88" t="e">
        <f>+EXP(-$B$110*5*(Base!#REF!-1))*$B$109</f>
        <v>#REF!</v>
      </c>
      <c r="UT118" s="88" t="e">
        <f>+EXP(-$B$110*5*(Base!#REF!-1))*$B$109</f>
        <v>#REF!</v>
      </c>
      <c r="UU118" s="88" t="e">
        <f>+EXP(-$B$110*5*(Base!#REF!-1))*$B$109</f>
        <v>#REF!</v>
      </c>
      <c r="UV118" s="88" t="e">
        <f>+EXP(-$B$110*5*(Base!#REF!-1))*$B$109</f>
        <v>#REF!</v>
      </c>
      <c r="UW118" s="88" t="e">
        <f>+EXP(-$B$110*5*(Base!#REF!-1))*$B$109</f>
        <v>#REF!</v>
      </c>
      <c r="UX118" s="88" t="e">
        <f>+EXP(-$B$110*5*(Base!#REF!-1))*$B$109</f>
        <v>#REF!</v>
      </c>
      <c r="UY118" s="88" t="e">
        <f>+EXP(-$B$110*5*(Base!#REF!-1))*$B$109</f>
        <v>#REF!</v>
      </c>
      <c r="UZ118" s="88" t="e">
        <f>+EXP(-$B$110*5*(Base!#REF!-1))*$B$109</f>
        <v>#REF!</v>
      </c>
      <c r="VA118" s="88" t="e">
        <f>+EXP(-$B$110*5*(Base!#REF!-1))*$B$109</f>
        <v>#REF!</v>
      </c>
      <c r="VB118" s="88" t="e">
        <f>+EXP(-$B$110*5*(Base!#REF!-1))*$B$109</f>
        <v>#REF!</v>
      </c>
      <c r="VC118" s="88" t="e">
        <f>+EXP(-$B$110*5*(Base!#REF!-1))*$B$109</f>
        <v>#REF!</v>
      </c>
      <c r="VD118" s="88" t="e">
        <f>+EXP(-$B$110*5*(Base!#REF!-1))*$B$109</f>
        <v>#REF!</v>
      </c>
      <c r="VE118" s="88" t="e">
        <f>+EXP(-$B$110*5*(Base!#REF!-1))*$B$109</f>
        <v>#REF!</v>
      </c>
      <c r="VF118" s="88" t="e">
        <f>+EXP(-$B$110*5*(Base!#REF!-1))*$B$109</f>
        <v>#REF!</v>
      </c>
      <c r="VG118" s="88" t="e">
        <f>+EXP(-$B$110*5*(Base!#REF!-1))*$B$109</f>
        <v>#REF!</v>
      </c>
      <c r="VH118" s="88" t="e">
        <f>+EXP(-$B$110*5*(Base!#REF!-1))*$B$109</f>
        <v>#REF!</v>
      </c>
      <c r="VI118" s="88" t="e">
        <f>+EXP(-$B$110*5*(Base!#REF!-1))*$B$109</f>
        <v>#REF!</v>
      </c>
      <c r="VJ118" s="88" t="e">
        <f>+EXP(-$B$110*5*(Base!#REF!-1))*$B$109</f>
        <v>#REF!</v>
      </c>
      <c r="VK118" s="88" t="e">
        <f>+EXP(-$B$110*5*(Base!#REF!-1))*$B$109</f>
        <v>#REF!</v>
      </c>
      <c r="VL118" s="88" t="e">
        <f>+EXP(-$B$110*5*(Base!#REF!-1))*$B$109</f>
        <v>#REF!</v>
      </c>
      <c r="VM118" s="88" t="e">
        <f>+EXP(-$B$110*5*(Base!#REF!-1))*$B$109</f>
        <v>#REF!</v>
      </c>
      <c r="VN118" s="88" t="e">
        <f>+EXP(-$B$110*5*(Base!#REF!-1))*$B$109</f>
        <v>#REF!</v>
      </c>
      <c r="VO118" s="88" t="e">
        <f>+EXP(-$B$110*5*(Base!#REF!-1))*$B$109</f>
        <v>#REF!</v>
      </c>
      <c r="VP118" s="88" t="e">
        <f>+EXP(-$B$110*5*(Base!#REF!-1))*$B$109</f>
        <v>#REF!</v>
      </c>
      <c r="VQ118" s="88" t="e">
        <f>+EXP(-$B$110*5*(Base!#REF!-1))*$B$109</f>
        <v>#REF!</v>
      </c>
      <c r="VR118" s="88" t="e">
        <f>+EXP(-$B$110*5*(Base!#REF!-1))*$B$109</f>
        <v>#REF!</v>
      </c>
      <c r="VS118" s="88" t="e">
        <f>+EXP(-$B$110*5*(Base!#REF!-1))*$B$109</f>
        <v>#REF!</v>
      </c>
      <c r="VT118" s="88" t="e">
        <f>+EXP(-$B$110*5*(Base!#REF!-1))*$B$109</f>
        <v>#REF!</v>
      </c>
      <c r="VU118" s="88" t="e">
        <f>+EXP(-$B$110*5*(Base!#REF!-1))*$B$109</f>
        <v>#REF!</v>
      </c>
      <c r="VV118" s="88" t="e">
        <f>+EXP(-$B$110*5*(Base!#REF!-1))*$B$109</f>
        <v>#REF!</v>
      </c>
      <c r="VW118" s="88" t="e">
        <f>+EXP(-$B$110*5*(Base!#REF!-1))*$B$109</f>
        <v>#REF!</v>
      </c>
      <c r="VX118" s="88" t="e">
        <f>+EXP(-$B$110*5*(Base!#REF!-1))*$B$109</f>
        <v>#REF!</v>
      </c>
      <c r="VY118" s="88" t="e">
        <f>+EXP(-$B$110*5*(Base!#REF!-1))*$B$109</f>
        <v>#REF!</v>
      </c>
      <c r="VZ118" s="88" t="e">
        <f>+EXP(-$B$110*5*(Base!#REF!-1))*$B$109</f>
        <v>#REF!</v>
      </c>
      <c r="WA118" s="88" t="e">
        <f>+EXP(-$B$110*5*(Base!#REF!-1))*$B$109</f>
        <v>#REF!</v>
      </c>
      <c r="WB118" s="88" t="e">
        <f>+EXP(-$B$110*5*(Base!#REF!-1))*$B$109</f>
        <v>#REF!</v>
      </c>
      <c r="WC118" s="88" t="e">
        <f>+EXP(-$B$110*5*(Base!#REF!-1))*$B$109</f>
        <v>#REF!</v>
      </c>
      <c r="WD118" s="88" t="e">
        <f>+EXP(-$B$110*5*(Base!#REF!-1))*$B$109</f>
        <v>#REF!</v>
      </c>
      <c r="WE118" s="88" t="e">
        <f>+EXP(-$B$110*5*(Base!#REF!-1))*$B$109</f>
        <v>#REF!</v>
      </c>
      <c r="WF118" s="88" t="e">
        <f>+EXP(-$B$110*5*(Base!#REF!-1))*$B$109</f>
        <v>#REF!</v>
      </c>
      <c r="WG118" s="88" t="e">
        <f>+EXP(-$B$110*5*(Base!#REF!-1))*$B$109</f>
        <v>#REF!</v>
      </c>
      <c r="WH118" s="88" t="e">
        <f>+EXP(-$B$110*5*(Base!#REF!-1))*$B$109</f>
        <v>#REF!</v>
      </c>
      <c r="WI118" s="88" t="e">
        <f>+EXP(-$B$110*5*(Base!#REF!-1))*$B$109</f>
        <v>#REF!</v>
      </c>
      <c r="WJ118" s="88">
        <f>+EXP(-$B$110*5*(Base!CX1-1))*$B$109</f>
        <v>7.7923949159856593E-2</v>
      </c>
      <c r="WK118" s="88">
        <f>+EXP(-$B$110*5*(Base!CY1-1))*$B$109</f>
        <v>7.7923949159856593E-2</v>
      </c>
      <c r="WL118" s="88">
        <f>+EXP(-$B$110*5*(Base!CZ1-1))*$B$109</f>
        <v>7.7923949159856593E-2</v>
      </c>
      <c r="WM118" s="88">
        <f>+EXP(-$B$110*5*(Base!DA1-1))*$B$109</f>
        <v>7.7923949159856593E-2</v>
      </c>
      <c r="WN118" s="88">
        <f>+EXP(-$B$110*5*(Base!DB1-1))*$B$109</f>
        <v>7.7923949159856593E-2</v>
      </c>
      <c r="WO118" s="88">
        <f>+EXP(-$B$110*5*(Base!DC1-1))*$B$109</f>
        <v>7.7923949159856593E-2</v>
      </c>
      <c r="WP118" s="88">
        <f>+EXP(-$B$110*5*(Base!DD1-1))*$B$109</f>
        <v>7.7923949159856593E-2</v>
      </c>
      <c r="WQ118" s="88">
        <f>+EXP(-$B$110*5*(Base!DE1-1))*$B$109</f>
        <v>7.7923949159856593E-2</v>
      </c>
      <c r="WR118" s="88">
        <f>+EXP(-$B$110*5*(Base!DF1-1))*$B$109</f>
        <v>7.7923949159856593E-2</v>
      </c>
      <c r="WS118" s="88">
        <f>+EXP(-$B$110*5*(Base!DG1-1))*$B$109</f>
        <v>7.7923949159856593E-2</v>
      </c>
      <c r="WT118" s="88">
        <f>+EXP(-$B$110*5*(Base!DH1-1))*$B$109</f>
        <v>7.7923949159856593E-2</v>
      </c>
      <c r="WU118" s="88">
        <f>+EXP(-$B$110*5*(Base!DI1-1))*$B$109</f>
        <v>7.7923949159856593E-2</v>
      </c>
      <c r="WV118" s="88">
        <f>+EXP(-$B$110*5*(Base!DJ1-1))*$B$109</f>
        <v>7.7923949159856593E-2</v>
      </c>
      <c r="WW118" s="88">
        <f>+EXP(-$B$110*5*(Base!DK1-1))*$B$109</f>
        <v>7.7923949159856593E-2</v>
      </c>
      <c r="WX118" s="88">
        <f>+EXP(-$B$110*5*(Base!DL1-1))*$B$109</f>
        <v>7.7923949159856593E-2</v>
      </c>
      <c r="WY118" s="88">
        <f>+EXP(-$B$110*5*(Base!DM1-1))*$B$109</f>
        <v>7.7923949159856593E-2</v>
      </c>
      <c r="WZ118" s="88">
        <f>+EXP(-$B$110*5*(Base!DN1-1))*$B$109</f>
        <v>7.7923949159856593E-2</v>
      </c>
      <c r="XA118" s="88">
        <f>+EXP(-$B$110*5*(Base!DO1-1))*$B$109</f>
        <v>7.7923949159856593E-2</v>
      </c>
      <c r="XB118" s="88">
        <f>+EXP(-$B$110*5*(Base!DP1-1))*$B$109</f>
        <v>7.7923949159856593E-2</v>
      </c>
      <c r="XC118" s="88">
        <f>+EXP(-$B$110*5*(Base!DQ1-1))*$B$109</f>
        <v>7.7923949159856593E-2</v>
      </c>
      <c r="XD118" s="88">
        <f>+EXP(-$B$110*5*(Base!DR1-1))*$B$109</f>
        <v>7.7923949159856593E-2</v>
      </c>
      <c r="XE118" s="88">
        <f>+EXP(-$B$110*5*(Base!DS1-1))*$B$109</f>
        <v>7.7923949159856593E-2</v>
      </c>
      <c r="XF118" s="88">
        <f>+EXP(-$B$110*5*(Base!DT1-1))*$B$109</f>
        <v>7.7923949159856593E-2</v>
      </c>
      <c r="XG118" s="88">
        <f>+EXP(-$B$110*5*(Base!DU1-1))*$B$109</f>
        <v>7.7923949159856593E-2</v>
      </c>
      <c r="XH118" s="88">
        <f>+EXP(-$B$110*5*(Base!DV1-1))*$B$109</f>
        <v>7.7923949159856593E-2</v>
      </c>
      <c r="XI118" s="88">
        <f>+EXP(-$B$110*5*(Base!DW1-1))*$B$109</f>
        <v>7.7923949159856593E-2</v>
      </c>
      <c r="XJ118" s="88">
        <f>+EXP(-$B$110*5*(Base!DX1-1))*$B$109</f>
        <v>7.7923949159856593E-2</v>
      </c>
      <c r="XK118" s="88">
        <f>+EXP(-$B$110*5*(Base!DY1-1))*$B$109</f>
        <v>7.7923949159856593E-2</v>
      </c>
      <c r="XL118" s="88">
        <f>+EXP(-$B$110*5*(Base!DZ1-1))*$B$109</f>
        <v>7.7923949159856593E-2</v>
      </c>
      <c r="XM118" s="88">
        <f>+EXP(-$B$110*5*(Base!EA1-1))*$B$109</f>
        <v>7.7923949159856593E-2</v>
      </c>
      <c r="XN118" s="88">
        <f>+EXP(-$B$110*5*(Base!EB1-1))*$B$109</f>
        <v>7.7923949159856593E-2</v>
      </c>
      <c r="XO118" s="88">
        <f>+EXP(-$B$110*5*(Base!EC1-1))*$B$109</f>
        <v>7.7923949159856593E-2</v>
      </c>
      <c r="XP118" s="88">
        <f>+EXP(-$B$110*5*(Base!ED1-1))*$B$109</f>
        <v>7.7923949159856593E-2</v>
      </c>
      <c r="XQ118" s="88">
        <f>+EXP(-$B$110*5*(Base!EE1-1))*$B$109</f>
        <v>7.7923949159856593E-2</v>
      </c>
      <c r="XR118" s="88">
        <f>+EXP(-$B$110*5*(Base!EF1-1))*$B$109</f>
        <v>7.7923949159856593E-2</v>
      </c>
      <c r="XS118" s="88">
        <f>+EXP(-$B$110*5*(Base!EG1-1))*$B$109</f>
        <v>7.7923949159856593E-2</v>
      </c>
      <c r="XT118" s="88">
        <f>+EXP(-$B$110*5*(Base!EH1-1))*$B$109</f>
        <v>7.7923949159856593E-2</v>
      </c>
      <c r="XU118" s="88">
        <f>+EXP(-$B$110*5*(Base!EI1-1))*$B$109</f>
        <v>7.7923949159856593E-2</v>
      </c>
      <c r="XV118" s="88">
        <f>+EXP(-$B$110*5*(Base!EJ1-1))*$B$109</f>
        <v>7.7923949159856593E-2</v>
      </c>
      <c r="XW118" s="88">
        <f>+EXP(-$B$110*5*(Base!EK1-1))*$B$109</f>
        <v>7.7923949159856593E-2</v>
      </c>
      <c r="XX118" s="88">
        <f>+EXP(-$B$110*5*(Base!EL1-1))*$B$109</f>
        <v>7.7923949159856593E-2</v>
      </c>
      <c r="XY118" s="88">
        <f>+EXP(-$B$110*5*(Base!EM1-1))*$B$109</f>
        <v>7.7923949159856593E-2</v>
      </c>
      <c r="XZ118" s="88">
        <f>+EXP(-$B$110*5*(Base!EN1-1))*$B$109</f>
        <v>7.7923949159856593E-2</v>
      </c>
      <c r="YA118" s="88">
        <f>+EXP(-$B$110*5*(Base!EO1-1))*$B$109</f>
        <v>7.7923949159856593E-2</v>
      </c>
      <c r="YB118" s="88">
        <f>+EXP(-$B$110*5*(Base!EP1-1))*$B$109</f>
        <v>7.7923949159856593E-2</v>
      </c>
      <c r="YC118" s="88">
        <f>+EXP(-$B$110*5*(Base!EQ1-1))*$B$109</f>
        <v>7.7923949159856593E-2</v>
      </c>
      <c r="YD118" s="88">
        <f>+EXP(-$B$110*5*(Base!ER1-1))*$B$109</f>
        <v>7.7923949159856593E-2</v>
      </c>
      <c r="YE118" s="88">
        <f>+EXP(-$B$110*5*(Base!ES1-1))*$B$109</f>
        <v>7.7923949159856593E-2</v>
      </c>
      <c r="YF118" s="88">
        <f>+EXP(-$B$110*5*(Base!ET1-1))*$B$109</f>
        <v>7.7923949159856593E-2</v>
      </c>
      <c r="YG118" s="88">
        <f>+EXP(-$B$110*5*(Base!EU1-1))*$B$109</f>
        <v>7.7923949159856593E-2</v>
      </c>
      <c r="YH118" s="88">
        <f>+EXP(-$B$110*5*(Base!EV1-1))*$B$109</f>
        <v>7.7923949159856593E-2</v>
      </c>
      <c r="YI118" s="88">
        <f>+EXP(-$B$110*5*(Base!EW1-1))*$B$109</f>
        <v>7.7923949159856593E-2</v>
      </c>
      <c r="YJ118" s="88">
        <f>+EXP(-$B$110*5*(Base!EX1-1))*$B$109</f>
        <v>7.7923949159856593E-2</v>
      </c>
      <c r="YK118" s="88">
        <f>+EXP(-$B$110*5*(Base!EY1-1))*$B$109</f>
        <v>7.7923949159856593E-2</v>
      </c>
      <c r="YL118" s="88">
        <f>+EXP(-$B$110*5*(Base!EZ1-1))*$B$109</f>
        <v>7.7923949159856593E-2</v>
      </c>
      <c r="YM118" s="88">
        <f>+EXP(-$B$110*5*(Base!FA1-1))*$B$109</f>
        <v>7.7923949159856593E-2</v>
      </c>
      <c r="YN118" s="88">
        <f>+EXP(-$B$110*5*(Base!FB1-1))*$B$109</f>
        <v>7.7923949159856593E-2</v>
      </c>
      <c r="YO118" s="88">
        <f>+EXP(-$B$110*5*(Base!FC1-1))*$B$109</f>
        <v>7.7923949159856593E-2</v>
      </c>
      <c r="YP118" s="88">
        <f>+EXP(-$B$110*5*(Base!FD1-1))*$B$109</f>
        <v>7.7923949159856593E-2</v>
      </c>
      <c r="YQ118" s="88">
        <f>+EXP(-$B$110*5*(Base!FE1-1))*$B$109</f>
        <v>7.7923949159856593E-2</v>
      </c>
      <c r="YR118" s="88">
        <f>+EXP(-$B$110*5*(Base!FF1-1))*$B$109</f>
        <v>7.7923949159856593E-2</v>
      </c>
      <c r="YS118" s="88">
        <f>+EXP(-$B$110*5*(Base!FG1-1))*$B$109</f>
        <v>7.7923949159856593E-2</v>
      </c>
      <c r="YT118" s="88">
        <f>+EXP(-$B$110*5*(Base!FH1-1))*$B$109</f>
        <v>7.7923949159856593E-2</v>
      </c>
      <c r="YU118" s="88">
        <f>+EXP(-$B$110*5*(Base!FI1-1))*$B$109</f>
        <v>7.7923949159856593E-2</v>
      </c>
      <c r="YV118" s="88">
        <f>+EXP(-$B$110*5*(Base!FJ1-1))*$B$109</f>
        <v>7.7923949159856593E-2</v>
      </c>
      <c r="YW118" s="88">
        <f>+EXP(-$B$110*5*(Base!FK1-1))*$B$109</f>
        <v>7.7923949159856593E-2</v>
      </c>
      <c r="YX118" s="88">
        <f>+EXP(-$B$110*5*(Base!FL1-1))*$B$109</f>
        <v>7.7923949159856593E-2</v>
      </c>
      <c r="YY118" s="88">
        <f>+EXP(-$B$110*5*(Base!FM1-1))*$B$109</f>
        <v>7.7923949159856593E-2</v>
      </c>
      <c r="YZ118" s="88">
        <f>+EXP(-$B$110*5*(Base!FN1-1))*$B$109</f>
        <v>7.7923949159856593E-2</v>
      </c>
      <c r="ZA118" s="88">
        <f>+EXP(-$B$110*5*(Base!FO1-1))*$B$109</f>
        <v>7.7923949159856593E-2</v>
      </c>
      <c r="ZB118" s="88">
        <f>+EXP(-$B$110*5*(Base!FP1-1))*$B$109</f>
        <v>7.7923949159856593E-2</v>
      </c>
      <c r="ZC118" s="88">
        <f>+EXP(-$B$110*5*(Base!FQ1-1))*$B$109</f>
        <v>7.7923949159856593E-2</v>
      </c>
      <c r="ZD118" s="88">
        <f>+EXP(-$B$110*5*(Base!FR1-1))*$B$109</f>
        <v>7.7923949159856593E-2</v>
      </c>
      <c r="ZE118" s="88">
        <f>+EXP(-$B$110*5*(Base!FS1-1))*$B$109</f>
        <v>7.7923949159856593E-2</v>
      </c>
      <c r="ZF118" s="88">
        <f>+EXP(-$B$110*5*(Base!FT1-1))*$B$109</f>
        <v>7.7923949159856593E-2</v>
      </c>
      <c r="ZG118" s="88">
        <f>+EXP(-$B$110*5*(Base!FU1-1))*$B$109</f>
        <v>7.7923949159856593E-2</v>
      </c>
      <c r="ZH118" s="88">
        <f>+EXP(-$B$110*5*(Base!FV1-1))*$B$109</f>
        <v>7.7923949159856593E-2</v>
      </c>
      <c r="ZI118" s="88">
        <f>+EXP(-$B$110*5*(Base!FW1-1))*$B$109</f>
        <v>7.7923949159856593E-2</v>
      </c>
      <c r="ZJ118" s="88">
        <f>+EXP(-$B$110*5*(Base!FX1-1))*$B$109</f>
        <v>7.7923949159856593E-2</v>
      </c>
      <c r="ZK118" s="88">
        <f>+EXP(-$B$110*5*(Base!FY1-1))*$B$109</f>
        <v>7.7923949159856593E-2</v>
      </c>
      <c r="ZL118" s="88">
        <f>+EXP(-$B$110*5*(Base!FZ1-1))*$B$109</f>
        <v>7.7923949159856593E-2</v>
      </c>
      <c r="ZM118" s="88">
        <f>+EXP(-$B$110*5*(Base!GA1-1))*$B$109</f>
        <v>7.7923949159856593E-2</v>
      </c>
      <c r="ZN118" s="88">
        <f>+EXP(-$B$110*5*(Base!GB1-1))*$B$109</f>
        <v>7.7923949159856593E-2</v>
      </c>
      <c r="ZO118" s="88">
        <f>+EXP(-$B$110*5*(Base!GC1-1))*$B$109</f>
        <v>7.7923949159856593E-2</v>
      </c>
      <c r="ZP118" s="88">
        <f>+EXP(-$B$110*5*(Base!GD1-1))*$B$109</f>
        <v>7.7923949159856593E-2</v>
      </c>
      <c r="ZQ118" s="88">
        <f>+EXP(-$B$110*5*(Base!GE1-1))*$B$109</f>
        <v>7.7923949159856593E-2</v>
      </c>
      <c r="ZR118" s="88">
        <f>+EXP(-$B$110*5*(Base!GF1-1))*$B$109</f>
        <v>7.7923949159856593E-2</v>
      </c>
      <c r="ZS118" s="88">
        <f>+EXP(-$B$110*5*(Base!GG1-1))*$B$109</f>
        <v>7.7923949159856593E-2</v>
      </c>
      <c r="ZT118" s="88">
        <f>+EXP(-$B$110*5*(Base!GH1-1))*$B$109</f>
        <v>7.7923949159856593E-2</v>
      </c>
      <c r="ZU118" s="88">
        <f>+EXP(-$B$110*5*(Base!GI1-1))*$B$109</f>
        <v>7.7923949159856593E-2</v>
      </c>
      <c r="ZV118" s="88">
        <f>+EXP(-$B$110*5*(Base!GJ1-1))*$B$109</f>
        <v>7.7923949159856593E-2</v>
      </c>
      <c r="ZW118" s="88">
        <f>+EXP(-$B$110*5*(Base!GK1-1))*$B$109</f>
        <v>7.7923949159856593E-2</v>
      </c>
      <c r="ZX118" s="88">
        <f>+EXP(-$B$110*5*(Base!GL1-1))*$B$109</f>
        <v>7.7923949159856593E-2</v>
      </c>
      <c r="ZY118" s="88">
        <f>+EXP(-$B$110*5*(Base!GM1-1))*$B$109</f>
        <v>7.7923949159856593E-2</v>
      </c>
      <c r="ZZ118" s="88">
        <f>+EXP(-$B$110*5*(Base!GN1-1))*$B$109</f>
        <v>7.7923949159856593E-2</v>
      </c>
      <c r="AAA118" s="88">
        <f>+EXP(-$B$110*5*(Base!GO1-1))*$B$109</f>
        <v>7.7923949159856593E-2</v>
      </c>
      <c r="AAB118" s="88">
        <f>+EXP(-$B$110*5*(Base!GP1-1))*$B$109</f>
        <v>7.7923949159856593E-2</v>
      </c>
      <c r="AAC118" s="88">
        <f>+EXP(-$B$110*5*(Base!GQ1-1))*$B$109</f>
        <v>7.7923949159856593E-2</v>
      </c>
      <c r="AAD118" s="88">
        <f>+EXP(-$B$110*5*(Base!GR1-1))*$B$109</f>
        <v>7.7923949159856593E-2</v>
      </c>
      <c r="AAE118" s="88">
        <f>+EXP(-$B$110*5*(Base!GS1-1))*$B$109</f>
        <v>7.7923949159856593E-2</v>
      </c>
      <c r="AAF118" s="88">
        <f>+EXP(-$B$110*5*(Base!GT1-1))*$B$109</f>
        <v>7.7923949159856593E-2</v>
      </c>
      <c r="AAG118" s="88">
        <f>+EXP(-$B$110*5*(Base!GU1-1))*$B$109</f>
        <v>7.7923949159856593E-2</v>
      </c>
      <c r="AAH118" s="88">
        <f>+EXP(-$B$110*5*(Base!GV1-1))*$B$109</f>
        <v>7.7923949159856593E-2</v>
      </c>
      <c r="AAI118" s="88">
        <f>+EXP(-$B$110*5*(Base!GW1-1))*$B$109</f>
        <v>7.7923949159856593E-2</v>
      </c>
      <c r="AAJ118" s="88">
        <f>+EXP(-$B$110*5*(Base!GX1-1))*$B$109</f>
        <v>7.7923949159856593E-2</v>
      </c>
      <c r="AAK118" s="88">
        <f>+EXP(-$B$110*5*(Base!GY1-1))*$B$109</f>
        <v>7.7923949159856593E-2</v>
      </c>
      <c r="AAL118" s="88">
        <f>+EXP(-$B$110*5*(Base!GZ1-1))*$B$109</f>
        <v>7.7923949159856593E-2</v>
      </c>
      <c r="AAM118" s="88">
        <f>+EXP(-$B$110*5*(Base!HA1-1))*$B$109</f>
        <v>7.7923949159856593E-2</v>
      </c>
      <c r="AAN118" s="88">
        <f>+EXP(-$B$110*5*(Base!HB1-1))*$B$109</f>
        <v>7.7923949159856593E-2</v>
      </c>
      <c r="AAO118" s="88">
        <f>+EXP(-$B$110*5*(Base!HC1-1))*$B$109</f>
        <v>7.7923949159856593E-2</v>
      </c>
      <c r="AAP118" s="88">
        <f>+EXP(-$B$110*5*(Base!HD1-1))*$B$109</f>
        <v>7.7923949159856593E-2</v>
      </c>
      <c r="AAQ118" s="88">
        <f>+EXP(-$B$110*5*(Base!HE1-1))*$B$109</f>
        <v>7.7923949159856593E-2</v>
      </c>
      <c r="AAR118" s="88">
        <f>+EXP(-$B$110*5*(Base!HF1-1))*$B$109</f>
        <v>7.7923949159856593E-2</v>
      </c>
      <c r="AAS118" s="88">
        <f>+EXP(-$B$110*5*(Base!HG1-1))*$B$109</f>
        <v>7.7923949159856593E-2</v>
      </c>
      <c r="AAT118" s="88">
        <f>+EXP(-$B$110*5*(Base!HH1-1))*$B$109</f>
        <v>7.7923949159856593E-2</v>
      </c>
      <c r="AAU118" s="88">
        <f>+EXP(-$B$110*5*(Base!HI1-1))*$B$109</f>
        <v>7.7923949159856593E-2</v>
      </c>
      <c r="AAV118" s="88">
        <f>+EXP(-$B$110*5*(Base!HJ1-1))*$B$109</f>
        <v>7.7923949159856593E-2</v>
      </c>
      <c r="AAW118" s="88">
        <f>+EXP(-$B$110*5*(Base!HK1-1))*$B$109</f>
        <v>7.7923949159856593E-2</v>
      </c>
      <c r="AAX118" s="88">
        <f>+EXP(-$B$110*5*(Base!HL1-1))*$B$109</f>
        <v>7.7923949159856593E-2</v>
      </c>
      <c r="AAY118" s="88">
        <f>+EXP(-$B$110*5*(Base!HM1-1))*$B$109</f>
        <v>7.7923949159856593E-2</v>
      </c>
    </row>
    <row r="119" spans="1:727" s="108" customFormat="1" ht="14.25" customHeight="1" x14ac:dyDescent="0.15">
      <c r="B119" s="125"/>
      <c r="D119" s="108">
        <f>+D117/B117</f>
        <v>1.0822510822510822</v>
      </c>
      <c r="E119" s="108">
        <f>+E117/C117</f>
        <v>1.1688936316772878</v>
      </c>
    </row>
    <row r="120" spans="1:727" s="108" customFormat="1" ht="14.25" customHeight="1" x14ac:dyDescent="0.15">
      <c r="B120" s="125"/>
    </row>
    <row r="121" spans="1:727" s="108" customFormat="1" ht="14.25" customHeight="1" x14ac:dyDescent="0.15">
      <c r="B121" s="113"/>
      <c r="C121" s="110"/>
      <c r="D121" s="126"/>
      <c r="E121" s="126"/>
      <c r="F121" s="126"/>
      <c r="G121" s="126"/>
      <c r="H121" s="126"/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126"/>
      <c r="Y121" s="126"/>
      <c r="Z121" s="126"/>
      <c r="AA121" s="126"/>
      <c r="AB121" s="126"/>
      <c r="AC121" s="126"/>
      <c r="AD121" s="126"/>
      <c r="AE121" s="126"/>
      <c r="AF121" s="126"/>
      <c r="AG121" s="126"/>
      <c r="AH121" s="126"/>
      <c r="AI121" s="126"/>
      <c r="AJ121" s="126"/>
      <c r="AK121" s="126"/>
      <c r="AL121" s="126"/>
      <c r="AM121" s="126"/>
      <c r="AN121" s="126"/>
      <c r="AO121" s="126"/>
      <c r="AP121" s="126"/>
      <c r="AQ121" s="126"/>
      <c r="AR121" s="126"/>
      <c r="AS121" s="126"/>
      <c r="AT121" s="126"/>
      <c r="AU121" s="126"/>
      <c r="AV121" s="126"/>
      <c r="AW121" s="126"/>
      <c r="AX121" s="126"/>
      <c r="AY121" s="126"/>
      <c r="AZ121" s="126"/>
      <c r="BA121" s="126"/>
      <c r="BB121" s="126"/>
      <c r="BC121" s="126"/>
      <c r="BD121" s="126"/>
      <c r="BE121" s="126"/>
      <c r="BF121" s="126"/>
      <c r="BG121" s="126"/>
      <c r="BH121" s="126"/>
      <c r="BI121" s="126"/>
      <c r="BJ121" s="126"/>
      <c r="BK121" s="126"/>
      <c r="BL121" s="126"/>
      <c r="BM121" s="126"/>
      <c r="BN121" s="126"/>
      <c r="BO121" s="126"/>
      <c r="BP121" s="126"/>
      <c r="BQ121" s="126"/>
      <c r="BR121" s="126"/>
      <c r="BS121" s="126"/>
      <c r="BT121" s="126"/>
      <c r="BU121" s="126"/>
      <c r="BV121" s="126"/>
      <c r="BW121" s="126"/>
      <c r="BX121" s="126"/>
      <c r="BY121" s="126"/>
    </row>
    <row r="122" spans="1:727" s="108" customFormat="1" ht="20.75" customHeight="1" x14ac:dyDescent="0.15">
      <c r="B122" s="113"/>
      <c r="C122" s="110"/>
    </row>
    <row r="127" spans="1:727" s="108" customFormat="1" ht="14.25" customHeight="1" x14ac:dyDescent="0.15">
      <c r="B127" s="113"/>
      <c r="C127" s="110"/>
    </row>
    <row r="128" spans="1:727" s="108" customFormat="1" ht="14.25" customHeight="1" x14ac:dyDescent="0.15">
      <c r="B128" s="113"/>
      <c r="C128" s="110"/>
    </row>
    <row r="129" spans="2:67" s="108" customFormat="1" ht="14.25" customHeight="1" x14ac:dyDescent="0.15">
      <c r="B129" s="113"/>
      <c r="C129" s="110"/>
      <c r="D129" s="127"/>
      <c r="E129" s="127"/>
      <c r="F129" s="127"/>
      <c r="G129" s="127"/>
      <c r="H129" s="127"/>
      <c r="I129" s="127"/>
      <c r="J129" s="127"/>
      <c r="K129" s="127"/>
      <c r="L129" s="127"/>
      <c r="M129" s="127"/>
      <c r="N129" s="127"/>
      <c r="O129" s="127"/>
      <c r="P129" s="127"/>
      <c r="Q129" s="127"/>
      <c r="R129" s="127"/>
      <c r="S129" s="127"/>
      <c r="T129" s="127"/>
      <c r="U129" s="127"/>
      <c r="V129" s="127"/>
      <c r="W129" s="127"/>
      <c r="X129" s="127"/>
      <c r="Y129" s="127"/>
      <c r="Z129" s="127"/>
      <c r="AA129" s="127"/>
      <c r="AB129" s="127"/>
      <c r="AC129" s="127"/>
      <c r="AD129" s="127"/>
      <c r="AE129" s="127"/>
      <c r="AF129" s="127"/>
      <c r="AG129" s="127"/>
      <c r="AH129" s="127"/>
      <c r="AI129" s="127"/>
      <c r="AJ129" s="127"/>
      <c r="AK129" s="127"/>
      <c r="AL129" s="127"/>
      <c r="AM129" s="127"/>
      <c r="AN129" s="127"/>
      <c r="AO129" s="127"/>
      <c r="AP129" s="127"/>
      <c r="AQ129" s="127"/>
      <c r="AR129" s="127"/>
      <c r="AS129" s="127"/>
      <c r="AT129" s="127"/>
      <c r="AU129" s="127"/>
      <c r="AV129" s="127"/>
      <c r="AW129" s="127"/>
      <c r="AX129" s="127"/>
      <c r="AY129" s="127"/>
      <c r="AZ129" s="127"/>
      <c r="BA129" s="127"/>
      <c r="BB129" s="127"/>
      <c r="BC129" s="127"/>
      <c r="BD129" s="127"/>
      <c r="BE129" s="127"/>
      <c r="BF129" s="127"/>
      <c r="BG129" s="127"/>
      <c r="BH129" s="127"/>
      <c r="BI129" s="127"/>
      <c r="BJ129" s="127"/>
      <c r="BK129" s="127"/>
      <c r="BL129" s="127"/>
      <c r="BM129" s="127"/>
      <c r="BN129" s="127"/>
      <c r="BO129" s="127"/>
    </row>
    <row r="130" spans="2:67" s="108" customFormat="1" ht="14.25" customHeight="1" x14ac:dyDescent="0.15">
      <c r="B130" s="113"/>
      <c r="C130" s="110"/>
      <c r="D130" s="127"/>
      <c r="E130" s="127"/>
      <c r="F130" s="127"/>
      <c r="G130" s="127"/>
      <c r="H130" s="127"/>
      <c r="I130" s="127"/>
      <c r="J130" s="127"/>
      <c r="K130" s="127"/>
      <c r="L130" s="127"/>
      <c r="M130" s="127"/>
      <c r="N130" s="127"/>
      <c r="O130" s="127"/>
      <c r="P130" s="127"/>
      <c r="Q130" s="127"/>
      <c r="R130" s="127"/>
      <c r="S130" s="127"/>
      <c r="T130" s="127"/>
      <c r="U130" s="127"/>
      <c r="V130" s="127"/>
      <c r="W130" s="127"/>
      <c r="X130" s="127"/>
      <c r="Y130" s="127"/>
      <c r="Z130" s="127"/>
      <c r="AA130" s="127"/>
      <c r="AB130" s="127"/>
      <c r="AC130" s="127"/>
      <c r="AD130" s="127"/>
      <c r="AE130" s="127"/>
      <c r="AF130" s="127"/>
      <c r="AG130" s="127"/>
      <c r="AH130" s="127"/>
      <c r="AI130" s="127"/>
      <c r="AJ130" s="127"/>
      <c r="AK130" s="127"/>
      <c r="AL130" s="127"/>
      <c r="AM130" s="127"/>
      <c r="AN130" s="127"/>
      <c r="AO130" s="127"/>
      <c r="AP130" s="127"/>
      <c r="AQ130" s="127"/>
      <c r="AR130" s="127"/>
      <c r="AS130" s="127"/>
      <c r="AT130" s="127"/>
      <c r="AU130" s="127"/>
      <c r="AV130" s="127"/>
      <c r="AW130" s="127"/>
      <c r="AX130" s="127"/>
      <c r="AY130" s="127"/>
      <c r="AZ130" s="127"/>
      <c r="BA130" s="127"/>
      <c r="BB130" s="127"/>
      <c r="BC130" s="127"/>
      <c r="BD130" s="127"/>
      <c r="BE130" s="127"/>
      <c r="BF130" s="127"/>
      <c r="BG130" s="127"/>
      <c r="BH130" s="127"/>
      <c r="BI130" s="127"/>
      <c r="BJ130" s="127"/>
      <c r="BK130" s="127"/>
      <c r="BL130" s="127"/>
      <c r="BM130" s="127"/>
      <c r="BN130" s="127"/>
      <c r="BO130" s="127"/>
    </row>
    <row r="131" spans="2:67" s="108" customFormat="1" ht="14.25" customHeight="1" x14ac:dyDescent="0.15">
      <c r="B131" s="113"/>
      <c r="C131" s="110"/>
    </row>
    <row r="132" spans="2:67" s="108" customFormat="1" ht="14.25" customHeight="1" x14ac:dyDescent="0.15">
      <c r="B132" s="113"/>
      <c r="C132" s="110"/>
    </row>
    <row r="133" spans="2:67" s="108" customFormat="1" ht="14.25" customHeight="1" x14ac:dyDescent="0.15">
      <c r="B133" s="113"/>
      <c r="C133" s="110"/>
    </row>
    <row r="134" spans="2:67" s="108" customFormat="1" ht="14.25" customHeight="1" x14ac:dyDescent="0.15">
      <c r="B134" s="113"/>
      <c r="C134" s="110"/>
    </row>
    <row r="135" spans="2:67" s="108" customFormat="1" ht="14.25" customHeight="1" x14ac:dyDescent="0.15">
      <c r="B135" s="113"/>
      <c r="C135" s="110"/>
    </row>
    <row r="168" spans="2:3" s="71" customFormat="1" ht="14.25" customHeight="1" x14ac:dyDescent="0.15">
      <c r="B168" s="68"/>
      <c r="C168" s="69"/>
    </row>
    <row r="169" spans="2:3" s="87" customFormat="1" ht="14.25" customHeight="1" x14ac:dyDescent="0.15">
      <c r="B169" s="68"/>
      <c r="C169" s="69"/>
    </row>
    <row r="170" spans="2:3" s="87" customFormat="1" ht="14.25" customHeight="1" x14ac:dyDescent="0.15">
      <c r="B170" s="68"/>
      <c r="C170" s="69"/>
    </row>
    <row r="171" spans="2:3" s="87" customFormat="1" ht="14.25" customHeight="1" x14ac:dyDescent="0.15">
      <c r="B171" s="68"/>
      <c r="C171" s="69"/>
    </row>
    <row r="175" spans="2:3" s="71" customFormat="1" ht="14" customHeight="1" x14ac:dyDescent="0.15">
      <c r="B175" s="68"/>
      <c r="C175" s="69"/>
    </row>
    <row r="176" spans="2:3" s="88" customFormat="1" ht="14.25" customHeight="1" x14ac:dyDescent="0.15">
      <c r="B176" s="68"/>
      <c r="C176" s="69"/>
    </row>
    <row r="182" spans="1:125" ht="14.25" customHeight="1" x14ac:dyDescent="0.15">
      <c r="D182" s="89"/>
      <c r="E182" s="89"/>
      <c r="F182" s="89"/>
      <c r="G182" s="89"/>
      <c r="H182" s="89"/>
      <c r="I182" s="89"/>
      <c r="J182" s="89"/>
      <c r="K182" s="89"/>
      <c r="L182" s="89"/>
      <c r="M182" s="89"/>
      <c r="N182" s="89"/>
      <c r="O182" s="89"/>
      <c r="P182" s="89"/>
      <c r="Q182" s="89"/>
      <c r="R182" s="89"/>
      <c r="S182" s="89"/>
      <c r="T182" s="89"/>
      <c r="U182" s="89"/>
      <c r="V182" s="89"/>
      <c r="W182" s="89"/>
      <c r="X182" s="89"/>
      <c r="Y182" s="89"/>
      <c r="Z182" s="89"/>
      <c r="AA182" s="89"/>
      <c r="AB182" s="89"/>
      <c r="AC182" s="89"/>
      <c r="AD182" s="89"/>
      <c r="AE182" s="89"/>
      <c r="AF182" s="89"/>
      <c r="AG182" s="89"/>
      <c r="AH182" s="89"/>
      <c r="AI182" s="89"/>
      <c r="AJ182" s="89"/>
      <c r="AK182" s="89"/>
      <c r="AL182" s="89"/>
      <c r="AM182" s="89"/>
      <c r="AN182" s="89"/>
      <c r="AO182" s="89"/>
      <c r="AP182" s="89"/>
      <c r="AQ182" s="89"/>
      <c r="AR182" s="89"/>
      <c r="AS182" s="89"/>
      <c r="AT182" s="89"/>
      <c r="AU182" s="89"/>
      <c r="AV182" s="89"/>
      <c r="AW182" s="89"/>
      <c r="AX182" s="89"/>
      <c r="AY182" s="89"/>
      <c r="AZ182" s="89"/>
      <c r="BA182" s="89"/>
      <c r="BB182" s="89"/>
      <c r="BC182" s="89"/>
      <c r="BD182" s="89"/>
      <c r="BE182" s="89"/>
      <c r="BF182" s="89"/>
      <c r="BG182" s="89"/>
      <c r="BH182" s="89"/>
      <c r="BI182" s="89"/>
      <c r="BJ182" s="89"/>
      <c r="BK182" s="89"/>
      <c r="BL182" s="89"/>
      <c r="BM182" s="89"/>
      <c r="BN182" s="89"/>
      <c r="BO182" s="89"/>
      <c r="BP182" s="89"/>
      <c r="BQ182" s="89"/>
      <c r="BR182" s="89"/>
      <c r="BS182" s="89"/>
      <c r="BT182" s="89"/>
      <c r="BU182" s="89"/>
      <c r="BV182" s="89"/>
      <c r="BW182" s="89"/>
      <c r="BX182" s="89"/>
      <c r="BY182" s="89"/>
      <c r="BZ182" s="89"/>
      <c r="CA182" s="89"/>
      <c r="CB182" s="89"/>
      <c r="CC182" s="89"/>
      <c r="CD182" s="89"/>
      <c r="CE182" s="89"/>
      <c r="CF182" s="89"/>
      <c r="CG182" s="89"/>
      <c r="CH182" s="89"/>
      <c r="CI182" s="89"/>
      <c r="CJ182" s="89"/>
      <c r="CK182" s="89"/>
      <c r="CL182" s="89"/>
      <c r="CM182" s="89"/>
      <c r="CN182" s="89"/>
      <c r="CO182" s="89"/>
      <c r="CP182" s="89"/>
      <c r="CQ182" s="89"/>
      <c r="CR182" s="89"/>
      <c r="CS182" s="89"/>
      <c r="CT182" s="89"/>
      <c r="CU182" s="89"/>
      <c r="CV182" s="89"/>
      <c r="CW182" s="89"/>
    </row>
    <row r="183" spans="1:125" ht="14.25" customHeight="1" x14ac:dyDescent="0.15">
      <c r="D183" s="89"/>
      <c r="E183" s="89"/>
      <c r="F183" s="89"/>
      <c r="G183" s="89"/>
      <c r="H183" s="89"/>
      <c r="I183" s="89"/>
      <c r="J183" s="89"/>
      <c r="K183" s="89"/>
      <c r="L183" s="89"/>
      <c r="M183" s="89"/>
      <c r="N183" s="89"/>
      <c r="O183" s="89"/>
      <c r="P183" s="89"/>
      <c r="Q183" s="89"/>
      <c r="R183" s="89"/>
      <c r="S183" s="89"/>
      <c r="T183" s="89"/>
      <c r="U183" s="89"/>
      <c r="V183" s="89"/>
      <c r="W183" s="89"/>
      <c r="X183" s="89"/>
      <c r="Y183" s="89"/>
      <c r="Z183" s="89"/>
      <c r="AA183" s="89"/>
      <c r="AB183" s="89"/>
      <c r="AC183" s="89"/>
      <c r="AD183" s="89"/>
      <c r="AE183" s="89"/>
      <c r="AF183" s="89"/>
      <c r="AG183" s="89"/>
      <c r="AH183" s="89"/>
      <c r="AI183" s="89"/>
      <c r="AJ183" s="89"/>
      <c r="AK183" s="89"/>
      <c r="AL183" s="89"/>
      <c r="AM183" s="89"/>
      <c r="AN183" s="89"/>
      <c r="AO183" s="89"/>
      <c r="AP183" s="89"/>
      <c r="AQ183" s="89"/>
      <c r="AR183" s="89"/>
      <c r="AS183" s="89"/>
      <c r="AT183" s="89"/>
      <c r="AU183" s="89"/>
      <c r="AV183" s="89"/>
      <c r="AW183" s="89"/>
      <c r="AX183" s="89"/>
      <c r="AY183" s="89"/>
      <c r="AZ183" s="89"/>
      <c r="BA183" s="89"/>
      <c r="BB183" s="89"/>
      <c r="BC183" s="89"/>
      <c r="BD183" s="89"/>
      <c r="BE183" s="89"/>
      <c r="BF183" s="89"/>
      <c r="BG183" s="89"/>
      <c r="BH183" s="89"/>
      <c r="BI183" s="89"/>
      <c r="BJ183" s="89"/>
      <c r="BK183" s="89"/>
      <c r="BL183" s="89"/>
      <c r="BM183" s="89"/>
      <c r="BN183" s="89"/>
      <c r="BO183" s="89"/>
      <c r="BP183" s="89"/>
      <c r="BQ183" s="89"/>
      <c r="BR183" s="89"/>
      <c r="BS183" s="89"/>
      <c r="BT183" s="89"/>
      <c r="BU183" s="89"/>
      <c r="BV183" s="89"/>
      <c r="BW183" s="89"/>
      <c r="BX183" s="89"/>
      <c r="BY183" s="89"/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</row>
    <row r="184" spans="1:125" ht="14.25" customHeight="1" x14ac:dyDescent="0.15">
      <c r="D184" s="89"/>
      <c r="E184" s="89"/>
      <c r="F184" s="89"/>
      <c r="G184" s="89"/>
      <c r="H184" s="89"/>
      <c r="I184" s="89"/>
      <c r="J184" s="89"/>
      <c r="K184" s="89"/>
      <c r="L184" s="89"/>
      <c r="M184" s="89"/>
      <c r="N184" s="89"/>
      <c r="O184" s="89"/>
      <c r="P184" s="89"/>
      <c r="Q184" s="89"/>
      <c r="R184" s="89"/>
      <c r="S184" s="89"/>
      <c r="T184" s="89"/>
      <c r="U184" s="89"/>
      <c r="V184" s="89"/>
      <c r="W184" s="89"/>
      <c r="X184" s="89"/>
      <c r="Y184" s="89"/>
      <c r="Z184" s="89"/>
      <c r="AA184" s="89"/>
      <c r="AB184" s="89"/>
      <c r="AC184" s="89"/>
      <c r="AD184" s="89"/>
      <c r="AE184" s="89"/>
      <c r="AF184" s="89"/>
      <c r="AG184" s="89"/>
      <c r="AH184" s="89"/>
      <c r="AI184" s="89"/>
      <c r="AJ184" s="89"/>
      <c r="AK184" s="89"/>
      <c r="AL184" s="89"/>
      <c r="AM184" s="89"/>
      <c r="AN184" s="89"/>
      <c r="AO184" s="89"/>
      <c r="AP184" s="89"/>
      <c r="AQ184" s="89"/>
      <c r="AR184" s="89"/>
      <c r="AS184" s="89"/>
      <c r="AT184" s="89"/>
      <c r="AU184" s="89"/>
      <c r="AV184" s="89"/>
      <c r="AW184" s="89"/>
      <c r="AX184" s="89"/>
      <c r="AY184" s="89"/>
      <c r="AZ184" s="89"/>
      <c r="BA184" s="89"/>
      <c r="BB184" s="89"/>
      <c r="BC184" s="89"/>
      <c r="BD184" s="89"/>
      <c r="BE184" s="89"/>
      <c r="BF184" s="89"/>
      <c r="BG184" s="89"/>
      <c r="BH184" s="89"/>
      <c r="BI184" s="89"/>
      <c r="BJ184" s="89"/>
      <c r="BK184" s="89"/>
      <c r="BL184" s="89"/>
      <c r="BM184" s="89"/>
      <c r="BN184" s="89"/>
      <c r="BO184" s="89"/>
      <c r="BP184" s="89"/>
      <c r="BQ184" s="89"/>
      <c r="BR184" s="89"/>
      <c r="BS184" s="89"/>
      <c r="BT184" s="89"/>
      <c r="BU184" s="89"/>
      <c r="BV184" s="89"/>
      <c r="BW184" s="89"/>
      <c r="BX184" s="89"/>
      <c r="BY184" s="89"/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</row>
    <row r="186" spans="1:125" ht="14.25" customHeight="1" x14ac:dyDescent="0.15">
      <c r="A186" s="90"/>
      <c r="B186" s="91"/>
      <c r="C186" s="92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3"/>
      <c r="AW186" s="93"/>
      <c r="AX186" s="93"/>
      <c r="AY186" s="93"/>
      <c r="AZ186" s="93"/>
      <c r="BA186" s="93"/>
      <c r="BB186" s="93"/>
      <c r="BC186" s="93"/>
      <c r="BD186" s="93"/>
      <c r="BE186" s="93"/>
      <c r="BF186" s="93"/>
      <c r="BG186" s="93"/>
      <c r="BH186" s="93"/>
      <c r="BI186" s="93"/>
      <c r="BJ186" s="93"/>
      <c r="BK186" s="93"/>
      <c r="BL186" s="93"/>
      <c r="BM186" s="93"/>
      <c r="BN186" s="93"/>
      <c r="BO186" s="93"/>
      <c r="BP186" s="93"/>
      <c r="BQ186" s="93"/>
      <c r="BR186" s="93"/>
      <c r="BS186" s="93"/>
      <c r="BT186" s="93"/>
      <c r="BU186" s="93"/>
      <c r="BV186" s="93"/>
      <c r="BW186" s="93"/>
      <c r="BX186" s="93"/>
      <c r="BY186" s="93"/>
      <c r="BZ186" s="93"/>
      <c r="CA186" s="93"/>
      <c r="CB186" s="93"/>
      <c r="CC186" s="93"/>
      <c r="CD186" s="93"/>
      <c r="CE186" s="93"/>
      <c r="CF186" s="93"/>
      <c r="CG186" s="93"/>
      <c r="CH186" s="93"/>
      <c r="CI186" s="93"/>
      <c r="CJ186" s="93"/>
      <c r="CK186" s="93"/>
      <c r="CL186" s="93"/>
      <c r="CM186" s="93"/>
      <c r="CN186" s="93"/>
      <c r="CO186" s="93"/>
      <c r="CP186" s="93"/>
      <c r="CQ186" s="93"/>
      <c r="CR186" s="93"/>
      <c r="CS186" s="93"/>
      <c r="CT186" s="93"/>
      <c r="CU186" s="93"/>
      <c r="CV186" s="93"/>
      <c r="CW186" s="93"/>
      <c r="CX186" s="93"/>
      <c r="CY186" s="93"/>
      <c r="CZ186" s="93"/>
      <c r="DA186" s="93"/>
      <c r="DB186" s="93"/>
      <c r="DC186" s="93"/>
      <c r="DD186" s="93"/>
      <c r="DE186" s="93"/>
      <c r="DF186" s="93"/>
      <c r="DG186" s="93"/>
      <c r="DH186" s="93"/>
      <c r="DI186" s="93"/>
      <c r="DJ186" s="93"/>
      <c r="DK186" s="93"/>
      <c r="DL186" s="93"/>
      <c r="DM186" s="93"/>
      <c r="DN186" s="93"/>
      <c r="DO186" s="93"/>
      <c r="DP186" s="93"/>
      <c r="DQ186" s="93"/>
      <c r="DR186" s="93"/>
      <c r="DS186" s="93"/>
      <c r="DT186" s="93"/>
      <c r="DU186" s="93"/>
    </row>
    <row r="190" spans="1:125" ht="14.25" customHeight="1" x14ac:dyDescent="0.15">
      <c r="A190" s="88"/>
    </row>
  </sheetData>
  <phoneticPr fontId="8"/>
  <pageMargins left="0.7" right="0.7" top="0.75" bottom="0.75" header="0.3" footer="0.3"/>
  <pageSetup orientation="portrait" horizontalDpi="4294967292" vertic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4"/>
  <dimension ref="A157:B157"/>
  <sheetViews>
    <sheetView zoomScale="82" zoomScaleNormal="55" workbookViewId="0">
      <selection activeCell="AB30" sqref="AB30"/>
    </sheetView>
  </sheetViews>
  <sheetFormatPr baseColWidth="10" defaultColWidth="8.83203125" defaultRowHeight="13" x14ac:dyDescent="0.15"/>
  <sheetData>
    <row r="157" spans="1:2" x14ac:dyDescent="0.15">
      <c r="A157" s="1"/>
      <c r="B157" s="1"/>
    </row>
  </sheetData>
  <sortState xmlns:xlrd2="http://schemas.microsoft.com/office/spreadsheetml/2017/richdata2" ref="A158:XFD161">
    <sortCondition ref="B158:B161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CW373"/>
  <sheetViews>
    <sheetView zoomScale="85" zoomScaleNormal="85" workbookViewId="0">
      <pane xSplit="1" ySplit="2" topLeftCell="B65" activePane="bottomRight" state="frozen"/>
      <selection pane="topRight" activeCell="B1" sqref="B1"/>
      <selection pane="bottomLeft" activeCell="A3" sqref="A3"/>
      <selection pane="bottomRight" activeCell="A126" sqref="A126:XFD126"/>
    </sheetView>
  </sheetViews>
  <sheetFormatPr baseColWidth="10" defaultColWidth="12.33203125" defaultRowHeight="20.75" customHeight="1" x14ac:dyDescent="0.2"/>
  <cols>
    <col min="1" max="1" width="49.33203125" style="9" customWidth="1"/>
    <col min="2" max="2" width="17.33203125" style="46" bestFit="1" customWidth="1"/>
    <col min="3" max="6" width="15.6640625" style="3" bestFit="1" customWidth="1"/>
    <col min="7" max="7" width="17.83203125" style="3" bestFit="1" customWidth="1"/>
    <col min="8" max="17" width="15.6640625" style="3" bestFit="1" customWidth="1"/>
    <col min="18" max="61" width="16.83203125" style="3" bestFit="1" customWidth="1"/>
    <col min="62" max="101" width="13" style="3" bestFit="1" customWidth="1"/>
    <col min="102" max="16384" width="12.33203125" style="3"/>
  </cols>
  <sheetData>
    <row r="1" spans="1:101" s="42" customFormat="1" ht="20.75" customHeight="1" x14ac:dyDescent="0.15">
      <c r="A1" s="43" t="s">
        <v>349</v>
      </c>
      <c r="B1" s="45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f>+AN1+1</f>
        <v>40</v>
      </c>
      <c r="AP1" s="42">
        <f t="shared" ref="AP1:BH1" si="0">+AO1+1</f>
        <v>41</v>
      </c>
      <c r="AQ1" s="42">
        <f t="shared" si="0"/>
        <v>42</v>
      </c>
      <c r="AR1" s="42">
        <f t="shared" si="0"/>
        <v>43</v>
      </c>
      <c r="AS1" s="42">
        <f t="shared" si="0"/>
        <v>44</v>
      </c>
      <c r="AT1" s="42">
        <f t="shared" si="0"/>
        <v>45</v>
      </c>
      <c r="AU1" s="42">
        <f t="shared" si="0"/>
        <v>46</v>
      </c>
      <c r="AV1" s="42">
        <f t="shared" si="0"/>
        <v>47</v>
      </c>
      <c r="AW1" s="42">
        <f t="shared" si="0"/>
        <v>48</v>
      </c>
      <c r="AX1" s="42">
        <f t="shared" si="0"/>
        <v>49</v>
      </c>
      <c r="AY1" s="42">
        <f t="shared" si="0"/>
        <v>50</v>
      </c>
      <c r="AZ1" s="42">
        <f t="shared" si="0"/>
        <v>51</v>
      </c>
      <c r="BA1" s="42">
        <f t="shared" si="0"/>
        <v>52</v>
      </c>
      <c r="BB1" s="42">
        <f t="shared" si="0"/>
        <v>53</v>
      </c>
      <c r="BC1" s="42">
        <f t="shared" si="0"/>
        <v>54</v>
      </c>
      <c r="BD1" s="42">
        <f t="shared" si="0"/>
        <v>55</v>
      </c>
      <c r="BE1" s="42">
        <f t="shared" si="0"/>
        <v>56</v>
      </c>
      <c r="BF1" s="42">
        <f t="shared" si="0"/>
        <v>57</v>
      </c>
      <c r="BG1" s="42">
        <f t="shared" si="0"/>
        <v>58</v>
      </c>
      <c r="BH1" s="42">
        <f t="shared" si="0"/>
        <v>59</v>
      </c>
      <c r="BI1" s="42">
        <f t="shared" ref="BI1" si="1">+BH1+1</f>
        <v>60</v>
      </c>
      <c r="BJ1" s="42">
        <f t="shared" ref="BJ1" si="2">+BI1+1</f>
        <v>61</v>
      </c>
      <c r="BK1" s="42">
        <f t="shared" ref="BK1" si="3">+BJ1+1</f>
        <v>62</v>
      </c>
      <c r="BL1" s="42">
        <f t="shared" ref="BL1" si="4">+BK1+1</f>
        <v>63</v>
      </c>
      <c r="BM1" s="42">
        <f t="shared" ref="BM1" si="5">+BL1+1</f>
        <v>64</v>
      </c>
      <c r="BN1" s="42">
        <f t="shared" ref="BN1" si="6">+BM1+1</f>
        <v>65</v>
      </c>
      <c r="BO1" s="42">
        <f t="shared" ref="BO1" si="7">+BN1+1</f>
        <v>66</v>
      </c>
      <c r="BP1" s="42">
        <f t="shared" ref="BP1" si="8">+BO1+1</f>
        <v>67</v>
      </c>
      <c r="BQ1" s="42">
        <f t="shared" ref="BQ1" si="9">+BP1+1</f>
        <v>68</v>
      </c>
      <c r="BR1" s="42">
        <f t="shared" ref="BR1" si="10">+BQ1+1</f>
        <v>69</v>
      </c>
      <c r="BS1" s="42">
        <f t="shared" ref="BS1" si="11">+BR1+1</f>
        <v>70</v>
      </c>
      <c r="BT1" s="42">
        <f t="shared" ref="BT1" si="12">+BS1+1</f>
        <v>71</v>
      </c>
      <c r="BU1" s="42">
        <f t="shared" ref="BU1" si="13">+BT1+1</f>
        <v>72</v>
      </c>
      <c r="BV1" s="42">
        <f t="shared" ref="BV1" si="14">+BU1+1</f>
        <v>73</v>
      </c>
      <c r="BW1" s="42">
        <f t="shared" ref="BW1" si="15">+BV1+1</f>
        <v>74</v>
      </c>
      <c r="BX1" s="42">
        <f t="shared" ref="BX1" si="16">+BW1+1</f>
        <v>75</v>
      </c>
      <c r="BY1" s="42">
        <f t="shared" ref="BY1" si="17">+BX1+1</f>
        <v>76</v>
      </c>
      <c r="BZ1" s="42">
        <f t="shared" ref="BZ1" si="18">+BY1+1</f>
        <v>77</v>
      </c>
      <c r="CA1" s="42">
        <f t="shared" ref="CA1" si="19">+BZ1+1</f>
        <v>78</v>
      </c>
      <c r="CB1" s="42">
        <f t="shared" ref="CB1" si="20">+CA1+1</f>
        <v>79</v>
      </c>
      <c r="CC1" s="42">
        <f t="shared" ref="CC1" si="21">+CB1+1</f>
        <v>80</v>
      </c>
      <c r="CD1" s="42">
        <f t="shared" ref="CD1" si="22">+CC1+1</f>
        <v>81</v>
      </c>
      <c r="CE1" s="42">
        <f t="shared" ref="CE1" si="23">+CD1+1</f>
        <v>82</v>
      </c>
      <c r="CF1" s="42">
        <f t="shared" ref="CF1" si="24">+CE1+1</f>
        <v>83</v>
      </c>
      <c r="CG1" s="42">
        <f t="shared" ref="CG1" si="25">+CF1+1</f>
        <v>84</v>
      </c>
      <c r="CH1" s="42">
        <f t="shared" ref="CH1" si="26">+CG1+1</f>
        <v>85</v>
      </c>
      <c r="CI1" s="42">
        <f t="shared" ref="CI1" si="27">+CH1+1</f>
        <v>86</v>
      </c>
      <c r="CJ1" s="42">
        <f t="shared" ref="CJ1" si="28">+CI1+1</f>
        <v>87</v>
      </c>
      <c r="CK1" s="42">
        <f t="shared" ref="CK1" si="29">+CJ1+1</f>
        <v>88</v>
      </c>
      <c r="CL1" s="42">
        <f t="shared" ref="CL1" si="30">+CK1+1</f>
        <v>89</v>
      </c>
      <c r="CM1" s="42">
        <f t="shared" ref="CM1" si="31">+CL1+1</f>
        <v>90</v>
      </c>
      <c r="CN1" s="42">
        <f t="shared" ref="CN1" si="32">+CM1+1</f>
        <v>91</v>
      </c>
      <c r="CO1" s="42">
        <f t="shared" ref="CO1" si="33">+CN1+1</f>
        <v>92</v>
      </c>
      <c r="CP1" s="42">
        <f t="shared" ref="CP1" si="34">+CO1+1</f>
        <v>93</v>
      </c>
      <c r="CQ1" s="42">
        <f t="shared" ref="CQ1" si="35">+CP1+1</f>
        <v>94</v>
      </c>
      <c r="CR1" s="42">
        <f t="shared" ref="CR1" si="36">+CQ1+1</f>
        <v>95</v>
      </c>
      <c r="CS1" s="42">
        <f t="shared" ref="CS1" si="37">+CR1+1</f>
        <v>96</v>
      </c>
      <c r="CT1" s="42">
        <f t="shared" ref="CT1" si="38">+CS1+1</f>
        <v>97</v>
      </c>
      <c r="CU1" s="42">
        <f t="shared" ref="CU1" si="39">+CT1+1</f>
        <v>98</v>
      </c>
      <c r="CV1" s="42">
        <f t="shared" ref="CV1" si="40">+CU1+1</f>
        <v>99</v>
      </c>
      <c r="CW1" s="42">
        <f t="shared" ref="CW1" si="41">+CV1+1</f>
        <v>100</v>
      </c>
    </row>
    <row r="2" spans="1:101" s="42" customFormat="1" ht="20.75" customHeight="1" x14ac:dyDescent="0.15">
      <c r="A2" s="43" t="s">
        <v>348</v>
      </c>
      <c r="B2" s="42">
        <v>2015</v>
      </c>
      <c r="C2" s="42">
        <f>+B2+Parameters!$B$21</f>
        <v>2020</v>
      </c>
      <c r="D2" s="42">
        <f>+C2+Parameters!$B$21</f>
        <v>2025</v>
      </c>
      <c r="E2" s="42">
        <f>+D2+Parameters!$B$21</f>
        <v>2030</v>
      </c>
      <c r="F2" s="42">
        <f>+E2+Parameters!$B$21</f>
        <v>2035</v>
      </c>
      <c r="G2" s="42">
        <f>+F2+Parameters!$B$21</f>
        <v>2040</v>
      </c>
      <c r="H2" s="42">
        <f>+G2+Parameters!$B$21</f>
        <v>2045</v>
      </c>
      <c r="I2" s="42">
        <f>+H2+Parameters!$B$21</f>
        <v>2050</v>
      </c>
      <c r="J2" s="42">
        <f>+I2+Parameters!$B$21</f>
        <v>2055</v>
      </c>
      <c r="K2" s="42">
        <f>+J2+Parameters!$B$21</f>
        <v>2060</v>
      </c>
      <c r="L2" s="42">
        <f>+K2+Parameters!$B$21</f>
        <v>2065</v>
      </c>
      <c r="M2" s="42">
        <f>+L2+Parameters!$B$21</f>
        <v>2070</v>
      </c>
      <c r="N2" s="42">
        <f>+M2+Parameters!$B$21</f>
        <v>2075</v>
      </c>
      <c r="O2" s="42">
        <f>+N2+Parameters!$B$21</f>
        <v>2080</v>
      </c>
      <c r="P2" s="42">
        <f>+O2+Parameters!$B$21</f>
        <v>2085</v>
      </c>
      <c r="Q2" s="42">
        <f>+P2+Parameters!$B$21</f>
        <v>2090</v>
      </c>
      <c r="R2" s="42">
        <f>+Q2+Parameters!$B$21</f>
        <v>2095</v>
      </c>
      <c r="S2" s="42">
        <f>+R2+Parameters!$B$21</f>
        <v>2100</v>
      </c>
      <c r="T2" s="42">
        <f>+S2+Parameters!$B$21</f>
        <v>2105</v>
      </c>
      <c r="U2" s="42">
        <f>+T2+Parameters!$B$21</f>
        <v>2110</v>
      </c>
      <c r="V2" s="42">
        <f>+U2+Parameters!$B$21</f>
        <v>2115</v>
      </c>
      <c r="W2" s="42">
        <f>+V2+Parameters!$B$21</f>
        <v>2120</v>
      </c>
      <c r="X2" s="42">
        <f>+W2+Parameters!$B$21</f>
        <v>2125</v>
      </c>
      <c r="Y2" s="42">
        <f>+X2+Parameters!$B$21</f>
        <v>2130</v>
      </c>
      <c r="Z2" s="42">
        <f>+Y2+Parameters!$B$21</f>
        <v>2135</v>
      </c>
      <c r="AA2" s="42">
        <f>+Z2+Parameters!$B$21</f>
        <v>2140</v>
      </c>
      <c r="AB2" s="42">
        <f>+AA2+Parameters!$B$21</f>
        <v>2145</v>
      </c>
      <c r="AC2" s="42">
        <f>+AB2+Parameters!$B$21</f>
        <v>2150</v>
      </c>
      <c r="AD2" s="42">
        <f>+AC2+Parameters!$B$21</f>
        <v>2155</v>
      </c>
      <c r="AE2" s="42">
        <f>+AD2+Parameters!$B$21</f>
        <v>2160</v>
      </c>
      <c r="AF2" s="42">
        <f>+AE2+Parameters!$B$21</f>
        <v>2165</v>
      </c>
      <c r="AG2" s="42">
        <f>+AF2+Parameters!$B$21</f>
        <v>2170</v>
      </c>
      <c r="AH2" s="42">
        <f>+AG2+Parameters!$B$21</f>
        <v>2175</v>
      </c>
      <c r="AI2" s="42">
        <f>+AH2+Parameters!$B$21</f>
        <v>2180</v>
      </c>
      <c r="AJ2" s="42">
        <f>+AI2+Parameters!$B$21</f>
        <v>2185</v>
      </c>
      <c r="AK2" s="42">
        <f>+AJ2+Parameters!$B$21</f>
        <v>2190</v>
      </c>
      <c r="AL2" s="42">
        <f>+AK2+Parameters!$B$21</f>
        <v>2195</v>
      </c>
      <c r="AM2" s="42">
        <f>+AL2+Parameters!$B$21</f>
        <v>2200</v>
      </c>
      <c r="AN2" s="42">
        <f>+AM2+Parameters!$B$21</f>
        <v>2205</v>
      </c>
      <c r="AO2" s="42">
        <f>+AN2+Parameters!$B$21</f>
        <v>2210</v>
      </c>
      <c r="AP2" s="42">
        <f>+AO2+Parameters!$B$21</f>
        <v>2215</v>
      </c>
      <c r="AQ2" s="42">
        <f>+AP2+Parameters!$B$21</f>
        <v>2220</v>
      </c>
      <c r="AR2" s="42">
        <f>+AQ2+Parameters!$B$21</f>
        <v>2225</v>
      </c>
      <c r="AS2" s="42">
        <f>+AR2+Parameters!$B$21</f>
        <v>2230</v>
      </c>
      <c r="AT2" s="42">
        <f>+AS2+Parameters!$B$21</f>
        <v>2235</v>
      </c>
      <c r="AU2" s="42">
        <f>+AT2+Parameters!$B$21</f>
        <v>2240</v>
      </c>
      <c r="AV2" s="42">
        <f>+AU2+Parameters!$B$21</f>
        <v>2245</v>
      </c>
      <c r="AW2" s="42">
        <f>+AV2+Parameters!$B$21</f>
        <v>2250</v>
      </c>
      <c r="AX2" s="42">
        <f>+AW2+Parameters!$B$21</f>
        <v>2255</v>
      </c>
      <c r="AY2" s="42">
        <f>+AX2+Parameters!$B$21</f>
        <v>2260</v>
      </c>
      <c r="AZ2" s="42">
        <f>+AY2+Parameters!$B$21</f>
        <v>2265</v>
      </c>
      <c r="BA2" s="42">
        <f>+AZ2+Parameters!$B$21</f>
        <v>2270</v>
      </c>
      <c r="BB2" s="42">
        <f>+BA2+Parameters!$B$21</f>
        <v>2275</v>
      </c>
      <c r="BC2" s="42">
        <f>+BB2+Parameters!$B$21</f>
        <v>2280</v>
      </c>
      <c r="BD2" s="42">
        <f>+BC2+Parameters!$B$21</f>
        <v>2285</v>
      </c>
      <c r="BE2" s="42">
        <f>+BD2+Parameters!$B$21</f>
        <v>2290</v>
      </c>
      <c r="BF2" s="42">
        <f>+BE2+Parameters!$B$21</f>
        <v>2295</v>
      </c>
      <c r="BG2" s="42">
        <f>+BF2+Parameters!$B$21</f>
        <v>2300</v>
      </c>
      <c r="BH2" s="42">
        <f>+BG2+Parameters!$B$21</f>
        <v>2305</v>
      </c>
      <c r="BI2" s="42">
        <f>+BH2+Parameters!$B$21</f>
        <v>2310</v>
      </c>
      <c r="BJ2" s="42">
        <f>+BI2+Parameters!$B$21</f>
        <v>2315</v>
      </c>
      <c r="BK2" s="42">
        <f>+BJ2+Parameters!$B$21</f>
        <v>2320</v>
      </c>
      <c r="BL2" s="42">
        <f>+BK2+Parameters!$B$21</f>
        <v>2325</v>
      </c>
      <c r="BM2" s="42">
        <f>+BL2+Parameters!$B$21</f>
        <v>2330</v>
      </c>
      <c r="BN2" s="42">
        <f>+BM2+Parameters!$B$21</f>
        <v>2335</v>
      </c>
      <c r="BO2" s="42">
        <f>+BN2+Parameters!$B$21</f>
        <v>2340</v>
      </c>
      <c r="BP2" s="42">
        <f>+BO2+Parameters!$B$21</f>
        <v>2345</v>
      </c>
      <c r="BQ2" s="42">
        <f>+BP2+Parameters!$B$21</f>
        <v>2350</v>
      </c>
      <c r="BR2" s="42">
        <f>+BQ2+Parameters!$B$21</f>
        <v>2355</v>
      </c>
      <c r="BS2" s="42">
        <f>+BR2+Parameters!$B$21</f>
        <v>2360</v>
      </c>
      <c r="BT2" s="42">
        <f>+BS2+Parameters!$B$21</f>
        <v>2365</v>
      </c>
      <c r="BU2" s="42">
        <f>+BT2+Parameters!$B$21</f>
        <v>2370</v>
      </c>
      <c r="BV2" s="42">
        <f>+BU2+Parameters!$B$21</f>
        <v>2375</v>
      </c>
      <c r="BW2" s="42">
        <f>+BV2+Parameters!$B$21</f>
        <v>2380</v>
      </c>
      <c r="BX2" s="42">
        <f>+BW2+Parameters!$B$21</f>
        <v>2385</v>
      </c>
      <c r="BY2" s="42">
        <f>+BX2+Parameters!$B$21</f>
        <v>2390</v>
      </c>
      <c r="BZ2" s="42">
        <f>+BY2+Parameters!$B$21</f>
        <v>2395</v>
      </c>
      <c r="CA2" s="42">
        <f>+BZ2+Parameters!$B$21</f>
        <v>2400</v>
      </c>
      <c r="CB2" s="42">
        <f>+CA2+Parameters!$B$21</f>
        <v>2405</v>
      </c>
      <c r="CC2" s="42">
        <f>+CB2+Parameters!$B$21</f>
        <v>2410</v>
      </c>
      <c r="CD2" s="42">
        <f>+CC2+Parameters!$B$21</f>
        <v>2415</v>
      </c>
      <c r="CE2" s="42">
        <f>+CD2+Parameters!$B$21</f>
        <v>2420</v>
      </c>
      <c r="CF2" s="42">
        <f>+CE2+Parameters!$B$21</f>
        <v>2425</v>
      </c>
      <c r="CG2" s="42">
        <f>+CF2+Parameters!$B$21</f>
        <v>2430</v>
      </c>
      <c r="CH2" s="42">
        <f>+CG2+Parameters!$B$21</f>
        <v>2435</v>
      </c>
      <c r="CI2" s="42">
        <f>+CH2+Parameters!$B$21</f>
        <v>2440</v>
      </c>
      <c r="CJ2" s="42">
        <f>+CI2+Parameters!$B$21</f>
        <v>2445</v>
      </c>
      <c r="CK2" s="42">
        <f>+CJ2+Parameters!$B$21</f>
        <v>2450</v>
      </c>
      <c r="CL2" s="42">
        <f>+CK2+Parameters!$B$21</f>
        <v>2455</v>
      </c>
      <c r="CM2" s="42">
        <f>+CL2+Parameters!$B$21</f>
        <v>2460</v>
      </c>
      <c r="CN2" s="42">
        <f>+CM2+Parameters!$B$21</f>
        <v>2465</v>
      </c>
      <c r="CO2" s="42">
        <f>+CN2+Parameters!$B$21</f>
        <v>2470</v>
      </c>
      <c r="CP2" s="42">
        <f>+CO2+Parameters!$B$21</f>
        <v>2475</v>
      </c>
      <c r="CQ2" s="42">
        <f>+CP2+Parameters!$B$21</f>
        <v>2480</v>
      </c>
      <c r="CR2" s="42">
        <f>+CQ2+Parameters!$B$21</f>
        <v>2485</v>
      </c>
      <c r="CS2" s="42">
        <f>+CR2+Parameters!$B$21</f>
        <v>2490</v>
      </c>
      <c r="CT2" s="42">
        <f>+CS2+Parameters!$B$21</f>
        <v>2495</v>
      </c>
      <c r="CU2" s="42">
        <f>+CT2+Parameters!$B$21</f>
        <v>2500</v>
      </c>
      <c r="CV2" s="42">
        <f>+CU2+Parameters!$B$21</f>
        <v>2505</v>
      </c>
      <c r="CW2" s="42">
        <f>+CV2+Parameters!$B$21</f>
        <v>2510</v>
      </c>
    </row>
    <row r="3" spans="1:101" ht="20.75" customHeight="1" thickBot="1" x14ac:dyDescent="0.25">
      <c r="A3" s="185" t="s">
        <v>142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</row>
    <row r="4" spans="1:101" ht="20.75" customHeight="1" thickTop="1" thickBot="1" x14ac:dyDescent="0.25">
      <c r="A4" s="186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</row>
    <row r="5" spans="1:101" ht="20.75" customHeight="1" thickTop="1" x14ac:dyDescent="0.2">
      <c r="A5" s="8" t="s">
        <v>38</v>
      </c>
      <c r="B5" s="46">
        <f>+Parameters!B32</f>
        <v>0.3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</row>
    <row r="6" spans="1:101" ht="20.75" customHeight="1" x14ac:dyDescent="0.2">
      <c r="A6" s="8" t="s">
        <v>111</v>
      </c>
      <c r="B6" s="46">
        <f>+Parameters!B33</f>
        <v>0.1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</row>
    <row r="7" spans="1:101" ht="20.75" customHeight="1" x14ac:dyDescent="0.2">
      <c r="A7" s="8" t="s">
        <v>124</v>
      </c>
      <c r="B7" s="46">
        <f>+Parameters!B22*Parameters!B23</f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</row>
    <row r="8" spans="1:101" ht="20.75" customHeight="1" x14ac:dyDescent="0.2">
      <c r="A8" s="8" t="s">
        <v>125</v>
      </c>
      <c r="B8" s="46">
        <f>1-Parameters!B24</f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</row>
    <row r="9" spans="1:101" ht="20.75" customHeight="1" x14ac:dyDescent="0.2">
      <c r="A9" s="8" t="s">
        <v>133</v>
      </c>
      <c r="B9" s="47">
        <f>+B7*B8</f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</row>
    <row r="10" spans="1:101" ht="20.75" customHeight="1" x14ac:dyDescent="0.2">
      <c r="A10" s="8" t="s">
        <v>423</v>
      </c>
      <c r="B10" s="46">
        <f>+B6+B9</f>
        <v>0.1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</row>
    <row r="11" spans="1:101" ht="20.75" customHeight="1" x14ac:dyDescent="0.2">
      <c r="A11" s="8" t="s">
        <v>367</v>
      </c>
      <c r="B11" s="187">
        <f>+Parameters!B36</f>
        <v>105100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</row>
    <row r="12" spans="1:101" ht="20.75" customHeight="1" x14ac:dyDescent="0.2">
      <c r="A12" s="8" t="s">
        <v>10</v>
      </c>
      <c r="B12" s="46">
        <f>+Parameters!B42</f>
        <v>223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</row>
    <row r="13" spans="1:101" ht="20.75" customHeight="1" x14ac:dyDescent="0.2">
      <c r="A13" s="8" t="s">
        <v>57</v>
      </c>
      <c r="B13" s="46">
        <f>+Parameters!B43</f>
        <v>5.1150000000000002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</row>
    <row r="14" spans="1:101" ht="20.75" customHeight="1" thickBot="1" x14ac:dyDescent="0.25">
      <c r="A14" s="186" t="s">
        <v>39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</row>
    <row r="15" spans="1:101" ht="20.75" customHeight="1" thickTop="1" x14ac:dyDescent="0.2">
      <c r="A15" s="8" t="s">
        <v>107</v>
      </c>
      <c r="B15" s="46">
        <f>+B16+B17</f>
        <v>1E-3</v>
      </c>
      <c r="C15" s="2">
        <f>+B15</f>
        <v>1E-3</v>
      </c>
      <c r="D15" s="2">
        <f t="shared" ref="D15:BH15" si="42">+C15</f>
        <v>1E-3</v>
      </c>
      <c r="E15" s="2">
        <f t="shared" si="42"/>
        <v>1E-3</v>
      </c>
      <c r="F15" s="2">
        <f t="shared" si="42"/>
        <v>1E-3</v>
      </c>
      <c r="G15" s="2">
        <f t="shared" si="42"/>
        <v>1E-3</v>
      </c>
      <c r="H15" s="2">
        <f t="shared" si="42"/>
        <v>1E-3</v>
      </c>
      <c r="I15" s="2">
        <f t="shared" si="42"/>
        <v>1E-3</v>
      </c>
      <c r="J15" s="2">
        <f t="shared" si="42"/>
        <v>1E-3</v>
      </c>
      <c r="K15" s="2">
        <f t="shared" si="42"/>
        <v>1E-3</v>
      </c>
      <c r="L15" s="2">
        <f t="shared" si="42"/>
        <v>1E-3</v>
      </c>
      <c r="M15" s="2">
        <f t="shared" si="42"/>
        <v>1E-3</v>
      </c>
      <c r="N15" s="2">
        <f t="shared" si="42"/>
        <v>1E-3</v>
      </c>
      <c r="O15" s="2">
        <f t="shared" si="42"/>
        <v>1E-3</v>
      </c>
      <c r="P15" s="2">
        <f t="shared" si="42"/>
        <v>1E-3</v>
      </c>
      <c r="Q15" s="2">
        <f t="shared" si="42"/>
        <v>1E-3</v>
      </c>
      <c r="R15" s="2">
        <f t="shared" si="42"/>
        <v>1E-3</v>
      </c>
      <c r="S15" s="2">
        <f t="shared" si="42"/>
        <v>1E-3</v>
      </c>
      <c r="T15" s="2">
        <f t="shared" si="42"/>
        <v>1E-3</v>
      </c>
      <c r="U15" s="2">
        <f t="shared" si="42"/>
        <v>1E-3</v>
      </c>
      <c r="V15" s="2">
        <f t="shared" si="42"/>
        <v>1E-3</v>
      </c>
      <c r="W15" s="2">
        <f t="shared" si="42"/>
        <v>1E-3</v>
      </c>
      <c r="X15" s="2">
        <f t="shared" si="42"/>
        <v>1E-3</v>
      </c>
      <c r="Y15" s="2">
        <f t="shared" si="42"/>
        <v>1E-3</v>
      </c>
      <c r="Z15" s="2">
        <f t="shared" si="42"/>
        <v>1E-3</v>
      </c>
      <c r="AA15" s="2">
        <f t="shared" si="42"/>
        <v>1E-3</v>
      </c>
      <c r="AB15" s="2">
        <f t="shared" si="42"/>
        <v>1E-3</v>
      </c>
      <c r="AC15" s="2">
        <f t="shared" si="42"/>
        <v>1E-3</v>
      </c>
      <c r="AD15" s="2">
        <f t="shared" si="42"/>
        <v>1E-3</v>
      </c>
      <c r="AE15" s="2">
        <f t="shared" si="42"/>
        <v>1E-3</v>
      </c>
      <c r="AF15" s="2">
        <f t="shared" si="42"/>
        <v>1E-3</v>
      </c>
      <c r="AG15" s="2">
        <f t="shared" si="42"/>
        <v>1E-3</v>
      </c>
      <c r="AH15" s="2">
        <f t="shared" si="42"/>
        <v>1E-3</v>
      </c>
      <c r="AI15" s="2">
        <f t="shared" si="42"/>
        <v>1E-3</v>
      </c>
      <c r="AJ15" s="2">
        <f t="shared" si="42"/>
        <v>1E-3</v>
      </c>
      <c r="AK15" s="2">
        <f t="shared" si="42"/>
        <v>1E-3</v>
      </c>
      <c r="AL15" s="2">
        <f t="shared" si="42"/>
        <v>1E-3</v>
      </c>
      <c r="AM15" s="2">
        <f t="shared" si="42"/>
        <v>1E-3</v>
      </c>
      <c r="AN15" s="2">
        <f t="shared" si="42"/>
        <v>1E-3</v>
      </c>
      <c r="AO15" s="2">
        <f t="shared" si="42"/>
        <v>1E-3</v>
      </c>
      <c r="AP15" s="2">
        <f t="shared" si="42"/>
        <v>1E-3</v>
      </c>
      <c r="AQ15" s="2">
        <f t="shared" si="42"/>
        <v>1E-3</v>
      </c>
      <c r="AR15" s="2">
        <f t="shared" si="42"/>
        <v>1E-3</v>
      </c>
      <c r="AS15" s="2">
        <f t="shared" si="42"/>
        <v>1E-3</v>
      </c>
      <c r="AT15" s="2">
        <f t="shared" si="42"/>
        <v>1E-3</v>
      </c>
      <c r="AU15" s="2">
        <f t="shared" si="42"/>
        <v>1E-3</v>
      </c>
      <c r="AV15" s="2">
        <f t="shared" si="42"/>
        <v>1E-3</v>
      </c>
      <c r="AW15" s="2">
        <f t="shared" si="42"/>
        <v>1E-3</v>
      </c>
      <c r="AX15" s="2">
        <f t="shared" si="42"/>
        <v>1E-3</v>
      </c>
      <c r="AY15" s="2">
        <f t="shared" si="42"/>
        <v>1E-3</v>
      </c>
      <c r="AZ15" s="2">
        <f t="shared" si="42"/>
        <v>1E-3</v>
      </c>
      <c r="BA15" s="2">
        <f t="shared" si="42"/>
        <v>1E-3</v>
      </c>
      <c r="BB15" s="2">
        <f t="shared" si="42"/>
        <v>1E-3</v>
      </c>
      <c r="BC15" s="2">
        <f t="shared" si="42"/>
        <v>1E-3</v>
      </c>
      <c r="BD15" s="2">
        <f t="shared" si="42"/>
        <v>1E-3</v>
      </c>
      <c r="BE15" s="2">
        <f t="shared" si="42"/>
        <v>1E-3</v>
      </c>
      <c r="BF15" s="2">
        <f t="shared" si="42"/>
        <v>1E-3</v>
      </c>
      <c r="BG15" s="2">
        <f t="shared" si="42"/>
        <v>1E-3</v>
      </c>
      <c r="BH15" s="2">
        <f t="shared" si="42"/>
        <v>1E-3</v>
      </c>
      <c r="BI15" s="2">
        <f t="shared" ref="BI15" si="43">+BH15</f>
        <v>1E-3</v>
      </c>
      <c r="BJ15" s="2">
        <f t="shared" ref="BJ15" si="44">+BI15</f>
        <v>1E-3</v>
      </c>
      <c r="BK15" s="2">
        <f t="shared" ref="BK15" si="45">+BJ15</f>
        <v>1E-3</v>
      </c>
      <c r="BL15" s="2">
        <f t="shared" ref="BL15" si="46">+BK15</f>
        <v>1E-3</v>
      </c>
      <c r="BM15" s="2">
        <f t="shared" ref="BM15" si="47">+BL15</f>
        <v>1E-3</v>
      </c>
      <c r="BN15" s="2">
        <f t="shared" ref="BN15" si="48">+BM15</f>
        <v>1E-3</v>
      </c>
      <c r="BO15" s="2">
        <f t="shared" ref="BO15" si="49">+BN15</f>
        <v>1E-3</v>
      </c>
      <c r="BP15" s="2">
        <f t="shared" ref="BP15" si="50">+BO15</f>
        <v>1E-3</v>
      </c>
      <c r="BQ15" s="2">
        <f t="shared" ref="BQ15" si="51">+BP15</f>
        <v>1E-3</v>
      </c>
      <c r="BR15" s="2">
        <f t="shared" ref="BR15" si="52">+BQ15</f>
        <v>1E-3</v>
      </c>
      <c r="BS15" s="2">
        <f t="shared" ref="BS15" si="53">+BR15</f>
        <v>1E-3</v>
      </c>
      <c r="BT15" s="2">
        <f t="shared" ref="BT15" si="54">+BS15</f>
        <v>1E-3</v>
      </c>
      <c r="BU15" s="2">
        <f t="shared" ref="BU15" si="55">+BT15</f>
        <v>1E-3</v>
      </c>
      <c r="BV15" s="2">
        <f t="shared" ref="BV15" si="56">+BU15</f>
        <v>1E-3</v>
      </c>
      <c r="BW15" s="2">
        <f t="shared" ref="BW15" si="57">+BV15</f>
        <v>1E-3</v>
      </c>
      <c r="BX15" s="2">
        <f t="shared" ref="BX15" si="58">+BW15</f>
        <v>1E-3</v>
      </c>
      <c r="BY15" s="2">
        <f t="shared" ref="BY15" si="59">+BX15</f>
        <v>1E-3</v>
      </c>
      <c r="BZ15" s="2">
        <f t="shared" ref="BZ15" si="60">+BY15</f>
        <v>1E-3</v>
      </c>
      <c r="CA15" s="2">
        <f t="shared" ref="CA15" si="61">+BZ15</f>
        <v>1E-3</v>
      </c>
      <c r="CB15" s="2">
        <f t="shared" ref="CB15" si="62">+CA15</f>
        <v>1E-3</v>
      </c>
      <c r="CC15" s="2">
        <f t="shared" ref="CC15" si="63">+CB15</f>
        <v>1E-3</v>
      </c>
      <c r="CD15" s="2">
        <f t="shared" ref="CD15" si="64">+CC15</f>
        <v>1E-3</v>
      </c>
      <c r="CE15" s="2">
        <f t="shared" ref="CE15" si="65">+CD15</f>
        <v>1E-3</v>
      </c>
      <c r="CF15" s="2">
        <f t="shared" ref="CF15" si="66">+CE15</f>
        <v>1E-3</v>
      </c>
      <c r="CG15" s="2">
        <f t="shared" ref="CG15" si="67">+CF15</f>
        <v>1E-3</v>
      </c>
      <c r="CH15" s="2">
        <f t="shared" ref="CH15" si="68">+CG15</f>
        <v>1E-3</v>
      </c>
      <c r="CI15" s="2">
        <f t="shared" ref="CI15" si="69">+CH15</f>
        <v>1E-3</v>
      </c>
      <c r="CJ15" s="2">
        <f t="shared" ref="CJ15" si="70">+CI15</f>
        <v>1E-3</v>
      </c>
      <c r="CK15" s="2">
        <f t="shared" ref="CK15" si="71">+CJ15</f>
        <v>1E-3</v>
      </c>
      <c r="CL15" s="2">
        <f t="shared" ref="CL15" si="72">+CK15</f>
        <v>1E-3</v>
      </c>
      <c r="CM15" s="2">
        <f t="shared" ref="CM15" si="73">+CL15</f>
        <v>1E-3</v>
      </c>
      <c r="CN15" s="2">
        <f t="shared" ref="CN15" si="74">+CM15</f>
        <v>1E-3</v>
      </c>
      <c r="CO15" s="2">
        <f t="shared" ref="CO15" si="75">+CN15</f>
        <v>1E-3</v>
      </c>
      <c r="CP15" s="2">
        <f t="shared" ref="CP15" si="76">+CO15</f>
        <v>1E-3</v>
      </c>
      <c r="CQ15" s="2">
        <f t="shared" ref="CQ15" si="77">+CP15</f>
        <v>1E-3</v>
      </c>
      <c r="CR15" s="2">
        <f t="shared" ref="CR15" si="78">+CQ15</f>
        <v>1E-3</v>
      </c>
      <c r="CS15" s="2">
        <f t="shared" ref="CS15" si="79">+CR15</f>
        <v>1E-3</v>
      </c>
      <c r="CT15" s="2">
        <f t="shared" ref="CT15" si="80">+CS15</f>
        <v>1E-3</v>
      </c>
      <c r="CU15" s="2">
        <f t="shared" ref="CU15" si="81">+CT15</f>
        <v>1E-3</v>
      </c>
      <c r="CV15" s="2">
        <f t="shared" ref="CV15" si="82">+CU15</f>
        <v>1E-3</v>
      </c>
      <c r="CW15" s="2">
        <f t="shared" ref="CW15" si="83">+CV15</f>
        <v>1E-3</v>
      </c>
    </row>
    <row r="16" spans="1:101" ht="20.75" customHeight="1" x14ac:dyDescent="0.2">
      <c r="A16" s="8" t="s">
        <v>110</v>
      </c>
      <c r="B16" s="46">
        <f>+Parameters!B5</f>
        <v>1E-3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ht="20.75" customHeight="1" x14ac:dyDescent="0.2">
      <c r="A17" s="8" t="s">
        <v>126</v>
      </c>
      <c r="B17" s="46">
        <f>+B7*(1-B8)</f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ht="20.75" customHeight="1" x14ac:dyDescent="0.2">
      <c r="A18" s="8" t="s">
        <v>40</v>
      </c>
      <c r="B18" s="46">
        <v>1</v>
      </c>
      <c r="C18" s="2">
        <f>B18/(1+B15)^(C2-B2)</f>
        <v>0.99501496506987486</v>
      </c>
      <c r="D18" s="2">
        <f>C18/(1+C15)^(D2-C2)</f>
        <v>0.99005478071300423</v>
      </c>
      <c r="E18" s="2">
        <f t="shared" ref="E18:AH18" si="84">D18/(1+D15)^(E2-D2)</f>
        <v>0.98511932304841254</v>
      </c>
      <c r="F18" s="2">
        <f t="shared" si="84"/>
        <v>0.98020846881267498</v>
      </c>
      <c r="G18" s="2">
        <f t="shared" si="84"/>
        <v>0.97532209535683934</v>
      </c>
      <c r="H18" s="2">
        <f t="shared" si="84"/>
        <v>0.97046008064336264</v>
      </c>
      <c r="I18" s="2">
        <f t="shared" si="84"/>
        <v>0.96562230324306342</v>
      </c>
      <c r="J18" s="2">
        <f t="shared" si="84"/>
        <v>0.96080864233208885</v>
      </c>
      <c r="K18" s="2">
        <f t="shared" si="84"/>
        <v>0.95601897768889732</v>
      </c>
      <c r="L18" s="2">
        <f t="shared" si="84"/>
        <v>0.95125318969125561</v>
      </c>
      <c r="M18" s="2">
        <f t="shared" si="84"/>
        <v>0.94651115931325169</v>
      </c>
      <c r="N18" s="2">
        <f t="shared" si="84"/>
        <v>0.94179276812232193</v>
      </c>
      <c r="O18" s="2">
        <f t="shared" si="84"/>
        <v>0.93709789827629286</v>
      </c>
      <c r="P18" s="2">
        <f t="shared" si="84"/>
        <v>0.93242643252043866</v>
      </c>
      <c r="Q18" s="2">
        <f t="shared" si="84"/>
        <v>0.92777825418455229</v>
      </c>
      <c r="R18" s="2">
        <f t="shared" si="84"/>
        <v>0.92315324718003178</v>
      </c>
      <c r="S18" s="2">
        <f t="shared" si="84"/>
        <v>0.91855129599698082</v>
      </c>
      <c r="T18" s="2">
        <f t="shared" si="84"/>
        <v>0.91397228570132416</v>
      </c>
      <c r="U18" s="2">
        <f t="shared" si="84"/>
        <v>0.90941610193193678</v>
      </c>
      <c r="V18" s="2">
        <f t="shared" si="84"/>
        <v>0.90488263089778787</v>
      </c>
      <c r="W18" s="2">
        <f t="shared" si="84"/>
        <v>0.90037175937509883</v>
      </c>
      <c r="X18" s="2">
        <f t="shared" si="84"/>
        <v>0.89588337470451573</v>
      </c>
      <c r="Y18" s="2">
        <f t="shared" si="84"/>
        <v>0.89141736478829536</v>
      </c>
      <c r="Z18" s="2">
        <f t="shared" si="84"/>
        <v>0.88697361808750563</v>
      </c>
      <c r="AA18" s="2">
        <f t="shared" si="84"/>
        <v>0.8825520236192399</v>
      </c>
      <c r="AB18" s="2">
        <f t="shared" si="84"/>
        <v>0.87815247095384541</v>
      </c>
      <c r="AC18" s="2">
        <f t="shared" si="84"/>
        <v>0.87377485021216483</v>
      </c>
      <c r="AD18" s="2">
        <f t="shared" si="84"/>
        <v>0.86941905206279235</v>
      </c>
      <c r="AE18" s="2">
        <f t="shared" si="84"/>
        <v>0.86508496771934307</v>
      </c>
      <c r="AF18" s="2">
        <f t="shared" si="84"/>
        <v>0.86077248893773595</v>
      </c>
      <c r="AG18" s="2">
        <f t="shared" si="84"/>
        <v>0.85648150801349054</v>
      </c>
      <c r="AH18" s="2">
        <f t="shared" si="84"/>
        <v>0.85221191777903704</v>
      </c>
      <c r="AI18" s="2">
        <f t="shared" ref="AI18:BI18" si="85">AH18/(1+AH15)^(AI2-AH2)</f>
        <v>0.84796361160103961</v>
      </c>
      <c r="AJ18" s="2">
        <f t="shared" si="85"/>
        <v>0.84373648337773333</v>
      </c>
      <c r="AK18" s="2">
        <f t="shared" si="85"/>
        <v>0.83953042753627438</v>
      </c>
      <c r="AL18" s="2">
        <f t="shared" si="85"/>
        <v>0.83534533903010311</v>
      </c>
      <c r="AM18" s="2">
        <f t="shared" si="85"/>
        <v>0.83118111333632083</v>
      </c>
      <c r="AN18" s="2">
        <f t="shared" si="85"/>
        <v>0.82703764645307898</v>
      </c>
      <c r="AO18" s="2">
        <f t="shared" si="85"/>
        <v>0.82291483489698192</v>
      </c>
      <c r="AP18" s="2">
        <f t="shared" si="85"/>
        <v>0.81881257570050225</v>
      </c>
      <c r="AQ18" s="2">
        <f t="shared" si="85"/>
        <v>0.81473076640940956</v>
      </c>
      <c r="AR18" s="2">
        <f t="shared" si="85"/>
        <v>0.81066930508021107</v>
      </c>
      <c r="AS18" s="2">
        <f t="shared" si="85"/>
        <v>0.80662809027760596</v>
      </c>
      <c r="AT18" s="2">
        <f t="shared" si="85"/>
        <v>0.80260702107195192</v>
      </c>
      <c r="AU18" s="2">
        <f t="shared" si="85"/>
        <v>0.79860599703674451</v>
      </c>
      <c r="AV18" s="2">
        <f t="shared" si="85"/>
        <v>0.79462491824610892</v>
      </c>
      <c r="AW18" s="2">
        <f t="shared" si="85"/>
        <v>0.79066368527230424</v>
      </c>
      <c r="AX18" s="2">
        <f t="shared" si="85"/>
        <v>0.78672219918324038</v>
      </c>
      <c r="AY18" s="2">
        <f t="shared" si="85"/>
        <v>0.78280036154000709</v>
      </c>
      <c r="AZ18" s="2">
        <f t="shared" si="85"/>
        <v>0.77889807439441561</v>
      </c>
      <c r="BA18" s="2">
        <f t="shared" si="85"/>
        <v>0.77501524028655222</v>
      </c>
      <c r="BB18" s="2">
        <f t="shared" si="85"/>
        <v>0.77115176224234439</v>
      </c>
      <c r="BC18" s="2">
        <f t="shared" si="85"/>
        <v>0.76730754377113874</v>
      </c>
      <c r="BD18" s="2">
        <f t="shared" si="85"/>
        <v>0.76348248886329106</v>
      </c>
      <c r="BE18" s="2">
        <f t="shared" si="85"/>
        <v>0.7596765019877687</v>
      </c>
      <c r="BF18" s="2">
        <f t="shared" si="85"/>
        <v>0.75588948808976442</v>
      </c>
      <c r="BG18" s="2">
        <f t="shared" si="85"/>
        <v>0.75212135258832258</v>
      </c>
      <c r="BH18" s="2">
        <f t="shared" si="85"/>
        <v>0.74837200137397686</v>
      </c>
      <c r="BI18" s="2">
        <f t="shared" si="85"/>
        <v>0.74464134080639988</v>
      </c>
      <c r="BJ18" s="2">
        <f t="shared" ref="BJ18" si="86">BI18/(1+BI15)^(BJ2-BI2)</f>
        <v>0.74092927771206474</v>
      </c>
      <c r="BK18" s="2">
        <f t="shared" ref="BK18" si="87">BJ18/(1+BJ15)^(BK2-BJ2)</f>
        <v>0.73723571938191768</v>
      </c>
      <c r="BL18" s="2">
        <f t="shared" ref="BL18" si="88">BK18/(1+BK15)^(BL2-BK2)</f>
        <v>0.7335605735690629</v>
      </c>
      <c r="BM18" s="2">
        <f t="shared" ref="BM18" si="89">BL18/(1+BL15)^(BM2-BL2)</f>
        <v>0.72990374848645845</v>
      </c>
      <c r="BN18" s="2">
        <f t="shared" ref="BN18" si="90">BM18/(1+BM15)^(BN2-BM2)</f>
        <v>0.72626515280462423</v>
      </c>
      <c r="BO18" s="2">
        <f t="shared" ref="BO18" si="91">BN18/(1+BN15)^(BO2-BN2)</f>
        <v>0.72264469564936051</v>
      </c>
      <c r="BP18" s="2">
        <f t="shared" ref="BP18" si="92">BO18/(1+BO15)^(BP2-BO2)</f>
        <v>0.71904228659947877</v>
      </c>
      <c r="BQ18" s="2">
        <f t="shared" ref="BQ18" si="93">BP18/(1+BP15)^(BQ2-BP2)</f>
        <v>0.71545783568454335</v>
      </c>
      <c r="BR18" s="2">
        <f t="shared" ref="BR18" si="94">BQ18/(1+BQ15)^(BR2-BQ2)</f>
        <v>0.71189125338262416</v>
      </c>
      <c r="BS18" s="2">
        <f t="shared" ref="BS18" si="95">BR18/(1+BR15)^(BS2-BR2)</f>
        <v>0.70834245061806123</v>
      </c>
      <c r="BT18" s="2">
        <f t="shared" ref="BT18" si="96">BS18/(1+BS15)^(BT2-BS2)</f>
        <v>0.70481133875923974</v>
      </c>
      <c r="BU18" s="2">
        <f t="shared" ref="BU18" si="97">BT18/(1+BT15)^(BU2-BT2)</f>
        <v>0.70129782961637666</v>
      </c>
      <c r="BV18" s="2">
        <f t="shared" ref="BV18" si="98">BU18/(1+BU15)^(BV2-BU2)</f>
        <v>0.69780183543931806</v>
      </c>
      <c r="BW18" s="2">
        <f t="shared" ref="BW18" si="99">BV18/(1+BV15)^(BW2-BV2)</f>
        <v>0.69432326891534768</v>
      </c>
      <c r="BX18" s="2">
        <f t="shared" ref="BX18" si="100">BW18/(1+BW15)^(BX2-BW2)</f>
        <v>0.69086204316700595</v>
      </c>
      <c r="BY18" s="2">
        <f t="shared" ref="BY18" si="101">BX18/(1+BX15)^(BY2-BX2)</f>
        <v>0.68741807174992076</v>
      </c>
      <c r="BZ18" s="2">
        <f t="shared" ref="BZ18" si="102">BY18/(1+BY15)^(BZ2-BY2)</f>
        <v>0.68399126865064808</v>
      </c>
      <c r="CA18" s="2">
        <f t="shared" ref="CA18" si="103">BZ18/(1+BZ15)^(CA2-BZ2)</f>
        <v>0.680581548284524</v>
      </c>
      <c r="CB18" s="2">
        <f t="shared" ref="CB18" si="104">CA18/(1+CA15)^(CB2-CA2)</f>
        <v>0.67718882549352699</v>
      </c>
      <c r="CC18" s="2">
        <f t="shared" ref="CC18" si="105">CB18/(1+CB15)^(CC2-CB2)</f>
        <v>0.67381301554415129</v>
      </c>
      <c r="CD18" s="2">
        <f t="shared" ref="CD18" si="106">CC18/(1+CC15)^(CD2-CC2)</f>
        <v>0.6704540341252907</v>
      </c>
      <c r="CE18" s="2">
        <f t="shared" ref="CE18" si="107">CD18/(1+CD15)^(CE2-CD2)</f>
        <v>0.6671117973461328</v>
      </c>
      <c r="CF18" s="2">
        <f t="shared" ref="CF18" si="108">CE18/(1+CE15)^(CF2-CE2)</f>
        <v>0.66378622173406376</v>
      </c>
      <c r="CG18" s="2">
        <f t="shared" ref="CG18" si="109">CF18/(1+CF15)^(CG2-CF2)</f>
        <v>0.6604772242325837</v>
      </c>
      <c r="CH18" s="2">
        <f t="shared" ref="CH18" si="110">CG18/(1+CG15)^(CH2-CG2)</f>
        <v>0.65718472219923219</v>
      </c>
      <c r="CI18" s="2">
        <f t="shared" ref="CI18" si="111">CH18/(1+CH15)^(CI2-CH2)</f>
        <v>0.65390863340352445</v>
      </c>
      <c r="CJ18" s="2">
        <f t="shared" ref="CJ18" si="112">CI18/(1+CI15)^(CJ2-CI2)</f>
        <v>0.65064887602489752</v>
      </c>
      <c r="CK18" s="2">
        <f t="shared" ref="CK18" si="113">CJ18/(1+CJ15)^(CK2-CJ2)</f>
        <v>0.64740536865066678</v>
      </c>
      <c r="CL18" s="2">
        <f t="shared" ref="CL18" si="114">CK18/(1+CK15)^(CL2-CK2)</f>
        <v>0.64417803027399267</v>
      </c>
      <c r="CM18" s="2">
        <f t="shared" ref="CM18" si="115">CL18/(1+CL15)^(CM2-CL2)</f>
        <v>0.64096678029185761</v>
      </c>
      <c r="CN18" s="2">
        <f t="shared" ref="CN18" si="116">CM18/(1+CM15)^(CN2-CM2)</f>
        <v>0.6377715385030529</v>
      </c>
      <c r="CO18" s="2">
        <f t="shared" ref="CO18" si="117">CN18/(1+CN15)^(CO2-CN2)</f>
        <v>0.63459222510617552</v>
      </c>
      <c r="CP18" s="2">
        <f t="shared" ref="CP18" si="118">CO18/(1+CO15)^(CP2-CO2)</f>
        <v>0.63142876069763543</v>
      </c>
      <c r="CQ18" s="2">
        <f t="shared" ref="CQ18" si="119">CP18/(1+CP15)^(CQ2-CP2)</f>
        <v>0.62828106626967206</v>
      </c>
      <c r="CR18" s="2">
        <f t="shared" ref="CR18" si="120">CQ18/(1+CQ15)^(CR2-CQ2)</f>
        <v>0.62514906320838148</v>
      </c>
      <c r="CS18" s="2">
        <f t="shared" ref="CS18" si="121">CR18/(1+CR15)^(CS2-CR2)</f>
        <v>0.62203267329175271</v>
      </c>
      <c r="CT18" s="2">
        <f t="shared" ref="CT18" si="122">CS18/(1+CS15)^(CT2-CS2)</f>
        <v>0.61893181868771419</v>
      </c>
      <c r="CU18" s="2">
        <f t="shared" ref="CU18" si="123">CT18/(1+CT15)^(CU2-CT2)</f>
        <v>0.61584642195219008</v>
      </c>
      <c r="CV18" s="2">
        <f t="shared" ref="CV18" si="124">CU18/(1+CU15)^(CV2-CU2)</f>
        <v>0.61277640602716588</v>
      </c>
      <c r="CW18" s="2">
        <f t="shared" ref="CW18" si="125">CV18/(1+CV15)^(CW2-CV2)</f>
        <v>0.60972169423876388</v>
      </c>
    </row>
    <row r="19" spans="1:101" ht="20.75" customHeight="1" x14ac:dyDescent="0.2">
      <c r="A19" s="8" t="s">
        <v>45</v>
      </c>
      <c r="B19" s="46">
        <f>+Parameters!B6</f>
        <v>1.45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s="101" customFormat="1" ht="20.75" customHeight="1" thickBot="1" x14ac:dyDescent="0.25">
      <c r="A20" s="188" t="s">
        <v>12</v>
      </c>
      <c r="B20" s="100"/>
      <c r="C20" s="101">
        <f>+(C21/$B21)^(1/(C2-$B2))-1</f>
        <v>1.5934259115782501E-2</v>
      </c>
      <c r="D20" s="101">
        <f t="shared" ref="D20:T20" si="126">+(D21/$B21)^(1/(D2-$B2))-1</f>
        <v>1.5728174674741302E-2</v>
      </c>
      <c r="E20" s="101">
        <f t="shared" si="126"/>
        <v>1.5525791047107163E-2</v>
      </c>
      <c r="F20" s="101">
        <f t="shared" si="126"/>
        <v>1.5327027744796773E-2</v>
      </c>
      <c r="G20" s="101">
        <f t="shared" si="126"/>
        <v>1.5131806384780733E-2</v>
      </c>
      <c r="H20" s="101">
        <f t="shared" si="126"/>
        <v>1.4940050621439882E-2</v>
      </c>
      <c r="I20" s="101">
        <f t="shared" si="126"/>
        <v>1.4751686081614368E-2</v>
      </c>
      <c r="J20" s="101">
        <f t="shared" si="126"/>
        <v>1.4566640302210221E-2</v>
      </c>
      <c r="K20" s="101">
        <f t="shared" si="126"/>
        <v>1.4384842670247533E-2</v>
      </c>
      <c r="L20" s="101">
        <f t="shared" si="126"/>
        <v>1.4206224365228337E-2</v>
      </c>
      <c r="M20" s="101">
        <f t="shared" si="126"/>
        <v>1.4030718303719381E-2</v>
      </c>
      <c r="N20" s="101">
        <f t="shared" si="126"/>
        <v>1.3858259086045654E-2</v>
      </c>
      <c r="O20" s="101">
        <f t="shared" si="126"/>
        <v>1.3688782944995648E-2</v>
      </c>
      <c r="P20" s="101">
        <f t="shared" si="126"/>
        <v>1.3522227696447731E-2</v>
      </c>
      <c r="Q20" s="101">
        <f t="shared" si="126"/>
        <v>1.3358532691831071E-2</v>
      </c>
      <c r="R20" s="101">
        <f t="shared" si="126"/>
        <v>1.3197638772335596E-2</v>
      </c>
      <c r="S20" s="101">
        <f t="shared" si="126"/>
        <v>1.3039488224796392E-2</v>
      </c>
      <c r="T20" s="101">
        <f t="shared" si="126"/>
        <v>1.2884024739176603E-2</v>
      </c>
    </row>
    <row r="21" spans="1:101" s="95" customFormat="1" ht="20.75" customHeight="1" thickTop="1" x14ac:dyDescent="0.2">
      <c r="A21" s="130" t="s">
        <v>71</v>
      </c>
      <c r="B21" s="181">
        <f>+B22</f>
        <v>5.1150000000000002</v>
      </c>
      <c r="C21" s="181">
        <f>Parameters!D117</f>
        <v>5.5357142857142856</v>
      </c>
      <c r="D21" s="181">
        <f>Parameters!E117</f>
        <v>5.9788909260293277</v>
      </c>
      <c r="E21" s="181">
        <f>Parameters!F117</f>
        <v>6.4448082612879061</v>
      </c>
      <c r="F21" s="181">
        <f>Parameters!G117</f>
        <v>6.9336925573668475</v>
      </c>
      <c r="G21" s="181">
        <f>Parameters!H117</f>
        <v>7.4457169695463099</v>
      </c>
      <c r="H21" s="181">
        <f>Parameters!I117</f>
        <v>7.9810008154847836</v>
      </c>
      <c r="I21" s="181">
        <f>Parameters!J117</f>
        <v>8.5396091537637471</v>
      </c>
      <c r="J21" s="181">
        <f>Parameters!K117</f>
        <v>9.121552661859619</v>
      </c>
      <c r="K21" s="181">
        <f>Parameters!L117</f>
        <v>9.7267878050112397</v>
      </c>
      <c r="L21" s="181">
        <f>Parameters!M117</f>
        <v>10.355217285293657</v>
      </c>
      <c r="M21" s="181">
        <f>Parameters!N117</f>
        <v>11.006690758294056</v>
      </c>
      <c r="N21" s="181">
        <f>Parameters!O117</f>
        <v>11.681005803119218</v>
      </c>
      <c r="O21" s="181">
        <f>Parameters!P117</f>
        <v>12.377909130047854</v>
      </c>
      <c r="P21" s="181">
        <f>Parameters!Q117</f>
        <v>13.097098008973768</v>
      </c>
      <c r="Q21" s="181">
        <f>Parameters!R117</f>
        <v>13.838221900861839</v>
      </c>
      <c r="R21" s="181">
        <f>Parameters!S117</f>
        <v>14.600884273750275</v>
      </c>
      <c r="S21" s="181">
        <f>Parameters!T117</f>
        <v>15.384644584369026</v>
      </c>
      <c r="T21" s="181">
        <f>Parameters!U117</f>
        <v>16.189020406192903</v>
      </c>
      <c r="U21" s="181">
        <f>Parameters!V117</f>
        <v>17.013489684694793</v>
      </c>
      <c r="V21" s="181">
        <f>Parameters!W117</f>
        <v>17.857493100693688</v>
      </c>
      <c r="W21" s="181">
        <f>Parameters!X117</f>
        <v>18.720436522987804</v>
      </c>
      <c r="X21" s="181">
        <f>Parameters!Y117</f>
        <v>19.601693531907859</v>
      </c>
      <c r="Y21" s="181">
        <f>Parameters!Z117</f>
        <v>20.500607996002199</v>
      </c>
      <c r="Z21" s="181">
        <f>Parameters!AA117</f>
        <v>21.416496684757064</v>
      </c>
      <c r="AA21" s="181">
        <f>Parameters!AB117</f>
        <v>22.34865190104448</v>
      </c>
      <c r="AB21" s="181">
        <f>Parameters!AC117</f>
        <v>23.296344117860993</v>
      </c>
      <c r="AC21" s="181">
        <f>Parameters!AD117</f>
        <v>24.25882460485651</v>
      </c>
      <c r="AD21" s="181">
        <f>Parameters!AE117</f>
        <v>25.235328031139112</v>
      </c>
      <c r="AE21" s="181">
        <f>Parameters!AF117</f>
        <v>26.225075031864588</v>
      </c>
      <c r="AF21" s="181">
        <f>Parameters!AG117</f>
        <v>27.227274727165423</v>
      </c>
      <c r="AG21" s="181">
        <f>Parameters!AH117</f>
        <v>28.241127183031061</v>
      </c>
      <c r="AH21" s="181">
        <f>Parameters!AI117</f>
        <v>29.265825804808316</v>
      </c>
      <c r="AI21" s="181">
        <f>Parameters!AJ117</f>
        <v>30.300559655038061</v>
      </c>
      <c r="AJ21" s="181">
        <f>Parameters!AK117</f>
        <v>31.34451568837294</v>
      </c>
      <c r="AK21" s="181">
        <f>Parameters!AL117</f>
        <v>32.396880897323044</v>
      </c>
      <c r="AL21" s="181">
        <f>Parameters!AM117</f>
        <v>33.456844363545791</v>
      </c>
      <c r="AM21" s="181">
        <f>Parameters!AN117</f>
        <v>34.523599210327014</v>
      </c>
      <c r="AN21" s="181">
        <f>Parameters!AO117</f>
        <v>35.596344452787719</v>
      </c>
      <c r="AO21" s="181">
        <f>Parameters!AP117</f>
        <v>36.674286743191679</v>
      </c>
      <c r="AP21" s="181">
        <f>Parameters!AQ117</f>
        <v>37.756642009519815</v>
      </c>
      <c r="AQ21" s="181">
        <f>Parameters!AR117</f>
        <v>38.842636986216519</v>
      </c>
      <c r="AR21" s="181">
        <f>Parameters!AS117</f>
        <v>39.93151063669886</v>
      </c>
      <c r="AS21" s="181">
        <f>Parameters!AT117</f>
        <v>41.022515467851882</v>
      </c>
      <c r="AT21" s="181">
        <f>Parameters!AU117</f>
        <v>42.114918737311214</v>
      </c>
      <c r="AU21" s="181">
        <f>Parameters!AV117</f>
        <v>43.208003554859182</v>
      </c>
      <c r="AV21" s="181">
        <f>Parameters!AW117</f>
        <v>44.301069879732488</v>
      </c>
      <c r="AW21" s="181">
        <f>Parameters!AX117</f>
        <v>45.393435416060505</v>
      </c>
      <c r="AX21" s="181">
        <f>Parameters!AY117</f>
        <v>46.484436409024276</v>
      </c>
      <c r="AY21" s="181">
        <f>Parameters!AZ117</f>
        <v>47.573428344649628</v>
      </c>
      <c r="AZ21" s="181">
        <f>Parameters!BA117</f>
        <v>48.659786556425388</v>
      </c>
      <c r="BA21" s="181">
        <f>Parameters!BB117</f>
        <v>49.74290674217189</v>
      </c>
      <c r="BB21" s="181">
        <f>Parameters!BC117</f>
        <v>50.822205394778258</v>
      </c>
      <c r="BC21" s="181">
        <f>Parameters!BD117</f>
        <v>51.897120150581671</v>
      </c>
      <c r="BD21" s="181">
        <f>Parameters!BE117</f>
        <v>52.967110059280742</v>
      </c>
      <c r="BE21" s="181">
        <f>Parameters!BF117</f>
        <v>54.031655779360911</v>
      </c>
      <c r="BF21" s="181">
        <f>Parameters!BG117</f>
        <v>55.090259703064618</v>
      </c>
      <c r="BG21" s="181">
        <f>Parameters!BH117</f>
        <v>56.142446014966126</v>
      </c>
      <c r="BH21" s="181">
        <f>Parameters!BI117</f>
        <v>57.187760688212201</v>
      </c>
      <c r="BI21" s="181">
        <f>Parameters!BJ117</f>
        <v>58.225771422468149</v>
      </c>
      <c r="BJ21" s="181">
        <f>Parameters!BK117</f>
        <v>59.256067527566486</v>
      </c>
      <c r="BK21" s="181">
        <f>Parameters!BL117</f>
        <v>60.278259756794654</v>
      </c>
      <c r="BL21" s="181">
        <f>Parameters!BM117</f>
        <v>61.291980093681232</v>
      </c>
      <c r="BM21" s="181">
        <f>Parameters!BN117</f>
        <v>62.296881496049082</v>
      </c>
      <c r="BN21" s="181">
        <f>Parameters!BO117</f>
        <v>63.292637601000465</v>
      </c>
      <c r="BO21" s="181">
        <f>Parameters!BP117</f>
        <v>64.27894239438568</v>
      </c>
      <c r="BP21" s="181">
        <f>Parameters!BQ117</f>
        <v>65.255509848184417</v>
      </c>
      <c r="BQ21" s="181">
        <f>Parameters!BR117</f>
        <v>66.222073529099902</v>
      </c>
      <c r="BR21" s="181">
        <f>Parameters!BS117</f>
        <v>67.178386181530982</v>
      </c>
      <c r="BS21" s="181">
        <f>Parameters!BT117</f>
        <v>68.12421928794862</v>
      </c>
      <c r="BT21" s="181">
        <f>Parameters!BU117</f>
        <v>69.059362609561006</v>
      </c>
      <c r="BU21" s="181">
        <f>Parameters!BV117</f>
        <v>69.983623710008061</v>
      </c>
      <c r="BV21" s="181">
        <f>Parameters!BW117</f>
        <v>70.896827464681564</v>
      </c>
      <c r="BW21" s="181">
        <f>Parameters!BX117</f>
        <v>71.798815558122783</v>
      </c>
      <c r="BX21" s="181">
        <f>Parameters!BY117</f>
        <v>72.689445971805952</v>
      </c>
      <c r="BY21" s="181">
        <f>Parameters!BZ117</f>
        <v>73.568592464474463</v>
      </c>
      <c r="BZ21" s="181">
        <f>Parameters!CA117</f>
        <v>74.436144047056928</v>
      </c>
      <c r="CA21" s="181">
        <f>Parameters!CB117</f>
        <v>75.292004454053924</v>
      </c>
      <c r="CB21" s="181">
        <f>Parameters!CC117</f>
        <v>76.136091613152843</v>
      </c>
      <c r="CC21" s="181">
        <f>Parameters!CD117</f>
        <v>76.968337114698755</v>
      </c>
      <c r="CD21" s="181">
        <f>Parameters!CE117</f>
        <v>77.788685682523848</v>
      </c>
      <c r="CE21" s="181">
        <f>Parameters!CF117</f>
        <v>78.597094647516784</v>
      </c>
      <c r="CF21" s="181">
        <f>Parameters!CG117</f>
        <v>79.393533425196836</v>
      </c>
      <c r="CG21" s="181">
        <f>Parameters!CH117</f>
        <v>80.177982998445714</v>
      </c>
      <c r="CH21" s="181">
        <f>Parameters!CI117</f>
        <v>80.950435406443262</v>
      </c>
      <c r="CI21" s="181">
        <f>Parameters!CJ117</f>
        <v>81.710893240750607</v>
      </c>
      <c r="CJ21" s="181">
        <f>Parameters!CK117</f>
        <v>82.459369149387967</v>
      </c>
      <c r="CK21" s="181">
        <f>Parameters!CL117</f>
        <v>83.195885349661324</v>
      </c>
      <c r="CL21" s="181">
        <f>Parameters!CM117</f>
        <v>83.920473150405712</v>
      </c>
      <c r="CM21" s="181">
        <f>Parameters!CN117</f>
        <v>84.633172484229945</v>
      </c>
      <c r="CN21" s="181">
        <f>Parameters!CO117</f>
        <v>85.334031450270544</v>
      </c>
      <c r="CO21" s="181">
        <f>Parameters!CP117</f>
        <v>86.023105867889328</v>
      </c>
      <c r="CP21" s="181">
        <f>Parameters!CQ117</f>
        <v>86.700458841681595</v>
      </c>
      <c r="CQ21" s="181">
        <f>Parameters!CR117</f>
        <v>87.366160338097501</v>
      </c>
      <c r="CR21" s="181">
        <f>Parameters!CS117</f>
        <v>88.020286773920247</v>
      </c>
      <c r="CS21" s="181">
        <f>Parameters!CT117</f>
        <v>88.662920616789577</v>
      </c>
      <c r="CT21" s="181">
        <f>Parameters!CU117</f>
        <v>89.294149997907823</v>
      </c>
      <c r="CU21" s="181">
        <f>Parameters!CV117</f>
        <v>89.914068337018691</v>
      </c>
      <c r="CV21" s="181">
        <f>Parameters!CW117</f>
        <v>90.522773979705619</v>
      </c>
      <c r="CW21" s="181">
        <f>Parameters!CX117</f>
        <v>91.120369847016477</v>
      </c>
    </row>
    <row r="22" spans="1:101" ht="20.75" customHeight="1" x14ac:dyDescent="0.2">
      <c r="A22" s="8" t="s">
        <v>72</v>
      </c>
      <c r="B22" s="46">
        <f>+Parameters!B43</f>
        <v>5.1150000000000002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s="44" customFormat="1" ht="20.75" customHeight="1" x14ac:dyDescent="0.2">
      <c r="A23" s="176" t="s">
        <v>112</v>
      </c>
      <c r="B23" s="44">
        <f>Parameters!B118</f>
        <v>7.5999999999999998E-2</v>
      </c>
      <c r="C23" s="44">
        <f>Parameters!D118</f>
        <v>7.4123553314153282E-2</v>
      </c>
      <c r="D23" s="44">
        <f>Parameters!E118</f>
        <v>7.229343626205427E-2</v>
      </c>
      <c r="E23" s="44">
        <f>Parameters!F118</f>
        <v>7.0508504960970012E-2</v>
      </c>
      <c r="F23" s="44">
        <f>Parameters!G118</f>
        <v>6.8767643770732925E-2</v>
      </c>
      <c r="G23" s="44">
        <f>Parameters!H118</f>
        <v>6.7069764596429257E-2</v>
      </c>
      <c r="H23" s="44">
        <f>Parameters!I118</f>
        <v>6.5413806208304393E-2</v>
      </c>
      <c r="I23" s="44">
        <f>Parameters!J118</f>
        <v>6.3798733578459763E-2</v>
      </c>
      <c r="J23" s="44">
        <f>Parameters!K118</f>
        <v>6.2223537233926617E-2</v>
      </c>
      <c r="K23" s="44">
        <f>Parameters!L118</f>
        <v>6.0687232625712656E-2</v>
      </c>
      <c r="L23" s="44">
        <f>Parameters!M118</f>
        <v>5.918885951342677E-2</v>
      </c>
      <c r="M23" s="44">
        <f>Parameters!N118</f>
        <v>5.7727481365097602E-2</v>
      </c>
      <c r="N23" s="44">
        <f>Parameters!O118</f>
        <v>5.6302184771810558E-2</v>
      </c>
      <c r="O23" s="44">
        <f>Parameters!P118</f>
        <v>5.4912078876797485E-2</v>
      </c>
      <c r="P23" s="44">
        <f>Parameters!Q118</f>
        <v>5.3556294818622223E-2</v>
      </c>
      <c r="Q23" s="44">
        <f>Parameters!R118</f>
        <v>5.2233985188113889E-2</v>
      </c>
      <c r="R23" s="44">
        <f>Parameters!S118</f>
        <v>5.0944323498708588E-2</v>
      </c>
      <c r="S23" s="44">
        <f>Parameters!T118</f>
        <v>4.968650366986839E-2</v>
      </c>
      <c r="T23" s="44">
        <f>Parameters!U118</f>
        <v>4.8459739523254775E-2</v>
      </c>
      <c r="U23" s="44">
        <f>Parameters!V118</f>
        <v>4.726326429134152E-2</v>
      </c>
      <c r="V23" s="44">
        <f>Parameters!W118</f>
        <v>4.6096330138160141E-2</v>
      </c>
      <c r="W23" s="44">
        <f>Parameters!X118</f>
        <v>4.4958207691877944E-2</v>
      </c>
      <c r="X23" s="44">
        <f>Parameters!Y118</f>
        <v>4.3848185588916982E-2</v>
      </c>
      <c r="Y23" s="44">
        <f>Parameters!Z118</f>
        <v>4.2765570029328633E-2</v>
      </c>
      <c r="Z23" s="44">
        <f>Parameters!AA118</f>
        <v>4.1709684343146002E-2</v>
      </c>
      <c r="AA23" s="44">
        <f>Parameters!AB118</f>
        <v>4.067986856744326E-2</v>
      </c>
      <c r="AB23" s="44">
        <f>Parameters!AC118</f>
        <v>3.9675479033837217E-2</v>
      </c>
      <c r="AC23" s="44">
        <f>Parameters!AD118</f>
        <v>3.8695887966173736E-2</v>
      </c>
      <c r="AD23" s="44">
        <f>Parameters!AE118</f>
        <v>3.774048308814712E-2</v>
      </c>
      <c r="AE23" s="44">
        <f>Parameters!AF118</f>
        <v>3.6808667240607544E-2</v>
      </c>
      <c r="AF23" s="44">
        <f>Parameters!AG118</f>
        <v>3.5899858008317118E-2</v>
      </c>
      <c r="AG23" s="44">
        <f>Parameters!AH118</f>
        <v>3.5013487355921399E-2</v>
      </c>
      <c r="AH23" s="44">
        <f>Parameters!AI118</f>
        <v>3.414900127290884E-2</v>
      </c>
      <c r="AI23" s="44">
        <f>Parameters!AJ118</f>
        <v>3.3305859427336139E-2</v>
      </c>
      <c r="AJ23" s="44">
        <f>Parameters!AK118</f>
        <v>3.2483534828103226E-2</v>
      </c>
      <c r="AK23" s="44">
        <f>Parameters!AL118</f>
        <v>3.1681513495566638E-2</v>
      </c>
      <c r="AL23" s="44">
        <f>Parameters!AM118</f>
        <v>3.089929414028553E-2</v>
      </c>
      <c r="AM23" s="44">
        <f>Parameters!AN118</f>
        <v>3.0136387849699454E-2</v>
      </c>
      <c r="AN23" s="44">
        <f>Parameters!AO118</f>
        <v>2.9392317782542088E-2</v>
      </c>
      <c r="AO23" s="44">
        <f>Parameters!AP118</f>
        <v>2.8666618870799923E-2</v>
      </c>
      <c r="AP23" s="44">
        <f>Parameters!AQ118</f>
        <v>2.7958837529029616E-2</v>
      </c>
      <c r="AQ23" s="44">
        <f>Parameters!AR118</f>
        <v>2.7268531370852316E-2</v>
      </c>
      <c r="AR23" s="44">
        <f>Parameters!AS118</f>
        <v>2.6595268932447805E-2</v>
      </c>
      <c r="AS23" s="44">
        <f>Parameters!AT118</f>
        <v>2.5938629402875522E-2</v>
      </c>
      <c r="AT23" s="44">
        <f>Parameters!AU118</f>
        <v>2.5298202361054047E-2</v>
      </c>
      <c r="AU23" s="44">
        <f>Parameters!AV118</f>
        <v>2.4673587519234579E-2</v>
      </c>
      <c r="AV23" s="44">
        <f>Parameters!AW118</f>
        <v>2.4064394472808039E-2</v>
      </c>
      <c r="AW23" s="44">
        <f>Parameters!AX118</f>
        <v>2.3470242456289508E-2</v>
      </c>
      <c r="AX23" s="44">
        <f>Parameters!AY118</f>
        <v>2.2890760105327354E-2</v>
      </c>
      <c r="AY23" s="44">
        <f>Parameters!AZ118</f>
        <v>2.2325585224588489E-2</v>
      </c>
      <c r="AZ23" s="44">
        <f>Parameters!BA118</f>
        <v>2.1774364561374448E-2</v>
      </c>
      <c r="BA23" s="44">
        <f>Parameters!BB118</f>
        <v>2.1236753584826951E-2</v>
      </c>
      <c r="BB23" s="44">
        <f>Parameters!BC118</f>
        <v>2.0712416270584958E-2</v>
      </c>
      <c r="BC23" s="44">
        <f>Parameters!BD118</f>
        <v>2.0201024890758416E-2</v>
      </c>
      <c r="BD23" s="44">
        <f>Parameters!BE118</f>
        <v>1.9702259809087755E-2</v>
      </c>
      <c r="BE23" s="44">
        <f>Parameters!BF118</f>
        <v>1.921580928116073E-2</v>
      </c>
      <c r="BF23" s="44">
        <f>Parameters!BG118</f>
        <v>1.8741369259562088E-2</v>
      </c>
      <c r="BG23" s="44">
        <f>Parameters!BH118</f>
        <v>1.8278643203834002E-2</v>
      </c>
      <c r="BH23" s="44">
        <f>Parameters!BI118</f>
        <v>1.7827341895128621E-2</v>
      </c>
      <c r="BI23" s="44">
        <f>Parameters!BJ118</f>
        <v>1.7387183255436905E-2</v>
      </c>
      <c r="BJ23" s="44">
        <f>Parameters!BK118</f>
        <v>1.6957892171280665E-2</v>
      </c>
      <c r="BK23" s="44">
        <f>Parameters!BL118</f>
        <v>1.6539200321757694E-2</v>
      </c>
      <c r="BL23" s="44">
        <f>Parameters!BM118</f>
        <v>1.6130846010832471E-2</v>
      </c>
      <c r="BM23" s="44">
        <f>Parameters!BN118</f>
        <v>1.5732574003767597E-2</v>
      </c>
      <c r="BN23" s="44">
        <f>Parameters!BO118</f>
        <v>1.534413536759381E-2</v>
      </c>
      <c r="BO23" s="44">
        <f>Parameters!BP118</f>
        <v>1.4965287315518747E-2</v>
      </c>
      <c r="BP23" s="44">
        <f>Parameters!BQ118</f>
        <v>1.459579305517731E-2</v>
      </c>
      <c r="BQ23" s="44">
        <f>Parameters!BR118</f>
        <v>1.4235421640628734E-2</v>
      </c>
      <c r="BR23" s="44">
        <f>Parameters!BS118</f>
        <v>1.388394782800783E-2</v>
      </c>
      <c r="BS23" s="44">
        <f>Parameters!BT118</f>
        <v>1.354115193474028E-2</v>
      </c>
      <c r="BT23" s="44">
        <f>Parameters!BU118</f>
        <v>1.320681970223383E-2</v>
      </c>
      <c r="BU23" s="44">
        <f>Parameters!BV118</f>
        <v>1.2880742161959724E-2</v>
      </c>
      <c r="BV23" s="44">
        <f>Parameters!BW118</f>
        <v>1.2562715504840576E-2</v>
      </c>
      <c r="BW23" s="44">
        <f>Parameters!BX118</f>
        <v>1.2252540953863031E-2</v>
      </c>
      <c r="BX23" s="44">
        <f>Parameters!BY118</f>
        <v>1.1950024639835698E-2</v>
      </c>
      <c r="BY23" s="44">
        <f>Parameters!BZ118</f>
        <v>1.1654977480214563E-2</v>
      </c>
      <c r="BZ23" s="44">
        <f>Parameters!CA118</f>
        <v>1.1367215060920262E-2</v>
      </c>
      <c r="CA23" s="44">
        <f>Parameters!CB118</f>
        <v>1.1086557521073279E-2</v>
      </c>
      <c r="CB23" s="44">
        <f>Parameters!CC118</f>
        <v>1.0812829440575029E-2</v>
      </c>
      <c r="CC23" s="44">
        <f>Parameters!CD118</f>
        <v>1.0545859730464598E-2</v>
      </c>
      <c r="CD23" s="44">
        <f>Parameters!CE118</f>
        <v>1.0285481525982566E-2</v>
      </c>
      <c r="CE23" s="44">
        <f>Parameters!CF118</f>
        <v>1.0031532082275097E-2</v>
      </c>
      <c r="CF23" s="44">
        <f>Parameters!CG118</f>
        <v>9.7838526726731177E-3</v>
      </c>
      <c r="CG23" s="44">
        <f>Parameters!CH118</f>
        <v>9.5422884894829866E-3</v>
      </c>
      <c r="CH23" s="44">
        <f>Parameters!CI118</f>
        <v>9.3066885472266239E-3</v>
      </c>
      <c r="CI23" s="44">
        <f>Parameters!CJ118</f>
        <v>9.0769055882706905E-3</v>
      </c>
      <c r="CJ23" s="44">
        <f>Parameters!CK118</f>
        <v>8.8527959907857695E-3</v>
      </c>
      <c r="CK23" s="44">
        <f>Parameters!CL118</f>
        <v>8.6342196789780425E-3</v>
      </c>
      <c r="CL23" s="44">
        <f>Parameters!CM118</f>
        <v>8.4210400355373746E-3</v>
      </c>
      <c r="CM23" s="44">
        <f>Parameters!CN118</f>
        <v>8.2131238162470241E-3</v>
      </c>
      <c r="CN23" s="44">
        <f>Parameters!CO118</f>
        <v>8.0103410667016883E-3</v>
      </c>
      <c r="CO23" s="44">
        <f>Parameters!CP118</f>
        <v>7.8125650410817652E-3</v>
      </c>
      <c r="CP23" s="44">
        <f>Parameters!CQ118</f>
        <v>7.6196721229330813E-3</v>
      </c>
      <c r="CQ23" s="44">
        <f>Parameters!CR118</f>
        <v>7.4315417479026034E-3</v>
      </c>
      <c r="CR23" s="44">
        <f>Parameters!CS118</f>
        <v>7.2480563283817707E-3</v>
      </c>
      <c r="CS23" s="44">
        <f>Parameters!CT118</f>
        <v>7.0691011800104253E-3</v>
      </c>
      <c r="CT23" s="44">
        <f>Parameters!CU118</f>
        <v>6.8945644499953471E-3</v>
      </c>
      <c r="CU23" s="44">
        <f>Parameters!CV118</f>
        <v>6.7243370471986325E-3</v>
      </c>
      <c r="CV23" s="44">
        <f>Parameters!CW118</f>
        <v>6.5583125739521577E-3</v>
      </c>
      <c r="CW23" s="44">
        <f>Parameters!CX118</f>
        <v>6.396387259555587E-3</v>
      </c>
    </row>
    <row r="24" spans="1:101" ht="20.75" customHeight="1" thickBot="1" x14ac:dyDescent="0.25">
      <c r="A24" s="186" t="s">
        <v>37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20.75" customHeight="1" thickTop="1" x14ac:dyDescent="0.2">
      <c r="A25" s="8" t="s">
        <v>64</v>
      </c>
      <c r="B25" s="46">
        <f>+Parameters!B7*Parameters!B$25</f>
        <v>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ht="20.75" customHeight="1" x14ac:dyDescent="0.2">
      <c r="A26" s="8" t="s">
        <v>65</v>
      </c>
      <c r="B26" s="60">
        <v>2.3600000000000001E-3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</row>
    <row r="27" spans="1:101" ht="20.75" customHeight="1" x14ac:dyDescent="0.2">
      <c r="A27" s="8" t="s">
        <v>17</v>
      </c>
      <c r="B27" s="46">
        <f>+Parameters!B9</f>
        <v>2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ht="20.75" customHeight="1" x14ac:dyDescent="0.2">
      <c r="A28" s="8" t="str">
        <f>+Parameters!A18</f>
        <v>Threshold for catastrophic damages</v>
      </c>
      <c r="B28" s="46">
        <f>+Parameters!B18*Parameters!B20</f>
        <v>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ht="20.75" customHeight="1" x14ac:dyDescent="0.2">
      <c r="A29" s="8" t="str">
        <f>+Parameters!A19</f>
        <v>Exponent for catastrophic damages</v>
      </c>
      <c r="B29" s="46">
        <f>+Parameters!B19*Parameters!B20</f>
        <v>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20.75" customHeight="1" x14ac:dyDescent="0.2">
      <c r="A30" s="8" t="str">
        <f>+Parameters!A17</f>
        <v>Damage rate at threshold for catastrophic damages</v>
      </c>
      <c r="B30" s="46">
        <f>+Parameters!B17*Parameters!B20</f>
        <v>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20.75" customHeight="1" thickBot="1" x14ac:dyDescent="0.25">
      <c r="A31" s="186" t="s">
        <v>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20.75" customHeight="1" thickTop="1" x14ac:dyDescent="0.2">
      <c r="A32" s="8" t="s">
        <v>26</v>
      </c>
      <c r="B32" s="47">
        <f>+B34*B41/$B39/1000</f>
        <v>7.4106159642307684E-2</v>
      </c>
      <c r="C32" s="2">
        <f t="shared" ref="C32:BI32" si="127">+C34*C41/$B39/1000</f>
        <v>6.6965720018308417E-2</v>
      </c>
      <c r="D32" s="2">
        <f t="shared" si="127"/>
        <v>6.0536245190856167E-2</v>
      </c>
      <c r="E32" s="2">
        <f t="shared" si="127"/>
        <v>5.4744727398482712E-2</v>
      </c>
      <c r="F32" s="2">
        <f t="shared" si="127"/>
        <v>4.9525877330402049E-2</v>
      </c>
      <c r="G32" s="2">
        <f t="shared" si="127"/>
        <v>4.4821285332469103E-2</v>
      </c>
      <c r="H32" s="2">
        <f t="shared" si="127"/>
        <v>4.0578676183362986E-2</v>
      </c>
      <c r="I32" s="2">
        <f t="shared" si="127"/>
        <v>3.6751246739876578E-2</v>
      </c>
      <c r="J32" s="2">
        <f t="shared" si="127"/>
        <v>3.3297077003429057E-2</v>
      </c>
      <c r="K32" s="2">
        <f t="shared" si="127"/>
        <v>3.0178606263014218E-2</v>
      </c>
      <c r="L32" s="2">
        <f t="shared" si="127"/>
        <v>2.7362166941136083E-2</v>
      </c>
      <c r="M32" s="2">
        <f>+M34*M41/$B39/1000</f>
        <v>2.4817569624949205E-2</v>
      </c>
      <c r="N32" s="2">
        <f t="shared" si="127"/>
        <v>2.2517733518893465E-2</v>
      </c>
      <c r="O32" s="2">
        <f t="shared" si="127"/>
        <v>2.0438357219920943E-2</v>
      </c>
      <c r="P32" s="2">
        <f t="shared" si="127"/>
        <v>1.8557625302757629E-2</v>
      </c>
      <c r="Q32" s="2">
        <f t="shared" si="127"/>
        <v>1.6855946719990762E-2</v>
      </c>
      <c r="R32" s="2">
        <f t="shared" si="127"/>
        <v>1.531572147842439E-2</v>
      </c>
      <c r="S32" s="2">
        <f t="shared" si="127"/>
        <v>1.39211324563808E-2</v>
      </c>
      <c r="T32" s="2">
        <f t="shared" si="127"/>
        <v>1.2657959582832652E-2</v>
      </c>
      <c r="U32" s="2">
        <f t="shared" si="127"/>
        <v>1.1513413914037093E-2</v>
      </c>
      <c r="V32" s="2">
        <f t="shared" si="127"/>
        <v>1.047598942163451E-2</v>
      </c>
      <c r="W32" s="2">
        <f t="shared" si="127"/>
        <v>9.5353305522965226E-3</v>
      </c>
      <c r="X32" s="2">
        <f t="shared" si="127"/>
        <v>8.6821138367638509E-3</v>
      </c>
      <c r="Y32" s="2">
        <f t="shared" si="127"/>
        <v>7.9079420188473016E-3</v>
      </c>
      <c r="Z32" s="2">
        <f t="shared" si="127"/>
        <v>7.205249345615795E-3</v>
      </c>
      <c r="AA32" s="2">
        <f t="shared" si="127"/>
        <v>6.567216811151147E-3</v>
      </c>
      <c r="AB32" s="2">
        <f t="shared" si="127"/>
        <v>5.9876962801884018E-3</v>
      </c>
      <c r="AC32" s="2">
        <f t="shared" si="127"/>
        <v>5.461142536688517E-3</v>
      </c>
      <c r="AD32" s="2">
        <f t="shared" si="127"/>
        <v>4.9825524076741942E-3</v>
      </c>
      <c r="AE32" s="2">
        <f t="shared" si="127"/>
        <v>4.5474102060569475E-3</v>
      </c>
      <c r="AF32" s="2">
        <f t="shared" si="127"/>
        <v>4.1516388190669306E-3</v>
      </c>
      <c r="AG32" s="2">
        <f t="shared" si="127"/>
        <v>3.7915558424774219E-3</v>
      </c>
      <c r="AH32" s="2">
        <f t="shared" si="127"/>
        <v>3.4638342261616843E-3</v>
      </c>
      <c r="AI32" s="2">
        <f t="shared" si="127"/>
        <v>3.1654669545738067E-3</v>
      </c>
      <c r="AJ32" s="2">
        <f t="shared" si="127"/>
        <v>2.8937353373398931E-3</v>
      </c>
      <c r="AK32" s="2">
        <f t="shared" si="127"/>
        <v>2.6461805310168656E-3</v>
      </c>
      <c r="AL32" s="2">
        <f t="shared" si="127"/>
        <v>2.4205779538729686E-3</v>
      </c>
      <c r="AM32" s="2">
        <f t="shared" si="127"/>
        <v>2.2149142918412319E-3</v>
      </c>
      <c r="AN32" s="2">
        <f t="shared" si="127"/>
        <v>2.0273668261025506E-3</v>
      </c>
      <c r="AO32" s="2">
        <f t="shared" si="127"/>
        <v>1.8562848415179431E-3</v>
      </c>
      <c r="AP32" s="2">
        <f t="shared" si="127"/>
        <v>1.7001729007475727E-3</v>
      </c>
      <c r="AQ32" s="2">
        <f t="shared" si="127"/>
        <v>1.5576757917192014E-3</v>
      </c>
      <c r="AR32" s="2">
        <f t="shared" si="127"/>
        <v>1.4275649764525476E-3</v>
      </c>
      <c r="AS32" s="2">
        <f t="shared" si="127"/>
        <v>1.3087263873847095E-3</v>
      </c>
      <c r="AT32" s="2">
        <f t="shared" si="127"/>
        <v>1.2001494335200143E-3</v>
      </c>
      <c r="AU32" s="2">
        <f t="shared" si="127"/>
        <v>1.1009170931623297E-3</v>
      </c>
      <c r="AV32" s="2">
        <f t="shared" si="127"/>
        <v>1.0101969828713959E-3</v>
      </c>
      <c r="AW32" s="2">
        <f t="shared" si="127"/>
        <v>9.2723330378774037E-4</v>
      </c>
      <c r="AX32" s="2">
        <f t="shared" si="127"/>
        <v>8.5133957674472392E-4</v>
      </c>
      <c r="AY32" s="2">
        <f t="shared" si="127"/>
        <v>7.8189208676565463E-4</v>
      </c>
      <c r="AZ32" s="2">
        <f t="shared" si="127"/>
        <v>7.1832396574814854E-4</v>
      </c>
      <c r="BA32" s="2">
        <f t="shared" si="127"/>
        <v>6.6011984947306765E-4</v>
      </c>
      <c r="BB32" s="2">
        <f t="shared" si="127"/>
        <v>6.0681105163572148E-4</v>
      </c>
      <c r="BC32" s="2">
        <f t="shared" si="127"/>
        <v>5.579712034663991E-4</v>
      </c>
      <c r="BD32" s="2">
        <f t="shared" si="127"/>
        <v>5.1321231276022709E-4</v>
      </c>
      <c r="BE32" s="2">
        <f t="shared" si="127"/>
        <v>4.7218120083915982E-4</v>
      </c>
      <c r="BF32" s="2">
        <f t="shared" si="127"/>
        <v>4.345562801805875E-4</v>
      </c>
      <c r="BG32" s="2">
        <f t="shared" si="127"/>
        <v>4.0004463922016254E-4</v>
      </c>
      <c r="BH32" s="2">
        <f t="shared" si="127"/>
        <v>3.6837940421775151E-4</v>
      </c>
      <c r="BI32" s="2">
        <f t="shared" si="127"/>
        <v>3.3931735110661622E-4</v>
      </c>
      <c r="BJ32" s="2">
        <f t="shared" ref="BJ32:CW32" si="128">+BJ34*BJ41/$B39/1000</f>
        <v>3.1263674296414152E-4</v>
      </c>
      <c r="BK32" s="2">
        <f t="shared" si="128"/>
        <v>2.8813537118077748E-4</v>
      </c>
      <c r="BL32" s="2">
        <f t="shared" si="128"/>
        <v>2.6562878059186378E-4</v>
      </c>
      <c r="BM32" s="2">
        <f t="shared" si="128"/>
        <v>2.4494866080099773E-4</v>
      </c>
      <c r="BN32" s="2">
        <f t="shared" si="128"/>
        <v>2.2594138768709083E-4</v>
      </c>
      <c r="BO32" s="2">
        <f t="shared" si="128"/>
        <v>2.0846670067120964E-4</v>
      </c>
      <c r="BP32" s="2">
        <f t="shared" si="128"/>
        <v>1.9239650274244699E-4</v>
      </c>
      <c r="BQ32" s="2">
        <f t="shared" si="128"/>
        <v>1.776137715211427E-4</v>
      </c>
      <c r="BR32" s="2">
        <f t="shared" si="128"/>
        <v>1.6401157078772775E-4</v>
      </c>
      <c r="BS32" s="2">
        <f t="shared" si="128"/>
        <v>1.5149215293965034E-4</v>
      </c>
      <c r="BT32" s="2">
        <f t="shared" si="128"/>
        <v>1.3996614376921097E-4</v>
      </c>
      <c r="BU32" s="2">
        <f t="shared" si="128"/>
        <v>1.2935180179236245E-4</v>
      </c>
      <c r="BV32" s="2">
        <f t="shared" si="128"/>
        <v>1.1957434511218291E-4</v>
      </c>
      <c r="BW32" s="2">
        <f t="shared" si="128"/>
        <v>1.1056533947935286E-4</v>
      </c>
      <c r="BX32" s="2">
        <f t="shared" si="128"/>
        <v>1.0226214182322296E-4</v>
      </c>
      <c r="BY32" s="2">
        <f t="shared" si="128"/>
        <v>9.4607394077799944E-5</v>
      </c>
      <c r="BZ32" s="2">
        <f t="shared" si="128"/>
        <v>8.7548562623348812E-5</v>
      </c>
      <c r="CA32" s="2">
        <f t="shared" si="128"/>
        <v>8.1037519111812337E-5</v>
      </c>
      <c r="CB32" s="2">
        <f t="shared" si="128"/>
        <v>7.5030158847816172E-5</v>
      </c>
      <c r="CC32" s="2">
        <f t="shared" si="128"/>
        <v>6.9486053261084621E-5</v>
      </c>
      <c r="CD32" s="2">
        <f t="shared" si="128"/>
        <v>6.4368133334602803E-5</v>
      </c>
      <c r="CE32" s="2">
        <f t="shared" si="128"/>
        <v>5.9642401149386321E-5</v>
      </c>
      <c r="CF32" s="2">
        <f t="shared" si="128"/>
        <v>5.5277666974451701E-5</v>
      </c>
      <c r="CG32" s="2">
        <f t="shared" si="128"/>
        <v>5.1245309572389419E-5</v>
      </c>
      <c r="CH32" s="2">
        <f t="shared" si="128"/>
        <v>4.7519057609398233E-5</v>
      </c>
      <c r="CI32" s="2">
        <f t="shared" si="128"/>
        <v>4.4074790256059218E-5</v>
      </c>
      <c r="CJ32" s="2">
        <f t="shared" si="128"/>
        <v>4.0890355243588686E-5</v>
      </c>
      <c r="CK32" s="2">
        <f t="shared" si="128"/>
        <v>3.794540280167666E-5</v>
      </c>
      <c r="CL32" s="2">
        <f t="shared" si="128"/>
        <v>3.5221234049973853E-5</v>
      </c>
      <c r="CM32" s="2">
        <f t="shared" si="128"/>
        <v>3.270066254734277E-5</v>
      </c>
      <c r="CN32" s="2">
        <f t="shared" si="128"/>
        <v>3.036788782249781E-5</v>
      </c>
      <c r="CO32" s="2">
        <f t="shared" si="128"/>
        <v>2.820837981784685E-5</v>
      </c>
      <c r="CP32" s="2">
        <f t="shared" si="128"/>
        <v>2.6208773276313174E-5</v>
      </c>
      <c r="CQ32" s="2">
        <f t="shared" si="128"/>
        <v>2.4356771189652806E-5</v>
      </c>
      <c r="CR32" s="2">
        <f t="shared" si="128"/>
        <v>2.264105650718063E-5</v>
      </c>
      <c r="CS32" s="2">
        <f t="shared" si="128"/>
        <v>2.1051211376682585E-5</v>
      </c>
      <c r="CT32" s="2">
        <f t="shared" si="128"/>
        <v>1.9577643255345978E-5</v>
      </c>
      <c r="CU32" s="2">
        <f t="shared" si="128"/>
        <v>1.8211517288438137E-5</v>
      </c>
      <c r="CV32" s="2">
        <f t="shared" si="128"/>
        <v>1.6944694407793869E-5</v>
      </c>
      <c r="CW32" s="2">
        <f t="shared" si="128"/>
        <v>1.5769674651466526E-5</v>
      </c>
    </row>
    <row r="33" spans="1:101" ht="20.75" customHeight="1" x14ac:dyDescent="0.2">
      <c r="A33" s="8" t="s">
        <v>148</v>
      </c>
      <c r="B33" s="46">
        <f>+Parameters!B10</f>
        <v>550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ht="20.75" customHeight="1" x14ac:dyDescent="0.2">
      <c r="A34" s="8" t="s">
        <v>116</v>
      </c>
      <c r="B34" s="46">
        <f>+B33</f>
        <v>550</v>
      </c>
      <c r="C34" s="2">
        <f>+B34*(1-$B$36)</f>
        <v>536.25</v>
      </c>
      <c r="D34" s="2">
        <f>+C34*(1-$B$36)</f>
        <v>522.84375</v>
      </c>
      <c r="E34" s="2">
        <f>+D34*(1-$B$36)</f>
        <v>509.77265625000001</v>
      </c>
      <c r="F34" s="2">
        <f>+E34*(1-$B$36)</f>
        <v>497.02833984375002</v>
      </c>
      <c r="G34" s="2">
        <f>+F34*(1-$B$36)</f>
        <v>484.60263134765626</v>
      </c>
      <c r="H34" s="2">
        <f t="shared" ref="H34:BI34" si="129">+G34*(1-$B$36)</f>
        <v>472.48756556396484</v>
      </c>
      <c r="I34" s="2">
        <f t="shared" si="129"/>
        <v>460.6753764248657</v>
      </c>
      <c r="J34" s="2">
        <f t="shared" si="129"/>
        <v>449.15849201424408</v>
      </c>
      <c r="K34" s="2">
        <f t="shared" si="129"/>
        <v>437.92952971388797</v>
      </c>
      <c r="L34" s="2">
        <f t="shared" si="129"/>
        <v>426.98129147104078</v>
      </c>
      <c r="M34" s="2">
        <f>+L34*(1-$B$36)</f>
        <v>416.30675918426476</v>
      </c>
      <c r="N34" s="2">
        <f t="shared" si="129"/>
        <v>405.89909020465814</v>
      </c>
      <c r="O34" s="2">
        <f t="shared" si="129"/>
        <v>395.75161294954165</v>
      </c>
      <c r="P34" s="2">
        <f t="shared" si="129"/>
        <v>385.85782262580312</v>
      </c>
      <c r="Q34" s="2">
        <f t="shared" si="129"/>
        <v>376.21137706015804</v>
      </c>
      <c r="R34" s="2">
        <f t="shared" si="129"/>
        <v>366.80609263365409</v>
      </c>
      <c r="S34" s="2">
        <f t="shared" si="129"/>
        <v>357.63594031781275</v>
      </c>
      <c r="T34" s="2">
        <f t="shared" si="129"/>
        <v>348.6950418098674</v>
      </c>
      <c r="U34" s="2">
        <f t="shared" si="129"/>
        <v>339.97766576462072</v>
      </c>
      <c r="V34" s="2">
        <f t="shared" si="129"/>
        <v>331.47822412050522</v>
      </c>
      <c r="W34" s="2">
        <f t="shared" si="129"/>
        <v>323.19126851749257</v>
      </c>
      <c r="X34" s="2">
        <f t="shared" si="129"/>
        <v>315.11148680455523</v>
      </c>
      <c r="Y34" s="2">
        <f t="shared" si="129"/>
        <v>307.23369963444134</v>
      </c>
      <c r="Z34" s="2">
        <f t="shared" si="129"/>
        <v>299.5528571435803</v>
      </c>
      <c r="AA34" s="2">
        <f t="shared" si="129"/>
        <v>292.06403571499078</v>
      </c>
      <c r="AB34" s="2">
        <f t="shared" si="129"/>
        <v>284.76243482211601</v>
      </c>
      <c r="AC34" s="2">
        <f t="shared" si="129"/>
        <v>277.64337395156309</v>
      </c>
      <c r="AD34" s="2">
        <f t="shared" si="129"/>
        <v>270.70228960277399</v>
      </c>
      <c r="AE34" s="2">
        <f t="shared" si="129"/>
        <v>263.93473236270461</v>
      </c>
      <c r="AF34" s="2">
        <f t="shared" si="129"/>
        <v>257.336364053637</v>
      </c>
      <c r="AG34" s="2">
        <f t="shared" si="129"/>
        <v>250.90295495229606</v>
      </c>
      <c r="AH34" s="2">
        <f t="shared" si="129"/>
        <v>244.63038107848865</v>
      </c>
      <c r="AI34" s="2">
        <f t="shared" si="129"/>
        <v>238.51462155152643</v>
      </c>
      <c r="AJ34" s="2">
        <f t="shared" si="129"/>
        <v>232.55175601273825</v>
      </c>
      <c r="AK34" s="2">
        <f t="shared" si="129"/>
        <v>226.73796211241978</v>
      </c>
      <c r="AL34" s="2">
        <f t="shared" si="129"/>
        <v>221.06951305960928</v>
      </c>
      <c r="AM34" s="2">
        <f t="shared" si="129"/>
        <v>215.54277523311904</v>
      </c>
      <c r="AN34" s="2">
        <f t="shared" si="129"/>
        <v>210.15420585229106</v>
      </c>
      <c r="AO34" s="2">
        <f t="shared" si="129"/>
        <v>204.90035070598378</v>
      </c>
      <c r="AP34" s="2">
        <f t="shared" si="129"/>
        <v>199.77784193833418</v>
      </c>
      <c r="AQ34" s="2">
        <f t="shared" si="129"/>
        <v>194.78339588987581</v>
      </c>
      <c r="AR34" s="2">
        <f t="shared" si="129"/>
        <v>189.9138109926289</v>
      </c>
      <c r="AS34" s="2">
        <f t="shared" si="129"/>
        <v>185.16596571781318</v>
      </c>
      <c r="AT34" s="2">
        <f t="shared" si="129"/>
        <v>180.53681657486786</v>
      </c>
      <c r="AU34" s="2">
        <f t="shared" si="129"/>
        <v>176.02339616049616</v>
      </c>
      <c r="AV34" s="2">
        <f t="shared" si="129"/>
        <v>171.62281125648374</v>
      </c>
      <c r="AW34" s="2">
        <f>+AV34*(1-$B$36)</f>
        <v>167.33224097507164</v>
      </c>
      <c r="AX34" s="2">
        <f t="shared" si="129"/>
        <v>163.14893495069484</v>
      </c>
      <c r="AY34" s="2">
        <f t="shared" si="129"/>
        <v>159.07021157692745</v>
      </c>
      <c r="AZ34" s="2">
        <f t="shared" si="129"/>
        <v>155.09345628750427</v>
      </c>
      <c r="BA34" s="2">
        <f t="shared" si="129"/>
        <v>151.21611988031665</v>
      </c>
      <c r="BB34" s="2">
        <f t="shared" si="129"/>
        <v>147.43571688330874</v>
      </c>
      <c r="BC34" s="2">
        <f t="shared" si="129"/>
        <v>143.74982396122601</v>
      </c>
      <c r="BD34" s="2">
        <f t="shared" si="129"/>
        <v>140.15607836219536</v>
      </c>
      <c r="BE34" s="2">
        <f t="shared" si="129"/>
        <v>136.65217640314046</v>
      </c>
      <c r="BF34" s="2">
        <f t="shared" si="129"/>
        <v>133.23587199306195</v>
      </c>
      <c r="BG34" s="2">
        <f t="shared" si="129"/>
        <v>129.9049751932354</v>
      </c>
      <c r="BH34" s="2">
        <f t="shared" si="129"/>
        <v>126.65735081340452</v>
      </c>
      <c r="BI34" s="2">
        <f t="shared" si="129"/>
        <v>123.4909170430694</v>
      </c>
      <c r="BJ34" s="2">
        <f t="shared" ref="BJ34" si="130">+BI34*(1-$B$36)</f>
        <v>120.40364411699267</v>
      </c>
      <c r="BK34" s="2">
        <f t="shared" ref="BK34" si="131">+BJ34*(1-$B$36)</f>
        <v>117.39355301406785</v>
      </c>
      <c r="BL34" s="2">
        <f t="shared" ref="BL34" si="132">+BK34*(1-$B$36)</f>
        <v>114.45871418871614</v>
      </c>
      <c r="BM34" s="2">
        <f t="shared" ref="BM34" si="133">+BL34*(1-$B$36)</f>
        <v>111.59724633399824</v>
      </c>
      <c r="BN34" s="2">
        <f t="shared" ref="BN34" si="134">+BM34*(1-$B$36)</f>
        <v>108.80731517564828</v>
      </c>
      <c r="BO34" s="2">
        <f t="shared" ref="BO34" si="135">+BN34*(1-$B$36)</f>
        <v>106.08713229625708</v>
      </c>
      <c r="BP34" s="2">
        <f t="shared" ref="BP34" si="136">+BO34*(1-$B$36)</f>
        <v>103.43495398885065</v>
      </c>
      <c r="BQ34" s="2">
        <f t="shared" ref="BQ34" si="137">+BP34*(1-$B$36)</f>
        <v>100.84908013912938</v>
      </c>
      <c r="BR34" s="2">
        <f t="shared" ref="BR34" si="138">+BQ34*(1-$B$36)</f>
        <v>98.327853135651154</v>
      </c>
      <c r="BS34" s="2">
        <f t="shared" ref="BS34" si="139">+BR34*(1-$B$36)</f>
        <v>95.869656807259872</v>
      </c>
      <c r="BT34" s="2">
        <f t="shared" ref="BT34" si="140">+BS34*(1-$B$36)</f>
        <v>93.472915387078373</v>
      </c>
      <c r="BU34" s="2">
        <f t="shared" ref="BU34" si="141">+BT34*(1-$B$36)</f>
        <v>91.136092502401411</v>
      </c>
      <c r="BV34" s="2">
        <f t="shared" ref="BV34" si="142">+BU34*(1-$B$36)</f>
        <v>88.857690189841378</v>
      </c>
      <c r="BW34" s="2">
        <f t="shared" ref="BW34" si="143">+BV34*(1-$B$36)</f>
        <v>86.636247935095341</v>
      </c>
      <c r="BX34" s="2">
        <f t="shared" ref="BX34" si="144">+BW34*(1-$B$36)</f>
        <v>84.470341736717955</v>
      </c>
      <c r="BY34" s="2">
        <f t="shared" ref="BY34" si="145">+BX34*(1-$B$36)</f>
        <v>82.358583193300007</v>
      </c>
      <c r="BZ34" s="2">
        <f t="shared" ref="BZ34" si="146">+BY34*(1-$B$36)</f>
        <v>80.299618613467501</v>
      </c>
      <c r="CA34" s="2">
        <f t="shared" ref="CA34" si="147">+BZ34*(1-$B$36)</f>
        <v>78.292128148130814</v>
      </c>
      <c r="CB34" s="2">
        <f t="shared" ref="CB34" si="148">+CA34*(1-$B$36)</f>
        <v>76.334824944427538</v>
      </c>
      <c r="CC34" s="2">
        <f t="shared" ref="CC34" si="149">+CB34*(1-$B$36)</f>
        <v>74.426454320816845</v>
      </c>
      <c r="CD34" s="2">
        <f t="shared" ref="CD34" si="150">+CC34*(1-$B$36)</f>
        <v>72.565792962796422</v>
      </c>
      <c r="CE34" s="2">
        <f t="shared" ref="CE34" si="151">+CD34*(1-$B$36)</f>
        <v>70.751648138726509</v>
      </c>
      <c r="CF34" s="2">
        <f t="shared" ref="CF34" si="152">+CE34*(1-$B$36)</f>
        <v>68.98285693525834</v>
      </c>
      <c r="CG34" s="2">
        <f t="shared" ref="CG34" si="153">+CF34*(1-$B$36)</f>
        <v>67.258285511876878</v>
      </c>
      <c r="CH34" s="2">
        <f t="shared" ref="CH34" si="154">+CG34*(1-$B$36)</f>
        <v>65.576828374079952</v>
      </c>
      <c r="CI34" s="2">
        <f t="shared" ref="CI34" si="155">+CH34*(1-$B$36)</f>
        <v>63.937407664727949</v>
      </c>
      <c r="CJ34" s="2">
        <f t="shared" ref="CJ34" si="156">+CI34*(1-$B$36)</f>
        <v>62.338972473109749</v>
      </c>
      <c r="CK34" s="2">
        <f t="shared" ref="CK34" si="157">+CJ34*(1-$B$36)</f>
        <v>60.780498161282004</v>
      </c>
      <c r="CL34" s="2">
        <f t="shared" ref="CL34" si="158">+CK34*(1-$B$36)</f>
        <v>59.260985707249951</v>
      </c>
      <c r="CM34" s="2">
        <f t="shared" ref="CM34" si="159">+CL34*(1-$B$36)</f>
        <v>57.7794610645687</v>
      </c>
      <c r="CN34" s="2">
        <f t="shared" ref="CN34" si="160">+CM34*(1-$B$36)</f>
        <v>56.33497453795448</v>
      </c>
      <c r="CO34" s="2">
        <f t="shared" ref="CO34" si="161">+CN34*(1-$B$36)</f>
        <v>54.926600174505616</v>
      </c>
      <c r="CP34" s="2">
        <f t="shared" ref="CP34" si="162">+CO34*(1-$B$36)</f>
        <v>53.553435170142976</v>
      </c>
      <c r="CQ34" s="2">
        <f t="shared" ref="CQ34" si="163">+CP34*(1-$B$36)</f>
        <v>52.214599290889403</v>
      </c>
      <c r="CR34" s="2">
        <f t="shared" ref="CR34" si="164">+CQ34*(1-$B$36)</f>
        <v>50.909234308617165</v>
      </c>
      <c r="CS34" s="2">
        <f t="shared" ref="CS34" si="165">+CR34*(1-$B$36)</f>
        <v>49.636503450901735</v>
      </c>
      <c r="CT34" s="2">
        <f t="shared" ref="CT34" si="166">+CS34*(1-$B$36)</f>
        <v>48.395590864629192</v>
      </c>
      <c r="CU34" s="2">
        <f t="shared" ref="CU34" si="167">+CT34*(1-$B$36)</f>
        <v>47.185701093013463</v>
      </c>
      <c r="CV34" s="2">
        <f t="shared" ref="CV34" si="168">+CU34*(1-$B$36)</f>
        <v>46.006058565688129</v>
      </c>
      <c r="CW34" s="2">
        <f t="shared" ref="CW34" si="169">+CV34*(1-$B$36)</f>
        <v>44.855907101545924</v>
      </c>
    </row>
    <row r="35" spans="1:101" ht="20.75" customHeight="1" x14ac:dyDescent="0.2">
      <c r="A35" s="8" t="s">
        <v>149</v>
      </c>
      <c r="C35" s="2"/>
      <c r="D35" s="2">
        <f>+D34/C34</f>
        <v>0.97499999999999998</v>
      </c>
      <c r="E35" s="2">
        <f t="shared" ref="E35:AC35" si="170">+E34/D34</f>
        <v>0.97499999999999998</v>
      </c>
      <c r="F35" s="2">
        <f t="shared" si="170"/>
        <v>0.97499999999999998</v>
      </c>
      <c r="G35" s="2">
        <f t="shared" si="170"/>
        <v>0.97499999999999998</v>
      </c>
      <c r="H35" s="2">
        <f t="shared" si="170"/>
        <v>0.97499999999999998</v>
      </c>
      <c r="I35" s="2">
        <f t="shared" si="170"/>
        <v>0.97499999999999998</v>
      </c>
      <c r="J35" s="2">
        <f t="shared" si="170"/>
        <v>0.97499999999999998</v>
      </c>
      <c r="K35" s="2">
        <f t="shared" si="170"/>
        <v>0.97499999999999998</v>
      </c>
      <c r="L35" s="2">
        <f t="shared" si="170"/>
        <v>0.97499999999999998</v>
      </c>
      <c r="M35" s="2">
        <f t="shared" si="170"/>
        <v>0.97499999999999998</v>
      </c>
      <c r="N35" s="2">
        <f t="shared" si="170"/>
        <v>0.97499999999999998</v>
      </c>
      <c r="O35" s="2">
        <f t="shared" si="170"/>
        <v>0.97499999999999998</v>
      </c>
      <c r="P35" s="2">
        <f t="shared" si="170"/>
        <v>0.97499999999999998</v>
      </c>
      <c r="Q35" s="2">
        <f t="shared" si="170"/>
        <v>0.97499999999999998</v>
      </c>
      <c r="R35" s="2">
        <f t="shared" si="170"/>
        <v>0.97499999999999998</v>
      </c>
      <c r="S35" s="2">
        <f t="shared" si="170"/>
        <v>0.97500000000000009</v>
      </c>
      <c r="T35" s="2">
        <f t="shared" si="170"/>
        <v>0.97499999999999987</v>
      </c>
      <c r="U35" s="2">
        <f t="shared" si="170"/>
        <v>0.97499999999999998</v>
      </c>
      <c r="V35" s="2">
        <f t="shared" si="170"/>
        <v>0.97500000000000009</v>
      </c>
      <c r="W35" s="2">
        <f t="shared" si="170"/>
        <v>0.97499999999999998</v>
      </c>
      <c r="X35" s="2">
        <f t="shared" si="170"/>
        <v>0.97499999999999987</v>
      </c>
      <c r="Y35" s="2">
        <f t="shared" si="170"/>
        <v>0.97499999999999998</v>
      </c>
      <c r="Z35" s="2">
        <f t="shared" si="170"/>
        <v>0.97499999999999998</v>
      </c>
      <c r="AA35" s="2">
        <f t="shared" si="170"/>
        <v>0.97499999999999998</v>
      </c>
      <c r="AB35" s="2">
        <f t="shared" si="170"/>
        <v>0.97499999999999998</v>
      </c>
      <c r="AC35" s="2">
        <f t="shared" si="170"/>
        <v>0.97499999999999998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20.75" customHeight="1" x14ac:dyDescent="0.2">
      <c r="A36" s="8" t="s">
        <v>150</v>
      </c>
      <c r="B36" s="46">
        <f>+Parameters!B26</f>
        <v>2.5000000000000001E-2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ht="20.75" customHeight="1" x14ac:dyDescent="0.2">
      <c r="A37" s="8" t="s">
        <v>357</v>
      </c>
      <c r="B37" s="46">
        <v>1.2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20.75" customHeight="1" x14ac:dyDescent="0.2">
      <c r="A38" s="8" t="s">
        <v>120</v>
      </c>
      <c r="B38" s="46">
        <f>+Parameters!B12</f>
        <v>2250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ht="20.75" customHeight="1" x14ac:dyDescent="0.2">
      <c r="A39" s="8" t="s">
        <v>27</v>
      </c>
      <c r="B39" s="46">
        <f>+Parameters!B11</f>
        <v>2.6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20.75" customHeight="1" thickBot="1" x14ac:dyDescent="0.25">
      <c r="A40" s="186" t="s">
        <v>28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20.75" customHeight="1" thickTop="1" x14ac:dyDescent="0.2">
      <c r="A41" s="9" t="s">
        <v>370</v>
      </c>
      <c r="B41" s="96">
        <f>+B42</f>
        <v>0.35032002740000001</v>
      </c>
      <c r="C41" s="3">
        <f t="shared" ref="C41:AH41" si="171">+B41*EXP(B43*(C2-B2))</f>
        <v>0.32468227887664686</v>
      </c>
      <c r="D41" s="3">
        <f t="shared" si="171"/>
        <v>0.30103494112003065</v>
      </c>
      <c r="E41" s="3">
        <f t="shared" si="171"/>
        <v>0.27921523347900251</v>
      </c>
      <c r="F41" s="3">
        <f t="shared" si="171"/>
        <v>0.25907432380923329</v>
      </c>
      <c r="G41" s="3">
        <f t="shared" si="171"/>
        <v>0.24047608148626962</v>
      </c>
      <c r="H41" s="3">
        <f t="shared" si="171"/>
        <v>0.22329594631937605</v>
      </c>
      <c r="I41" s="3">
        <f t="shared" si="171"/>
        <v>0.20741990219931683</v>
      </c>
      <c r="J41" s="3">
        <f t="shared" si="171"/>
        <v>0.19274354542576499</v>
      </c>
      <c r="K41" s="3">
        <f t="shared" si="171"/>
        <v>0.17917123865819237</v>
      </c>
      <c r="L41" s="3">
        <f t="shared" si="171"/>
        <v>0.16661534233000197</v>
      </c>
      <c r="M41" s="3">
        <f t="shared" si="171"/>
        <v>0.15499551617010313</v>
      </c>
      <c r="N41" s="3">
        <f t="shared" si="171"/>
        <v>0.14423808419871922</v>
      </c>
      <c r="O41" s="3">
        <f t="shared" si="171"/>
        <v>0.13427545721353704</v>
      </c>
      <c r="P41" s="3">
        <f t="shared" si="171"/>
        <v>0.12504560736601034</v>
      </c>
      <c r="Q41" s="3">
        <f t="shared" si="171"/>
        <v>0.11649158995254968</v>
      </c>
      <c r="R41" s="3">
        <f t="shared" si="171"/>
        <v>0.10856110801756592</v>
      </c>
      <c r="S41" s="3">
        <f t="shared" si="171"/>
        <v>0.10120611579033552</v>
      </c>
      <c r="T41" s="3">
        <f t="shared" si="171"/>
        <v>9.438245736029155E-2</v>
      </c>
      <c r="U41" s="3">
        <f t="shared" si="171"/>
        <v>8.8049537339965969E-2</v>
      </c>
      <c r="V41" s="3">
        <f t="shared" si="171"/>
        <v>8.2170020575311795E-2</v>
      </c>
      <c r="W41" s="3">
        <f t="shared" si="171"/>
        <v>7.6709558242997883E-2</v>
      </c>
      <c r="X41" s="3">
        <f t="shared" si="171"/>
        <v>7.1636537926613258E-2</v>
      </c>
      <c r="Y41" s="3">
        <f t="shared" si="171"/>
        <v>6.6921855491330701E-2</v>
      </c>
      <c r="Z41" s="3">
        <f t="shared" si="171"/>
        <v>6.2538706781961162E-2</v>
      </c>
      <c r="AA41" s="3">
        <f t="shared" si="171"/>
        <v>5.8462397354720197E-2</v>
      </c>
      <c r="AB41" s="3">
        <f t="shared" si="171"/>
        <v>5.4670168620431954E-2</v>
      </c>
      <c r="AC41" s="3">
        <f t="shared" si="171"/>
        <v>5.1141038928115244E-2</v>
      </c>
      <c r="AD41" s="3">
        <f t="shared" si="171"/>
        <v>4.7855658254543826E-2</v>
      </c>
      <c r="AE41" s="3">
        <f t="shared" si="171"/>
        <v>4.4796175288897885E-2</v>
      </c>
      <c r="AF41" s="3">
        <f t="shared" si="171"/>
        <v>4.1946115813325774E-2</v>
      </c>
      <c r="AG41" s="3">
        <f t="shared" si="171"/>
        <v>3.9290271381282049E-2</v>
      </c>
      <c r="AH41" s="3">
        <f t="shared" si="171"/>
        <v>3.6814597386948644E-2</v>
      </c>
      <c r="AI41" s="3">
        <f t="shared" ref="AI41:BI41" si="172">+AH41*EXP(AH43*(AI2-AH2))</f>
        <v>3.4506119701822643E-2</v>
      </c>
      <c r="AJ41" s="3">
        <f t="shared" si="172"/>
        <v>3.2352849129514222E-2</v>
      </c>
      <c r="AK41" s="3">
        <f t="shared" si="172"/>
        <v>3.0343702997703663E-2</v>
      </c>
      <c r="AL41" s="3">
        <f t="shared" si="172"/>
        <v>2.8468433267742062E-2</v>
      </c>
      <c r="AM41" s="3">
        <f t="shared" si="172"/>
        <v>2.6717560598163548E-2</v>
      </c>
      <c r="AN41" s="3">
        <f t="shared" si="172"/>
        <v>2.5082313848962479E-2</v>
      </c>
      <c r="AO41" s="3">
        <f t="shared" si="172"/>
        <v>2.35545745593773E-2</v>
      </c>
      <c r="AP41" s="3">
        <f t="shared" si="172"/>
        <v>2.2126825973563968E-2</v>
      </c>
      <c r="AQ41" s="3">
        <f t="shared" si="172"/>
        <v>2.0792106226341991E-2</v>
      </c>
      <c r="AR41" s="3">
        <f t="shared" si="172"/>
        <v>1.9543965335520986E-2</v>
      </c>
      <c r="AS41" s="3">
        <f t="shared" si="172"/>
        <v>1.8376425678495529E-2</v>
      </c>
      <c r="AT41" s="3">
        <f t="shared" si="172"/>
        <v>1.7283945659128344E-2</v>
      </c>
      <c r="AU41" s="3">
        <f t="shared" si="172"/>
        <v>1.6261386296695282E-2</v>
      </c>
      <c r="AV41" s="3">
        <f t="shared" si="172"/>
        <v>1.5303980492082762E-2</v>
      </c>
      <c r="AW41" s="3">
        <f t="shared" si="172"/>
        <v>1.4407304747728058E-2</v>
      </c>
      <c r="AX41" s="3">
        <f t="shared" si="172"/>
        <v>1.356725313717321E-2</v>
      </c>
      <c r="AY41" s="3">
        <f t="shared" si="172"/>
        <v>1.2780013337742801E-2</v>
      </c>
      <c r="AZ41" s="3">
        <f t="shared" si="172"/>
        <v>1.2042044555916318E-2</v>
      </c>
      <c r="BA41" s="3">
        <f t="shared" si="172"/>
        <v>1.1350057189593204E-2</v>
      </c>
      <c r="BB41" s="3">
        <f t="shared" si="172"/>
        <v>1.0700994084775187E-2</v>
      </c>
      <c r="BC41" s="3">
        <f t="shared" si="172"/>
        <v>1.0092013256335849E-2</v>
      </c>
      <c r="BD41" s="3">
        <f t="shared" si="172"/>
        <v>9.5204719536195904E-3</v>
      </c>
      <c r="BE41" s="3">
        <f t="shared" si="172"/>
        <v>8.9839119617095391E-3</v>
      </c>
      <c r="BF41" s="3">
        <f t="shared" si="172"/>
        <v>8.4800460384149585E-3</v>
      </c>
      <c r="BG41" s="3">
        <f t="shared" si="172"/>
        <v>8.0067453954341308E-3</v>
      </c>
      <c r="BH41" s="3">
        <f t="shared" si="172"/>
        <v>7.5620281398210689E-3</v>
      </c>
      <c r="BI41" s="3">
        <f t="shared" si="172"/>
        <v>7.1440485988901702E-3</v>
      </c>
      <c r="BJ41" s="3">
        <f t="shared" ref="BJ41" si="173">+BI41*EXP(BI43*(BJ2-BI2))</f>
        <v>6.7510874580917184E-3</v>
      </c>
      <c r="BK41" s="3">
        <f t="shared" ref="BK41" si="174">+BJ41*EXP(BJ43*(BK2-BJ2))</f>
        <v>6.3815426472375947E-3</v>
      </c>
      <c r="BL41" s="3">
        <f t="shared" ref="BL41" si="175">+BK41*EXP(BK43*(BL2-BK2))</f>
        <v>6.0339209157998014E-3</v>
      </c>
      <c r="BM41" s="3">
        <f t="shared" ref="BM41" si="176">+BL41*EXP(BL43*(BM2-BL2))</f>
        <v>5.7068300428894363E-3</v>
      </c>
      <c r="BN41" s="3">
        <f t="shared" ref="BN41" si="177">+BM41*EXP(BM43*(BN2-BM2))</f>
        <v>5.3989716319910661E-3</v>
      </c>
      <c r="BO41" s="3">
        <f t="shared" ref="BO41" si="178">+BN41*EXP(BN43*(BO2-BN2))</f>
        <v>5.109134444614148E-3</v>
      </c>
      <c r="BP41" s="3">
        <f t="shared" ref="BP41" si="179">+BO41*EXP(BO43*(BP2-BO2))</f>
        <v>4.8361882307627127E-3</v>
      </c>
      <c r="BQ41" s="3">
        <f t="shared" ref="BQ41" si="180">+BP41*EXP(BP43*(BQ2-BP2))</f>
        <v>4.5790780175474759E-3</v>
      </c>
      <c r="BR41" s="3">
        <f t="shared" ref="BR41" si="181">+BQ41*EXP(BQ43*(BR2-BQ2))</f>
        <v>4.3368188203987091E-3</v>
      </c>
      <c r="BS41" s="3">
        <f t="shared" ref="BS41" si="182">+BR41*EXP(BR43*(BS2-BR2))</f>
        <v>4.1084907442086906E-3</v>
      </c>
      <c r="BT41" s="3">
        <f t="shared" ref="BT41" si="183">+BS41*EXP(BS43*(BT2-BS2))</f>
        <v>3.8932344443624299E-3</v>
      </c>
      <c r="BU41" s="3">
        <f t="shared" ref="BU41" si="184">+BT41*EXP(BT43*(BU2-BT2))</f>
        <v>3.6902469200254615E-3</v>
      </c>
      <c r="BV41" s="3">
        <f t="shared" ref="BV41" si="185">+BU41*EXP(BU43*(BV2-BU2))</f>
        <v>3.4987776142668442E-3</v>
      </c>
      <c r="BW41" s="3">
        <f t="shared" ref="BW41" si="186">+BV41*EXP(BV43*(BW2-BV2))</f>
        <v>3.3181247976214207E-3</v>
      </c>
      <c r="BX41" s="3">
        <f t="shared" ref="BX41" si="187">+BW41*EXP(BW43*(BX2-BW2))</f>
        <v>3.1476322135536609E-3</v>
      </c>
      <c r="BY41" s="3">
        <f t="shared" ref="BY41" si="188">+BX41*EXP(BX43*(BY2-BX2))</f>
        <v>2.9866859659903747E-3</v>
      </c>
      <c r="BZ41" s="3">
        <f t="shared" ref="BZ41" si="189">+BY41*EXP(BY43*(BZ2-BY2))</f>
        <v>2.8347116306543757E-3</v>
      </c>
      <c r="CA41" s="3">
        <f t="shared" ref="CA41" si="190">+BZ41*EXP(BZ43*(CA2-BZ2))</f>
        <v>2.6911715733677166E-3</v>
      </c>
      <c r="CB41" s="3">
        <f t="shared" ref="CB41" si="191">+CA41*EXP(CA43*(CB2-CA2))</f>
        <v>2.5555624598122936E-3</v>
      </c>
      <c r="CC41" s="3">
        <f t="shared" ref="CC41" si="192">+CB41*EXP(CB43*(CC2-CB2))</f>
        <v>2.4274129424473861E-3</v>
      </c>
      <c r="CD41" s="3">
        <f t="shared" ref="CD41" si="193">+CC41*EXP(CC43*(CD2-CC2))</f>
        <v>2.3062815113971016E-3</v>
      </c>
      <c r="CE41" s="3">
        <f t="shared" ref="CE41" si="194">+CD41*EXP(CD43*(CE2-CD2))</f>
        <v>2.1917544971440097E-3</v>
      </c>
      <c r="CF41" s="3">
        <f t="shared" ref="CF41" si="195">+CE41*EXP(CE43*(CF2-CE2))</f>
        <v>2.0834442138060482E-3</v>
      </c>
      <c r="CG41" s="3">
        <f t="shared" ref="CG41" si="196">+CF41*EXP(CF43*(CG2-CF2))</f>
        <v>1.9809872326389372E-3</v>
      </c>
      <c r="CH41" s="3">
        <f t="shared" ref="CH41" si="197">+CG41*EXP(CG43*(CH2-CG2))</f>
        <v>1.8840427762021788E-3</v>
      </c>
      <c r="CI41" s="3">
        <f t="shared" ref="CI41" si="198">+CH41*EXP(CH43*(CI2-CH2))</f>
        <v>1.7922912243589718E-3</v>
      </c>
      <c r="CJ41" s="3">
        <f t="shared" ref="CJ41" si="199">+CI41*EXP(CI43*(CJ2-CI2))</f>
        <v>1.7054327239543466E-3</v>
      </c>
      <c r="CK41" s="3">
        <f t="shared" ref="CK41" si="200">+CJ41*EXP(CJ43*(CK2-CJ2))</f>
        <v>1.6231858946362803E-3</v>
      </c>
      <c r="CL41" s="3">
        <f t="shared" ref="CL41" si="201">+CK41*EXP(CK43*(CL2-CK2))</f>
        <v>1.5452866238559505E-3</v>
      </c>
      <c r="CM41" s="3">
        <f t="shared" ref="CM41" si="202">+CL41*EXP(CL43*(CM2-CL2))</f>
        <v>1.471486944609594E-3</v>
      </c>
      <c r="CN41" s="3">
        <f t="shared" ref="CN41" si="203">+CM41*EXP(CM43*(CN2-CM2))</f>
        <v>1.4015539899693938E-3</v>
      </c>
      <c r="CO41" s="3">
        <f t="shared" ref="CO41" si="204">+CN41*EXP(CN43*(CO2-CN2))</f>
        <v>1.3352690188977632E-3</v>
      </c>
      <c r="CP41" s="3">
        <f t="shared" ref="CP41" si="205">+CO41*EXP(CO43*(CP2-CO2))</f>
        <v>1.272426508251428E-3</v>
      </c>
      <c r="CQ41" s="3">
        <f t="shared" ref="CQ41" si="206">+CP41*EXP(CP43*(CQ2-CP2))</f>
        <v>1.2128333062616633E-3</v>
      </c>
      <c r="CR41" s="3">
        <f t="shared" ref="CR41" si="207">+CQ41*EXP(CQ43*(CR2-CQ2))</f>
        <v>1.1563078431275002E-3</v>
      </c>
      <c r="CS41" s="3">
        <f t="shared" ref="CS41" si="208">+CR41*EXP(CR43*(CS2-CR2))</f>
        <v>1.1026793946820683E-3</v>
      </c>
      <c r="CT41" s="3">
        <f t="shared" ref="CT41" si="209">+CS41*EXP(CS43*(CT2-CS2))</f>
        <v>1.0517873953906434E-3</v>
      </c>
      <c r="CU41" s="3">
        <f t="shared" ref="CU41" si="210">+CT41*EXP(CT43*(CU2-CT2))</f>
        <v>1.0034807972144344E-3</v>
      </c>
      <c r="CV41" s="3">
        <f t="shared" ref="CV41" si="211">+CU41*EXP(CU43*(CV2-CU2))</f>
        <v>9.5761747112850276E-4</v>
      </c>
      <c r="CW41" s="3">
        <f t="shared" ref="CW41" si="212">+CV41*EXP(CV43*(CW2-CV2))</f>
        <v>9.1406364831712211E-4</v>
      </c>
    </row>
    <row r="42" spans="1:101" ht="20.75" customHeight="1" x14ac:dyDescent="0.2">
      <c r="A42" s="8" t="s">
        <v>369</v>
      </c>
      <c r="B42">
        <v>0.35032002740000001</v>
      </c>
      <c r="C42" s="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ht="20.75" customHeight="1" x14ac:dyDescent="0.2">
      <c r="A43" s="8" t="s">
        <v>151</v>
      </c>
      <c r="B43" s="2">
        <f>+Parameters!B15</f>
        <v>-1.52E-2</v>
      </c>
      <c r="C43" s="2">
        <f>+B43*(1+Parameters!$B$66)^5</f>
        <v>-1.5124151848075985E-2</v>
      </c>
      <c r="D43" s="2">
        <f>+C43*(1+Parameters!$B$66)^5</f>
        <v>-1.5048682179188174E-2</v>
      </c>
      <c r="E43" s="2">
        <f>+D43*(1+Parameters!$B$66)^5</f>
        <v>-1.4973589104702431E-2</v>
      </c>
      <c r="F43" s="2">
        <f>+E43*(1+Parameters!$B$66)^5</f>
        <v>-1.4898870745408929E-2</v>
      </c>
      <c r="G43" s="2">
        <f>+F43*(1+Parameters!$B$66)^5</f>
        <v>-1.482452523147511E-2</v>
      </c>
      <c r="H43" s="2">
        <f>+G43*(1+Parameters!$B$66)^5</f>
        <v>-1.4750550702398904E-2</v>
      </c>
      <c r="I43" s="2">
        <f>+H43*(1+Parameters!$B$66)^5</f>
        <v>-1.4676945306962164E-2</v>
      </c>
      <c r="J43" s="2">
        <f>+I43*(1+Parameters!$B$66)^5</f>
        <v>-1.460370720318434E-2</v>
      </c>
      <c r="K43" s="2">
        <f>+J43*(1+Parameters!$B$66)^5</f>
        <v>-1.4530834558276381E-2</v>
      </c>
      <c r="L43" s="2">
        <f>+K43*(1+Parameters!$B$66)^5</f>
        <v>-1.4458325548594875E-2</v>
      </c>
      <c r="M43" s="2">
        <f>+L43*(1+Parameters!$B$66)^5</f>
        <v>-1.4386178359596409E-2</v>
      </c>
      <c r="N43" s="2">
        <f>+M43*(1+Parameters!$B$66)^5</f>
        <v>-1.4314391185792157E-2</v>
      </c>
      <c r="O43" s="2">
        <f>+N43*(1+Parameters!$B$66)^5</f>
        <v>-1.42429622307027E-2</v>
      </c>
      <c r="P43" s="2">
        <f>+O43*(1+Parameters!$B$66)^5</f>
        <v>-1.4171889706813072E-2</v>
      </c>
      <c r="Q43" s="2">
        <f>+P43*(1+Parameters!$B$66)^5</f>
        <v>-1.4101171835528023E-2</v>
      </c>
      <c r="R43" s="2">
        <f>+Q43*(1+Parameters!$B$66)^5</f>
        <v>-1.4030806847127512E-2</v>
      </c>
      <c r="S43" s="2">
        <f>+R43*(1+Parameters!$B$66)^5</f>
        <v>-1.3960792980722418E-2</v>
      </c>
      <c r="T43" s="2">
        <f>+S43*(1+Parameters!$B$66)^5</f>
        <v>-1.3891128484210473E-2</v>
      </c>
      <c r="U43" s="2">
        <f>+T43*(1+Parameters!$B$66)^5</f>
        <v>-1.382181161423242E-2</v>
      </c>
      <c r="V43" s="2">
        <f>+U43*(1+Parameters!$B$66)^5</f>
        <v>-1.375284063612838E-2</v>
      </c>
      <c r="W43" s="2">
        <f>+V43*(1+Parameters!$B$66)^5</f>
        <v>-1.3684213823894443E-2</v>
      </c>
      <c r="X43" s="2">
        <f>+W43*(1+Parameters!$B$66)^5</f>
        <v>-1.3615929460139479E-2</v>
      </c>
      <c r="Y43" s="2">
        <f>+X43*(1+Parameters!$B$66)^5</f>
        <v>-1.3547985836042154E-2</v>
      </c>
      <c r="Z43" s="2">
        <f>+Y43*(1+Parameters!$B$66)^5</f>
        <v>-1.3480381251308172E-2</v>
      </c>
      <c r="AA43" s="2">
        <f>+Z43*(1+Parameters!$B$66)^5</f>
        <v>-1.341311401412772E-2</v>
      </c>
      <c r="AB43" s="2">
        <f>+AA43*(1+Parameters!$B$66)^5</f>
        <v>-1.3346182441133135E-2</v>
      </c>
      <c r="AC43" s="2">
        <f>+AB43*(1+Parameters!$B$66)^5</f>
        <v>-1.3279584857356775E-2</v>
      </c>
      <c r="AD43" s="2">
        <f>+AC43*(1+Parameters!$B$66)^5</f>
        <v>-1.3213319596189101E-2</v>
      </c>
      <c r="AE43" s="2">
        <f>+AD43*(1+Parameters!$B$66)^5</f>
        <v>-1.3147384999336974E-2</v>
      </c>
      <c r="AF43" s="2">
        <f>+AE43*(1+Parameters!$B$66)^5</f>
        <v>-1.3081779416782157E-2</v>
      </c>
      <c r="AG43" s="2">
        <f>+AF43*(1+Parameters!$B$66)^5</f>
        <v>-1.3016501206740015E-2</v>
      </c>
      <c r="AH43" s="2">
        <f>+AG43*(1+Parameters!$B$66)^5</f>
        <v>-1.295154873561844E-2</v>
      </c>
      <c r="AI43" s="2">
        <f>+AH43*(1+Parameters!$B$66)^5</f>
        <v>-1.2886920377976962E-2</v>
      </c>
      <c r="AJ43" s="2">
        <f>+AI43*(1+Parameters!$B$66)^5</f>
        <v>-1.2822614516486076E-2</v>
      </c>
      <c r="AK43" s="2">
        <f>+AJ43*(1+Parameters!$B$66)^5</f>
        <v>-1.2758629541886765E-2</v>
      </c>
      <c r="AL43" s="2">
        <f>+AK43*(1+Parameters!$B$66)^5</f>
        <v>-1.2694963852950235E-2</v>
      </c>
      <c r="AM43" s="2">
        <f>+AL43*(1+Parameters!$B$66)^5</f>
        <v>-1.2631615856437836E-2</v>
      </c>
      <c r="AN43" s="2">
        <f>+AM43*(1+Parameters!$B$66)^5</f>
        <v>-1.2568583967061198E-2</v>
      </c>
      <c r="AO43" s="2">
        <f>+AN43*(1+Parameters!$B$66)^5</f>
        <v>-1.2505866607442554E-2</v>
      </c>
      <c r="AP43" s="2">
        <f>+AO43*(1+Parameters!$B$66)^5</f>
        <v>-1.2443462208075266E-2</v>
      </c>
      <c r="AQ43" s="2">
        <f>+AP43*(1+Parameters!$B$66)^5</f>
        <v>-1.2381369207284554E-2</v>
      </c>
      <c r="AR43" s="2">
        <f>+AQ43*(1+Parameters!$B$66)^5</f>
        <v>-1.2319586051188406E-2</v>
      </c>
      <c r="AS43" s="2">
        <f>+AR43*(1+Parameters!$B$66)^5</f>
        <v>-1.2258111193658702E-2</v>
      </c>
      <c r="AT43" s="2">
        <f>+AS43*(1+Parameters!$B$66)^5</f>
        <v>-1.2196943096282511E-2</v>
      </c>
      <c r="AU43" s="2">
        <f>+AT43*(1+Parameters!$B$66)^5</f>
        <v>-1.2136080228323604E-2</v>
      </c>
      <c r="AV43" s="2">
        <f>+AU43*(1+Parameters!$B$66)^5</f>
        <v>-1.2075521066684134E-2</v>
      </c>
      <c r="AW43" s="2">
        <f>+AV43*(1+Parameters!$B$66)^5</f>
        <v>-1.2015264095866536E-2</v>
      </c>
      <c r="AX43" s="2">
        <f>+AW43*(1+Parameters!$B$66)^5</f>
        <v>-1.1955307807935587E-2</v>
      </c>
      <c r="AY43" s="2">
        <f>+AX43*(1+Parameters!$B$66)^5</f>
        <v>-1.1895650702480675E-2</v>
      </c>
      <c r="AZ43" s="2">
        <f>+AY43*(1+Parameters!$B$66)^5</f>
        <v>-1.1836291286578256E-2</v>
      </c>
      <c r="BA43" s="2">
        <f>+AZ43*(1+Parameters!$B$66)^5</f>
        <v>-1.1777228074754488E-2</v>
      </c>
      <c r="BB43" s="2">
        <f>+BA43*(1+Parameters!$B$66)^5</f>
        <v>-1.1718459588948058E-2</v>
      </c>
      <c r="BC43" s="2">
        <f>+BB43*(1+Parameters!$B$66)^5</f>
        <v>-1.1659984358473192E-2</v>
      </c>
      <c r="BD43" s="2">
        <f>+BC43*(1+Parameters!$B$66)^5</f>
        <v>-1.1601800919982856E-2</v>
      </c>
      <c r="BE43" s="2">
        <f>+BD43*(1+Parameters!$B$66)^5</f>
        <v>-1.154390781743213E-2</v>
      </c>
      <c r="BF43" s="2">
        <f>+BE43*(1+Parameters!$B$66)^5</f>
        <v>-1.1486303602041774E-2</v>
      </c>
      <c r="BG43" s="2">
        <f>+BF43*(1+Parameters!$B$66)^5</f>
        <v>-1.142898683226197E-2</v>
      </c>
      <c r="BH43" s="2">
        <f>+BG43*(1+Parameters!$B$66)^5</f>
        <v>-1.1371956073736247E-2</v>
      </c>
      <c r="BI43" s="2">
        <f>+BH43*(1+Parameters!$B$66)^5</f>
        <v>-1.131520989926559E-2</v>
      </c>
      <c r="BJ43" s="2">
        <f>+BI43*(1+Parameters!$B$66)^5</f>
        <v>-1.125874688877272E-2</v>
      </c>
      <c r="BK43" s="2">
        <f>+BJ43*(1+Parameters!$B$66)^5</f>
        <v>-1.1202565629266558E-2</v>
      </c>
      <c r="BL43" s="2">
        <f>+BK43*(1+Parameters!$B$66)^5</f>
        <v>-1.1146664714806864E-2</v>
      </c>
      <c r="BM43" s="2">
        <f>+BL43*(1+Parameters!$B$66)^5</f>
        <v>-1.1091042746469052E-2</v>
      </c>
      <c r="BN43" s="2">
        <f>+BM43*(1+Parameters!$B$66)^5</f>
        <v>-1.1035698332309189E-2</v>
      </c>
      <c r="BO43" s="2">
        <f>+BN43*(1+Parameters!$B$66)^5</f>
        <v>-1.0980630087329151E-2</v>
      </c>
      <c r="BP43" s="2">
        <f>+BO43*(1+Parameters!$B$66)^5</f>
        <v>-1.092583663344197E-2</v>
      </c>
      <c r="BQ43" s="2">
        <f>+BP43*(1+Parameters!$B$66)^5</f>
        <v>-1.0871316599437348E-2</v>
      </c>
      <c r="BR43" s="2">
        <f>+BQ43*(1+Parameters!$B$66)^5</f>
        <v>-1.0817068620947334E-2</v>
      </c>
      <c r="BS43" s="2">
        <f>+BR43*(1+Parameters!$B$66)^5</f>
        <v>-1.0763091340412196E-2</v>
      </c>
      <c r="BT43" s="2">
        <f>+BS43*(1+Parameters!$B$66)^5</f>
        <v>-1.0709383407046431E-2</v>
      </c>
      <c r="BU43" s="2">
        <f>+BT43*(1+Parameters!$B$66)^5</f>
        <v>-1.0655943476804972E-2</v>
      </c>
      <c r="BV43" s="2">
        <f>+BU43*(1+Parameters!$B$66)^5</f>
        <v>-1.0602770212349549E-2</v>
      </c>
      <c r="BW43" s="2">
        <f>+BV43*(1+Parameters!$B$66)^5</f>
        <v>-1.0549862283015226E-2</v>
      </c>
      <c r="BX43" s="2">
        <f>+BW43*(1+Parameters!$B$66)^5</f>
        <v>-1.0497218364777097E-2</v>
      </c>
      <c r="BY43" s="2">
        <f>+BX43*(1+Parameters!$B$66)^5</f>
        <v>-1.0444837140217151E-2</v>
      </c>
      <c r="BZ43" s="2">
        <f>+BY43*(1+Parameters!$B$66)^5</f>
        <v>-1.0392717298491309E-2</v>
      </c>
      <c r="CA43" s="2">
        <f>+BZ43*(1+Parameters!$B$66)^5</f>
        <v>-1.0340857535296618E-2</v>
      </c>
      <c r="CB43" s="2">
        <f>+CA43*(1+Parameters!$B$66)^5</f>
        <v>-1.0289256552838607E-2</v>
      </c>
      <c r="CC43" s="2">
        <f>+CB43*(1+Parameters!$B$66)^5</f>
        <v>-1.0237913059798813E-2</v>
      </c>
      <c r="CD43" s="2">
        <f>+CC43*(1+Parameters!$B$66)^5</f>
        <v>-1.0186825771302466E-2</v>
      </c>
      <c r="CE43" s="2">
        <f>+CD43*(1+Parameters!$B$66)^5</f>
        <v>-1.0135993408886334E-2</v>
      </c>
      <c r="CF43" s="2">
        <f>+CE43*(1+Parameters!$B$66)^5</f>
        <v>-1.0085414700466727E-2</v>
      </c>
      <c r="CG43" s="2">
        <f>+CF43*(1+Parameters!$B$66)^5</f>
        <v>-1.0035088380307668E-2</v>
      </c>
      <c r="CH43" s="2">
        <f>+CG43*(1+Parameters!$B$66)^5</f>
        <v>-9.9850131889892141E-3</v>
      </c>
      <c r="CI43" s="2">
        <f>+CH43*(1+Parameters!$B$66)^5</f>
        <v>-9.9351878733759409E-3</v>
      </c>
      <c r="CJ43" s="2">
        <f>+CI43*(1+Parameters!$B$66)^5</f>
        <v>-9.8856111865855828E-3</v>
      </c>
      <c r="CK43" s="2">
        <f>+CJ43*(1+Parameters!$B$66)^5</f>
        <v>-9.8362818879578276E-3</v>
      </c>
      <c r="CL43" s="2">
        <f>+CK43*(1+Parameters!$B$66)^5</f>
        <v>-9.7871987430232701E-3</v>
      </c>
      <c r="CM43" s="2">
        <f>+CL43*(1+Parameters!$B$66)^5</f>
        <v>-9.738360523472522E-3</v>
      </c>
      <c r="CN43" s="2">
        <f>+CM43*(1+Parameters!$B$66)^5</f>
        <v>-9.6897660071254711E-3</v>
      </c>
      <c r="CO43" s="2">
        <f>+CN43*(1+Parameters!$B$66)^5</f>
        <v>-9.6414139779006942E-3</v>
      </c>
      <c r="CP43" s="2">
        <f>+CO43*(1+Parameters!$B$66)^5</f>
        <v>-9.593303225785027E-3</v>
      </c>
      <c r="CQ43" s="2">
        <f>+CP43*(1+Parameters!$B$66)^5</f>
        <v>-9.5454325468032845E-3</v>
      </c>
      <c r="CR43" s="2">
        <f>+CQ43*(1+Parameters!$B$66)^5</f>
        <v>-9.4978007429881283E-3</v>
      </c>
      <c r="CS43" s="2">
        <f>+CR43*(1+Parameters!$B$66)^5</f>
        <v>-9.4504066223500896E-3</v>
      </c>
      <c r="CT43" s="2">
        <f>+CS43*(1+Parameters!$B$66)^5</f>
        <v>-9.4032489988477384E-3</v>
      </c>
      <c r="CU43" s="2">
        <f>+CT43*(1+Parameters!$B$66)^5</f>
        <v>-9.3563266923580059E-3</v>
      </c>
      <c r="CV43" s="2">
        <f>+CU43*(1+Parameters!$B$66)^5</f>
        <v>-9.3096385286466441E-3</v>
      </c>
      <c r="CW43" s="2">
        <f>+CV43*(1+Parameters!$B$66)^5</f>
        <v>-9.2631833393388516E-3</v>
      </c>
    </row>
    <row r="44" spans="1:101" ht="25.25" customHeight="1" x14ac:dyDescent="0.2">
      <c r="A44" s="8" t="s">
        <v>122</v>
      </c>
      <c r="B44" s="46">
        <f>+B45</f>
        <v>2.6</v>
      </c>
      <c r="C44" s="2">
        <f>+B44*(1-Parameters!$D$64)</f>
        <v>2.3010000000000002</v>
      </c>
      <c r="D44" s="2">
        <f>+C44*(1-Parameters!$D$64)</f>
        <v>2.0363850000000001</v>
      </c>
      <c r="E44" s="2">
        <f>+D44*(1-Parameters!$D$64)</f>
        <v>1.8022007250000001</v>
      </c>
      <c r="F44" s="2">
        <f>+E44*(1-Parameters!$D$64)</f>
        <v>1.5949476416250001</v>
      </c>
      <c r="G44" s="2">
        <f>+F44*(1-Parameters!$D$64)</f>
        <v>1.4115286628381252</v>
      </c>
      <c r="H44" s="2">
        <f>+G44*(1-Parameters!$D$64)</f>
        <v>1.2492028666117407</v>
      </c>
      <c r="I44" s="2">
        <f>+H44*(1-Parameters!$D$64)</f>
        <v>1.1055445369513905</v>
      </c>
      <c r="J44" s="2">
        <f>+I44*(1-Parameters!$D$64)</f>
        <v>0.97840691520198064</v>
      </c>
      <c r="K44" s="2">
        <f>+J44*(1-Parameters!$D$64)</f>
        <v>0.86589011995375287</v>
      </c>
      <c r="L44" s="2">
        <f>+K44*(1-Parameters!$D$64)</f>
        <v>0.76631275615907135</v>
      </c>
      <c r="M44" s="2">
        <f>+L44*(1-Parameters!$D$64)</f>
        <v>0.67818678920077813</v>
      </c>
      <c r="N44" s="2">
        <f>+M44*(1-Parameters!$D$64)</f>
        <v>0.60019530844268865</v>
      </c>
      <c r="O44" s="2">
        <f>+N44*(1-Parameters!$D$64)</f>
        <v>0.53117284797177944</v>
      </c>
      <c r="P44" s="2">
        <f>+O44*(1-Parameters!$D$64)</f>
        <v>0.47008797045502482</v>
      </c>
      <c r="Q44" s="2">
        <f>+P44*(1-Parameters!$D$64)</f>
        <v>0.41602785385269697</v>
      </c>
      <c r="R44" s="2">
        <f>+Q44*(1-Parameters!$D$64)</f>
        <v>0.36818465065963685</v>
      </c>
      <c r="S44" s="2">
        <f>+R44*(1-Parameters!$D$64)</f>
        <v>0.32584341583377863</v>
      </c>
      <c r="T44" s="2">
        <f>+S44*(1-Parameters!$D$64)</f>
        <v>0.28837142301289409</v>
      </c>
      <c r="U44" s="2">
        <f>+T44*(1-Parameters!$D$64)</f>
        <v>0.25520870936641127</v>
      </c>
      <c r="V44" s="2">
        <f>+U44*(1-Parameters!$D$64)</f>
        <v>0.22585970778927397</v>
      </c>
      <c r="W44" s="2">
        <f>+V44*(1-Parameters!$D$64)</f>
        <v>0.19988584139350746</v>
      </c>
      <c r="X44" s="2">
        <f>+W44*(1-Parameters!$D$64)</f>
        <v>0.17689896963325411</v>
      </c>
      <c r="Y44" s="2">
        <f>+X44*(1-Parameters!$D$64)</f>
        <v>0.15655558812542988</v>
      </c>
      <c r="Z44" s="2">
        <f>+Y44*(1-Parameters!$D$64)</f>
        <v>0.13855169549100546</v>
      </c>
      <c r="AA44" s="2">
        <f>+Z44*(1-Parameters!$D$64)</f>
        <v>0.12261825050953984</v>
      </c>
      <c r="AB44" s="2">
        <f>+AA44*(1-Parameters!$D$64)</f>
        <v>0.10851715170094275</v>
      </c>
      <c r="AC44" s="2">
        <f>+AB44*(1-Parameters!$D$64)</f>
        <v>9.6037679255334338E-2</v>
      </c>
      <c r="AD44" s="2">
        <f>+AC44*(1-Parameters!$D$64)</f>
        <v>8.4993346140970885E-2</v>
      </c>
      <c r="AE44" s="2">
        <f>+AD44*(1-Parameters!$D$64)</f>
        <v>7.5219111334759239E-2</v>
      </c>
      <c r="AF44" s="2">
        <f>+AE44*(1-Parameters!$D$64)</f>
        <v>6.6568913531261931E-2</v>
      </c>
      <c r="AG44" s="2">
        <f>+AF44*(1-Parameters!$D$64)</f>
        <v>5.8913488475166809E-2</v>
      </c>
      <c r="AH44" s="2">
        <f>+AG44*(1-Parameters!$D$64)</f>
        <v>5.2138437300522623E-2</v>
      </c>
      <c r="AI44" s="2">
        <f>+AH44*(1-Parameters!$D$64)</f>
        <v>4.6142517010962524E-2</v>
      </c>
      <c r="AJ44" s="2">
        <f>+AI44*(1-Parameters!$D$64)</f>
        <v>4.0836127554701833E-2</v>
      </c>
      <c r="AK44" s="2">
        <f>+AJ44*(1-Parameters!$D$64)</f>
        <v>3.6139972885911122E-2</v>
      </c>
      <c r="AL44" s="2">
        <f>+AK44*(1-Parameters!$D$64)</f>
        <v>3.1983876004031346E-2</v>
      </c>
      <c r="AM44" s="2">
        <f>+AL44*(1-Parameters!$D$64)</f>
        <v>2.8305730263567742E-2</v>
      </c>
      <c r="AN44" s="2">
        <f>+AM44*(1-Parameters!$D$64)</f>
        <v>2.5050571283257453E-2</v>
      </c>
      <c r="AO44" s="2">
        <f>+AN44*(1-Parameters!$D$64)</f>
        <v>2.2169755585682845E-2</v>
      </c>
      <c r="AP44" s="2">
        <f>+AO44*(1-Parameters!$D$64)</f>
        <v>1.9620233693329318E-2</v>
      </c>
      <c r="AQ44" s="2">
        <f>+AP44*(1-Parameters!$D$64)</f>
        <v>1.7363906818596446E-2</v>
      </c>
      <c r="AR44" s="2">
        <f>+AQ44*(1-Parameters!$D$64)</f>
        <v>1.5367057534457855E-2</v>
      </c>
      <c r="AS44" s="2">
        <f>+AR44*(1-Parameters!$D$64)</f>
        <v>1.3599845917995202E-2</v>
      </c>
      <c r="AT44" s="2">
        <f>+AS44*(1-Parameters!$D$64)</f>
        <v>1.2035863637425754E-2</v>
      </c>
      <c r="AU44" s="2">
        <f>+AT44*(1-Parameters!$D$64)</f>
        <v>1.0651739319121792E-2</v>
      </c>
      <c r="AV44" s="2">
        <f>+AU44*(1-Parameters!$D$64)</f>
        <v>9.4267892974227857E-3</v>
      </c>
      <c r="AW44" s="2">
        <f>+AV44*(1-Parameters!$D$64)</f>
        <v>8.3427085282191654E-3</v>
      </c>
      <c r="AX44" s="2">
        <f>+AW44*(1-Parameters!$D$64)</f>
        <v>7.383297047473961E-3</v>
      </c>
      <c r="AY44" s="2">
        <f>+AX44*(1-Parameters!$D$64)</f>
        <v>6.534217887014456E-3</v>
      </c>
      <c r="AZ44" s="2">
        <f>+AY44*(1-Parameters!$D$64)</f>
        <v>5.7827828300077936E-3</v>
      </c>
      <c r="BA44" s="2">
        <f>+AZ44*(1-Parameters!$D$64)</f>
        <v>5.1177628045568973E-3</v>
      </c>
      <c r="BB44" s="2">
        <f>+BA44*(1-Parameters!$D$64)</f>
        <v>4.5292200820328541E-3</v>
      </c>
      <c r="BC44" s="2">
        <f>+BB44*(1-Parameters!$D$64)</f>
        <v>4.0083597725990763E-3</v>
      </c>
      <c r="BD44" s="2">
        <f>+BC44*(1-Parameters!$D$64)</f>
        <v>3.5473983987501824E-3</v>
      </c>
      <c r="BE44" s="2">
        <f>+BD44*(1-Parameters!$D$64)</f>
        <v>3.1394475828939116E-3</v>
      </c>
      <c r="BF44" s="2">
        <f>+BE44*(1-Parameters!$D$64)</f>
        <v>2.7784111108611117E-3</v>
      </c>
      <c r="BG44" s="2">
        <f>+BF44*(1-Parameters!$D$64)</f>
        <v>2.4588938331120839E-3</v>
      </c>
      <c r="BH44" s="2">
        <f>+BG44*(1-Parameters!$D$64)</f>
        <v>2.176121042304194E-3</v>
      </c>
      <c r="BI44" s="2">
        <f>+BH44*(1-Parameters!$D$64)</f>
        <v>1.9258671224392117E-3</v>
      </c>
      <c r="BJ44" s="2">
        <f>+BI44*(1-Parameters!$D$64)</f>
        <v>1.7043924033587024E-3</v>
      </c>
      <c r="BK44" s="2">
        <f>+BJ44*(1-Parameters!$D$64)</f>
        <v>1.5083872769724516E-3</v>
      </c>
      <c r="BL44" s="2">
        <f>+BK44*(1-Parameters!$D$64)</f>
        <v>1.3349227401206196E-3</v>
      </c>
      <c r="BM44" s="2">
        <f>+BL44*(1-Parameters!$D$64)</f>
        <v>1.1814066250067485E-3</v>
      </c>
      <c r="BN44" s="2">
        <f>+BM44*(1-Parameters!$D$64)</f>
        <v>1.0455448631309723E-3</v>
      </c>
      <c r="BO44" s="2">
        <f>+BN44*(1-Parameters!$D$64)</f>
        <v>9.2530720387091049E-4</v>
      </c>
      <c r="BP44" s="2">
        <f>+BO44*(1-Parameters!$D$64)</f>
        <v>8.1889687542575581E-4</v>
      </c>
      <c r="BQ44" s="2">
        <f>+BP44*(1-Parameters!$D$64)</f>
        <v>7.2472373475179395E-4</v>
      </c>
      <c r="BR44" s="2">
        <f>+BQ44*(1-Parameters!$D$64)</f>
        <v>6.4138050525533767E-4</v>
      </c>
      <c r="BS44" s="2">
        <f>+BR44*(1-Parameters!$D$64)</f>
        <v>5.6762174715097383E-4</v>
      </c>
      <c r="BT44" s="2">
        <f>+BS44*(1-Parameters!$D$64)</f>
        <v>5.0234524622861179E-4</v>
      </c>
      <c r="BU44" s="2">
        <f>+BT44*(1-Parameters!$D$64)</f>
        <v>4.4457554291232144E-4</v>
      </c>
      <c r="BV44" s="2">
        <f>+BU44*(1-Parameters!$D$64)</f>
        <v>3.9344935547740449E-4</v>
      </c>
      <c r="BW44" s="2">
        <f>+BV44*(1-Parameters!$D$64)</f>
        <v>3.4820267959750299E-4</v>
      </c>
      <c r="BX44" s="2">
        <f>+BW44*(1-Parameters!$D$64)</f>
        <v>3.0815937144379013E-4</v>
      </c>
      <c r="BY44" s="2">
        <f>+BX44*(1-Parameters!$D$64)</f>
        <v>2.7272104372775429E-4</v>
      </c>
      <c r="BZ44" s="2">
        <f>+BY44*(1-Parameters!$D$64)</f>
        <v>2.4135812369906255E-4</v>
      </c>
      <c r="CA44" s="2">
        <f>+BZ44*(1-Parameters!$D$64)</f>
        <v>2.1360193947367036E-4</v>
      </c>
      <c r="CB44" s="2">
        <f>+CA44*(1-Parameters!$D$64)</f>
        <v>1.8903771643419826E-4</v>
      </c>
      <c r="CC44" s="2">
        <f>+CB44*(1-Parameters!$D$64)</f>
        <v>1.6729837904426545E-4</v>
      </c>
      <c r="CD44" s="2">
        <f>+CC44*(1-Parameters!$D$64)</f>
        <v>1.4805906545417493E-4</v>
      </c>
      <c r="CE44" s="2">
        <f>+CD44*(1-Parameters!$D$64)</f>
        <v>1.3103227292694483E-4</v>
      </c>
      <c r="CF44" s="2">
        <f>+CE44*(1-Parameters!$D$64)</f>
        <v>1.1596356154034618E-4</v>
      </c>
      <c r="CG44" s="2">
        <f>+CF44*(1-Parameters!$D$64)</f>
        <v>1.0262775196320638E-4</v>
      </c>
      <c r="CH44" s="2">
        <f>+CG44*(1-Parameters!$D$64)</f>
        <v>9.0825560487437643E-5</v>
      </c>
      <c r="CI44" s="2">
        <f>+CH44*(1-Parameters!$D$64)</f>
        <v>8.0380621031382311E-5</v>
      </c>
      <c r="CJ44" s="2">
        <f>+CI44*(1-Parameters!$D$64)</f>
        <v>7.1136849612773342E-5</v>
      </c>
      <c r="CK44" s="2">
        <f>+CJ44*(1-Parameters!$D$64)</f>
        <v>6.2956111907304412E-5</v>
      </c>
      <c r="CL44" s="2">
        <f>+CK44*(1-Parameters!$D$64)</f>
        <v>5.5716159037964404E-5</v>
      </c>
      <c r="CM44" s="2">
        <f>+CL44*(1-Parameters!$D$64)</f>
        <v>4.9308800748598501E-5</v>
      </c>
      <c r="CN44" s="2">
        <f>+CM44*(1-Parameters!$D$64)</f>
        <v>4.3638288662509672E-5</v>
      </c>
      <c r="CO44" s="2">
        <f>+CN44*(1-Parameters!$D$64)</f>
        <v>3.8619885466321058E-5</v>
      </c>
      <c r="CP44" s="2">
        <f>+CO44*(1-Parameters!$D$64)</f>
        <v>3.4178598637694134E-5</v>
      </c>
      <c r="CQ44" s="2">
        <f>+CP44*(1-Parameters!$D$64)</f>
        <v>3.0248059794359309E-5</v>
      </c>
      <c r="CR44" s="2">
        <f>+CQ44*(1-Parameters!$D$64)</f>
        <v>2.6769532918007989E-5</v>
      </c>
      <c r="CS44" s="2">
        <f>+CR44*(1-Parameters!$D$64)</f>
        <v>2.3691036632437071E-5</v>
      </c>
      <c r="CT44" s="2">
        <f>+CS44*(1-Parameters!$D$64)</f>
        <v>2.0966567419706807E-5</v>
      </c>
      <c r="CU44" s="2">
        <f>+CT44*(1-Parameters!$D$64)</f>
        <v>1.8555412166440525E-5</v>
      </c>
      <c r="CV44" s="2">
        <f>+CU44*(1-Parameters!$D$64)</f>
        <v>1.6421539767299864E-5</v>
      </c>
      <c r="CW44" s="2">
        <f>+CV44*(1-Parameters!$D$64)</f>
        <v>1.453306269406038E-5</v>
      </c>
    </row>
    <row r="45" spans="1:101" ht="20.75" customHeight="1" x14ac:dyDescent="0.2">
      <c r="A45" s="8" t="s">
        <v>385</v>
      </c>
      <c r="B45" s="46">
        <f>Parameters!D63</f>
        <v>2.6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20.75" customHeight="1" thickBot="1" x14ac:dyDescent="0.25">
      <c r="A46" s="189" t="s">
        <v>2</v>
      </c>
      <c r="B46" s="4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20.75" customHeight="1" thickTop="1" x14ac:dyDescent="0.2">
      <c r="A47" s="8" t="str">
        <f>+IF(Parameters!B27=1,"Copenhagen",IF(Parameters!B27=2,"Copenhagen rich",IF(Parameters!B27=3,"Realistically optimistic","All immediate")))</f>
        <v>All immediate</v>
      </c>
      <c r="B47" s="49">
        <v>1</v>
      </c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</row>
    <row r="48" spans="1:101" ht="20.75" customHeight="1" thickBot="1" x14ac:dyDescent="0.25">
      <c r="A48" s="186" t="s">
        <v>79</v>
      </c>
      <c r="C48" s="2"/>
      <c r="D48" s="2">
        <f>+B126</f>
        <v>10.501777231731097</v>
      </c>
      <c r="E48" s="2">
        <v>7.5267760935020336</v>
      </c>
      <c r="F48" s="5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20.75" customHeight="1" thickTop="1" x14ac:dyDescent="0.2">
      <c r="A49" s="8" t="s">
        <v>41</v>
      </c>
      <c r="B49" s="184">
        <v>3.0245526568176299E-2</v>
      </c>
      <c r="C49" s="5">
        <v>0.84268526359483076</v>
      </c>
      <c r="D49" s="2">
        <f>+B126^B19/1000</f>
        <v>3.0257362078377911E-2</v>
      </c>
      <c r="E49" s="2">
        <f>+B49/C49</f>
        <v>3.5891842274719747E-2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ht="20.75" customHeight="1" x14ac:dyDescent="0.2">
      <c r="A50" s="8" t="s">
        <v>42</v>
      </c>
      <c r="B50" s="46">
        <v>-10993.704</v>
      </c>
      <c r="C50" s="16"/>
      <c r="D50" s="16">
        <f>+B163</f>
        <v>12484.535168612401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20.75" customHeight="1" thickBot="1" x14ac:dyDescent="0.25">
      <c r="A51" s="186" t="s">
        <v>186</v>
      </c>
      <c r="B51" s="46">
        <v>1</v>
      </c>
      <c r="C51" s="2"/>
      <c r="D51" s="2">
        <f>+D50-B129</f>
        <v>-103978.01545214784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20.75" customHeight="1" thickTop="1" thickBot="1" x14ac:dyDescent="0.25">
      <c r="A52" s="186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</row>
    <row r="53" spans="1:101" ht="20.75" customHeight="1" thickTop="1" x14ac:dyDescent="0.2">
      <c r="A53" s="8" t="s">
        <v>15</v>
      </c>
      <c r="B53" s="190">
        <f>+Parameters!B38</f>
        <v>7403</v>
      </c>
      <c r="C53" s="15">
        <f>+B53*(Parameters!$B$40/B53)^Parameters!$B$39</f>
        <v>7853.0908476727118</v>
      </c>
      <c r="D53" s="15">
        <f>+C53*(Parameters!$B$40/C53)^Parameters!$B$39</f>
        <v>8264.9206603509738</v>
      </c>
      <c r="E53" s="15">
        <f>+D53*(Parameters!$B$40/D53)^Parameters!$B$39</f>
        <v>8638.9749595589383</v>
      </c>
      <c r="F53" s="15">
        <f>+E53*(Parameters!$B$40/E53)^Parameters!$B$39</f>
        <v>8976.5569175846158</v>
      </c>
      <c r="G53" s="15">
        <f>+F53*(Parameters!$B$40/F53)^Parameters!$B$39</f>
        <v>9279.5429846998359</v>
      </c>
      <c r="H53" s="15">
        <f>+G53*(Parameters!$B$40/G53)^Parameters!$B$39</f>
        <v>9550.1795276371813</v>
      </c>
      <c r="I53" s="15">
        <f>+H53*(Parameters!$B$40/H53)^Parameters!$B$39</f>
        <v>9790.9199655999382</v>
      </c>
      <c r="J53" s="15">
        <f>+I53*(Parameters!$B$40/I53)^Parameters!$B$39</f>
        <v>10004.298976254453</v>
      </c>
      <c r="K53" s="15">
        <f>+J53*(Parameters!$B$40/J53)^Parameters!$B$39</f>
        <v>10192.8388950882</v>
      </c>
      <c r="L53" s="15">
        <f>+K53*(Parameters!$B$40/K53)^Parameters!$B$39</f>
        <v>10358.982970443227</v>
      </c>
      <c r="M53" s="15">
        <f>+L53*(Parameters!$B$40/L53)^Parameters!$B$39</f>
        <v>10505.05028880088</v>
      </c>
      <c r="N53" s="15">
        <f>+M53*(Parameters!$B$40/M53)^Parameters!$B$39</f>
        <v>10633.207677451763</v>
      </c>
      <c r="O53" s="15">
        <f>+N53*(Parameters!$B$40/N53)^Parameters!$B$39</f>
        <v>10745.454538260821</v>
      </c>
      <c r="P53" s="15">
        <f>+O53*(Parameters!$B$40/O53)^Parameters!$B$39</f>
        <v>10843.617248100269</v>
      </c>
      <c r="Q53" s="15">
        <f>+P53*(Parameters!$B$40/P53)^Parameters!$B$39</f>
        <v>10929.350409038889</v>
      </c>
      <c r="R53" s="15">
        <f>+Q53*(Parameters!$B$40/Q53)^Parameters!$B$39</f>
        <v>11004.142808573542</v>
      </c>
      <c r="S53" s="15">
        <f>+R53*(Parameters!$B$40/R53)^Parameters!$B$39</f>
        <v>11069.326442880916</v>
      </c>
      <c r="T53" s="15">
        <f>+S53*(Parameters!$B$40/S53)^Parameters!$B$39</f>
        <v>11126.087363263761</v>
      </c>
      <c r="U53" s="15">
        <f>+T53*(Parameters!$B$40/T53)^Parameters!$B$39</f>
        <v>11175.477433974342</v>
      </c>
      <c r="V53" s="15">
        <f>+U53*(Parameters!$B$40/U53)^Parameters!$B$39</f>
        <v>11218.426348174595</v>
      </c>
      <c r="W53" s="15">
        <f>+V53*(Parameters!$B$40/V53)^Parameters!$B$39</f>
        <v>11255.753448762487</v>
      </c>
      <c r="X53" s="15">
        <f>+W53*(Parameters!$B$40/W53)^Parameters!$B$39</f>
        <v>11288.179052678744</v>
      </c>
      <c r="Y53" s="15">
        <f>+X53*(Parameters!$B$40/X53)^Parameters!$B$39</f>
        <v>11316.335090616962</v>
      </c>
      <c r="Z53" s="15">
        <f>+Y53*(Parameters!$B$40/Y53)^Parameters!$B$39</f>
        <v>11340.77495699495</v>
      </c>
      <c r="AA53" s="15">
        <f>+Z53*(Parameters!$B$40/Z53)^Parameters!$B$39</f>
        <v>11361.982524452027</v>
      </c>
      <c r="AB53" s="15">
        <f>+AA53*(Parameters!$B$40/AA53)^Parameters!$B$39</f>
        <v>11380.380318589312</v>
      </c>
      <c r="AC53" s="15">
        <f>+AB53*(Parameters!$B$40/AB53)^Parameters!$B$39</f>
        <v>11396.336876618581</v>
      </c>
      <c r="AD53" s="15">
        <f>+AC53*(Parameters!$B$40/AC53)^Parameters!$B$39</f>
        <v>11410.173331525233</v>
      </c>
      <c r="AE53" s="15">
        <f>+AD53*(Parameters!$B$40/AD53)^Parameters!$B$39</f>
        <v>11422.169273990849</v>
      </c>
      <c r="AF53" s="15">
        <f>+AE53*(Parameters!$B$40/AE53)^Parameters!$B$39</f>
        <v>11432.567949731294</v>
      </c>
      <c r="AG53" s="15">
        <f>+AF53*(Parameters!$B$40/AF53)^Parameters!$B$39</f>
        <v>11441.580851653025</v>
      </c>
      <c r="AH53" s="15">
        <f>+AG53*(Parameters!$B$40/AG53)^Parameters!$B$39</f>
        <v>11449.391765481925</v>
      </c>
      <c r="AI53" s="15">
        <f>+AH53*(Parameters!$B$40/AH53)^Parameters!$B$39</f>
        <v>11456.160325138086</v>
      </c>
      <c r="AJ53" s="15">
        <f>+AI53*(Parameters!$B$40/AI53)^Parameters!$B$39</f>
        <v>11462.025130744276</v>
      </c>
      <c r="AK53" s="15">
        <f>+AJ53*(Parameters!$B$40/AJ53)^Parameters!$B$39</f>
        <v>11467.106478214737</v>
      </c>
      <c r="AL53" s="15">
        <f>+AK53*(Parameters!$B$40/AK53)^Parameters!$B$39</f>
        <v>11471.508745191126</v>
      </c>
      <c r="AM53" s="15">
        <f>+AL53*(Parameters!$B$40/AL53)^Parameters!$B$39</f>
        <v>11475.322473890456</v>
      </c>
      <c r="AN53" s="15">
        <f>+AM53*(Parameters!$B$40/AM53)^Parameters!$B$39</f>
        <v>11478.626187350132</v>
      </c>
      <c r="AO53" s="15">
        <f>+AN53*(Parameters!$B$40/AN53)^Parameters!$B$39</f>
        <v>11481.487971688384</v>
      </c>
      <c r="AP53" s="15">
        <f>+AO53*(Parameters!$B$40/AO53)^Parameters!$B$39</f>
        <v>11483.966853397809</v>
      </c>
      <c r="AQ53" s="15">
        <f>+AP53*(Parameters!$B$40/AP53)^Parameters!$B$39</f>
        <v>11486.113997381164</v>
      </c>
      <c r="AR53" s="15">
        <f>+AQ53*(Parameters!$B$40/AQ53)^Parameters!$B$39</f>
        <v>11487.973748430022</v>
      </c>
      <c r="AS53" s="15">
        <f>+AR53*(Parameters!$B$40/AR53)^Parameters!$B$39</f>
        <v>11489.584536133172</v>
      </c>
      <c r="AT53" s="15">
        <f>+AS53*(Parameters!$B$40/AS53)^Parameters!$B$39</f>
        <v>11490.979660770285</v>
      </c>
      <c r="AU53" s="15">
        <f>+AT53*(Parameters!$B$40/AT53)^Parameters!$B$39</f>
        <v>11492.187975579365</v>
      </c>
      <c r="AV53" s="15">
        <f>+AU53*(Parameters!$B$40/AU53)^Parameters!$B$39</f>
        <v>11493.234478863882</v>
      </c>
      <c r="AW53" s="15">
        <f>+AV53*(Parameters!$B$40/AV53)^Parameters!$B$39</f>
        <v>11494.140827705703</v>
      </c>
      <c r="AX53" s="15">
        <f>+AW53*(Parameters!$B$40/AW53)^Parameters!$B$39</f>
        <v>11494.925783551995</v>
      </c>
      <c r="AY53" s="15">
        <f>+AX53*(Parameters!$B$40/AX53)^Parameters!$B$39</f>
        <v>11495.605598627271</v>
      </c>
      <c r="AZ53" s="15">
        <f>+AY53*(Parameters!$B$40/AY53)^Parameters!$B$39</f>
        <v>11496.194350966784</v>
      </c>
      <c r="BA53" s="15">
        <f>+AZ53*(Parameters!$B$40/AZ53)^Parameters!$B$39</f>
        <v>11496.704234855868</v>
      </c>
      <c r="BB53" s="15">
        <f>+BA53*(Parameters!$B$40/BA53)^Parameters!$B$39</f>
        <v>11497.145812575862</v>
      </c>
      <c r="BC53" s="15">
        <f>+BB53*(Parameters!$B$40/BB53)^Parameters!$B$39</f>
        <v>11497.528232585137</v>
      </c>
      <c r="BD53" s="15">
        <f>+BC53*(Parameters!$B$40/BC53)^Parameters!$B$39</f>
        <v>11497.85941859073</v>
      </c>
      <c r="BE53" s="15">
        <f>+BD53*(Parameters!$B$40/BD53)^Parameters!$B$39</f>
        <v>11498.146233379515</v>
      </c>
      <c r="BF53" s="15">
        <f>+BE53*(Parameters!$B$40/BE53)^Parameters!$B$39</f>
        <v>11498.394620767363</v>
      </c>
      <c r="BG53" s="15">
        <f>+BF53*(Parameters!$B$40/BF53)^Parameters!$B$39</f>
        <v>11498.609728580654</v>
      </c>
      <c r="BH53" s="15">
        <f>+BG53*(Parameters!$B$40/BG53)^Parameters!$B$39</f>
        <v>11498.796015198392</v>
      </c>
      <c r="BI53" s="15">
        <f>+BH53*(Parameters!$B$40/BH53)^Parameters!$B$39</f>
        <v>11498.957341847823</v>
      </c>
      <c r="BJ53" s="15">
        <f>+BI53*(Parameters!$B$40/BI53)^Parameters!$B$39</f>
        <v>11499.097052555</v>
      </c>
      <c r="BK53" s="15">
        <f>+BJ53*(Parameters!$B$40/BJ53)^Parameters!$B$39</f>
        <v>11499.218043398931</v>
      </c>
      <c r="BL53" s="15">
        <f>+BK53*(Parameters!$B$40/BK53)^Parameters!$B$39</f>
        <v>11499.32282249836</v>
      </c>
      <c r="BM53" s="15">
        <f>+BL53*(Parameters!$B$40/BL53)^Parameters!$B$39</f>
        <v>11499.413561969866</v>
      </c>
      <c r="BN53" s="15">
        <f>+BM53*(Parameters!$B$40/BM53)^Parameters!$B$39</f>
        <v>11499.492142930712</v>
      </c>
      <c r="BO53" s="15">
        <f>+BN53*(Parameters!$B$40/BN53)^Parameters!$B$39</f>
        <v>11499.560194476675</v>
      </c>
      <c r="BP53" s="15">
        <f>+BO53*(Parameters!$B$40/BO53)^Parameters!$B$39</f>
        <v>11499.619127440863</v>
      </c>
      <c r="BQ53" s="15">
        <f>+BP53*(Parameters!$B$40/BP53)^Parameters!$B$39</f>
        <v>11499.670163631874</v>
      </c>
      <c r="BR53" s="15">
        <f>+BQ53*(Parameters!$B$40/BQ53)^Parameters!$B$39</f>
        <v>11499.714361156297</v>
      </c>
      <c r="BS53" s="15">
        <f>+BR53*(Parameters!$B$40/BR53)^Parameters!$B$39</f>
        <v>11499.752636349696</v>
      </c>
      <c r="BT53" s="15">
        <f>+BS53*(Parameters!$B$40/BS53)^Parameters!$B$39</f>
        <v>11499.785782770112</v>
      </c>
      <c r="BU53" s="15">
        <f>+BT53*(Parameters!$B$40/BT53)^Parameters!$B$39</f>
        <v>11499.814487647387</v>
      </c>
      <c r="BV53" s="15">
        <f>+BU53*(Parameters!$B$40/BU53)^Parameters!$B$39</f>
        <v>11499.839346129002</v>
      </c>
      <c r="BW53" s="15">
        <f>+BV53*(Parameters!$B$40/BV53)^Parameters!$B$39</f>
        <v>11499.860873617496</v>
      </c>
      <c r="BX53" s="15">
        <f>+BW53*(Parameters!$B$40/BW53)^Parameters!$B$39</f>
        <v>11499.87951645509</v>
      </c>
      <c r="BY53" s="15">
        <f>+BX53*(Parameters!$B$40/BX53)^Parameters!$B$39</f>
        <v>11499.895661176868</v>
      </c>
      <c r="BZ53" s="15">
        <f>+BY53*(Parameters!$B$40/BY53)^Parameters!$B$39</f>
        <v>11499.909642524241</v>
      </c>
      <c r="CA53" s="15">
        <f>+BZ53*(Parameters!$B$40/BZ53)^Parameters!$B$39</f>
        <v>11499.921750384799</v>
      </c>
      <c r="CB53" s="15">
        <f>+CA53*(Parameters!$B$40/CA53)^Parameters!$B$39</f>
        <v>11499.932235802344</v>
      </c>
      <c r="CC53" s="15">
        <f>+CB53*(Parameters!$B$40/CB53)^Parameters!$B$39</f>
        <v>11499.941316181661</v>
      </c>
      <c r="CD53" s="15">
        <f>+CC53*(Parameters!$B$40/CC53)^Parameters!$B$39</f>
        <v>11499.949179795942</v>
      </c>
      <c r="CE53" s="15">
        <f>+CD53*(Parameters!$B$40/CD53)^Parameters!$B$39</f>
        <v>11499.955989690256</v>
      </c>
      <c r="CF53" s="15">
        <f>+CE53*(Parameters!$B$40/CE53)^Parameters!$B$39</f>
        <v>11499.961887061989</v>
      </c>
      <c r="CG53" s="15">
        <f>+CF53*(Parameters!$B$40/CF53)^Parameters!$B$39</f>
        <v>11499.966994188353</v>
      </c>
      <c r="CH53" s="15">
        <f>+CG53*(Parameters!$B$40/CG53)^Parameters!$B$39</f>
        <v>11499.971416961618</v>
      </c>
      <c r="CI53" s="15">
        <f>+CH53*(Parameters!$B$40/CH53)^Parameters!$B$39</f>
        <v>11499.97524708464</v>
      </c>
      <c r="CJ53" s="15">
        <f>+CI53*(Parameters!$B$40/CI53)^Parameters!$B$39</f>
        <v>11499.978563972207</v>
      </c>
      <c r="CK53" s="15">
        <f>+CJ53*(Parameters!$B$40/CJ53)^Parameters!$B$39</f>
        <v>11499.981436397613</v>
      </c>
      <c r="CL53" s="15">
        <f>+CK53*(Parameters!$B$40/CK53)^Parameters!$B$39</f>
        <v>11499.983923918593</v>
      </c>
      <c r="CM53" s="15">
        <f>+CL53*(Parameters!$B$40/CL53)^Parameters!$B$39</f>
        <v>11499.986078112197</v>
      </c>
      <c r="CN53" s="15">
        <f>+CM53*(Parameters!$B$40/CM53)^Parameters!$B$39</f>
        <v>11499.987943644184</v>
      </c>
      <c r="CO53" s="15">
        <f>+CN53*(Parameters!$B$40/CN53)^Parameters!$B$39</f>
        <v>11499.98955919513</v>
      </c>
      <c r="CP53" s="15">
        <f>+CO53*(Parameters!$B$40/CO53)^Parameters!$B$39</f>
        <v>11499.990958262431</v>
      </c>
      <c r="CQ53" s="15">
        <f>+CP53*(Parameters!$B$40/CP53)^Parameters!$B$39</f>
        <v>11499.992169854851</v>
      </c>
      <c r="CR53" s="15">
        <f>+CQ53*(Parameters!$B$40/CQ53)^Parameters!$B$39</f>
        <v>11499.993219093993</v>
      </c>
      <c r="CS53" s="15">
        <f>+CR53*(Parameters!$B$40/CR53)^Parameters!$B$39</f>
        <v>11499.994127735165</v>
      </c>
      <c r="CT53" s="15">
        <f>+CS53*(Parameters!$B$40/CS53)^Parameters!$B$39</f>
        <v>11499.994914618479</v>
      </c>
      <c r="CU53" s="15">
        <f>+CT53*(Parameters!$B$40/CT53)^Parameters!$B$39</f>
        <v>11499.995596059473</v>
      </c>
      <c r="CV53" s="15">
        <f>+CU53*(Parameters!$B$40/CU53)^Parameters!$B$39</f>
        <v>11499.996186187405</v>
      </c>
      <c r="CW53" s="15">
        <f>+CV53*(Parameters!$B$40/CV53)^Parameters!$B$39</f>
        <v>11499.996697238221</v>
      </c>
    </row>
    <row r="54" spans="1:101" ht="20.75" customHeight="1" x14ac:dyDescent="0.2">
      <c r="A54" s="8" t="s">
        <v>119</v>
      </c>
      <c r="C54" s="5">
        <f>+C53/B53-1</f>
        <v>6.0798439507322888E-2</v>
      </c>
      <c r="D54" s="5">
        <f t="shared" ref="D54:BH54" si="213">+D53/C53-1</f>
        <v>5.2441748181266679E-2</v>
      </c>
      <c r="E54" s="5">
        <f t="shared" si="213"/>
        <v>4.5258062911892605E-2</v>
      </c>
      <c r="F54" s="5">
        <f t="shared" si="213"/>
        <v>3.9076621891599217E-2</v>
      </c>
      <c r="G54" s="5">
        <f t="shared" si="213"/>
        <v>3.3753038040864602E-2</v>
      </c>
      <c r="H54" s="5">
        <f t="shared" si="213"/>
        <v>2.916485686671999E-2</v>
      </c>
      <c r="I54" s="5">
        <f t="shared" si="213"/>
        <v>2.5207948946517789E-2</v>
      </c>
      <c r="J54" s="5">
        <f t="shared" si="213"/>
        <v>2.1793560911968823E-2</v>
      </c>
      <c r="K54" s="5">
        <f t="shared" si="213"/>
        <v>1.8845890079979943E-2</v>
      </c>
      <c r="L54" s="5">
        <f t="shared" si="213"/>
        <v>1.6300078620401726E-2</v>
      </c>
      <c r="M54" s="5">
        <f t="shared" si="213"/>
        <v>1.4100546238411615E-2</v>
      </c>
      <c r="N54" s="5">
        <f t="shared" si="213"/>
        <v>1.2199597824629871E-2</v>
      </c>
      <c r="O54" s="5">
        <f t="shared" si="213"/>
        <v>1.0556255855613816E-2</v>
      </c>
      <c r="P54" s="5">
        <f t="shared" si="213"/>
        <v>9.1352775715465295E-3</v>
      </c>
      <c r="Q54" s="5">
        <f t="shared" si="213"/>
        <v>7.9063248892927707E-3</v>
      </c>
      <c r="R54" s="5">
        <f t="shared" si="213"/>
        <v>6.8432611944437838E-3</v>
      </c>
      <c r="S54" s="5">
        <f t="shared" si="213"/>
        <v>5.923554014274357E-3</v>
      </c>
      <c r="T54" s="5">
        <f t="shared" si="213"/>
        <v>5.1277664161173409E-3</v>
      </c>
      <c r="U54" s="5">
        <f t="shared" si="213"/>
        <v>4.4391230356195521E-3</v>
      </c>
      <c r="V54" s="5">
        <f t="shared" si="213"/>
        <v>3.8431390921773723E-3</v>
      </c>
      <c r="W54" s="5">
        <f t="shared" si="213"/>
        <v>3.3273027276206069E-3</v>
      </c>
      <c r="X54" s="5">
        <f t="shared" si="213"/>
        <v>2.8808026103150919E-3</v>
      </c>
      <c r="Y54" s="5">
        <f t="shared" si="213"/>
        <v>2.4942940581311746E-3</v>
      </c>
      <c r="Z54" s="5">
        <f t="shared" si="213"/>
        <v>2.1596980102023267E-3</v>
      </c>
      <c r="AA54" s="5">
        <f t="shared" si="213"/>
        <v>1.8700280657624191E-3</v>
      </c>
      <c r="AB54" s="5">
        <f t="shared" si="213"/>
        <v>1.6192415450113629E-3</v>
      </c>
      <c r="AC54" s="5">
        <f t="shared" si="213"/>
        <v>1.4021111406272713E-3</v>
      </c>
      <c r="AD54" s="5">
        <f t="shared" si="213"/>
        <v>1.2141142418349293E-3</v>
      </c>
      <c r="AE54" s="5">
        <f t="shared" si="213"/>
        <v>1.0513374439695689E-3</v>
      </c>
      <c r="AF54" s="5">
        <f t="shared" si="213"/>
        <v>9.1039411962867689E-4</v>
      </c>
      <c r="AG54" s="5">
        <f t="shared" si="213"/>
        <v>7.8835323449299999E-4</v>
      </c>
      <c r="AH54" s="5">
        <f t="shared" si="213"/>
        <v>6.8267785109177304E-4</v>
      </c>
      <c r="AI54" s="5">
        <f t="shared" si="213"/>
        <v>5.9117198492297796E-4</v>
      </c>
      <c r="AJ54" s="5">
        <f t="shared" si="213"/>
        <v>5.1193466569432466E-4</v>
      </c>
      <c r="AK54" s="5">
        <f t="shared" si="213"/>
        <v>4.433202171953976E-4</v>
      </c>
      <c r="AL54" s="5">
        <f t="shared" si="213"/>
        <v>3.8390390677478514E-4</v>
      </c>
      <c r="AM54" s="5">
        <f t="shared" si="213"/>
        <v>3.3245223309696925E-4</v>
      </c>
      <c r="AN54" s="5">
        <f t="shared" si="213"/>
        <v>2.8789722181610244E-4</v>
      </c>
      <c r="AO54" s="5">
        <f t="shared" si="213"/>
        <v>2.4931418547335937E-4</v>
      </c>
      <c r="AP54" s="5">
        <f t="shared" si="213"/>
        <v>2.1590247845382216E-4</v>
      </c>
      <c r="AQ54" s="5">
        <f t="shared" si="213"/>
        <v>1.8696884193114549E-4</v>
      </c>
      <c r="AR54" s="5">
        <f t="shared" si="213"/>
        <v>1.6191298896051087E-4</v>
      </c>
      <c r="AS54" s="5">
        <f t="shared" si="213"/>
        <v>1.4021512743878084E-4</v>
      </c>
      <c r="AT54" s="5">
        <f t="shared" si="213"/>
        <v>1.2142515969348899E-4</v>
      </c>
      <c r="AU54" s="5">
        <f t="shared" si="213"/>
        <v>1.0515333285332495E-4</v>
      </c>
      <c r="AV54" s="5">
        <f t="shared" si="213"/>
        <v>9.106214471432672E-5</v>
      </c>
      <c r="AW54" s="5">
        <f t="shared" si="213"/>
        <v>7.8859336202441455E-5</v>
      </c>
      <c r="AX54" s="5">
        <f t="shared" si="213"/>
        <v>6.8291824335320328E-5</v>
      </c>
      <c r="AY54" s="5">
        <f t="shared" si="213"/>
        <v>5.9140449279793117E-5</v>
      </c>
      <c r="AZ54" s="5">
        <f t="shared" si="213"/>
        <v>5.121542614361374E-5</v>
      </c>
      <c r="BA54" s="5">
        <f t="shared" si="213"/>
        <v>4.4352406850300952E-5</v>
      </c>
      <c r="BB54" s="5">
        <f t="shared" si="213"/>
        <v>3.8409070197253925E-5</v>
      </c>
      <c r="BC54" s="5">
        <f t="shared" si="213"/>
        <v>3.3262169194747671E-5</v>
      </c>
      <c r="BD54" s="5">
        <f t="shared" si="213"/>
        <v>2.8804974329554867E-5</v>
      </c>
      <c r="BE54" s="5">
        <f t="shared" si="213"/>
        <v>2.4945059627468069E-5</v>
      </c>
      <c r="BF54" s="5">
        <f t="shared" si="213"/>
        <v>2.1602385533059376E-5</v>
      </c>
      <c r="BG54" s="5">
        <f t="shared" si="213"/>
        <v>1.8707638795190107E-5</v>
      </c>
      <c r="BH54" s="5">
        <f t="shared" si="213"/>
        <v>1.6200794890508519E-5</v>
      </c>
      <c r="BI54" s="5">
        <f t="shared" ref="BI54" si="214">+BI53/BH53-1</f>
        <v>1.4029873146581551E-5</v>
      </c>
      <c r="BJ54" s="5">
        <f t="shared" ref="BJ54" si="215">+BJ53/BI53-1</f>
        <v>1.2149858723997653E-5</v>
      </c>
      <c r="BK54" s="5">
        <f t="shared" ref="BK54" si="216">+BK53/BJ53-1</f>
        <v>1.0521769089999466E-5</v>
      </c>
      <c r="BL54" s="5">
        <f t="shared" ref="BL54" si="217">+BL53/BK53-1</f>
        <v>9.1118456084782196E-6</v>
      </c>
      <c r="BM54" s="5">
        <f t="shared" ref="BM54" si="218">+BM53/BL53-1</f>
        <v>7.8908534795196772E-6</v>
      </c>
      <c r="BN54" s="5">
        <f t="shared" ref="BN54" si="219">+BN53/BM53-1</f>
        <v>6.8334755005672321E-6</v>
      </c>
      <c r="BO54" s="5">
        <f t="shared" ref="BO54" si="220">+BO53/BN53-1</f>
        <v>5.9177870741500271E-6</v>
      </c>
      <c r="BP54" s="5">
        <f t="shared" ref="BP54" si="221">+BP53/BO53-1</f>
        <v>5.1248015742189068E-6</v>
      </c>
      <c r="BQ54" s="5">
        <f t="shared" ref="BQ54" si="222">+BQ53/BP53-1</f>
        <v>4.4380766393015136E-6</v>
      </c>
      <c r="BR54" s="5">
        <f t="shared" ref="BR54" si="223">+BR53/BQ53-1</f>
        <v>3.8433732267861842E-6</v>
      </c>
      <c r="BS54" s="5">
        <f t="shared" ref="BS54" si="224">+BS53/BR53-1</f>
        <v>3.3283603573242004E-6</v>
      </c>
      <c r="BT54" s="5">
        <f t="shared" ref="BT54" si="225">+BT53/BS53-1</f>
        <v>2.8823594266924601E-6</v>
      </c>
      <c r="BU54" s="5">
        <f t="shared" ref="BU54" si="226">+BU53/BT53-1</f>
        <v>2.4961227815811782E-6</v>
      </c>
      <c r="BV54" s="5">
        <f t="shared" ref="BV54" si="227">+BV53/BU53-1</f>
        <v>2.1616419674241882E-6</v>
      </c>
      <c r="BW54" s="5">
        <f t="shared" ref="BW54" si="228">+BW53/BV53-1</f>
        <v>1.8719816725631944E-6</v>
      </c>
      <c r="BX54" s="5">
        <f t="shared" ref="BX54" si="229">+BX53/BW53-1</f>
        <v>1.6211359250561941E-6</v>
      </c>
      <c r="BY54" s="5">
        <f t="shared" ref="BY54" si="230">+BY53/BX53-1</f>
        <v>1.4039035587387616E-6</v>
      </c>
      <c r="BZ54" s="5">
        <f t="shared" ref="BZ54" si="231">+BZ53/BY53-1</f>
        <v>1.2157803674917034E-6</v>
      </c>
      <c r="CA54" s="5">
        <f t="shared" ref="CA54" si="232">+CA53/BZ53-1</f>
        <v>1.0528657123920482E-6</v>
      </c>
      <c r="CB54" s="5">
        <f t="shared" ref="CB54" si="233">+CB53/CA53-1</f>
        <v>9.1178164263183703E-7</v>
      </c>
      <c r="CC54" s="5">
        <f t="shared" ref="CC54" si="234">+CC53/CB53-1</f>
        <v>7.896028542120348E-7</v>
      </c>
      <c r="CD54" s="5">
        <f t="shared" ref="CD54" si="235">+CD53/CC53-1</f>
        <v>6.837960355721151E-7</v>
      </c>
      <c r="CE54" s="5">
        <f t="shared" ref="CE54" si="236">+CE53/CD53-1</f>
        <v>5.921673398301408E-7</v>
      </c>
      <c r="CF54" s="5">
        <f t="shared" ref="CF54" si="237">+CF53/CE53-1</f>
        <v>5.1281689583682066E-7</v>
      </c>
      <c r="CG54" s="5">
        <f t="shared" ref="CG54" si="238">+CG53/CF53-1</f>
        <v>4.4409941657441721E-7</v>
      </c>
      <c r="CH54" s="5">
        <f t="shared" ref="CH54" si="239">+CH53/CG53-1</f>
        <v>3.8459008333546763E-7</v>
      </c>
      <c r="CI54" s="5">
        <f t="shared" ref="CI54" si="240">+CI53/CH53-1</f>
        <v>3.3305500357627693E-7</v>
      </c>
      <c r="CJ54" s="5">
        <f t="shared" ref="CJ54" si="241">+CJ53/CI53-1</f>
        <v>2.8842562671549388E-7</v>
      </c>
      <c r="CK54" s="5">
        <f t="shared" ref="CK54" si="242">+CK53/CJ53-1</f>
        <v>2.4977658785729773E-7</v>
      </c>
      <c r="CL54" s="5">
        <f t="shared" ref="CL54" si="243">+CL53/CK53-1</f>
        <v>2.163065213611759E-7</v>
      </c>
      <c r="CM54" s="5">
        <f t="shared" ref="CM54" si="244">+CM53/CL53-1</f>
        <v>1.873214448000482E-7</v>
      </c>
      <c r="CN54" s="5">
        <f t="shared" ref="CN54" si="245">+CN53/CM53-1</f>
        <v>1.6222036913760007E-7</v>
      </c>
      <c r="CO54" s="5">
        <f t="shared" ref="CO54" si="246">+CO53/CN53-1</f>
        <v>1.4048283825118801E-7</v>
      </c>
      <c r="CP54" s="5">
        <f t="shared" ref="CP54" si="247">+CP53/CO53-1</f>
        <v>1.2165813667586178E-7</v>
      </c>
      <c r="CQ54" s="5">
        <f t="shared" ref="CQ54" si="248">+CQ53/CP53-1</f>
        <v>1.0535594552329997E-7</v>
      </c>
      <c r="CR54" s="5">
        <f t="shared" ref="CR54" si="249">+CR53/CQ53-1</f>
        <v>9.1238248289826629E-8</v>
      </c>
      <c r="CS54" s="5">
        <f t="shared" ref="CS54" si="250">+CS53/CR53-1</f>
        <v>7.9012322462546081E-8</v>
      </c>
      <c r="CT54" s="5">
        <f t="shared" ref="CT54" si="251">+CT53/CS53-1</f>
        <v>6.8424671040290264E-8</v>
      </c>
      <c r="CU54" s="5">
        <f t="shared" ref="CU54" si="252">+CU53/CT53-1</f>
        <v>5.9255764739418737E-8</v>
      </c>
      <c r="CV54" s="5">
        <f t="shared" ref="CV54" si="253">+CV53/CU53-1</f>
        <v>5.1315492077819158E-8</v>
      </c>
      <c r="CW54" s="5">
        <f t="shared" ref="CW54" si="254">+CW53/CV53-1</f>
        <v>4.4439216084768418E-8</v>
      </c>
    </row>
    <row r="55" spans="1:101" s="29" customFormat="1" ht="20.75" customHeight="1" thickBot="1" x14ac:dyDescent="0.2">
      <c r="A55" s="185" t="s">
        <v>144</v>
      </c>
      <c r="B55" s="50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01" s="10" customFormat="1" ht="20.75" customHeight="1" thickTop="1" thickBot="1" x14ac:dyDescent="0.25">
      <c r="A56" s="186" t="s">
        <v>5</v>
      </c>
      <c r="B56" s="51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</row>
    <row r="57" spans="1:101" s="10" customFormat="1" ht="20.75" customHeight="1" thickTop="1" x14ac:dyDescent="0.2">
      <c r="A57" s="8" t="s">
        <v>19</v>
      </c>
      <c r="B57" s="46">
        <f>+Parameters!B13</f>
        <v>6000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</row>
    <row r="58" spans="1:101" s="10" customFormat="1" ht="20.75" customHeight="1" thickBot="1" x14ac:dyDescent="0.25">
      <c r="A58" s="186" t="s">
        <v>152</v>
      </c>
      <c r="B58" s="51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</row>
    <row r="59" spans="1:101" s="10" customFormat="1" ht="20.75" customHeight="1" thickTop="1" x14ac:dyDescent="0.2">
      <c r="A59" s="94" t="s">
        <v>342</v>
      </c>
      <c r="C59" s="6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</row>
    <row r="60" spans="1:101" s="10" customFormat="1" ht="20.75" customHeight="1" x14ac:dyDescent="0.2">
      <c r="A60" s="8" t="s">
        <v>341</v>
      </c>
      <c r="B60" s="46">
        <f>+Parameters!D69</f>
        <v>826.43999999999994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</row>
    <row r="61" spans="1:101" s="10" customFormat="1" ht="20.75" customHeight="1" x14ac:dyDescent="0.2">
      <c r="A61" s="8" t="s">
        <v>378</v>
      </c>
      <c r="B61" s="46">
        <f>+Parameters!D70</f>
        <v>851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</row>
    <row r="62" spans="1:101" s="10" customFormat="1" ht="20.75" customHeight="1" x14ac:dyDescent="0.2">
      <c r="A62" s="8" t="s">
        <v>340</v>
      </c>
      <c r="B62" s="46">
        <f>+Parameters!D72</f>
        <v>460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</row>
    <row r="63" spans="1:101" s="10" customFormat="1" ht="20.75" customHeight="1" x14ac:dyDescent="0.2">
      <c r="A63" s="8" t="s">
        <v>339</v>
      </c>
      <c r="B63" s="46">
        <f>+Parameters!B73</f>
        <v>1740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</row>
    <row r="64" spans="1:101" s="10" customFormat="1" ht="20.75" customHeight="1" thickBot="1" x14ac:dyDescent="0.25">
      <c r="A64" s="186" t="s">
        <v>153</v>
      </c>
      <c r="B64" s="51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</row>
    <row r="65" spans="1:101" s="10" customFormat="1" ht="20.75" customHeight="1" thickTop="1" x14ac:dyDescent="0.2">
      <c r="A65" s="8" t="s">
        <v>154</v>
      </c>
      <c r="B65" s="59">
        <f t="shared" ref="B65:B71" si="255">+C65/100</f>
        <v>0.88</v>
      </c>
      <c r="C65" s="18">
        <f>+Parameters!B75</f>
        <v>88</v>
      </c>
      <c r="D65" s="61"/>
      <c r="E65" s="18"/>
      <c r="F65" s="61">
        <v>0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</row>
    <row r="66" spans="1:101" s="10" customFormat="1" ht="20.75" customHeight="1" x14ac:dyDescent="0.2">
      <c r="A66" s="8" t="s">
        <v>155</v>
      </c>
      <c r="B66" s="59">
        <f t="shared" si="255"/>
        <v>0.19600000000000001</v>
      </c>
      <c r="C66" s="18">
        <f>+Parameters!B76</f>
        <v>19.600000000000001</v>
      </c>
      <c r="D66" s="61"/>
      <c r="E66" s="18"/>
      <c r="F66" s="61">
        <v>0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</row>
    <row r="67" spans="1:101" s="10" customFormat="1" ht="20.75" customHeight="1" x14ac:dyDescent="0.2">
      <c r="A67" s="8" t="s">
        <v>156</v>
      </c>
      <c r="B67" s="59">
        <f t="shared" si="255"/>
        <v>0.12</v>
      </c>
      <c r="C67" s="18">
        <f>+Parameters!B77</f>
        <v>12</v>
      </c>
      <c r="D67" s="61"/>
      <c r="E67" s="18"/>
      <c r="F67" s="61"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</row>
    <row r="68" spans="1:101" s="10" customFormat="1" ht="20.75" customHeight="1" x14ac:dyDescent="0.2">
      <c r="A68" s="8" t="s">
        <v>160</v>
      </c>
      <c r="B68" s="59">
        <f t="shared" si="255"/>
        <v>0.79700000000000004</v>
      </c>
      <c r="C68" s="18">
        <f>+Parameters!B78</f>
        <v>79.7</v>
      </c>
      <c r="D68" s="61"/>
      <c r="E68" s="18"/>
      <c r="F68" s="61">
        <v>0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</row>
    <row r="69" spans="1:101" s="10" customFormat="1" ht="20.75" customHeight="1" x14ac:dyDescent="0.2">
      <c r="A69" s="8" t="s">
        <v>157</v>
      </c>
      <c r="B69" s="59">
        <f t="shared" si="255"/>
        <v>1.4651162790697671E-3</v>
      </c>
      <c r="C69" s="18">
        <f>+Parameters!B79</f>
        <v>0.14651162790697672</v>
      </c>
      <c r="D69" s="61"/>
      <c r="E69" s="18"/>
      <c r="F69" s="61">
        <v>0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</row>
    <row r="70" spans="1:101" s="10" customFormat="1" ht="20.75" customHeight="1" x14ac:dyDescent="0.2">
      <c r="A70" s="8" t="s">
        <v>158</v>
      </c>
      <c r="B70" s="59">
        <f t="shared" si="255"/>
        <v>6.9999999999999993E-3</v>
      </c>
      <c r="C70" s="18">
        <f>+Parameters!B80</f>
        <v>0.7</v>
      </c>
      <c r="D70" s="61"/>
      <c r="E70" s="18"/>
      <c r="F70" s="61">
        <v>0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</row>
    <row r="71" spans="1:101" s="10" customFormat="1" ht="20.75" customHeight="1" x14ac:dyDescent="0.2">
      <c r="A71" s="8" t="s">
        <v>159</v>
      </c>
      <c r="B71" s="59">
        <f t="shared" si="255"/>
        <v>0.99853488372093024</v>
      </c>
      <c r="C71" s="18">
        <f>+Parameters!B81</f>
        <v>99.853488372093025</v>
      </c>
      <c r="D71" s="61"/>
      <c r="E71" s="18"/>
      <c r="F71" s="61">
        <v>0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</row>
    <row r="72" spans="1:101" s="10" customFormat="1" ht="20.75" customHeight="1" thickBot="1" x14ac:dyDescent="0.25">
      <c r="A72" s="186" t="s">
        <v>161</v>
      </c>
      <c r="B72" s="51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</row>
    <row r="73" spans="1:101" s="10" customFormat="1" ht="20.75" customHeight="1" thickTop="1" x14ac:dyDescent="0.2">
      <c r="A73" s="9" t="s">
        <v>32</v>
      </c>
      <c r="B73" s="27">
        <f>+B74</f>
        <v>0.5</v>
      </c>
      <c r="C73" s="27">
        <f>+$B$74+ IF(C1&lt;19, ((1/17)*($B$75-$B$74)*(C1-1)), ($B$75-$B$74))</f>
        <v>0.52941176470588236</v>
      </c>
      <c r="D73" s="27">
        <f t="shared" ref="D73:AJ73" si="256">+$B$74+ IF(D1&lt;19, ((1/17)*($B$75-$B$74)*(D1-1)), ($B$75-$B$74))</f>
        <v>0.55882352941176472</v>
      </c>
      <c r="E73" s="27">
        <f t="shared" si="256"/>
        <v>0.58823529411764708</v>
      </c>
      <c r="F73" s="27">
        <f t="shared" si="256"/>
        <v>0.61764705882352944</v>
      </c>
      <c r="G73" s="27">
        <f t="shared" si="256"/>
        <v>0.6470588235294118</v>
      </c>
      <c r="H73" s="27">
        <f t="shared" si="256"/>
        <v>0.67647058823529416</v>
      </c>
      <c r="I73" s="27">
        <f t="shared" si="256"/>
        <v>0.70588235294117641</v>
      </c>
      <c r="J73" s="27">
        <f t="shared" si="256"/>
        <v>0.73529411764705888</v>
      </c>
      <c r="K73" s="27">
        <f t="shared" si="256"/>
        <v>0.76470588235294112</v>
      </c>
      <c r="L73" s="27">
        <f t="shared" si="256"/>
        <v>0.79411764705882359</v>
      </c>
      <c r="M73" s="27">
        <f t="shared" si="256"/>
        <v>0.82352941176470584</v>
      </c>
      <c r="N73" s="27">
        <f t="shared" si="256"/>
        <v>0.8529411764705882</v>
      </c>
      <c r="O73" s="27">
        <f t="shared" si="256"/>
        <v>0.88235294117647056</v>
      </c>
      <c r="P73" s="27">
        <f t="shared" si="256"/>
        <v>0.91176470588235292</v>
      </c>
      <c r="Q73" s="27">
        <f t="shared" si="256"/>
        <v>0.94117647058823528</v>
      </c>
      <c r="R73" s="27">
        <f t="shared" si="256"/>
        <v>0.97058823529411764</v>
      </c>
      <c r="S73" s="27">
        <f t="shared" si="256"/>
        <v>1</v>
      </c>
      <c r="T73" s="27">
        <f t="shared" si="256"/>
        <v>1</v>
      </c>
      <c r="U73" s="27">
        <f t="shared" si="256"/>
        <v>1</v>
      </c>
      <c r="V73" s="27">
        <f t="shared" si="256"/>
        <v>1</v>
      </c>
      <c r="W73" s="27">
        <f t="shared" si="256"/>
        <v>1</v>
      </c>
      <c r="X73" s="27">
        <f t="shared" si="256"/>
        <v>1</v>
      </c>
      <c r="Y73" s="27">
        <f t="shared" si="256"/>
        <v>1</v>
      </c>
      <c r="Z73" s="27">
        <f t="shared" si="256"/>
        <v>1</v>
      </c>
      <c r="AA73" s="27">
        <f t="shared" si="256"/>
        <v>1</v>
      </c>
      <c r="AB73" s="27">
        <f t="shared" si="256"/>
        <v>1</v>
      </c>
      <c r="AC73" s="27">
        <f t="shared" si="256"/>
        <v>1</v>
      </c>
      <c r="AD73" s="27">
        <f t="shared" si="256"/>
        <v>1</v>
      </c>
      <c r="AE73" s="27">
        <f t="shared" si="256"/>
        <v>1</v>
      </c>
      <c r="AF73" s="27">
        <f t="shared" si="256"/>
        <v>1</v>
      </c>
      <c r="AG73" s="27">
        <f t="shared" si="256"/>
        <v>1</v>
      </c>
      <c r="AH73" s="27">
        <f t="shared" si="256"/>
        <v>1</v>
      </c>
      <c r="AI73" s="27">
        <f t="shared" si="256"/>
        <v>1</v>
      </c>
      <c r="AJ73" s="27">
        <f t="shared" si="256"/>
        <v>1</v>
      </c>
      <c r="AK73" s="27">
        <f t="shared" ref="AK73:BI73" si="257">+$B$74+ IF(AK1&lt;19, ((1/18)*($B$75-$B$74)*(AK1-1)), ($B$75-$B$74))</f>
        <v>1</v>
      </c>
      <c r="AL73" s="27">
        <f t="shared" si="257"/>
        <v>1</v>
      </c>
      <c r="AM73" s="27">
        <f t="shared" si="257"/>
        <v>1</v>
      </c>
      <c r="AN73" s="27">
        <f t="shared" si="257"/>
        <v>1</v>
      </c>
      <c r="AO73" s="27">
        <f t="shared" si="257"/>
        <v>1</v>
      </c>
      <c r="AP73" s="27">
        <f t="shared" si="257"/>
        <v>1</v>
      </c>
      <c r="AQ73" s="27">
        <f t="shared" si="257"/>
        <v>1</v>
      </c>
      <c r="AR73" s="27">
        <f t="shared" si="257"/>
        <v>1</v>
      </c>
      <c r="AS73" s="27">
        <f t="shared" si="257"/>
        <v>1</v>
      </c>
      <c r="AT73" s="27">
        <f t="shared" si="257"/>
        <v>1</v>
      </c>
      <c r="AU73" s="27">
        <f t="shared" si="257"/>
        <v>1</v>
      </c>
      <c r="AV73" s="27">
        <f t="shared" si="257"/>
        <v>1</v>
      </c>
      <c r="AW73" s="27">
        <f t="shared" si="257"/>
        <v>1</v>
      </c>
      <c r="AX73" s="27">
        <f t="shared" si="257"/>
        <v>1</v>
      </c>
      <c r="AY73" s="27">
        <f t="shared" si="257"/>
        <v>1</v>
      </c>
      <c r="AZ73" s="27">
        <f t="shared" si="257"/>
        <v>1</v>
      </c>
      <c r="BA73" s="27">
        <f t="shared" si="257"/>
        <v>1</v>
      </c>
      <c r="BB73" s="27">
        <f t="shared" si="257"/>
        <v>1</v>
      </c>
      <c r="BC73" s="27">
        <f t="shared" si="257"/>
        <v>1</v>
      </c>
      <c r="BD73" s="27">
        <f t="shared" si="257"/>
        <v>1</v>
      </c>
      <c r="BE73" s="27">
        <f t="shared" si="257"/>
        <v>1</v>
      </c>
      <c r="BF73" s="27">
        <f t="shared" si="257"/>
        <v>1</v>
      </c>
      <c r="BG73" s="27">
        <f t="shared" si="257"/>
        <v>1</v>
      </c>
      <c r="BH73" s="27">
        <f t="shared" si="257"/>
        <v>1</v>
      </c>
      <c r="BI73" s="27">
        <f t="shared" si="257"/>
        <v>1</v>
      </c>
      <c r="BJ73" s="27">
        <f t="shared" ref="BJ73:CW73" si="258">+$B$74+ IF(BJ1&lt;19, ((1/18)*($B$75-$B$74)*(BJ1-1)), ($B$75-$B$74))</f>
        <v>1</v>
      </c>
      <c r="BK73" s="27">
        <f t="shared" si="258"/>
        <v>1</v>
      </c>
      <c r="BL73" s="27">
        <f t="shared" si="258"/>
        <v>1</v>
      </c>
      <c r="BM73" s="27">
        <f t="shared" si="258"/>
        <v>1</v>
      </c>
      <c r="BN73" s="27">
        <f t="shared" si="258"/>
        <v>1</v>
      </c>
      <c r="BO73" s="27">
        <f t="shared" si="258"/>
        <v>1</v>
      </c>
      <c r="BP73" s="27">
        <f t="shared" si="258"/>
        <v>1</v>
      </c>
      <c r="BQ73" s="27">
        <f t="shared" si="258"/>
        <v>1</v>
      </c>
      <c r="BR73" s="27">
        <f t="shared" si="258"/>
        <v>1</v>
      </c>
      <c r="BS73" s="27">
        <f t="shared" si="258"/>
        <v>1</v>
      </c>
      <c r="BT73" s="27">
        <f t="shared" si="258"/>
        <v>1</v>
      </c>
      <c r="BU73" s="27">
        <f t="shared" si="258"/>
        <v>1</v>
      </c>
      <c r="BV73" s="27">
        <f t="shared" si="258"/>
        <v>1</v>
      </c>
      <c r="BW73" s="27">
        <f t="shared" si="258"/>
        <v>1</v>
      </c>
      <c r="BX73" s="27">
        <f t="shared" si="258"/>
        <v>1</v>
      </c>
      <c r="BY73" s="27">
        <f t="shared" si="258"/>
        <v>1</v>
      </c>
      <c r="BZ73" s="27">
        <f t="shared" si="258"/>
        <v>1</v>
      </c>
      <c r="CA73" s="27">
        <f t="shared" si="258"/>
        <v>1</v>
      </c>
      <c r="CB73" s="27">
        <f t="shared" si="258"/>
        <v>1</v>
      </c>
      <c r="CC73" s="27">
        <f t="shared" si="258"/>
        <v>1</v>
      </c>
      <c r="CD73" s="27">
        <f t="shared" si="258"/>
        <v>1</v>
      </c>
      <c r="CE73" s="27">
        <f t="shared" si="258"/>
        <v>1</v>
      </c>
      <c r="CF73" s="27">
        <f t="shared" si="258"/>
        <v>1</v>
      </c>
      <c r="CG73" s="27">
        <f t="shared" si="258"/>
        <v>1</v>
      </c>
      <c r="CH73" s="27">
        <f t="shared" si="258"/>
        <v>1</v>
      </c>
      <c r="CI73" s="27">
        <f t="shared" si="258"/>
        <v>1</v>
      </c>
      <c r="CJ73" s="27">
        <f t="shared" si="258"/>
        <v>1</v>
      </c>
      <c r="CK73" s="27">
        <f t="shared" si="258"/>
        <v>1</v>
      </c>
      <c r="CL73" s="27">
        <f t="shared" si="258"/>
        <v>1</v>
      </c>
      <c r="CM73" s="27">
        <f t="shared" si="258"/>
        <v>1</v>
      </c>
      <c r="CN73" s="27">
        <f t="shared" si="258"/>
        <v>1</v>
      </c>
      <c r="CO73" s="27">
        <f t="shared" si="258"/>
        <v>1</v>
      </c>
      <c r="CP73" s="27">
        <f t="shared" si="258"/>
        <v>1</v>
      </c>
      <c r="CQ73" s="27">
        <f t="shared" si="258"/>
        <v>1</v>
      </c>
      <c r="CR73" s="27">
        <f t="shared" si="258"/>
        <v>1</v>
      </c>
      <c r="CS73" s="27">
        <f t="shared" si="258"/>
        <v>1</v>
      </c>
      <c r="CT73" s="27">
        <f t="shared" si="258"/>
        <v>1</v>
      </c>
      <c r="CU73" s="27">
        <f t="shared" si="258"/>
        <v>1</v>
      </c>
      <c r="CV73" s="27">
        <f t="shared" si="258"/>
        <v>1</v>
      </c>
      <c r="CW73" s="27">
        <f t="shared" si="258"/>
        <v>1</v>
      </c>
    </row>
    <row r="74" spans="1:101" s="10" customFormat="1" ht="20.75" customHeight="1" x14ac:dyDescent="0.2">
      <c r="A74" s="8" t="s">
        <v>407</v>
      </c>
      <c r="B74" s="46">
        <f>+Parameters!B87</f>
        <v>0.5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</row>
    <row r="75" spans="1:101" s="10" customFormat="1" ht="20.75" customHeight="1" x14ac:dyDescent="0.2">
      <c r="A75" s="8" t="s">
        <v>138</v>
      </c>
      <c r="B75" s="46">
        <f>+Parameters!B88</f>
        <v>1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</row>
    <row r="76" spans="1:101" s="10" customFormat="1" ht="20.75" customHeight="1" x14ac:dyDescent="0.2">
      <c r="A76" s="8" t="s">
        <v>379</v>
      </c>
      <c r="B76" s="46">
        <f>+Parameters!B90</f>
        <v>0.85</v>
      </c>
      <c r="C76" s="46">
        <f>+Parameters!B90</f>
        <v>0.85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</row>
    <row r="77" spans="1:101" s="10" customFormat="1" ht="20.75" customHeight="1" x14ac:dyDescent="0.2">
      <c r="A77" s="8" t="s">
        <v>380</v>
      </c>
      <c r="B77" s="46">
        <f>+Parameters!B91</f>
        <v>6.7999999999999996E-3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</row>
    <row r="78" spans="1:101" s="10" customFormat="1" ht="20.75" customHeight="1" thickBot="1" x14ac:dyDescent="0.25">
      <c r="A78" s="186" t="s">
        <v>163</v>
      </c>
      <c r="B78" s="51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</row>
    <row r="79" spans="1:101" s="10" customFormat="1" ht="20.75" customHeight="1" thickTop="1" x14ac:dyDescent="0.2">
      <c r="A79" s="8" t="s">
        <v>58</v>
      </c>
      <c r="B79" s="46">
        <f>+Parameters!B14</f>
        <v>3.1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</row>
    <row r="80" spans="1:101" s="10" customFormat="1" ht="20.75" customHeight="1" x14ac:dyDescent="0.2">
      <c r="A80" s="8" t="s">
        <v>162</v>
      </c>
      <c r="B80" s="46">
        <f>+Parameters!B93</f>
        <v>3.6812999999999998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</row>
    <row r="81" spans="1:101" s="10" customFormat="1" ht="20.75" customHeight="1" thickBot="1" x14ac:dyDescent="0.25">
      <c r="A81" s="186" t="s">
        <v>164</v>
      </c>
      <c r="B81" s="51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</row>
    <row r="82" spans="1:101" s="10" customFormat="1" ht="20.75" customHeight="1" thickTop="1" x14ac:dyDescent="0.2">
      <c r="A82" s="8" t="s">
        <v>360</v>
      </c>
      <c r="B82" s="46">
        <f>+Parameters!B95</f>
        <v>0.10050000000000001</v>
      </c>
      <c r="C82" s="18">
        <f>+C87-B87</f>
        <v>40.33775457450065</v>
      </c>
      <c r="D82" s="18">
        <f t="shared" ref="D82:F82" si="259">+D87-C87</f>
        <v>42.265096484691298</v>
      </c>
      <c r="E82" s="18">
        <f t="shared" si="259"/>
        <v>44.383796459115274</v>
      </c>
      <c r="F82" s="18">
        <f t="shared" si="259"/>
        <v>46.556510766339329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</row>
    <row r="83" spans="1:101" s="10" customFormat="1" ht="20.75" customHeight="1" x14ac:dyDescent="0.2">
      <c r="A83" s="8" t="s">
        <v>359</v>
      </c>
      <c r="B83" s="46">
        <f>+Parameters!B96</f>
        <v>8.7999999999999995E-2</v>
      </c>
      <c r="C83" s="18">
        <f>+C89-B89</f>
        <v>11.289302325581389</v>
      </c>
      <c r="D83" s="18">
        <f t="shared" ref="D83:F83" si="260">+D89-C89</f>
        <v>13.839087152509592</v>
      </c>
      <c r="E83" s="18">
        <f t="shared" si="260"/>
        <v>16.102661030081947</v>
      </c>
      <c r="F83" s="18">
        <f t="shared" si="260"/>
        <v>18.161113731321109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</row>
    <row r="84" spans="1:101" s="10" customFormat="1" ht="20.75" customHeight="1" x14ac:dyDescent="0.2">
      <c r="A84" s="8" t="s">
        <v>361</v>
      </c>
      <c r="B84" s="46">
        <f>+Parameters!B97</f>
        <v>2.5000000000000001E-2</v>
      </c>
      <c r="C84" s="18">
        <f>+C90-B90</f>
        <v>0.67069767441876138</v>
      </c>
      <c r="D84" s="18">
        <f t="shared" ref="D84:F84" si="261">+D90-C90</f>
        <v>0.74874014061674643</v>
      </c>
      <c r="E84" s="18">
        <f t="shared" si="261"/>
        <v>0.84451675931518366</v>
      </c>
      <c r="F84" s="18">
        <f t="shared" si="261"/>
        <v>0.95599807127382519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</row>
    <row r="85" spans="1:101" s="29" customFormat="1" ht="20.75" customHeight="1" thickBot="1" x14ac:dyDescent="0.2">
      <c r="A85" s="185" t="s">
        <v>145</v>
      </c>
      <c r="B85" s="5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</row>
    <row r="86" spans="1:101" s="10" customFormat="1" ht="20.75" customHeight="1" thickTop="1" thickBot="1" x14ac:dyDescent="0.25">
      <c r="A86" s="191" t="s">
        <v>115</v>
      </c>
      <c r="B86" s="52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</row>
    <row r="87" spans="1:101" s="10" customFormat="1" ht="20.75" customHeight="1" thickTop="1" x14ac:dyDescent="0.2">
      <c r="A87" s="9" t="s">
        <v>108</v>
      </c>
      <c r="B87" s="10">
        <f>+Base!B61</f>
        <v>851</v>
      </c>
      <c r="C87" s="10">
        <f>Base!$B65*B87+Base!$B66*B89+B112*5/3.666</f>
        <v>891.33775457450065</v>
      </c>
      <c r="D87" s="10">
        <f>Base!$B65*C87+Base!$B66*C89+C112*5/3.666</f>
        <v>933.60285105919195</v>
      </c>
      <c r="E87" s="10">
        <f>Base!$B65*D87+Base!$B66*D89+D112*5/3.666</f>
        <v>977.98664751830722</v>
      </c>
      <c r="F87" s="10">
        <f>Base!$B65*E87+Base!$B66*E89+E112*5/3.666</f>
        <v>1024.5431582846466</v>
      </c>
      <c r="G87" s="10">
        <f>Base!$B65*F87+Base!$B66*F89+F112*5/3.666</f>
        <v>1073.2309762693717</v>
      </c>
      <c r="H87" s="10">
        <f>Base!$B65*G87+Base!$B66*G89+G112*5/3.666</f>
        <v>1123.9428919138586</v>
      </c>
      <c r="I87" s="10">
        <f>Base!$B65*H87+Base!$B66*H89+H112*5/3.666</f>
        <v>1176.5268870068332</v>
      </c>
      <c r="J87" s="10">
        <f>Base!$B65*I87+Base!$B66*I89+I112*5/3.666</f>
        <v>1230.8010585550624</v>
      </c>
      <c r="K87" s="10">
        <f>Base!$B65*J87+Base!$B66*J89+J112*5/3.666</f>
        <v>1286.5642548328285</v>
      </c>
      <c r="L87" s="10">
        <f>Base!$B65*K87+Base!$B66*K89+K112*5/3.666</f>
        <v>1343.6036713547878</v>
      </c>
      <c r="M87" s="10">
        <f>Base!$B65*L87+Base!$B66*L89+L112*5/3.666</f>
        <v>1401.7002833578654</v>
      </c>
      <c r="N87" s="10">
        <f>Base!$B65*M87+Base!$B66*M89+M112*5/3.666</f>
        <v>1460.6327323487694</v>
      </c>
      <c r="O87" s="10">
        <f>Base!$B65*N87+Base!$B66*N89+N112*5/3.666</f>
        <v>1520.1801025543018</v>
      </c>
      <c r="P87" s="10">
        <f>Base!$B65*O87+Base!$B66*O89+O112*5/3.666</f>
        <v>1580.1238946746394</v>
      </c>
      <c r="Q87" s="10">
        <f>Base!$B65*P87+Base!$B66*P89+P112*5/3.666</f>
        <v>1640.249412903373</v>
      </c>
      <c r="R87" s="10">
        <f>Base!$B65*Q87+Base!$B66*Q89+Q112*5/3.666</f>
        <v>1700.3467143584242</v>
      </c>
      <c r="S87" s="10">
        <f>Base!$B65*R87+Base!$B66*R89+R112*5/3.666</f>
        <v>1760.211219417014</v>
      </c>
      <c r="T87" s="10">
        <f>Base!$B65*S87+Base!$B66*S89+S112*5/3.666</f>
        <v>1819.6440393144703</v>
      </c>
      <c r="U87" s="10">
        <f>Base!$B65*T87+Base!$B66*T89+T112*5/3.666</f>
        <v>1878.4520364208279</v>
      </c>
      <c r="V87" s="10">
        <f>Base!$B65*U87+Base!$B66*U89+U112*5/3.666</f>
        <v>1936.4500941780707</v>
      </c>
      <c r="W87" s="10">
        <f>Base!$B65*V87+Base!$B66*V89+V112*5/3.666</f>
        <v>1993.46033944293</v>
      </c>
      <c r="X87" s="10">
        <f>Base!$B65*W87+Base!$B66*W89+W112*5/3.666</f>
        <v>2049.3116470114837</v>
      </c>
      <c r="Y87" s="10">
        <f>Base!$B65*X87+Base!$B66*X89+X112*5/3.666</f>
        <v>2103.8392870397061</v>
      </c>
      <c r="Z87" s="10">
        <f>Base!$B65*Y87+Base!$B66*Y89+Y112*5/3.666</f>
        <v>2156.8846379395181</v>
      </c>
      <c r="AA87" s="10">
        <f>Base!$B65*Z87+Base!$B66*Z89+Z112*5/3.666</f>
        <v>2208.2949226192882</v>
      </c>
      <c r="AB87" s="10">
        <f>Base!$B65*AA87+Base!$B66*AA89+AA112*5/3.666</f>
        <v>2257.9229460883189</v>
      </c>
      <c r="AC87" s="10">
        <f>Base!$B65*AB87+Base!$B66*AB89+AB112*5/3.666</f>
        <v>2305.6268236043675</v>
      </c>
      <c r="AD87" s="10">
        <f>Base!$B65*AC87+Base!$B66*AC89+AC112*5/3.666</f>
        <v>2351.2696945816679</v>
      </c>
      <c r="AE87" s="10">
        <f>Base!$B65*AD87+Base!$B66*AD89+AD112*5/3.666</f>
        <v>2394.7194207125135</v>
      </c>
      <c r="AF87" s="10">
        <f>Base!$B65*AE87+Base!$B66*AE89+AE112*5/3.666</f>
        <v>2435.8482684886972</v>
      </c>
      <c r="AG87" s="10">
        <f>Base!$B65*AF87+Base!$B66*AF89+AF112*5/3.666</f>
        <v>2474.5325769342148</v>
      </c>
      <c r="AH87" s="10">
        <f>Base!$B65*AG87+Base!$B66*AG89+AG112*5/3.666</f>
        <v>2510.6524118162911</v>
      </c>
      <c r="AI87" s="10">
        <f>Base!$B65*AH87+Base!$B66*AH89+AH112*5/3.666</f>
        <v>2544.0912076403847</v>
      </c>
      <c r="AJ87" s="10">
        <f>Base!$B65*AI87+Base!$B66*AI89+AI112*5/3.666</f>
        <v>2574.7353986859575</v>
      </c>
      <c r="AK87" s="10">
        <f>Base!$B65*AJ87+Base!$B66*AJ89+AJ112*5/3.666</f>
        <v>2602.4740403611918</v>
      </c>
      <c r="AL87" s="10">
        <f>Base!$B65*AK87+Base!$B66*AK89+AK112*5/3.666</f>
        <v>2627.1984220192608</v>
      </c>
      <c r="AM87" s="10">
        <f>Base!$B65*AL87+Base!$B66*AL89+AL112*5/3.666</f>
        <v>2648.8016723124324</v>
      </c>
      <c r="AN87" s="10">
        <f>Base!$B65*AM87+Base!$B66*AM89+AM112*5/3.666</f>
        <v>2667.1783579249282</v>
      </c>
      <c r="AO87" s="10">
        <f>Base!$B65*AN87+Base!$B66*AN89+AN112*5/3.666</f>
        <v>2682.2240760640507</v>
      </c>
      <c r="AP87" s="10">
        <f>Base!$B65*AO87+Base!$B66*AO89+AO112*5/3.666</f>
        <v>2693.8350398668285</v>
      </c>
      <c r="AQ87" s="10">
        <f>Base!$B65*AP87+Base!$B66*AP89+AP112*5/3.666</f>
        <v>2701.9076531214582</v>
      </c>
      <c r="AR87" s="10">
        <f>Base!$B65*AQ87+Base!$B66*AQ89+AQ112*5/3.666</f>
        <v>2706.3380646743362</v>
      </c>
      <c r="AS87" s="10">
        <f>Base!$B65*AR87+Base!$B66*AR89+AR112*5/3.666</f>
        <v>2707.0216791473599</v>
      </c>
      <c r="AT87" s="10">
        <f>Base!$B65*AS87+Base!$B66*AS89+AS112*5/3.666</f>
        <v>2703.8525734718769</v>
      </c>
      <c r="AU87" s="10">
        <f>Base!$B65*AT87+Base!$B66*AT89+AT112*5/3.666</f>
        <v>2696.7227107281842</v>
      </c>
      <c r="AV87" s="10">
        <f>Base!$B65*AU87+Base!$B66*AU89+AU112*5/3.666</f>
        <v>2668.2416484987202</v>
      </c>
      <c r="AW87" s="10">
        <f>Base!$B65*AV87+Base!$B66*AV89+AV112*5/3.666</f>
        <v>2644.35784831403</v>
      </c>
      <c r="AX87" s="10">
        <f>Base!$B65*AW87+Base!$B66*AW89+AW112*5/3.666</f>
        <v>2623.6915933455743</v>
      </c>
      <c r="AY87" s="10">
        <f>Base!$B65*AX87+Base!$B66*AX89+AX112*5/3.666</f>
        <v>2605.3033943916348</v>
      </c>
      <c r="AZ87" s="10">
        <f>Base!$B65*AY87+Base!$B66*AY89+AY112*5/3.666</f>
        <v>2588.5532391454794</v>
      </c>
      <c r="BA87" s="10">
        <f>Base!$B65*AZ87+Base!$B66*AZ89+AZ112*5/3.666</f>
        <v>2573.0047722858935</v>
      </c>
      <c r="BB87" s="10">
        <f>Base!$B65*BA87+Base!$B66*BA89+BA112*5/3.666</f>
        <v>2558.360085162928</v>
      </c>
      <c r="BC87" s="10">
        <f>Base!$B65*BB87+Base!$B66*BB89+BB112*5/3.666</f>
        <v>2544.4153509067901</v>
      </c>
      <c r="BD87" s="10">
        <f>Base!$B65*BC87+Base!$B66*BC89+BC112*5/3.666</f>
        <v>2531.0306507433743</v>
      </c>
      <c r="BE87" s="10">
        <f>Base!$B65*BD87+Base!$B66*BD89+BD112*5/3.666</f>
        <v>2518.1094585201463</v>
      </c>
      <c r="BF87" s="10">
        <f>Base!$B65*BE87+Base!$B66*BE89+BE112*5/3.666</f>
        <v>2505.584696578509</v>
      </c>
      <c r="BG87" s="10">
        <f>Base!$B65*BF87+Base!$B66*BF89+BF112*5/3.666</f>
        <v>2493.4092615633276</v>
      </c>
      <c r="BH87" s="10">
        <f>Base!$B65*BG87+Base!$B66*BG89+BG112*5/3.666</f>
        <v>2481.5495900306614</v>
      </c>
      <c r="BI87" s="10">
        <f>Base!$B65*BH87+Base!$B66*BH89+BH112*5/3.666</f>
        <v>2469.9812907988153</v>
      </c>
      <c r="BJ87" s="10">
        <f>Base!$B65*BI87+Base!$B66*BI89+BI112*5/3.666</f>
        <v>2458.6861821403663</v>
      </c>
      <c r="BK87" s="10">
        <f>Base!$B65*BJ87+Base!$B66*BJ89+BJ112*5/3.666</f>
        <v>2447.6502836523941</v>
      </c>
      <c r="BL87" s="10">
        <f>Base!$B65*BK87+Base!$B66*BK89+BK112*5/3.666</f>
        <v>2436.8624567074667</v>
      </c>
      <c r="BM87" s="10">
        <f>Base!$B65*BL87+Base!$B66*BL89+BL112*5/3.666</f>
        <v>2426.3134853822107</v>
      </c>
      <c r="BN87" s="10">
        <f>Base!$B65*BM87+Base!$B66*BM89+BM112*5/3.666</f>
        <v>2415.9954563977308</v>
      </c>
      <c r="BO87" s="10">
        <f>Base!$B65*BN87+Base!$B66*BN89+BN112*5/3.666</f>
        <v>2405.9013419301373</v>
      </c>
      <c r="BP87" s="10">
        <f>Base!$B65*BO87+Base!$B66*BO89+BO112*5/3.666</f>
        <v>2396.0247199533037</v>
      </c>
      <c r="BQ87" s="10">
        <f>Base!$B65*BP87+Base!$B66*BP89+BP112*5/3.666</f>
        <v>2386.3595877245125</v>
      </c>
      <c r="BR87" s="10">
        <f>Base!$B65*BQ87+Base!$B66*BQ89+BQ112*5/3.666</f>
        <v>2376.9002382586223</v>
      </c>
      <c r="BS87" s="10">
        <f>Base!$B65*BR87+Base!$B66*BR89+BR112*5/3.666</f>
        <v>2367.6411793116458</v>
      </c>
      <c r="BT87" s="10">
        <f>Base!$B65*BS87+Base!$B66*BS89+BS112*5/3.666</f>
        <v>2358.5770809737737</v>
      </c>
      <c r="BU87" s="10">
        <f>Base!$B65*BT87+Base!$B66*BT89+BT112*5/3.666</f>
        <v>2349.7027424417079</v>
      </c>
      <c r="BV87" s="10">
        <f>Base!$B65*BU87+Base!$B66*BU89+BU112*5/3.666</f>
        <v>2341.013071577172</v>
      </c>
      <c r="BW87" s="10">
        <f>Base!$B65*BV87+Base!$B66*BV89+BV112*5/3.666</f>
        <v>2332.5030729279738</v>
      </c>
      <c r="BX87" s="10">
        <f>Base!$B65*BW87+Base!$B66*BW89+BW112*5/3.666</f>
        <v>2324.1678412873252</v>
      </c>
      <c r="BY87" s="10">
        <f>Base!$B65*BX87+Base!$B66*BX89+BX112*5/3.666</f>
        <v>2316.0025588358817</v>
      </c>
      <c r="BZ87" s="10">
        <f>Base!$B65*BY87+Base!$B66*BY89+BY112*5/3.666</f>
        <v>2308.0024945603404</v>
      </c>
      <c r="CA87" s="10">
        <f>Base!$B65*BZ87+Base!$B66*BZ89+BZ112*5/3.666</f>
        <v>2300.1630051088073</v>
      </c>
      <c r="CB87" s="10">
        <f>Base!$B65*CA87+Base!$B66*CA89+CA112*5/3.666</f>
        <v>2292.4795365700261</v>
      </c>
      <c r="CC87" s="10">
        <f>Base!$B65*CB87+Base!$B66*CB89+CB112*5/3.666</f>
        <v>2284.947626918984</v>
      </c>
      <c r="CD87" s="10">
        <f>Base!$B65*CC87+Base!$B66*CC89+CC112*5/3.666</f>
        <v>2277.5629091065121</v>
      </c>
      <c r="CE87" s="10">
        <f>Base!$B65*CD87+Base!$B66*CD89+CD112*5/3.666</f>
        <v>2270.321115012684</v>
      </c>
      <c r="CF87" s="10">
        <f>Base!$B65*CE87+Base!$B66*CE89+CE112*5/3.666</f>
        <v>2263.2180808070661</v>
      </c>
      <c r="CG87" s="10">
        <f>Base!$B65*CF87+Base!$B66*CF89+CF112*5/3.666</f>
        <v>2256.2497547375201</v>
      </c>
      <c r="CH87" s="10">
        <f>Base!$B65*CG87+Base!$B66*CG89+CG112*5/3.666</f>
        <v>2249.4122091279201</v>
      </c>
      <c r="CI87" s="10">
        <f>Base!$B65*CH87+Base!$B66*CH89+CH112*5/3.666</f>
        <v>2242.7016596143294</v>
      </c>
      <c r="CJ87" s="10">
        <f>Base!$B65*CI87+Base!$B66*CI89+CI112*5/3.666</f>
        <v>2236.1144967464224</v>
      </c>
      <c r="CK87" s="10">
        <f>Base!$B65*CJ87+Base!$B66*CJ89+CJ112*5/3.666</f>
        <v>2229.6473386261487</v>
      </c>
      <c r="CL87" s="10">
        <f>Base!$B65*CK87+Base!$B66*CK89+CK112*5/3.666</f>
        <v>2223.2971193694316</v>
      </c>
      <c r="CM87" s="10">
        <f>Base!$B65*CL87+Base!$B66*CL89+CL112*5/3.666</f>
        <v>2217.0612389166045</v>
      </c>
      <c r="CN87" s="10">
        <f>Base!$B65*CM87+Base!$B66*CM89+CM112*5/3.666</f>
        <v>2210.9378192528934</v>
      </c>
      <c r="CO87" s="10">
        <f>Base!$B65*CN87+Base!$B66*CN89+CN112*5/3.666</f>
        <v>2204.9261495537239</v>
      </c>
      <c r="CP87" s="10">
        <f>Base!$B65*CO87+Base!$B66*CO89+CO112*5/3.666</f>
        <v>2198.9951311816126</v>
      </c>
      <c r="CQ87" s="10">
        <f>Base!$B65*CP87+Base!$B66*CP89+CP112*5/3.666</f>
        <v>2193.1514924222283</v>
      </c>
      <c r="CR87" s="10">
        <f>Base!$B65*CQ87+Base!$B66*CQ89+CQ112*5/3.666</f>
        <v>2187.3980338123142</v>
      </c>
      <c r="CS87" s="10">
        <f>Base!$B65*CR87+Base!$B66*CR89+CR112*5/3.666</f>
        <v>2181.735195638144</v>
      </c>
      <c r="CT87" s="10">
        <f>Base!$B65*CS87+Base!$B66*CS89+CS112*5/3.666</f>
        <v>2176.1620282480467</v>
      </c>
      <c r="CU87" s="10">
        <f>Base!$B65*CT87+Base!$B66*CT89+CT112*5/3.666</f>
        <v>2170.6767892967387</v>
      </c>
      <c r="CV87" s="10">
        <f>Base!$B65*CU87+Base!$B66*CU89+CU112*5/3.666</f>
        <v>2165.2773083333304</v>
      </c>
      <c r="CW87" s="10">
        <f>Base!$B65*CV87+Base!$B66*CV89+CV112*5/3.666</f>
        <v>2159.9612068256693</v>
      </c>
    </row>
    <row r="88" spans="1:101" s="10" customFormat="1" ht="20.75" customHeight="1" x14ac:dyDescent="0.2">
      <c r="A88" s="9" t="s">
        <v>46</v>
      </c>
      <c r="B88" s="10">
        <f t="shared" ref="B88:AG88" si="262">+B87/2.13</f>
        <v>399.53051643192492</v>
      </c>
      <c r="C88" s="10">
        <f>+C87/2.13</f>
        <v>418.46842937769986</v>
      </c>
      <c r="D88" s="10">
        <f t="shared" si="262"/>
        <v>438.31119768037183</v>
      </c>
      <c r="E88" s="10">
        <f t="shared" si="262"/>
        <v>459.14866080671703</v>
      </c>
      <c r="F88" s="10">
        <f t="shared" si="262"/>
        <v>481.00617759842561</v>
      </c>
      <c r="G88" s="10">
        <f t="shared" si="262"/>
        <v>503.86430810768627</v>
      </c>
      <c r="H88" s="10">
        <f t="shared" si="262"/>
        <v>527.67271920838436</v>
      </c>
      <c r="I88" s="10">
        <f t="shared" si="262"/>
        <v>552.36004084827857</v>
      </c>
      <c r="J88" s="10">
        <f t="shared" si="262"/>
        <v>577.84087256106216</v>
      </c>
      <c r="K88" s="10">
        <f t="shared" si="262"/>
        <v>604.02077691682098</v>
      </c>
      <c r="L88" s="10">
        <f t="shared" si="262"/>
        <v>630.79984570647321</v>
      </c>
      <c r="M88" s="10">
        <f t="shared" si="262"/>
        <v>658.07525040275368</v>
      </c>
      <c r="N88" s="10">
        <f t="shared" si="262"/>
        <v>685.74306683040822</v>
      </c>
      <c r="O88" s="10">
        <f t="shared" si="262"/>
        <v>713.69957866399147</v>
      </c>
      <c r="P88" s="10">
        <f t="shared" si="262"/>
        <v>741.84220407260068</v>
      </c>
      <c r="Q88" s="10">
        <f t="shared" si="262"/>
        <v>770.07014690299206</v>
      </c>
      <c r="R88" s="10">
        <f t="shared" si="262"/>
        <v>798.28484242179536</v>
      </c>
      <c r="S88" s="10">
        <f t="shared" si="262"/>
        <v>826.39024385775315</v>
      </c>
      <c r="T88" s="10">
        <f t="shared" si="262"/>
        <v>854.29297620397676</v>
      </c>
      <c r="U88" s="10">
        <f t="shared" si="262"/>
        <v>881.90236451682063</v>
      </c>
      <c r="V88" s="10">
        <f t="shared" si="262"/>
        <v>909.13149961411773</v>
      </c>
      <c r="W88" s="10">
        <f t="shared" si="262"/>
        <v>935.89687297790147</v>
      </c>
      <c r="X88" s="10">
        <f t="shared" si="262"/>
        <v>962.11814413684692</v>
      </c>
      <c r="Y88" s="10">
        <f t="shared" si="262"/>
        <v>987.71797513601223</v>
      </c>
      <c r="Z88" s="10">
        <f t="shared" si="262"/>
        <v>1012.6218957462527</v>
      </c>
      <c r="AA88" s="10">
        <f t="shared" si="262"/>
        <v>1036.7581796334687</v>
      </c>
      <c r="AB88" s="10">
        <f t="shared" si="262"/>
        <v>1060.0577211682248</v>
      </c>
      <c r="AC88" s="10">
        <f t="shared" si="262"/>
        <v>1082.4539077954778</v>
      </c>
      <c r="AD88" s="10">
        <f t="shared" si="262"/>
        <v>1103.882485719093</v>
      </c>
      <c r="AE88" s="10">
        <f t="shared" si="262"/>
        <v>1124.281418174889</v>
      </c>
      <c r="AF88" s="10">
        <f t="shared" si="262"/>
        <v>1143.59073637967</v>
      </c>
      <c r="AG88" s="10">
        <f t="shared" si="262"/>
        <v>1161.7523835371901</v>
      </c>
      <c r="AH88" s="10">
        <f t="shared" ref="AH88:BI88" si="263">+AH87/2.13</f>
        <v>1178.7100524959114</v>
      </c>
      <c r="AI88" s="10">
        <f t="shared" si="263"/>
        <v>1194.4090176715422</v>
      </c>
      <c r="AJ88" s="10">
        <f t="shared" si="263"/>
        <v>1208.7959618243933</v>
      </c>
      <c r="AK88" s="10">
        <f t="shared" si="263"/>
        <v>1221.8187982916395</v>
      </c>
      <c r="AL88" s="10">
        <f t="shared" si="263"/>
        <v>1233.4264892109206</v>
      </c>
      <c r="AM88" s="10">
        <f t="shared" si="263"/>
        <v>1243.5688602405787</v>
      </c>
      <c r="AN88" s="10">
        <f t="shared" si="263"/>
        <v>1252.1964121713279</v>
      </c>
      <c r="AO88" s="10">
        <f t="shared" si="263"/>
        <v>1259.2601296075356</v>
      </c>
      <c r="AP88" s="10">
        <f t="shared" si="263"/>
        <v>1264.7112863224547</v>
      </c>
      <c r="AQ88" s="10">
        <f t="shared" si="263"/>
        <v>1268.5012455969288</v>
      </c>
      <c r="AR88" s="10">
        <f t="shared" si="263"/>
        <v>1270.5812510208152</v>
      </c>
      <c r="AS88" s="10">
        <f t="shared" si="263"/>
        <v>1270.9021967827982</v>
      </c>
      <c r="AT88" s="10">
        <f t="shared" si="263"/>
        <v>1269.4143537426653</v>
      </c>
      <c r="AU88" s="10">
        <f t="shared" si="263"/>
        <v>1266.0670003418707</v>
      </c>
      <c r="AV88" s="10">
        <f t="shared" si="263"/>
        <v>1252.6956096238123</v>
      </c>
      <c r="AW88" s="10">
        <f t="shared" si="263"/>
        <v>1241.4825578939108</v>
      </c>
      <c r="AX88" s="10">
        <f t="shared" si="263"/>
        <v>1231.7800907725702</v>
      </c>
      <c r="AY88" s="10">
        <f t="shared" si="263"/>
        <v>1223.1471335171996</v>
      </c>
      <c r="AZ88" s="10">
        <f t="shared" si="263"/>
        <v>1215.2832108664222</v>
      </c>
      <c r="BA88" s="10">
        <f t="shared" si="263"/>
        <v>1207.9834611670863</v>
      </c>
      <c r="BB88" s="10">
        <f t="shared" si="263"/>
        <v>1201.1080212032527</v>
      </c>
      <c r="BC88" s="10">
        <f t="shared" si="263"/>
        <v>1194.5611976088217</v>
      </c>
      <c r="BD88" s="10">
        <f t="shared" si="263"/>
        <v>1188.2773008184856</v>
      </c>
      <c r="BE88" s="10">
        <f t="shared" si="263"/>
        <v>1182.2110133897402</v>
      </c>
      <c r="BF88" s="10">
        <f t="shared" si="263"/>
        <v>1176.3308434640887</v>
      </c>
      <c r="BG88" s="10">
        <f t="shared" si="263"/>
        <v>1170.6146767902947</v>
      </c>
      <c r="BH88" s="10">
        <f t="shared" si="263"/>
        <v>1165.0467558829398</v>
      </c>
      <c r="BI88" s="10">
        <f t="shared" si="263"/>
        <v>1159.6156294830118</v>
      </c>
      <c r="BJ88" s="10">
        <f t="shared" ref="BJ88:CW88" si="264">+BJ87/2.13</f>
        <v>1154.3127615682472</v>
      </c>
      <c r="BK88" s="10">
        <f t="shared" si="264"/>
        <v>1149.1315885691993</v>
      </c>
      <c r="BL88" s="10">
        <f t="shared" si="264"/>
        <v>1144.0668810833176</v>
      </c>
      <c r="BM88" s="10">
        <f t="shared" si="264"/>
        <v>1139.1143123860145</v>
      </c>
      <c r="BN88" s="10">
        <f t="shared" si="264"/>
        <v>1134.2701673228783</v>
      </c>
      <c r="BO88" s="10">
        <f t="shared" si="264"/>
        <v>1129.531146446074</v>
      </c>
      <c r="BP88" s="10">
        <f t="shared" si="264"/>
        <v>1124.8942347198611</v>
      </c>
      <c r="BQ88" s="10">
        <f t="shared" si="264"/>
        <v>1120.3566139551701</v>
      </c>
      <c r="BR88" s="10">
        <f t="shared" si="264"/>
        <v>1115.9156048162547</v>
      </c>
      <c r="BS88" s="10">
        <f t="shared" si="264"/>
        <v>1111.5686287848102</v>
      </c>
      <c r="BT88" s="10">
        <f t="shared" si="264"/>
        <v>1107.3131835557624</v>
      </c>
      <c r="BU88" s="10">
        <f t="shared" si="264"/>
        <v>1103.1468274374215</v>
      </c>
      <c r="BV88" s="10">
        <f t="shared" si="264"/>
        <v>1099.0671697545408</v>
      </c>
      <c r="BW88" s="10">
        <f t="shared" si="264"/>
        <v>1095.0718652244009</v>
      </c>
      <c r="BX88" s="10">
        <f t="shared" si="264"/>
        <v>1091.1586109330167</v>
      </c>
      <c r="BY88" s="10">
        <f t="shared" si="264"/>
        <v>1087.3251449933719</v>
      </c>
      <c r="BZ88" s="10">
        <f t="shared" si="264"/>
        <v>1083.5692462724603</v>
      </c>
      <c r="CA88" s="10">
        <f t="shared" si="264"/>
        <v>1079.8887347928674</v>
      </c>
      <c r="CB88" s="10">
        <f t="shared" si="264"/>
        <v>1076.2814725680873</v>
      </c>
      <c r="CC88" s="10">
        <f t="shared" si="264"/>
        <v>1072.7453647506968</v>
      </c>
      <c r="CD88" s="10">
        <f t="shared" si="264"/>
        <v>1069.2783610828697</v>
      </c>
      <c r="CE88" s="10">
        <f t="shared" si="264"/>
        <v>1065.8784577524339</v>
      </c>
      <c r="CF88" s="10">
        <f t="shared" si="264"/>
        <v>1062.5436999094209</v>
      </c>
      <c r="CG88" s="10">
        <f t="shared" si="264"/>
        <v>1059.2721853227795</v>
      </c>
      <c r="CH88" s="10">
        <f t="shared" si="264"/>
        <v>1056.062070013108</v>
      </c>
      <c r="CI88" s="10">
        <f t="shared" si="264"/>
        <v>1052.9115772837229</v>
      </c>
      <c r="CJ88" s="10">
        <f t="shared" si="264"/>
        <v>1049.8190125570059</v>
      </c>
      <c r="CK88" s="10">
        <f t="shared" si="264"/>
        <v>1046.7827880873938</v>
      </c>
      <c r="CL88" s="10">
        <f t="shared" si="264"/>
        <v>1043.8014644926909</v>
      </c>
      <c r="CM88" s="10">
        <f t="shared" si="264"/>
        <v>1040.8738210876077</v>
      </c>
      <c r="CN88" s="10">
        <f t="shared" si="264"/>
        <v>1037.9989761750674</v>
      </c>
      <c r="CO88" s="10">
        <f t="shared" si="264"/>
        <v>1035.1765960346122</v>
      </c>
      <c r="CP88" s="10">
        <f t="shared" si="264"/>
        <v>1032.3920803669544</v>
      </c>
      <c r="CQ88" s="10">
        <f t="shared" si="264"/>
        <v>1029.6485879916565</v>
      </c>
      <c r="CR88" s="10">
        <f t="shared" si="264"/>
        <v>1026.9474337147017</v>
      </c>
      <c r="CS88" s="10">
        <f t="shared" si="264"/>
        <v>1024.28882424326</v>
      </c>
      <c r="CT88" s="10">
        <f t="shared" si="264"/>
        <v>1021.6723137314774</v>
      </c>
      <c r="CU88" s="10">
        <f t="shared" si="264"/>
        <v>1019.0970841768726</v>
      </c>
      <c r="CV88" s="10">
        <f t="shared" si="264"/>
        <v>1016.5621165884181</v>
      </c>
      <c r="CW88" s="10">
        <f t="shared" si="264"/>
        <v>1014.0662942843518</v>
      </c>
    </row>
    <row r="89" spans="1:101" s="10" customFormat="1" ht="20.75" customHeight="1" x14ac:dyDescent="0.2">
      <c r="A89" s="9" t="s">
        <v>0</v>
      </c>
      <c r="B89" s="10">
        <f>Base!B62</f>
        <v>460</v>
      </c>
      <c r="C89" s="10">
        <f>B87* Base!$B67+B89* Base!$B68+B90* Base!$B69</f>
        <v>471.28930232558139</v>
      </c>
      <c r="D89" s="10">
        <f>C87* Base!$B67+C89* Base!$B68+C90* Base!$B69</f>
        <v>485.12838947809098</v>
      </c>
      <c r="E89" s="10">
        <f>D87* Base!$B67+D89* Base!$B68+D90* Base!$B69</f>
        <v>501.23105050817293</v>
      </c>
      <c r="F89" s="10">
        <f>E87* Base!$B67+E89* Base!$B68+E90* Base!$B69</f>
        <v>519.39216423949404</v>
      </c>
      <c r="G89" s="10">
        <f>F87* Base!$B67+F89* Base!$B68+F90* Base!$B69</f>
        <v>539.45475382365476</v>
      </c>
      <c r="H89" s="10">
        <f>G87* Base!$B67+G89* Base!$B68+G90* Base!$B69</f>
        <v>561.28876073362574</v>
      </c>
      <c r="I89" s="10">
        <f>H87* Base!$B67+H89* Base!$B68+H90* Base!$B69</f>
        <v>584.77768240763089</v>
      </c>
      <c r="J89" s="10">
        <f>I87* Base!$B67+I89* Base!$B68+I90* Base!$B69</f>
        <v>609.8104419878506</v>
      </c>
      <c r="K89" s="10">
        <f>J87* Base!$B67+J89* Base!$B68+J90* Base!$B69</f>
        <v>636.27669950767427</v>
      </c>
      <c r="L89" s="10">
        <f>K87* Base!$B67+K89* Base!$B68+K90* Base!$B69</f>
        <v>664.06439129131184</v>
      </c>
      <c r="M89" s="10">
        <f>L87* Base!$B67+L89* Base!$B68+L90* Base!$B69</f>
        <v>693.05868038128847</v>
      </c>
      <c r="N89" s="10">
        <f>M87* Base!$B67+M89* Base!$B68+M90* Base!$B69</f>
        <v>723.14177191099952</v>
      </c>
      <c r="O89" s="10">
        <f>N87* Base!$B67+N89* Base!$B68+N90* Base!$B69</f>
        <v>754.1932323156102</v>
      </c>
      <c r="P89" s="10">
        <f>O87* Base!$B67+O89* Base!$B68+O90* Base!$B69</f>
        <v>786.09057688859798</v>
      </c>
      <c r="Q89" s="10">
        <f>P87* Base!$B67+P89* Base!$B68+P90* Base!$B69</f>
        <v>818.70997488944408</v>
      </c>
      <c r="R89" s="10">
        <f>Q87* Base!$B67+Q89* Base!$B68+Q90* Base!$B69</f>
        <v>851.9269779376657</v>
      </c>
      <c r="S89" s="10">
        <f>R87* Base!$B67+R89* Base!$B68+R90* Base!$B69</f>
        <v>885.61721446262493</v>
      </c>
      <c r="T89" s="10">
        <f>S87* Base!$B67+S89* Base!$B68+S90* Base!$B69</f>
        <v>919.65701641576686</v>
      </c>
      <c r="U89" s="10">
        <f>T87* Base!$B67+T89* Base!$B68+T90* Base!$B69</f>
        <v>953.92395807480307</v>
      </c>
      <c r="V89" s="10">
        <f>U87* Base!$B67+U89* Base!$B68+U90* Base!$B69</f>
        <v>988.29729271293411</v>
      </c>
      <c r="W89" s="10">
        <f>V87* Base!$B67+V89* Base!$B68+V90* Base!$B69</f>
        <v>1022.6585730312967</v>
      </c>
      <c r="X89" s="10">
        <f>W87* Base!$B67+W89* Base!$B68+W90* Base!$B69</f>
        <v>1056.8920523438267</v>
      </c>
      <c r="Y89" s="10">
        <f>X87* Base!$B67+X89* Base!$B68+X90* Base!$B69</f>
        <v>1090.8849448899466</v>
      </c>
      <c r="Z89" s="10">
        <f>Y87* Base!$B67+Y89* Base!$B68+Y90* Base!$B69</f>
        <v>1124.5275910237226</v>
      </c>
      <c r="AA89" s="10">
        <f>Z87* Base!$B67+Z89* Base!$B68+Z90* Base!$B69</f>
        <v>1157.7135544492517</v>
      </c>
      <c r="AB89" s="10">
        <f>AA87* Base!$B67+AA89* Base!$B68+AA90* Base!$B69</f>
        <v>1190.3396680998792</v>
      </c>
      <c r="AC89" s="10">
        <f>AB87* Base!$B67+AB89* Base!$B68+AB90* Base!$B69</f>
        <v>1222.3060392511704</v>
      </c>
      <c r="AD89" s="10">
        <f>AC87* Base!$B67+AC89* Base!$B68+AC90* Base!$B69</f>
        <v>1253.5160210087731</v>
      </c>
      <c r="AE89" s="10">
        <f>AD87* Base!$B67+AD89* Base!$B68+AD90* Base!$B69</f>
        <v>1283.8761552883248</v>
      </c>
      <c r="AF89" s="10">
        <f>AE87* Base!$B67+AE89* Base!$B68+AE90* Base!$B69</f>
        <v>1313.2960911798057</v>
      </c>
      <c r="AG89" s="10">
        <f>AF87* Base!$B67+AF89* Base!$B68+AF90* Base!$B69</f>
        <v>1341.6884818206424</v>
      </c>
      <c r="AH89" s="10">
        <f>AG87* Base!$B67+AG89* Base!$B68+AG90* Base!$B69</f>
        <v>1368.9688623647471</v>
      </c>
      <c r="AI89" s="10">
        <f>AH87* Base!$B67+AH89* Base!$B68+AH90* Base!$B69</f>
        <v>1395.0555112613133</v>
      </c>
      <c r="AJ89" s="10">
        <f>AI87* Base!$B67+AI89* Base!$B68+AI90* Base!$B69</f>
        <v>1419.8692967642646</v>
      </c>
      <c r="AK89" s="10">
        <f>AJ87* Base!$B67+AJ89* Base!$B68+AJ90* Base!$B69</f>
        <v>1443.3335103539582</v>
      </c>
      <c r="AL89" s="10">
        <f>AK87* Base!$B67+AK89* Base!$B68+AK90* Base!$B69</f>
        <v>1465.3736885646108</v>
      </c>
      <c r="AM89" s="10">
        <f>AL87* Base!$B67+AL89* Base!$B68+AL90* Base!$B69</f>
        <v>1485.9174245447255</v>
      </c>
      <c r="AN89" s="10">
        <f>AM87* Base!$B67+AM89* Base!$B68+AM90* Base!$B69</f>
        <v>1504.8941705373904</v>
      </c>
      <c r="AO89" s="10">
        <f>AN87* Base!$B67+AN89* Base!$B68+AN90* Base!$B69</f>
        <v>1522.2350323272037</v>
      </c>
      <c r="AP89" s="10">
        <f>AO87* Base!$B67+AO89* Base!$B68+AO90* Base!$B69</f>
        <v>1537.8725565335274</v>
      </c>
      <c r="AQ89" s="10">
        <f>AP87* Base!$B67+AP89* Base!$B68+AP90* Base!$B69</f>
        <v>1551.7405113499954</v>
      </c>
      <c r="AR89" s="10">
        <f>AQ87* Base!$B67+AQ89* Base!$B68+AQ90* Base!$B69</f>
        <v>1563.7736607762499</v>
      </c>
      <c r="AS89" s="10">
        <f>AR87* Base!$B67+AR89* Base!$B68+AR90* Base!$B69</f>
        <v>1573.907531222985</v>
      </c>
      <c r="AT89" s="10">
        <f>AS87* Base!$B67+AS89* Base!$B68+AS90* Base!$B69</f>
        <v>1582.0781667934127</v>
      </c>
      <c r="AU89" s="10">
        <f>AT87* Base!$B67+AT89* Base!$B68+AT90* Base!$B69</f>
        <v>1588.2218642354244</v>
      </c>
      <c r="AV89" s="10">
        <f>AU87* Base!$B67+AU89* Base!$B68+AU90* Base!$B69</f>
        <v>1592.2748673654423</v>
      </c>
      <c r="AW89" s="10">
        <f>AV87* Base!$B67+AV89* Base!$B68+AV90* Base!$B69</f>
        <v>1592.0994885301202</v>
      </c>
      <c r="AX89" s="10">
        <f>AW87* Base!$B67+AW89* Base!$B68+AW90* Base!$B69</f>
        <v>1589.1057845452067</v>
      </c>
      <c r="AY89" s="10">
        <f>AX87* Base!$B67+AX89* Base!$B68+AX90* Base!$B69</f>
        <v>1584.2519612730143</v>
      </c>
      <c r="AZ89" s="10">
        <f>AY87* Base!$B67+AY89* Base!$B68+AY90* Base!$B69</f>
        <v>1578.1889412060527</v>
      </c>
      <c r="BA89" s="10">
        <f>AZ87* Base!$B67+AZ89* Base!$B68+AZ90* Base!$B69</f>
        <v>1571.3586890879833</v>
      </c>
      <c r="BB89" s="10">
        <f>BA87* Base!$B67+BA89* Base!$B68+BA90* Base!$B69</f>
        <v>1564.0610758784842</v>
      </c>
      <c r="BC89" s="10">
        <f>BB87* Base!$B67+BB89* Base!$B68+BB90* Base!$B69</f>
        <v>1556.4993419426837</v>
      </c>
      <c r="BD89" s="10">
        <f>BC87* Base!$B67+BC89* Base!$B68+BC90* Base!$B69</f>
        <v>1548.81100596225</v>
      </c>
      <c r="BE89" s="10">
        <f>BD87* Base!$B67+BD89* Base!$B68+BD90* Base!$B69</f>
        <v>1541.0888774998464</v>
      </c>
      <c r="BF89" s="10">
        <f>BE87* Base!$B67+BE89* Base!$B68+BE90* Base!$B69</f>
        <v>1533.3953414790146</v>
      </c>
      <c r="BG89" s="10">
        <f>BF87* Base!$B67+BF89* Base!$B68+BF90* Base!$B69</f>
        <v>1525.7720691587258</v>
      </c>
      <c r="BH89" s="10">
        <f>BG87* Base!$B67+BG89* Base!$B68+BG90* Base!$B69</f>
        <v>1518.2466205638136</v>
      </c>
      <c r="BI89" s="10">
        <f>BH87* Base!$B67+BH89* Base!$B68+BH90* Base!$B69</f>
        <v>1510.8369342815843</v>
      </c>
      <c r="BJ89" s="10">
        <f>BI87* Base!$B67+BI89* Base!$B68+BI90* Base!$B69</f>
        <v>1503.5543815664932</v>
      </c>
      <c r="BK89" s="10">
        <f>BJ87* Base!$B67+BJ89* Base!$B68+BJ90* Base!$B69</f>
        <v>1496.405844825528</v>
      </c>
      <c r="BL89" s="10">
        <f>BK87* Base!$B67+BK89* Base!$B68+BK90* Base!$B69</f>
        <v>1489.3951331278656</v>
      </c>
      <c r="BM89" s="10">
        <f>BL87* Base!$B67+BL89* Base!$B68+BL90* Base!$B69</f>
        <v>1482.5239471739831</v>
      </c>
      <c r="BN89" s="10">
        <f>BM87* Base!$B67+BM89* Base!$B68+BM90* Base!$B69</f>
        <v>1475.7925380558461</v>
      </c>
      <c r="BO89" s="10">
        <f>BN87* Base!$B67+BN89* Base!$B68+BN90* Base!$B69</f>
        <v>1469.2001578599543</v>
      </c>
      <c r="BP89" s="10">
        <f>BO87* Base!$B67+BO89* Base!$B68+BO90* Base!$B69</f>
        <v>1462.7453687203399</v>
      </c>
      <c r="BQ89" s="10">
        <f>BP87* Base!$B67+BP89* Base!$B68+BP90* Base!$B69</f>
        <v>1456.4262555646972</v>
      </c>
      <c r="BR89" s="10">
        <f>BQ87* Base!$B67+BQ89* Base!$B68+BQ90* Base!$B69</f>
        <v>1450.2405732842574</v>
      </c>
      <c r="BS89" s="10">
        <f>BR87* Base!$B67+BR89* Base!$B68+BR90* Base!$B69</f>
        <v>1444.1858492002159</v>
      </c>
      <c r="BT89" s="10">
        <f>BS87* Base!$B67+BS89* Base!$B68+BS90* Base!$B69</f>
        <v>1438.2594550041467</v>
      </c>
      <c r="BU89" s="10">
        <f>BT87* Base!$B67+BT89* Base!$B68+BT90* Base!$B69</f>
        <v>1432.458657803382</v>
      </c>
      <c r="BV89" s="10">
        <f>BU87* Base!$B67+BU89* Base!$B68+BU90* Base!$B69</f>
        <v>1426.7806568153019</v>
      </c>
      <c r="BW89" s="10">
        <f>BV87* Base!$B67+BV89* Base!$B68+BV90* Base!$B69</f>
        <v>1421.2226101586753</v>
      </c>
      <c r="BX89" s="10">
        <f>BW87* Base!$B67+BW89* Base!$B68+BW90* Base!$B69</f>
        <v>1415.7816547682337</v>
      </c>
      <c r="BY89" s="10">
        <f>BX87* Base!$B67+BX89* Base!$B68+BX90* Base!$B69</f>
        <v>1410.4549214933297</v>
      </c>
      <c r="BZ89" s="10">
        <f>BY87* Base!$B67+BY89* Base!$B68+BY90* Base!$B69</f>
        <v>1405.2395467884389</v>
      </c>
      <c r="CA89" s="10">
        <f>BZ87* Base!$B67+BZ89* Base!$B68+BZ90* Base!$B69</f>
        <v>1400.1326819607061</v>
      </c>
      <c r="CB89" s="10">
        <f>CA87* Base!$B67+CA89* Base!$B68+CA90* Base!$B69</f>
        <v>1395.1315006429886</v>
      </c>
      <c r="CC89" s="10">
        <f>CB87* Base!$B67+CB89* Base!$B68+CB90* Base!$B69</f>
        <v>1390.2332049635743</v>
      </c>
      <c r="CD89" s="10">
        <f>CC87* Base!$B67+CC89* Base!$B68+CC90* Base!$B69</f>
        <v>1385.435030757196</v>
      </c>
      <c r="CE89" s="10">
        <f>CD87* Base!$B67+CD89* Base!$B68+CD90* Base!$B69</f>
        <v>1380.7342520893005</v>
      </c>
      <c r="CF89" s="10">
        <f>CE87* Base!$B67+CE89* Base!$B68+CE90* Base!$B69</f>
        <v>1376.1281853366847</v>
      </c>
      <c r="CG89" s="10">
        <f>CF87* Base!$B67+CF89* Base!$B68+CF90* Base!$B69</f>
        <v>1371.6141930834344</v>
      </c>
      <c r="CH89" s="10">
        <f>CG87* Base!$B67+CG89* Base!$B68+CG90* Base!$B69</f>
        <v>1367.1896881611162</v>
      </c>
      <c r="CI89" s="10">
        <f>CH87* Base!$B67+CH89* Base!$B68+CH90* Base!$B69</f>
        <v>1362.8521383090565</v>
      </c>
      <c r="CJ89" s="10">
        <f>CI87* Base!$B67+CI89* Base!$B68+CI90* Base!$B69</f>
        <v>1358.5990721974797</v>
      </c>
      <c r="CK89" s="10">
        <f>CJ87* Base!$B67+CJ89* Base!$B68+CJ90* Base!$B69</f>
        <v>1354.4280880207268</v>
      </c>
      <c r="CL89" s="10">
        <f>CK87* Base!$B67+CK89* Base!$B68+CK90* Base!$B69</f>
        <v>1350.336866663353</v>
      </c>
      <c r="CM89" s="10">
        <f>CL87* Base!$B67+CL89* Base!$B68+CL90* Base!$B69</f>
        <v>1346.3231928096654</v>
      </c>
      <c r="CN89" s="10">
        <f>CM87* Base!$B67+CM89* Base!$B68+CM90* Base!$B69</f>
        <v>1342.3849897461616</v>
      </c>
      <c r="CO89" s="10">
        <f>CN87* Base!$B67+CN89* Base!$B68+CN90* Base!$B69</f>
        <v>1338.5203778466341</v>
      </c>
      <c r="CP89" s="10">
        <f>CO87* Base!$B67+CO89* Base!$B68+CO90* Base!$B69</f>
        <v>1334.7277746036902</v>
      </c>
      <c r="CQ89" s="10">
        <f>CP87* Base!$B67+CP89* Base!$B68+CP90* Base!$B69</f>
        <v>1331.0021877555566</v>
      </c>
      <c r="CR89" s="10">
        <f>CQ87* Base!$B67+CQ89* Base!$B68+CQ90* Base!$B69</f>
        <v>1327.3404466795459</v>
      </c>
      <c r="CS89" s="10">
        <f>CR87* Base!$B67+CR89* Base!$B68+CR90* Base!$B69</f>
        <v>1323.7403612170572</v>
      </c>
      <c r="CT89" s="10">
        <f>CS87* Base!$B67+CS89* Base!$B68+CS90* Base!$B69</f>
        <v>1320.2002393756732</v>
      </c>
      <c r="CU89" s="10">
        <f>CT87* Base!$B67+CT89* Base!$B68+CT90* Base!$B69</f>
        <v>1316.7186193853418</v>
      </c>
      <c r="CV89" s="10">
        <f>CU87* Base!$B67+CU89* Base!$B68+CU90* Base!$B69</f>
        <v>1313.2941278216151</v>
      </c>
      <c r="CW89" s="10">
        <f>CV87* Base!$B67+CV89* Base!$B68+CV90* Base!$B69</f>
        <v>1309.9254102828188</v>
      </c>
    </row>
    <row r="90" spans="1:101" s="10" customFormat="1" ht="20.75" customHeight="1" x14ac:dyDescent="0.2">
      <c r="A90" s="9" t="s">
        <v>1</v>
      </c>
      <c r="B90" s="10">
        <f xml:space="preserve"> Base!B63</f>
        <v>1740</v>
      </c>
      <c r="C90" s="10">
        <f>( Base!$B70)*B89+( Base!$B71)*B90</f>
        <v>1740.6706976744188</v>
      </c>
      <c r="D90" s="10">
        <f>( Base!$B70)*C89+( Base!$B71)*C90</f>
        <v>1741.4194378150355</v>
      </c>
      <c r="E90" s="10">
        <f>( Base!$B70)*D89+( Base!$B71)*D90</f>
        <v>1742.2639545743507</v>
      </c>
      <c r="F90" s="10">
        <f>( Base!$B70)*E89+( Base!$B71)*E90</f>
        <v>1743.2199526456245</v>
      </c>
      <c r="G90" s="10">
        <f>( Base!$B70)*F89+( Base!$B71)*F90</f>
        <v>1744.3016778646806</v>
      </c>
      <c r="H90" s="10">
        <f>( Base!$B70)*G89+( Base!$B71)*G90</f>
        <v>1745.5222563575981</v>
      </c>
      <c r="I90" s="10">
        <f>( Base!$B70)*H89+( Base!$B71)*H90</f>
        <v>1746.8938846094654</v>
      </c>
      <c r="J90" s="10">
        <f>( Base!$B70)*I89+( Base!$B71)*I90</f>
        <v>1748.4279257181702</v>
      </c>
      <c r="K90" s="10">
        <f>( Base!$B70)*J89+( Base!$B71)*J90</f>
        <v>1750.1349485953351</v>
      </c>
      <c r="L90" s="10">
        <f>( Base!$B70)*K89+( Base!$B71)*K90</f>
        <v>1752.0247342881328</v>
      </c>
      <c r="M90" s="10">
        <f>( Base!$B70)*L89+( Base!$B71)*L90</f>
        <v>1754.1062650676336</v>
      </c>
      <c r="N90" s="10">
        <f>( Base!$B70)*M89+( Base!$B71)*M90</f>
        <v>1756.3877061861338</v>
      </c>
      <c r="O90" s="10">
        <f>( Base!$B70)*N89+( Base!$B71)*N90</f>
        <v>1758.8763863688193</v>
      </c>
      <c r="P90" s="10">
        <f>( Base!$B70)*O89+( Base!$B71)*O90</f>
        <v>1761.5787805684881</v>
      </c>
      <c r="Q90" s="10">
        <f>( Base!$B70)*P89+( Base!$B71)*P90</f>
        <v>1764.5004968584335</v>
      </c>
      <c r="R90" s="10">
        <f>( Base!$B70)*Q89+( Base!$B71)*Q90</f>
        <v>1767.6462682802858</v>
      </c>
      <c r="S90" s="10">
        <f>( Base!$B70)*R89+( Base!$B71)*R90</f>
        <v>1771.0199498025552</v>
      </c>
      <c r="T90" s="10">
        <f>( Base!$B70)*S89+( Base!$B71)*S90</f>
        <v>1774.6245201447805</v>
      </c>
      <c r="U90" s="10">
        <f>( Base!$B70)*T89+( Base!$B71)*T90</f>
        <v>1778.4620879859904</v>
      </c>
      <c r="V90" s="10">
        <f>( Base!$B70)*U89+( Base!$B71)*U90</f>
        <v>1782.5339019356973</v>
      </c>
      <c r="W90" s="10">
        <f>( Base!$B70)*V89+( Base!$B71)*V90</f>
        <v>1786.8403635469681</v>
      </c>
      <c r="X90" s="10">
        <f>( Base!$B70)*W89+( Base!$B71)*W90</f>
        <v>1791.3810446534555</v>
      </c>
      <c r="Y90" s="10">
        <f>( Base!$B70)*X89+( Base!$B71)*X90</f>
        <v>1796.1547074893235</v>
      </c>
      <c r="Z90" s="10">
        <f>( Base!$B70)*Y89+( Base!$B71)*Y90</f>
        <v>1801.1593266018829</v>
      </c>
      <c r="AA90" s="10">
        <f>( Base!$B70)*Z89+( Base!$B71)*Z90</f>
        <v>1806.3921118884462</v>
      </c>
      <c r="AB90" s="10">
        <f>( Base!$B70)*AA89+( Base!$B71)*AA90</f>
        <v>1811.8495322800798</v>
      </c>
      <c r="AC90" s="10">
        <f>( Base!$B70)*AB89+( Base!$B71)*AB90</f>
        <v>1817.5273397118106</v>
      </c>
      <c r="AD90" s="10">
        <f>( Base!$B70)*AC89+( Base!$B71)*AC90</f>
        <v>1823.4205930935027</v>
      </c>
      <c r="AE90" s="10">
        <f>( Base!$B70)*AD89+( Base!$B71)*AD90</f>
        <v>1829.5236820460318</v>
      </c>
      <c r="AF90" s="10">
        <f>( Base!$B70)*AE89+( Base!$B71)*AE90</f>
        <v>1835.8303502035408</v>
      </c>
      <c r="AG90" s="10">
        <f>( Base!$B70)*AF89+( Base!$B71)*AF90</f>
        <v>1842.3337179101059</v>
      </c>
      <c r="AH90" s="10">
        <f>( Base!$B70)*AG89+( Base!$B71)*AG90</f>
        <v>1849.0263041612611</v>
      </c>
      <c r="AI90" s="10">
        <f>( Base!$B70)*AH89+( Base!$B71)*AH90</f>
        <v>1855.9000476591596</v>
      </c>
      <c r="AJ90" s="10">
        <f>( Base!$B70)*AI89+( Base!$B71)*AI90</f>
        <v>1862.9463268658371</v>
      </c>
      <c r="AK90" s="10">
        <f>( Base!$B70)*AJ89+( Base!$B71)*AJ90</f>
        <v>1870.1559789526625</v>
      </c>
      <c r="AL90" s="10">
        <f>( Base!$B70)*AK89+( Base!$B71)*AK90</f>
        <v>1877.5193175559771</v>
      </c>
      <c r="AM90" s="10">
        <f>( Base!$B70)*AL89+( Base!$B71)*AL90</f>
        <v>1885.02614925951</v>
      </c>
      <c r="AN90" s="10">
        <f>( Base!$B70)*AM89+( Base!$B71)*AM90</f>
        <v>1892.6657887335707</v>
      </c>
      <c r="AO90" s="10">
        <f>( Base!$B70)*AN89+( Base!$B71)*AN90</f>
        <v>1900.4270724694204</v>
      </c>
      <c r="AP90" s="10">
        <f>( Base!$B70)*AO89+( Base!$B71)*AO90</f>
        <v>1908.2983710546512</v>
      </c>
      <c r="AQ90" s="10">
        <f>( Base!$B70)*AP89+( Base!$B71)*AP90</f>
        <v>1916.2675999416315</v>
      </c>
      <c r="AR90" s="10">
        <f>( Base!$B70)*AQ89+( Base!$B71)*AQ90</f>
        <v>1924.3222286653531</v>
      </c>
      <c r="AS90" s="10">
        <f>( Base!$B70)*AR89+( Base!$B71)*AR90</f>
        <v>1932.4492884673934</v>
      </c>
      <c r="AT90" s="10">
        <f>( Base!$B70)*AS89+( Base!$B71)*AS90</f>
        <v>1940.6353782749441</v>
      </c>
      <c r="AU90" s="10">
        <f>( Base!$B70)*AT89+( Base!$B71)*AT90</f>
        <v>1948.8666689580486</v>
      </c>
      <c r="AV90" s="10">
        <f>( Base!$B70)*AU89+( Base!$B71)*AU90</f>
        <v>1957.1289057252698</v>
      </c>
      <c r="AW90" s="10">
        <f>( Base!$B70)*AV89+( Base!$B71)*AV90</f>
        <v>1965.4074083768116</v>
      </c>
      <c r="AX90" s="10">
        <f>( Base!$B70)*AW89+( Base!$B71)*AW90</f>
        <v>1973.6725544075052</v>
      </c>
      <c r="AY90" s="10">
        <f>( Base!$B70)*AX89+( Base!$B71)*AX90</f>
        <v>1981.9046351103061</v>
      </c>
      <c r="AZ90" s="10">
        <f>( Base!$B70)*AY89+( Base!$B71)*AY90</f>
        <v>1990.0906780947532</v>
      </c>
      <c r="BA90" s="10">
        <f>( Base!$B70)*AZ89+( Base!$B71)*AZ90</f>
        <v>1998.2222864338939</v>
      </c>
      <c r="BB90" s="10">
        <f>( Base!$B70)*BA89+( Base!$B71)*BA90</f>
        <v>2006.2941692564557</v>
      </c>
      <c r="BC90" s="10">
        <f>( Base!$B70)*BB89+( Base!$B71)*BB90</f>
        <v>2014.3031425396248</v>
      </c>
      <c r="BD90" s="10">
        <f>( Base!$B70)*BC89+( Base!$B71)*BC90</f>
        <v>2022.2474496081074</v>
      </c>
      <c r="BE90" s="10">
        <f>( Base!$B70)*BD89+( Base!$B71)*BD90</f>
        <v>2030.1262989911149</v>
      </c>
      <c r="BF90" s="10">
        <f>( Base!$B70)*BE89+( Base!$B71)*BE90</f>
        <v>2037.9395500443943</v>
      </c>
      <c r="BG90" s="10">
        <f>( Base!$B70)*BF89+( Base!$B71)*BF90</f>
        <v>2045.6874990242172</v>
      </c>
      <c r="BH90" s="10">
        <f>( Base!$B70)*BG89+( Base!$B71)*BG90</f>
        <v>2053.3707334516184</v>
      </c>
      <c r="BI90" s="10">
        <f>( Base!$B70)*BH89+( Base!$B71)*BH90</f>
        <v>2060.9900329070197</v>
      </c>
      <c r="BJ90" s="10">
        <f>( Base!$B70)*BI89+( Base!$B71)*BI90</f>
        <v>2068.5463013987783</v>
      </c>
      <c r="BK90" s="10">
        <f>( Base!$B70)*BJ89+( Base!$B71)*BJ90</f>
        <v>2076.0405212095548</v>
      </c>
      <c r="BL90" s="10">
        <f>( Base!$B70)*BK89+( Base!$B71)*BK90</f>
        <v>2083.4737213597009</v>
      </c>
      <c r="BM90" s="10">
        <f>( Base!$B70)*BL89+( Base!$B71)*BL90</f>
        <v>2090.846956025418</v>
      </c>
      <c r="BN90" s="10">
        <f>( Base!$B70)*BM89+( Base!$B71)*BM90</f>
        <v>2098.1612897433192</v>
      </c>
      <c r="BO90" s="10">
        <f>( Base!$B70)*BN89+( Base!$B71)*BN90</f>
        <v>2105.4177872479931</v>
      </c>
      <c r="BP90" s="10">
        <f>( Base!$B70)*BO89+( Base!$B71)*BO90</f>
        <v>2112.6175064786726</v>
      </c>
      <c r="BQ90" s="10">
        <f>( Base!$B70)*BP89+( Base!$B71)*BP90</f>
        <v>2119.7614937595254</v>
      </c>
      <c r="BR90" s="10">
        <f>( Base!$B70)*BQ89+( Base!$B71)*BQ90</f>
        <v>2126.8507804762257</v>
      </c>
      <c r="BS90" s="10">
        <f>( Base!$B70)*BR89+( Base!$B71)*BR90</f>
        <v>2133.8863807875878</v>
      </c>
      <c r="BT90" s="10">
        <f>( Base!$B70)*BS89+( Base!$B71)*BS90</f>
        <v>2140.8692900578121</v>
      </c>
      <c r="BU90" s="10">
        <f>( Base!$B70)*BT89+( Base!$B71)*BT90</f>
        <v>2147.8004837946173</v>
      </c>
      <c r="BV90" s="10">
        <f>( Base!$B70)*BU89+( Base!$B71)*BU90</f>
        <v>2154.6809169462394</v>
      </c>
      <c r="BW90" s="10">
        <f>( Base!$B70)*BV89+( Base!$B71)*BV90</f>
        <v>2161.5115234563277</v>
      </c>
      <c r="BX90" s="10">
        <f>( Base!$B70)*BW89+( Base!$B71)*BW90</f>
        <v>2168.2932160070259</v>
      </c>
      <c r="BY90" s="10">
        <f>( Base!$B70)*BX89+( Base!$B71)*BX90</f>
        <v>2175.0268859018352</v>
      </c>
      <c r="BZ90" s="10">
        <f>( Base!$B70)*BY89+( Base!$B71)*BY90</f>
        <v>2181.7134030543393</v>
      </c>
      <c r="CA90" s="10">
        <f>( Base!$B70)*BZ89+( Base!$B71)*BZ90</f>
        <v>2188.3536160587787</v>
      </c>
      <c r="CB90" s="10">
        <f>( Base!$B70)*CA89+( Base!$B71)*CA90</f>
        <v>2194.9483523252547</v>
      </c>
      <c r="CC90" s="10">
        <f>( Base!$B70)*CB89+( Base!$B71)*CB90</f>
        <v>2201.4984182670469</v>
      </c>
      <c r="CD90" s="10">
        <f>( Base!$B70)*CC89+( Base!$B71)*CC90</f>
        <v>2208.0045995308424</v>
      </c>
      <c r="CE90" s="10">
        <f>( Base!$B70)*CD89+( Base!$B71)*CD90</f>
        <v>2214.4676612631092</v>
      </c>
      <c r="CF90" s="10">
        <f>( Base!$B70)*CE89+( Base!$B71)*CE90</f>
        <v>2220.8883484077442</v>
      </c>
      <c r="CG90" s="10">
        <f>( Base!$B70)*CF89+( Base!$B71)*CF90</f>
        <v>2227.2673860318528</v>
      </c>
      <c r="CH90" s="10">
        <f>( Base!$B70)*CG89+( Base!$B71)*CG90</f>
        <v>2233.6054796783205</v>
      </c>
      <c r="CI90" s="10">
        <f>( Base!$B70)*CH89+( Base!$B71)*CH90</f>
        <v>2239.9033157461522</v>
      </c>
      <c r="CJ90" s="10">
        <f>( Base!$B70)*CI89+( Base!$B71)*CI90</f>
        <v>2246.1615619028739</v>
      </c>
      <c r="CK90" s="10">
        <f>( Base!$B70)*CJ89+( Base!$B71)*CJ90</f>
        <v>2252.3808675384917</v>
      </c>
      <c r="CL90" s="10">
        <f>( Base!$B70)*CK89+( Base!$B71)*CK90</f>
        <v>2258.5618642789409</v>
      </c>
      <c r="CM90" s="10">
        <f>( Base!$B70)*CL89+( Base!$B71)*CL90</f>
        <v>2264.7051665909435</v>
      </c>
      <c r="CN90" s="10">
        <f>( Base!$B70)*CM89+( Base!$B71)*CM90</f>
        <v>2270.8113725337453</v>
      </c>
      <c r="CO90" s="10">
        <f>( Base!$B70)*CN89+( Base!$B71)*CN90</f>
        <v>2276.8810647533724</v>
      </c>
      <c r="CP90" s="10">
        <f>( Base!$B70)*CO89+( Base!$B71)*CO90</f>
        <v>2282.9148118848229</v>
      </c>
      <c r="CQ90" s="10">
        <f>( Base!$B70)*CP89+( Base!$B71)*CP90</f>
        <v>2288.9131706524267</v>
      </c>
      <c r="CR90" s="10">
        <f>( Base!$B70)*CQ89+( Base!$B71)*CQ90</f>
        <v>2294.8766620190154</v>
      </c>
      <c r="CS90" s="10">
        <f>( Base!$B70)*CR89+( Base!$B71)*CR90</f>
        <v>2300.8057839897911</v>
      </c>
      <c r="CT90" s="10">
        <f>( Base!$B70)*CS89+( Base!$B71)*CS90</f>
        <v>2306.7010185092095</v>
      </c>
      <c r="CU90" s="10">
        <f>( Base!$B70)*CT89+( Base!$B71)*CT90</f>
        <v>2312.5628349716744</v>
      </c>
      <c r="CV90" s="10">
        <f>( Base!$B70)*CU89+( Base!$B71)*CU90</f>
        <v>2318.3916918514833</v>
      </c>
      <c r="CW90" s="10">
        <f>( Base!$B70)*CV89+( Base!$B71)*CV90</f>
        <v>2324.1880373372428</v>
      </c>
    </row>
    <row r="91" spans="1:101" s="10" customFormat="1" ht="28.5" customHeight="1" thickBot="1" x14ac:dyDescent="0.25">
      <c r="A91" s="191" t="s">
        <v>170</v>
      </c>
      <c r="B91" s="52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</row>
    <row r="92" spans="1:101" s="10" customFormat="1" ht="20.75" customHeight="1" thickTop="1" x14ac:dyDescent="0.2">
      <c r="A92" s="8" t="s">
        <v>421</v>
      </c>
      <c r="B92" s="52">
        <f>+Parameters!B101+100</f>
        <v>500</v>
      </c>
      <c r="C92" s="6">
        <f>+B112*5/3.666+B92</f>
        <v>552.29775457450069</v>
      </c>
      <c r="D92" s="6">
        <f t="shared" ref="D92" si="265">+C112*5/3.666+C92</f>
        <v>609.1506783523181</v>
      </c>
      <c r="E92" s="6">
        <f t="shared" ref="E92:BI92" si="266">+D112*5/3.666+D92</f>
        <v>670.48165260083056</v>
      </c>
      <c r="F92" s="6">
        <f t="shared" si="266"/>
        <v>736.15527516976476</v>
      </c>
      <c r="G92" s="6">
        <f t="shared" si="266"/>
        <v>805.98740795770664</v>
      </c>
      <c r="H92" s="6">
        <f t="shared" si="266"/>
        <v>879.75390900508182</v>
      </c>
      <c r="I92" s="6">
        <f t="shared" si="266"/>
        <v>957.19845402392889</v>
      </c>
      <c r="J92" s="6">
        <f t="shared" si="266"/>
        <v>1038.0394262610826</v>
      </c>
      <c r="K92" s="6">
        <f t="shared" si="266"/>
        <v>1121.9759029358374</v>
      </c>
      <c r="L92" s="6">
        <f t="shared" si="266"/>
        <v>1208.6927969342321</v>
      </c>
      <c r="M92" s="6">
        <f t="shared" si="266"/>
        <v>1297.8652288067872</v>
      </c>
      <c r="N92" s="6">
        <f t="shared" si="266"/>
        <v>1389.1622104459027</v>
      </c>
      <c r="O92" s="6">
        <f t="shared" si="266"/>
        <v>1482.2497212387316</v>
      </c>
      <c r="P92" s="6">
        <f t="shared" si="266"/>
        <v>1576.7932521317257</v>
      </c>
      <c r="Q92" s="6">
        <f t="shared" si="266"/>
        <v>1672.4598846512508</v>
      </c>
      <c r="R92" s="6">
        <f t="shared" si="266"/>
        <v>1768.9199605763758</v>
      </c>
      <c r="S92" s="6">
        <f t="shared" si="266"/>
        <v>1865.8483836821938</v>
      </c>
      <c r="T92" s="6">
        <f t="shared" si="266"/>
        <v>1962.9255758750173</v>
      </c>
      <c r="U92" s="6">
        <f t="shared" si="266"/>
        <v>2059.8380824816209</v>
      </c>
      <c r="V92" s="6">
        <f t="shared" si="266"/>
        <v>2156.2812888267013</v>
      </c>
      <c r="W92" s="6">
        <f t="shared" si="266"/>
        <v>2251.959276021194</v>
      </c>
      <c r="X92" s="6">
        <f t="shared" si="266"/>
        <v>2346.5847440087655</v>
      </c>
      <c r="Y92" s="6">
        <f t="shared" si="266"/>
        <v>2439.8789394189757</v>
      </c>
      <c r="Z92" s="6">
        <f t="shared" si="266"/>
        <v>2531.5715555651232</v>
      </c>
      <c r="AA92" s="6">
        <f t="shared" si="266"/>
        <v>2621.4005889569858</v>
      </c>
      <c r="AB92" s="6">
        <f t="shared" si="266"/>
        <v>2709.1121464682778</v>
      </c>
      <c r="AC92" s="6">
        <f t="shared" si="266"/>
        <v>2794.4602025673485</v>
      </c>
      <c r="AD92" s="6">
        <f t="shared" si="266"/>
        <v>2877.2063086839435</v>
      </c>
      <c r="AE92" s="6">
        <f t="shared" si="266"/>
        <v>2957.1192580468696</v>
      </c>
      <c r="AF92" s="6">
        <f t="shared" si="266"/>
        <v>3033.9747098720431</v>
      </c>
      <c r="AG92" s="6">
        <f t="shared" si="266"/>
        <v>3107.5547766649624</v>
      </c>
      <c r="AH92" s="6">
        <f t="shared" si="266"/>
        <v>3177.6475783422989</v>
      </c>
      <c r="AI92" s="6">
        <f t="shared" si="266"/>
        <v>3244.0467665608571</v>
      </c>
      <c r="AJ92" s="6">
        <f t="shared" si="266"/>
        <v>3306.5510223160586</v>
      </c>
      <c r="AK92" s="6">
        <f t="shared" si="266"/>
        <v>3364.9635296678116</v>
      </c>
      <c r="AL92" s="6">
        <f t="shared" si="266"/>
        <v>3419.0914281398477</v>
      </c>
      <c r="AM92" s="6">
        <f t="shared" si="266"/>
        <v>3468.7452461166672</v>
      </c>
      <c r="AN92" s="6">
        <f t="shared" si="266"/>
        <v>3513.7383171958886</v>
      </c>
      <c r="AO92" s="6">
        <f t="shared" si="266"/>
        <v>3553.8861808606744</v>
      </c>
      <c r="AP92" s="6">
        <f t="shared" si="266"/>
        <v>3589.0059674550062</v>
      </c>
      <c r="AQ92" s="6">
        <f t="shared" si="266"/>
        <v>3618.9157644130842</v>
      </c>
      <c r="AR92" s="6">
        <f t="shared" si="266"/>
        <v>3643.4339541159384</v>
      </c>
      <c r="AS92" s="6">
        <f t="shared" si="266"/>
        <v>3662.3784988377374</v>
      </c>
      <c r="AT92" s="6">
        <f t="shared" si="266"/>
        <v>3675.5661185402323</v>
      </c>
      <c r="AU92" s="6">
        <f t="shared" si="266"/>
        <v>3682.8112439216561</v>
      </c>
      <c r="AV92" s="6">
        <f t="shared" si="266"/>
        <v>3666.645421589431</v>
      </c>
      <c r="AW92" s="6">
        <f t="shared" si="266"/>
        <v>3650.8647452209607</v>
      </c>
      <c r="AX92" s="6">
        <f t="shared" si="266"/>
        <v>3635.4699322982851</v>
      </c>
      <c r="AY92" s="6">
        <f t="shared" si="266"/>
        <v>3620.4599907749539</v>
      </c>
      <c r="AZ92" s="6">
        <f t="shared" si="266"/>
        <v>3605.8328584462838</v>
      </c>
      <c r="BA92" s="6">
        <f t="shared" si="266"/>
        <v>3591.5857478077692</v>
      </c>
      <c r="BB92" s="6">
        <f t="shared" si="266"/>
        <v>3577.7153302978663</v>
      </c>
      <c r="BC92" s="6">
        <f t="shared" si="266"/>
        <v>3564.2178353890968</v>
      </c>
      <c r="BD92" s="6">
        <f t="shared" si="266"/>
        <v>3551.0891063137296</v>
      </c>
      <c r="BE92" s="6">
        <f t="shared" si="266"/>
        <v>3538.3246350111058</v>
      </c>
      <c r="BF92" s="6">
        <f t="shared" si="266"/>
        <v>3525.9195881019164</v>
      </c>
      <c r="BG92" s="6">
        <f t="shared" si="266"/>
        <v>3513.8688297462691</v>
      </c>
      <c r="BH92" s="6">
        <f t="shared" si="266"/>
        <v>3502.1669440460919</v>
      </c>
      <c r="BI92" s="6">
        <f t="shared" si="266"/>
        <v>3490.8082579874176</v>
      </c>
      <c r="BJ92" s="6">
        <f t="shared" ref="BJ92:CW92" si="267">+BI112*5/3.666+BI92</f>
        <v>3479.786865105636</v>
      </c>
      <c r="BK92" s="6">
        <f t="shared" si="267"/>
        <v>3469.0966496874753</v>
      </c>
      <c r="BL92" s="6">
        <f t="shared" si="267"/>
        <v>3458.7313111950316</v>
      </c>
      <c r="BM92" s="6">
        <f t="shared" si="267"/>
        <v>3448.6843885816102</v>
      </c>
      <c r="BN92" s="6">
        <f t="shared" si="267"/>
        <v>3438.949284196895</v>
      </c>
      <c r="BO92" s="6">
        <f t="shared" si="267"/>
        <v>3429.5192870380833</v>
      </c>
      <c r="BP92" s="6">
        <f t="shared" si="267"/>
        <v>3420.387595152315</v>
      </c>
      <c r="BQ92" s="6">
        <f t="shared" si="267"/>
        <v>3411.5473370487334</v>
      </c>
      <c r="BR92" s="6">
        <f t="shared" si="267"/>
        <v>3402.9915920191038</v>
      </c>
      <c r="BS92" s="6">
        <f t="shared" si="267"/>
        <v>3394.7134092994474</v>
      </c>
      <c r="BT92" s="6">
        <f t="shared" si="267"/>
        <v>3386.7058260357308</v>
      </c>
      <c r="BU92" s="6">
        <f t="shared" si="267"/>
        <v>3378.9618840397052</v>
      </c>
      <c r="BV92" s="6">
        <f t="shared" si="267"/>
        <v>3371.4746453387115</v>
      </c>
      <c r="BW92" s="6">
        <f t="shared" si="267"/>
        <v>3364.2372065429745</v>
      </c>
      <c r="BX92" s="6">
        <f t="shared" si="267"/>
        <v>3357.2427120625825</v>
      </c>
      <c r="BY92" s="6">
        <f t="shared" si="267"/>
        <v>3350.4843662310441</v>
      </c>
      <c r="BZ92" s="6">
        <f t="shared" si="267"/>
        <v>3343.955444403116</v>
      </c>
      <c r="CA92" s="6">
        <f t="shared" si="267"/>
        <v>3337.6493031282898</v>
      </c>
      <c r="CB92" s="6">
        <f t="shared" si="267"/>
        <v>3331.5593895382672</v>
      </c>
      <c r="CC92" s="6">
        <f t="shared" si="267"/>
        <v>3325.6792501496025</v>
      </c>
      <c r="CD92" s="6">
        <f t="shared" si="267"/>
        <v>3320.002539394548</v>
      </c>
      <c r="CE92" s="6">
        <f t="shared" si="267"/>
        <v>3314.5230283650912</v>
      </c>
      <c r="CF92" s="6">
        <f t="shared" si="267"/>
        <v>3309.2346145514925</v>
      </c>
      <c r="CG92" s="6">
        <f t="shared" si="267"/>
        <v>3304.1313338528043</v>
      </c>
      <c r="CH92" s="6">
        <f t="shared" si="267"/>
        <v>3299.2073769673534</v>
      </c>
      <c r="CI92" s="6">
        <f t="shared" si="267"/>
        <v>3294.4571136695345</v>
      </c>
      <c r="CJ92" s="6">
        <f t="shared" si="267"/>
        <v>3289.8751308467718</v>
      </c>
      <c r="CK92" s="6">
        <f t="shared" si="267"/>
        <v>3285.4562941853628</v>
      </c>
      <c r="CL92" s="6">
        <f t="shared" si="267"/>
        <v>3281.1958503117212</v>
      </c>
      <c r="CM92" s="6">
        <f t="shared" si="267"/>
        <v>3277.0895983172086</v>
      </c>
      <c r="CN92" s="6">
        <f t="shared" si="267"/>
        <v>3273.1341815327955</v>
      </c>
      <c r="CO92" s="6">
        <f t="shared" si="267"/>
        <v>3269.3275921537256</v>
      </c>
      <c r="CP92" s="6">
        <f t="shared" si="267"/>
        <v>3265.6377176701208</v>
      </c>
      <c r="CQ92" s="6">
        <f t="shared" si="267"/>
        <v>3262.0668508302069</v>
      </c>
      <c r="CR92" s="6">
        <f t="shared" si="267"/>
        <v>3258.615142510871</v>
      </c>
      <c r="CS92" s="6">
        <f t="shared" si="267"/>
        <v>3255.2813408449874</v>
      </c>
      <c r="CT92" s="6">
        <f t="shared" si="267"/>
        <v>3252.0632861329241</v>
      </c>
      <c r="CU92" s="6">
        <f t="shared" si="267"/>
        <v>3248.9582436537498</v>
      </c>
      <c r="CV92" s="6">
        <f t="shared" si="267"/>
        <v>3245.9631280064232</v>
      </c>
      <c r="CW92" s="6">
        <f t="shared" si="267"/>
        <v>3243.0746544457252</v>
      </c>
    </row>
    <row r="93" spans="1:101" s="10" customFormat="1" ht="20.75" customHeight="1" x14ac:dyDescent="0.2">
      <c r="A93" s="8" t="s">
        <v>4</v>
      </c>
      <c r="B93" s="52">
        <f>+B92/ Base!$B$57</f>
        <v>8.3333333333333329E-2</v>
      </c>
      <c r="C93" s="6">
        <f>+C92/ Base!$B$57</f>
        <v>9.2049625762416779E-2</v>
      </c>
      <c r="D93" s="6">
        <f>+D92/ Base!$B$57</f>
        <v>0.10152511305871968</v>
      </c>
      <c r="E93" s="6">
        <f>+E92/ Base!$B$57</f>
        <v>0.11174694210013843</v>
      </c>
      <c r="F93" s="6">
        <f>+F92/ Base!$B$57</f>
        <v>0.12269254586162746</v>
      </c>
      <c r="G93" s="6">
        <f>+G92/ Base!$B$57</f>
        <v>0.13433123465961777</v>
      </c>
      <c r="H93" s="6">
        <f>+H92/ Base!$B$57</f>
        <v>0.14662565150084697</v>
      </c>
      <c r="I93" s="6">
        <f>+I92/ Base!$B$57</f>
        <v>0.15953307567065481</v>
      </c>
      <c r="J93" s="6">
        <f>+J92/ Base!$B$57</f>
        <v>0.17300657104351375</v>
      </c>
      <c r="K93" s="6">
        <f>+K92/ Base!$B$57</f>
        <v>0.18699598382263957</v>
      </c>
      <c r="L93" s="6">
        <f>+L92/ Base!$B$57</f>
        <v>0.20144879948903868</v>
      </c>
      <c r="M93" s="6">
        <f>+M92/ Base!$B$57</f>
        <v>0.21631087146779787</v>
      </c>
      <c r="N93" s="6">
        <f>+N92/ Base!$B$57</f>
        <v>0.23152703507431713</v>
      </c>
      <c r="O93" s="6">
        <f>+O92/ Base!$B$57</f>
        <v>0.24704162020645526</v>
      </c>
      <c r="P93" s="6">
        <f>+P92/ Base!$B$57</f>
        <v>0.26279887535528762</v>
      </c>
      <c r="Q93" s="6">
        <f>+Q92/ Base!$B$57</f>
        <v>0.27874331410854181</v>
      </c>
      <c r="R93" s="6">
        <f>+R92/ Base!$B$57</f>
        <v>0.29481999342939597</v>
      </c>
      <c r="S93" s="6">
        <f>+S92/ Base!$B$57</f>
        <v>0.31097473061369896</v>
      </c>
      <c r="T93" s="6">
        <f>+T92/ Base!$B$57</f>
        <v>0.32715426264583625</v>
      </c>
      <c r="U93" s="6">
        <f>+U92/ Base!$B$57</f>
        <v>0.34330634708027014</v>
      </c>
      <c r="V93" s="6">
        <f>+V92/ Base!$B$57</f>
        <v>0.3593802148044502</v>
      </c>
      <c r="W93" s="6">
        <f>+W92/ Base!$B$57</f>
        <v>0.37532654600353232</v>
      </c>
      <c r="X93" s="6">
        <f>+X92/ Base!$B$57</f>
        <v>0.39109745733479423</v>
      </c>
      <c r="Y93" s="6">
        <f>+Y92/ Base!$B$57</f>
        <v>0.4066464899031626</v>
      </c>
      <c r="Z93" s="6">
        <f>+Z92/ Base!$B$57</f>
        <v>0.42192859259418719</v>
      </c>
      <c r="AA93" s="6">
        <f>+AA92/ Base!$B$57</f>
        <v>0.43690009815949765</v>
      </c>
      <c r="AB93" s="6">
        <f>+AB92/ Base!$B$57</f>
        <v>0.45151869107804632</v>
      </c>
      <c r="AC93" s="6">
        <f>+AC92/ Base!$B$57</f>
        <v>0.4657433670945581</v>
      </c>
      <c r="AD93" s="6">
        <f>+AD92/ Base!$B$57</f>
        <v>0.47953438478065724</v>
      </c>
      <c r="AE93" s="6">
        <f>+AE92/ Base!$B$57</f>
        <v>0.49285320967447827</v>
      </c>
      <c r="AF93" s="6">
        <f>+AF92/ Base!$B$57</f>
        <v>0.50566245164534052</v>
      </c>
      <c r="AG93" s="6">
        <f>+AG92/ Base!$B$57</f>
        <v>0.51792579611082712</v>
      </c>
      <c r="AH93" s="6">
        <f>+AH92/ Base!$B$57</f>
        <v>0.52960792972371651</v>
      </c>
      <c r="AI93" s="6">
        <f>+AI92/ Base!$B$57</f>
        <v>0.54067446109347617</v>
      </c>
      <c r="AJ93" s="6">
        <f>+AJ92/ Base!$B$57</f>
        <v>0.55109183705267639</v>
      </c>
      <c r="AK93" s="6">
        <f>+AK92/ Base!$B$57</f>
        <v>0.56082725494463526</v>
      </c>
      <c r="AL93" s="6">
        <f>+AL92/ Base!$B$57</f>
        <v>0.56984857135664124</v>
      </c>
      <c r="AM93" s="6">
        <f>+AM92/ Base!$B$57</f>
        <v>0.57812420768611117</v>
      </c>
      <c r="AN93" s="6">
        <f>+AN92/ Base!$B$57</f>
        <v>0.58562305286598149</v>
      </c>
      <c r="AO93" s="6">
        <f>+AO92/ Base!$B$57</f>
        <v>0.59231436347677902</v>
      </c>
      <c r="AP93" s="6">
        <f>+AP92/ Base!$B$57</f>
        <v>0.59816766124250098</v>
      </c>
      <c r="AQ93" s="6">
        <f>+AQ92/ Base!$B$57</f>
        <v>0.60315262740218067</v>
      </c>
      <c r="AR93" s="6">
        <f>+AR92/ Base!$B$57</f>
        <v>0.60723899235265644</v>
      </c>
      <c r="AS93" s="6">
        <f>+AS92/ Base!$B$57</f>
        <v>0.61039641647295628</v>
      </c>
      <c r="AT93" s="6">
        <f>+AT92/ Base!$B$57</f>
        <v>0.61259435309003873</v>
      </c>
      <c r="AU93" s="6">
        <f>+AU92/ Base!$B$57</f>
        <v>0.61380187398694264</v>
      </c>
      <c r="AV93" s="6">
        <f>+AV92/ Base!$B$57</f>
        <v>0.61110757026490514</v>
      </c>
      <c r="AW93" s="6">
        <f>+AW92/ Base!$B$57</f>
        <v>0.6084774575368268</v>
      </c>
      <c r="AX93" s="6">
        <f>+AX92/ Base!$B$57</f>
        <v>0.60591165538304748</v>
      </c>
      <c r="AY93" s="6">
        <f>+AY92/ Base!$B$57</f>
        <v>0.60340999846249233</v>
      </c>
      <c r="AZ93" s="6">
        <f>+AZ92/ Base!$B$57</f>
        <v>0.60097214307438063</v>
      </c>
      <c r="BA93" s="6">
        <f>+BA92/ Base!$B$57</f>
        <v>0.59859762463462818</v>
      </c>
      <c r="BB93" s="6">
        <f>+BB92/ Base!$B$57</f>
        <v>0.59628588838297769</v>
      </c>
      <c r="BC93" s="6">
        <f>+BC92/ Base!$B$57</f>
        <v>0.59403630589818279</v>
      </c>
      <c r="BD93" s="6">
        <f>+BD92/ Base!$B$57</f>
        <v>0.59184818438562159</v>
      </c>
      <c r="BE93" s="6">
        <f>+BE92/ Base!$B$57</f>
        <v>0.58972077250185095</v>
      </c>
      <c r="BF93" s="6">
        <f>+BF92/ Base!$B$57</f>
        <v>0.58765326468365275</v>
      </c>
      <c r="BG93" s="6">
        <f>+BG92/ Base!$B$57</f>
        <v>0.58564480495771154</v>
      </c>
      <c r="BH93" s="6">
        <f>+BH92/ Base!$B$57</f>
        <v>0.58369449067434864</v>
      </c>
      <c r="BI93" s="6">
        <f>+BI92/ Base!$B$57</f>
        <v>0.5818013763312363</v>
      </c>
      <c r="BJ93" s="6">
        <f>+BJ92/ Base!$B$57</f>
        <v>0.57996447751760605</v>
      </c>
      <c r="BK93" s="6">
        <f>+BK92/ Base!$B$57</f>
        <v>0.57818277494791259</v>
      </c>
      <c r="BL93" s="6">
        <f>+BL92/ Base!$B$57</f>
        <v>0.57645521853250525</v>
      </c>
      <c r="BM93" s="6">
        <f>+BM92/ Base!$B$57</f>
        <v>0.57478073143026831</v>
      </c>
      <c r="BN93" s="6">
        <f>+BN92/ Base!$B$57</f>
        <v>0.57315821403281586</v>
      </c>
      <c r="BO93" s="6">
        <f>+BO92/ Base!$B$57</f>
        <v>0.57158654783968055</v>
      </c>
      <c r="BP93" s="6">
        <f>+BP92/ Base!$B$57</f>
        <v>0.57006459919205255</v>
      </c>
      <c r="BQ93" s="6">
        <f>+BQ92/ Base!$B$57</f>
        <v>0.56859122284145558</v>
      </c>
      <c r="BR93" s="6">
        <f>+BR92/ Base!$B$57</f>
        <v>0.56716526533651734</v>
      </c>
      <c r="BS93" s="6">
        <f>+BS92/ Base!$B$57</f>
        <v>0.56578556821657455</v>
      </c>
      <c r="BT93" s="6">
        <f>+BT92/ Base!$B$57</f>
        <v>0.56445097100595509</v>
      </c>
      <c r="BU93" s="6">
        <f>+BU92/ Base!$B$57</f>
        <v>0.56316031400661748</v>
      </c>
      <c r="BV93" s="6">
        <f>+BV92/ Base!$B$57</f>
        <v>0.5619124408897852</v>
      </c>
      <c r="BW93" s="6">
        <f>+BW92/ Base!$B$57</f>
        <v>0.56070620109049574</v>
      </c>
      <c r="BX93" s="6">
        <f>+BX92/ Base!$B$57</f>
        <v>0.55954045201043046</v>
      </c>
      <c r="BY93" s="6">
        <f>+BY92/ Base!$B$57</f>
        <v>0.55841406103850733</v>
      </c>
      <c r="BZ93" s="6">
        <f>+BZ92/ Base!$B$57</f>
        <v>0.55732590740051935</v>
      </c>
      <c r="CA93" s="6">
        <f>+CA92/ Base!$B$57</f>
        <v>0.55627488385471502</v>
      </c>
      <c r="CB93" s="6">
        <f>+CB92/ Base!$B$57</f>
        <v>0.55525989825637789</v>
      </c>
      <c r="CC93" s="6">
        <f>+CC92/ Base!$B$57</f>
        <v>0.5542798750249337</v>
      </c>
      <c r="CD93" s="6">
        <f>+CD92/ Base!$B$57</f>
        <v>0.55333375656575801</v>
      </c>
      <c r="CE93" s="6">
        <f>+CE92/ Base!$B$57</f>
        <v>0.55242050472751525</v>
      </c>
      <c r="CF93" s="6">
        <f>+CF92/ Base!$B$57</f>
        <v>0.55153910242524873</v>
      </c>
      <c r="CG93" s="6">
        <f>+CG92/ Base!$B$57</f>
        <v>0.55068855564213404</v>
      </c>
      <c r="CH93" s="6">
        <f>+CH92/ Base!$B$57</f>
        <v>0.54986789616122556</v>
      </c>
      <c r="CI93" s="6">
        <f>+CI92/ Base!$B$57</f>
        <v>0.54907618561158911</v>
      </c>
      <c r="CJ93" s="6">
        <f>+CJ92/ Base!$B$57</f>
        <v>0.54831252180779533</v>
      </c>
      <c r="CK93" s="6">
        <f>+CK92/ Base!$B$57</f>
        <v>0.54757604903089385</v>
      </c>
      <c r="CL93" s="6">
        <f>+CL92/ Base!$B$57</f>
        <v>0.54686597505195356</v>
      </c>
      <c r="CM93" s="6">
        <f>+CM92/ Base!$B$57</f>
        <v>0.54618159971953473</v>
      </c>
      <c r="CN93" s="6">
        <f>+CN92/ Base!$B$57</f>
        <v>0.54552236358879924</v>
      </c>
      <c r="CO93" s="6">
        <f>+CO92/ Base!$B$57</f>
        <v>0.54488793202562091</v>
      </c>
      <c r="CP93" s="6">
        <f>+CP92/ Base!$B$57</f>
        <v>0.54427295294502009</v>
      </c>
      <c r="CQ93" s="6">
        <f>+CQ92/ Base!$B$57</f>
        <v>0.54367780847170111</v>
      </c>
      <c r="CR93" s="6">
        <f>+CR92/ Base!$B$57</f>
        <v>0.54310252375181178</v>
      </c>
      <c r="CS93" s="6">
        <f>+CS92/ Base!$B$57</f>
        <v>0.54254689014083124</v>
      </c>
      <c r="CT93" s="6">
        <f>+CT92/ Base!$B$57</f>
        <v>0.54201054768882073</v>
      </c>
      <c r="CU93" s="6">
        <f>+CU92/ Base!$B$57</f>
        <v>0.54149304060895831</v>
      </c>
      <c r="CV93" s="6">
        <f>+CV92/ Base!$B$57</f>
        <v>0.5409938546677372</v>
      </c>
      <c r="CW93" s="6">
        <f>+CW92/ Base!$B$57</f>
        <v>0.54051244240762086</v>
      </c>
    </row>
    <row r="94" spans="1:101" s="10" customFormat="1" ht="20.75" customHeight="1" x14ac:dyDescent="0.2">
      <c r="A94" s="8" t="s">
        <v>422</v>
      </c>
      <c r="B94" s="52">
        <f>+MAX(B93:BI93)</f>
        <v>0.61380187398694264</v>
      </c>
      <c r="C94" s="6">
        <f>+Parameters!B101+B113*5/3.666</f>
        <v>448.75165528372054</v>
      </c>
      <c r="D94" s="6">
        <f>+C113*5/3.666+C94</f>
        <v>502.46628118919756</v>
      </c>
      <c r="E94" s="6">
        <f t="shared" ref="E94:BI94" si="268">+D113*5/3.666+D94</f>
        <v>561.01986182068879</v>
      </c>
      <c r="F94" s="6">
        <f t="shared" si="268"/>
        <v>624.23549103855919</v>
      </c>
      <c r="G94" s="6">
        <f t="shared" si="268"/>
        <v>691.89229971080965</v>
      </c>
      <c r="H94" s="6">
        <f t="shared" si="268"/>
        <v>763.73363891579788</v>
      </c>
      <c r="I94" s="6">
        <f t="shared" si="268"/>
        <v>839.47441570413241</v>
      </c>
      <c r="J94" s="6">
        <f t="shared" si="268"/>
        <v>918.80755305728246</v>
      </c>
      <c r="K94" s="6">
        <f t="shared" si="268"/>
        <v>1001.4095958596943</v>
      </c>
      <c r="L94" s="6">
        <f t="shared" si="268"/>
        <v>1086.9455158810651</v>
      </c>
      <c r="M94" s="6">
        <f t="shared" si="268"/>
        <v>1175.0727857839543</v>
      </c>
      <c r="N94" s="6">
        <f t="shared" si="268"/>
        <v>1265.4447990799154</v>
      </c>
      <c r="O94" s="6">
        <f t="shared" si="268"/>
        <v>1357.7137128890524</v>
      </c>
      <c r="P94" s="6">
        <f t="shared" si="268"/>
        <v>1451.5327854514794</v>
      </c>
      <c r="Q94" s="6">
        <f t="shared" si="268"/>
        <v>1546.5582723484526</v>
      </c>
      <c r="R94" s="6">
        <f t="shared" si="268"/>
        <v>1642.4509343976192</v>
      </c>
      <c r="S94" s="6">
        <f t="shared" si="268"/>
        <v>1738.877196223214</v>
      </c>
      <c r="T94" s="6">
        <f t="shared" si="268"/>
        <v>1835.50997568304</v>
      </c>
      <c r="U94" s="6">
        <f t="shared" si="268"/>
        <v>1932.0291770209408</v>
      </c>
      <c r="V94" s="6">
        <f t="shared" si="268"/>
        <v>2028.1243082032192</v>
      </c>
      <c r="W94" s="6">
        <f t="shared" si="268"/>
        <v>2123.4942488786323</v>
      </c>
      <c r="X94" s="6">
        <f t="shared" si="268"/>
        <v>2217.8470956968181</v>
      </c>
      <c r="Y94" s="6">
        <f t="shared" si="268"/>
        <v>2310.9000213721224</v>
      </c>
      <c r="Z94" s="6">
        <f t="shared" si="268"/>
        <v>2402.3791138028778</v>
      </c>
      <c r="AA94" s="6">
        <f t="shared" si="268"/>
        <v>2492.0191787066183</v>
      </c>
      <c r="AB94" s="6">
        <f t="shared" si="268"/>
        <v>2579.5634991059223</v>
      </c>
      <c r="AC94" s="6">
        <f t="shared" si="268"/>
        <v>2664.7635503608835</v>
      </c>
      <c r="AD94" s="6">
        <f t="shared" si="268"/>
        <v>2747.3786721904416</v>
      </c>
      <c r="AE94" s="6">
        <f t="shared" si="268"/>
        <v>2827.1757004593405</v>
      </c>
      <c r="AF94" s="6">
        <f t="shared" si="268"/>
        <v>2903.9285621162999</v>
      </c>
      <c r="AG94" s="6">
        <f t="shared" si="268"/>
        <v>2977.4178366103497</v>
      </c>
      <c r="AH94" s="6">
        <f t="shared" si="268"/>
        <v>3047.4302871031864</v>
      </c>
      <c r="AI94" s="6">
        <f t="shared" si="268"/>
        <v>3113.7583645234622</v>
      </c>
      <c r="AJ94" s="6">
        <f t="shared" si="268"/>
        <v>3176.1996872221839</v>
      </c>
      <c r="AK94" s="6">
        <f t="shared" si="268"/>
        <v>3234.5564988189522</v>
      </c>
      <c r="AL94" s="6">
        <f t="shared" si="268"/>
        <v>3288.6351065478266</v>
      </c>
      <c r="AM94" s="6">
        <f t="shared" si="268"/>
        <v>3338.2453022169484</v>
      </c>
      <c r="AN94" s="6">
        <f t="shared" si="268"/>
        <v>3383.1997675538569</v>
      </c>
      <c r="AO94" s="6">
        <f t="shared" si="268"/>
        <v>3423.3134651366963</v>
      </c>
      <c r="AP94" s="6">
        <f t="shared" si="268"/>
        <v>3458.403014748505</v>
      </c>
      <c r="AQ94" s="6">
        <f t="shared" si="268"/>
        <v>3488.2860519770506</v>
      </c>
      <c r="AR94" s="6">
        <f t="shared" si="268"/>
        <v>3512.7805593192684</v>
      </c>
      <c r="AS94" s="6">
        <f t="shared" si="268"/>
        <v>3531.704145151904</v>
      </c>
      <c r="AT94" s="6">
        <f t="shared" si="268"/>
        <v>3544.8732162374895</v>
      </c>
      <c r="AU94" s="6">
        <f t="shared" si="268"/>
        <v>3552.1019260929488</v>
      </c>
      <c r="AV94" s="6">
        <f t="shared" si="268"/>
        <v>3535.9215760202446</v>
      </c>
      <c r="AW94" s="6">
        <f t="shared" si="268"/>
        <v>3520.1280426014505</v>
      </c>
      <c r="AX94" s="6">
        <f t="shared" si="268"/>
        <v>3504.7218511892384</v>
      </c>
      <c r="AY94" s="6">
        <f t="shared" si="268"/>
        <v>3489.7018397026673</v>
      </c>
      <c r="AZ94" s="6">
        <f t="shared" si="268"/>
        <v>3475.0657954565295</v>
      </c>
      <c r="BA94" s="6">
        <f t="shared" si="268"/>
        <v>3460.8107977710565</v>
      </c>
      <c r="BB94" s="6">
        <f t="shared" si="268"/>
        <v>3446.9334002245951</v>
      </c>
      <c r="BC94" s="6">
        <f t="shared" si="268"/>
        <v>3433.4297279834714</v>
      </c>
      <c r="BD94" s="6">
        <f t="shared" si="268"/>
        <v>3420.2955319689709</v>
      </c>
      <c r="BE94" s="6">
        <f t="shared" si="268"/>
        <v>3407.5262224252142</v>
      </c>
      <c r="BF94" s="6">
        <f t="shared" si="268"/>
        <v>3395.1168936726222</v>
      </c>
      <c r="BG94" s="6">
        <f t="shared" si="268"/>
        <v>3383.0623458855634</v>
      </c>
      <c r="BH94" s="6">
        <f t="shared" si="268"/>
        <v>3371.3571065385868</v>
      </c>
      <c r="BI94" s="6">
        <f t="shared" si="268"/>
        <v>3359.9954525024955</v>
      </c>
      <c r="BJ94" s="6">
        <f t="shared" ref="BJ94:CW94" si="269">+BI113*5/3.666+BI94</f>
        <v>3348.9714329607</v>
      </c>
      <c r="BK94" s="6">
        <f t="shared" si="269"/>
        <v>3338.2788929484263</v>
      </c>
      <c r="BL94" s="6">
        <f t="shared" si="269"/>
        <v>3327.9114971901931</v>
      </c>
      <c r="BM94" s="6">
        <f t="shared" si="269"/>
        <v>3317.8627538965479</v>
      </c>
      <c r="BN94" s="6">
        <f t="shared" si="269"/>
        <v>3308.1260382098349</v>
      </c>
      <c r="BO94" s="6">
        <f t="shared" si="269"/>
        <v>3298.6946150487547</v>
      </c>
      <c r="BP94" s="6">
        <f t="shared" si="269"/>
        <v>3289.561661150979</v>
      </c>
      <c r="BQ94" s="6">
        <f t="shared" si="269"/>
        <v>3280.7202861667711</v>
      </c>
      <c r="BR94" s="6">
        <f t="shared" si="269"/>
        <v>3272.1635526977866</v>
      </c>
      <c r="BS94" s="6">
        <f t="shared" si="269"/>
        <v>3263.8844952093013</v>
      </c>
      <c r="BT94" s="6">
        <f t="shared" si="269"/>
        <v>3255.8761377751712</v>
      </c>
      <c r="BU94" s="6">
        <f t="shared" si="269"/>
        <v>3248.1315106383299</v>
      </c>
      <c r="BV94" s="6">
        <f t="shared" si="269"/>
        <v>3240.6436655877142</v>
      </c>
      <c r="BW94" s="6">
        <f t="shared" si="269"/>
        <v>3233.4056901725617</v>
      </c>
      <c r="BX94" s="6">
        <f t="shared" si="269"/>
        <v>3226.410720783987</v>
      </c>
      <c r="BY94" s="6">
        <f t="shared" si="269"/>
        <v>3219.6519546587069</v>
      </c>
      <c r="BZ94" s="6">
        <f t="shared" si="269"/>
        <v>3213.1226608708175</v>
      </c>
      <c r="CA94" s="6">
        <f t="shared" si="269"/>
        <v>3206.8161904114254</v>
      </c>
      <c r="CB94" s="6">
        <f t="shared" si="269"/>
        <v>3200.7259854930621</v>
      </c>
      <c r="CC94" s="6">
        <f t="shared" si="269"/>
        <v>3194.8455882788157</v>
      </c>
      <c r="CD94" s="6">
        <f t="shared" si="269"/>
        <v>3189.1686493481216</v>
      </c>
      <c r="CE94" s="6">
        <f t="shared" si="269"/>
        <v>3183.6889363832238</v>
      </c>
      <c r="CF94" s="6">
        <f t="shared" si="269"/>
        <v>3178.4003438567597</v>
      </c>
      <c r="CG94" s="6">
        <f t="shared" si="269"/>
        <v>3173.2969049971857</v>
      </c>
      <c r="CH94" s="6">
        <f t="shared" si="269"/>
        <v>3168.372808139351</v>
      </c>
      <c r="CI94" s="6">
        <f t="shared" si="269"/>
        <v>3163.6224209659722</v>
      </c>
      <c r="CJ94" s="6">
        <f t="shared" si="269"/>
        <v>3159.0403285133389</v>
      </c>
      <c r="CK94" s="6">
        <f t="shared" si="269"/>
        <v>3154.6213948294944</v>
      </c>
      <c r="CL94" s="6">
        <f t="shared" si="269"/>
        <v>3150.3608650909973</v>
      </c>
      <c r="CM94" s="6">
        <f t="shared" si="269"/>
        <v>3146.2545371060878</v>
      </c>
      <c r="CN94" s="6">
        <f t="shared" si="269"/>
        <v>3142.2990530701736</v>
      </c>
      <c r="CO94" s="6">
        <f t="shared" si="269"/>
        <v>3138.4924041735248</v>
      </c>
      <c r="CP94" s="6">
        <f t="shared" si="269"/>
        <v>3134.8024770168627</v>
      </c>
      <c r="CQ94" s="6">
        <f t="shared" si="269"/>
        <v>3131.2315635612936</v>
      </c>
      <c r="CR94" s="6">
        <f t="shared" si="269"/>
        <v>3127.7798139871029</v>
      </c>
      <c r="CS94" s="6">
        <f t="shared" si="269"/>
        <v>3124.4459758106723</v>
      </c>
      <c r="CT94" s="6">
        <f t="shared" si="269"/>
        <v>3121.2278887867751</v>
      </c>
      <c r="CU94" s="6">
        <f t="shared" si="269"/>
        <v>3118.1228177116277</v>
      </c>
      <c r="CV94" s="6">
        <f t="shared" si="269"/>
        <v>3115.1276767568652</v>
      </c>
      <c r="CW94" s="6">
        <f t="shared" si="269"/>
        <v>3112.2391807990862</v>
      </c>
    </row>
    <row r="95" spans="1:101" s="10" customFormat="1" ht="20.75" customHeight="1" x14ac:dyDescent="0.2">
      <c r="A95" s="8" t="s">
        <v>90</v>
      </c>
      <c r="B95" s="52">
        <v>0</v>
      </c>
      <c r="C95" s="6"/>
      <c r="D95" s="6"/>
      <c r="E95" s="6">
        <f>+B99^2</f>
        <v>0.72249999999999992</v>
      </c>
      <c r="F95" s="66">
        <f>+E95*B26</f>
        <v>1.7051E-3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</row>
    <row r="96" spans="1:101" s="10" customFormat="1" ht="20.75" customHeight="1" x14ac:dyDescent="0.2">
      <c r="A96" s="8" t="s">
        <v>82</v>
      </c>
      <c r="B96" s="52">
        <v>2.5</v>
      </c>
      <c r="C96" s="6">
        <v>0.04</v>
      </c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</row>
    <row r="97" spans="1:101" s="30" customFormat="1" ht="20.75" customHeight="1" x14ac:dyDescent="0.2">
      <c r="A97" s="14" t="s">
        <v>187</v>
      </c>
      <c r="B97" s="54">
        <f>+Parameters!B100</f>
        <v>0</v>
      </c>
      <c r="C97" s="20">
        <f>+B97*(1+Parameters!$B$102)^5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</f>
        <v>0</v>
      </c>
      <c r="AT97" s="20">
        <f t="shared" ref="AT97:BI97" si="270">+AS97</f>
        <v>0</v>
      </c>
      <c r="AU97" s="20">
        <f t="shared" si="270"/>
        <v>0</v>
      </c>
      <c r="AV97" s="20">
        <f t="shared" si="270"/>
        <v>0</v>
      </c>
      <c r="AW97" s="20">
        <f t="shared" si="270"/>
        <v>0</v>
      </c>
      <c r="AX97" s="20">
        <f t="shared" si="270"/>
        <v>0</v>
      </c>
      <c r="AY97" s="20">
        <f t="shared" si="270"/>
        <v>0</v>
      </c>
      <c r="AZ97" s="20">
        <f t="shared" si="270"/>
        <v>0</v>
      </c>
      <c r="BA97" s="20">
        <f t="shared" si="270"/>
        <v>0</v>
      </c>
      <c r="BB97" s="20">
        <f t="shared" si="270"/>
        <v>0</v>
      </c>
      <c r="BC97" s="20">
        <f t="shared" si="270"/>
        <v>0</v>
      </c>
      <c r="BD97" s="20">
        <f t="shared" si="270"/>
        <v>0</v>
      </c>
      <c r="BE97" s="20">
        <f t="shared" si="270"/>
        <v>0</v>
      </c>
      <c r="BF97" s="20">
        <f t="shared" si="270"/>
        <v>0</v>
      </c>
      <c r="BG97" s="20">
        <f t="shared" si="270"/>
        <v>0</v>
      </c>
      <c r="BH97" s="20">
        <f t="shared" si="270"/>
        <v>0</v>
      </c>
      <c r="BI97" s="20">
        <f t="shared" si="270"/>
        <v>0</v>
      </c>
      <c r="BJ97" s="20">
        <f t="shared" ref="BJ97" si="271">+BI97</f>
        <v>0</v>
      </c>
      <c r="BK97" s="20">
        <f t="shared" ref="BK97" si="272">+BJ97</f>
        <v>0</v>
      </c>
      <c r="BL97" s="20">
        <f t="shared" ref="BL97" si="273">+BK97</f>
        <v>0</v>
      </c>
      <c r="BM97" s="20">
        <f t="shared" ref="BM97" si="274">+BL97</f>
        <v>0</v>
      </c>
      <c r="BN97" s="20">
        <f t="shared" ref="BN97" si="275">+BM97</f>
        <v>0</v>
      </c>
      <c r="BO97" s="20">
        <f t="shared" ref="BO97" si="276">+BN97</f>
        <v>0</v>
      </c>
      <c r="BP97" s="20">
        <f t="shared" ref="BP97" si="277">+BO97</f>
        <v>0</v>
      </c>
      <c r="BQ97" s="20">
        <f t="shared" ref="BQ97" si="278">+BP97</f>
        <v>0</v>
      </c>
      <c r="BR97" s="20">
        <f t="shared" ref="BR97" si="279">+BQ97</f>
        <v>0</v>
      </c>
      <c r="BS97" s="20">
        <f t="shared" ref="BS97" si="280">+BR97</f>
        <v>0</v>
      </c>
      <c r="BT97" s="20">
        <f t="shared" ref="BT97" si="281">+BS97</f>
        <v>0</v>
      </c>
      <c r="BU97" s="20">
        <f t="shared" ref="BU97" si="282">+BT97</f>
        <v>0</v>
      </c>
      <c r="BV97" s="20">
        <f t="shared" ref="BV97" si="283">+BU97</f>
        <v>0</v>
      </c>
      <c r="BW97" s="20">
        <f t="shared" ref="BW97" si="284">+BV97</f>
        <v>0</v>
      </c>
      <c r="BX97" s="20">
        <f t="shared" ref="BX97" si="285">+BW97</f>
        <v>0</v>
      </c>
      <c r="BY97" s="20">
        <f t="shared" ref="BY97" si="286">+BX97</f>
        <v>0</v>
      </c>
      <c r="BZ97" s="20">
        <f t="shared" ref="BZ97" si="287">+BY97</f>
        <v>0</v>
      </c>
      <c r="CA97" s="20">
        <f t="shared" ref="CA97" si="288">+BZ97</f>
        <v>0</v>
      </c>
      <c r="CB97" s="20">
        <f t="shared" ref="CB97" si="289">+CA97</f>
        <v>0</v>
      </c>
      <c r="CC97" s="20">
        <f t="shared" ref="CC97" si="290">+CB97</f>
        <v>0</v>
      </c>
      <c r="CD97" s="20">
        <f t="shared" ref="CD97" si="291">+CC97</f>
        <v>0</v>
      </c>
      <c r="CE97" s="20">
        <f t="shared" ref="CE97" si="292">+CD97</f>
        <v>0</v>
      </c>
      <c r="CF97" s="20">
        <f t="shared" ref="CF97" si="293">+CE97</f>
        <v>0</v>
      </c>
      <c r="CG97" s="20">
        <f t="shared" ref="CG97" si="294">+CF97</f>
        <v>0</v>
      </c>
      <c r="CH97" s="20">
        <f t="shared" ref="CH97" si="295">+CG97</f>
        <v>0</v>
      </c>
      <c r="CI97" s="20">
        <f t="shared" ref="CI97" si="296">+CH97</f>
        <v>0</v>
      </c>
      <c r="CJ97" s="20">
        <f t="shared" ref="CJ97" si="297">+CI97</f>
        <v>0</v>
      </c>
      <c r="CK97" s="20">
        <f t="shared" ref="CK97" si="298">+CJ97</f>
        <v>0</v>
      </c>
      <c r="CL97" s="20">
        <f t="shared" ref="CL97" si="299">+CK97</f>
        <v>0</v>
      </c>
      <c r="CM97" s="20">
        <f t="shared" ref="CM97" si="300">+CL97</f>
        <v>0</v>
      </c>
      <c r="CN97" s="20">
        <f t="shared" ref="CN97" si="301">+CM97</f>
        <v>0</v>
      </c>
      <c r="CO97" s="20">
        <f t="shared" ref="CO97" si="302">+CN97</f>
        <v>0</v>
      </c>
      <c r="CP97" s="20">
        <f t="shared" ref="CP97" si="303">+CO97</f>
        <v>0</v>
      </c>
      <c r="CQ97" s="20">
        <f t="shared" ref="CQ97" si="304">+CP97</f>
        <v>0</v>
      </c>
      <c r="CR97" s="20">
        <f t="shared" ref="CR97" si="305">+CQ97</f>
        <v>0</v>
      </c>
      <c r="CS97" s="20">
        <f t="shared" ref="CS97" si="306">+CR97</f>
        <v>0</v>
      </c>
      <c r="CT97" s="20">
        <f t="shared" ref="CT97" si="307">+CS97</f>
        <v>0</v>
      </c>
      <c r="CU97" s="20">
        <f t="shared" ref="CU97" si="308">+CT97</f>
        <v>0</v>
      </c>
      <c r="CV97" s="20">
        <f t="shared" ref="CV97" si="309">+CU97</f>
        <v>0</v>
      </c>
      <c r="CW97" s="20">
        <f t="shared" ref="CW97" si="310">+CV97</f>
        <v>0</v>
      </c>
    </row>
    <row r="98" spans="1:101" s="10" customFormat="1" ht="20.75" customHeight="1" thickBot="1" x14ac:dyDescent="0.25">
      <c r="A98" s="191" t="s">
        <v>146</v>
      </c>
      <c r="B98" s="5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</row>
    <row r="99" spans="1:101" s="10" customFormat="1" ht="24.5" customHeight="1" thickTop="1" x14ac:dyDescent="0.2">
      <c r="A99" s="26" t="s">
        <v>11</v>
      </c>
      <c r="B99" s="10">
        <f xml:space="preserve"> Base!B76</f>
        <v>0.85</v>
      </c>
      <c r="C99" s="31">
        <f>B99+Base!$B82*(C100-(Base!$B$80/Base!$B79)*B99-Base!$B83*(B99-B101))</f>
        <v>1.0163451840920545</v>
      </c>
      <c r="D99" s="31">
        <f>C99+Base!$B82*(D100-(Base!$B$80/Base!$B79)*C99-Base!$B83*(C99-C101))</f>
        <v>1.1892366337833096</v>
      </c>
      <c r="E99" s="31">
        <f>D99+Base!$B82*(E100-(Base!$B$80/Base!$B79)*D99-Base!$B83*(D99-D101))</f>
        <v>1.3679298491821201</v>
      </c>
      <c r="F99" s="31">
        <f>E99+Base!$B82*(F100-(Base!$B$80/Base!$B79)*E99-Base!$B83*(E99-E101))</f>
        <v>1.551746530524603</v>
      </c>
      <c r="G99" s="31">
        <f>F99+Base!$B82*(G100-(Base!$B$80/Base!$B79)*F99-Base!$B83*(F99-F101))</f>
        <v>1.7400208636100756</v>
      </c>
      <c r="H99" s="31">
        <f>G99+Base!$B82*(H100-(Base!$B$80/Base!$B79)*G99-Base!$B83*(G99-G101))</f>
        <v>1.9320774318994012</v>
      </c>
      <c r="I99" s="31">
        <f>H99+Base!$B82*(I100-(Base!$B$80/Base!$B79)*H99-Base!$B83*(H99-H101))</f>
        <v>2.1272273346265949</v>
      </c>
      <c r="J99" s="31">
        <f>I99+Base!$B82*(J100-(Base!$B$80/Base!$B79)*I99-Base!$B83*(I99-I101))</f>
        <v>2.3247739002330876</v>
      </c>
      <c r="K99" s="31">
        <f>J99+Base!$B82*(K100-(Base!$B$80/Base!$B79)*J99-Base!$B83*(J99-J101))</f>
        <v>2.5240226181638037</v>
      </c>
      <c r="L99" s="31">
        <f>K99+Base!$B82*(L100-(Base!$B$80/Base!$B79)*K99-Base!$B83*(K99-K101))</f>
        <v>2.7242920719757606</v>
      </c>
      <c r="M99" s="31">
        <f>L99+Base!$B82*(M100-(Base!$B$80/Base!$B79)*L99-Base!$B83*(L99-L101))</f>
        <v>2.9249240757924415</v>
      </c>
      <c r="N99" s="31">
        <f>M99+Base!$B82*(N100-(Base!$B$80/Base!$B79)*M99-Base!$B83*(M99-M101))</f>
        <v>3.1252921250819492</v>
      </c>
      <c r="O99" s="31">
        <f>N99+Base!$B82*(O100-(Base!$B$80/Base!$B79)*N99-Base!$B83*(N99-N101))</f>
        <v>3.3248078343672818</v>
      </c>
      <c r="P99" s="31">
        <f>O99+Base!$B82*(P100-(Base!$B$80/Base!$B79)*O99-Base!$B83*(O99-O101))</f>
        <v>3.5229253637649096</v>
      </c>
      <c r="Q99" s="31">
        <f>P99+Base!$B82*(Q100-(Base!$B$80/Base!$B79)*P99-Base!$B83*(P99-P101))</f>
        <v>3.7191440137029579</v>
      </c>
      <c r="R99" s="31">
        <f>Q99+Base!$B82*(R100-(Base!$B$80/Base!$B79)*Q99-Base!$B83*(Q99-Q101))</f>
        <v>3.9130092479454706</v>
      </c>
      <c r="S99" s="31">
        <f>R99+Base!$B82*(S100-(Base!$B$80/Base!$B79)*R99-Base!$B83*(R99-R101))</f>
        <v>4.104112426306882</v>
      </c>
      <c r="T99" s="31">
        <f>S99+Base!$B82*(T100-(Base!$B$80/Base!$B79)*S99-Base!$B83*(S99-S101))</f>
        <v>4.2891336318202233</v>
      </c>
      <c r="U99" s="31">
        <f>T99+Base!$B82*(U100-(Base!$B$80/Base!$B79)*T99-Base!$B83*(T99-T101))</f>
        <v>4.4681302663415936</v>
      </c>
      <c r="V99" s="31">
        <f>U99+Base!$B82*(V100-(Base!$B$80/Base!$B79)*U99-Base!$B83*(U99-U101))</f>
        <v>4.6411510312561459</v>
      </c>
      <c r="W99" s="31">
        <f>V99+Base!$B82*(W100-(Base!$B$80/Base!$B79)*V99-Base!$B83*(V99-V101))</f>
        <v>4.8082396302700623</v>
      </c>
      <c r="X99" s="31">
        <f>W99+Base!$B82*(X100-(Base!$B$80/Base!$B79)*W99-Base!$B83*(W99-W101))</f>
        <v>4.9694372635125355</v>
      </c>
      <c r="Y99" s="31">
        <f>X99+Base!$B82*(Y100-(Base!$B$80/Base!$B79)*X99-Base!$B83*(X99-X101))</f>
        <v>5.1247842337144398</v>
      </c>
      <c r="Z99" s="31">
        <f>Y99+Base!$B82*(Z100-(Base!$B$80/Base!$B79)*Y99-Base!$B83*(Y99-Y101))</f>
        <v>5.2743208944768663</v>
      </c>
      <c r="AA99" s="31">
        <f>Z99+Base!$B82*(AA100-(Base!$B$80/Base!$B79)*Z99-Base!$B83*(Z99-Z101))</f>
        <v>5.4180881095014337</v>
      </c>
      <c r="AB99" s="31">
        <f>AA99+Base!$B82*(AB100-(Base!$B$80/Base!$B79)*AA99-Base!$B83*(AA99-AA101))</f>
        <v>5.5561273488521152</v>
      </c>
      <c r="AC99" s="31">
        <f>AB99+Base!$B82*(AC100-(Base!$B$80/Base!$B79)*AB99-Base!$B83*(AB99-AB101))</f>
        <v>5.6884805172449555</v>
      </c>
      <c r="AD99" s="31">
        <f>AC99+Base!$B82*(AD100-(Base!$B$80/Base!$B79)*AC99-Base!$B83*(AC99-AC101))</f>
        <v>5.8151895861125968</v>
      </c>
      <c r="AE99" s="31">
        <f>AD99+Base!$B82*(AE100-(Base!$B$80/Base!$B79)*AD99-Base!$B83*(AD99-AD101))</f>
        <v>5.9362960834015199</v>
      </c>
      <c r="AF99" s="31">
        <f>AE99+Base!$B82*(AF100-(Base!$B$80/Base!$B79)*AE99-Base!$B83*(AE99-AE101))</f>
        <v>6.0518404812348914</v>
      </c>
      <c r="AG99" s="31">
        <f>AF99+Base!$B82*(AG100-(Base!$B$80/Base!$B79)*AF99-Base!$B83*(AF99-AF101))</f>
        <v>6.1618615106452816</v>
      </c>
      <c r="AH99" s="31">
        <f>AG99+Base!$B82*(AH100-(Base!$B$80/Base!$B79)*AG99-Base!$B83*(AG99-AG101))</f>
        <v>6.2663954239139619</v>
      </c>
      <c r="AI99" s="31">
        <f>AH99+Base!$B82*(AI100-(Base!$B$80/Base!$B79)*AH99-Base!$B83*(AH99-AH101))</f>
        <v>6.3654752180814729</v>
      </c>
      <c r="AJ99" s="31">
        <f>AI99+Base!$B82*(AJ100-(Base!$B$80/Base!$B79)*AI99-Base!$B83*(AI99-AI101))</f>
        <v>6.4591298275298366</v>
      </c>
      <c r="AK99" s="31">
        <f>AJ99+Base!$B82*(AK100-(Base!$B$80/Base!$B79)*AJ99-Base!$B83*(AJ99-AJ101))</f>
        <v>6.5473832888916332</v>
      </c>
      <c r="AL99" s="31">
        <f>AK99+Base!$B82*(AL100-(Base!$B$80/Base!$B79)*AK99-Base!$B83*(AK99-AK101))</f>
        <v>6.6302538776253028</v>
      </c>
      <c r="AM99" s="31">
        <f>AL99+Base!$B82*(AM100-(Base!$B$80/Base!$B79)*AL99-Base!$B83*(AL99-AL101))</f>
        <v>6.7077532122103554</v>
      </c>
      <c r="AN99" s="31">
        <f>AM99+Base!$B82*(AN100-(Base!$B$80/Base!$B79)*AM99-Base!$B83*(AM99-AM101))</f>
        <v>6.77988531883683</v>
      </c>
      <c r="AO99" s="31">
        <f>AN99+Base!$B82*(AO100-(Base!$B$80/Base!$B79)*AN99-Base!$B83*(AN99-AN101))</f>
        <v>6.8466456464794909</v>
      </c>
      <c r="AP99" s="31">
        <f>AO99+Base!$B82*(AP100-(Base!$B$80/Base!$B79)*AO99-Base!$B83*(AO99-AO101))</f>
        <v>6.9080200190565861</v>
      </c>
      <c r="AQ99" s="31">
        <f>AP99+Base!$B82*(AQ100-(Base!$B$80/Base!$B79)*AP99-Base!$B83*(AP99-AP101))</f>
        <v>6.9639835075387078</v>
      </c>
      <c r="AR99" s="31">
        <f>AQ99+Base!$B82*(AR100-(Base!$B$80/Base!$B79)*AQ99-Base!$B83*(AQ99-AQ101))</f>
        <v>7.0144991996338861</v>
      </c>
      <c r="AS99" s="31">
        <f>AR99+Base!$B82*(AS100-(Base!$B$80/Base!$B79)*AR99-Base!$B83*(AR99-AR101))</f>
        <v>7.0595168364158027</v>
      </c>
      <c r="AT99" s="31">
        <f>AS99+Base!$B82*(AT100-(Base!$B$80/Base!$B79)*AS99-Base!$B83*(AS99-AS101))</f>
        <v>7.0989712713039737</v>
      </c>
      <c r="AU99" s="31">
        <f>AT99+Base!$B82*(AU100-(Base!$B$80/Base!$B79)*AT99-Base!$B83*(AT99-AT101))</f>
        <v>7.1327806810006216</v>
      </c>
      <c r="AV99" s="31">
        <f>AU99+Base!$B82*(AV100-(Base!$B$80/Base!$B79)*AU99-Base!$B83*(AU99-AU101))</f>
        <v>7.1573990473204061</v>
      </c>
      <c r="AW99" s="31">
        <f>AV99+Base!$B82*(AW100-(Base!$B$80/Base!$B79)*AV99-Base!$B83*(AV99-AV101))</f>
        <v>7.1748597186638081</v>
      </c>
      <c r="AX99" s="31">
        <f>AW99+Base!$B82*(AX100-(Base!$B$80/Base!$B79)*AW99-Base!$B83*(AW99-AW101))</f>
        <v>7.1866771692986546</v>
      </c>
      <c r="AY99" s="31">
        <f>AX99+Base!$B82*(AY100-(Base!$B$80/Base!$B79)*AX99-Base!$B83*(AX99-AX101))</f>
        <v>7.1939928872336809</v>
      </c>
      <c r="AZ99" s="31">
        <f>AY99+Base!$B82*(AZ100-(Base!$B$80/Base!$B79)*AY99-Base!$B83*(AY99-AY101))</f>
        <v>7.1976786597481031</v>
      </c>
      <c r="BA99" s="31">
        <f>AZ99+Base!$B82*(BA100-(Base!$B$80/Base!$B79)*AZ99-Base!$B83*(AZ99-AZ101))</f>
        <v>7.1984096520083085</v>
      </c>
      <c r="BB99" s="31">
        <f>BA99+Base!$B82*(BB100-(Base!$B$80/Base!$B79)*BA99-Base!$B83*(BA99-BA101))</f>
        <v>7.1967162135577931</v>
      </c>
      <c r="BC99" s="31">
        <f>BB99+Base!$B82*(BC100-(Base!$B$80/Base!$B79)*BB99-Base!$B83*(BB99-BB101))</f>
        <v>7.1930207575655896</v>
      </c>
      <c r="BD99" s="31">
        <f>BC99+Base!$B82*(BD100-(Base!$B$80/Base!$B79)*BC99-Base!$B83*(BC99-BC101))</f>
        <v>7.1876641760029392</v>
      </c>
      <c r="BE99" s="31">
        <f>BD99+Base!$B82*(BE100-(Base!$B$80/Base!$B79)*BD99-Base!$B83*(BD99-BD101))</f>
        <v>7.1809249121337695</v>
      </c>
      <c r="BF99" s="31">
        <f>BE99+Base!$B82*(BF100-(Base!$B$80/Base!$B79)*BE99-Base!$B83*(BE99-BE101))</f>
        <v>7.1730328663982812</v>
      </c>
      <c r="BG99" s="31">
        <f>BF99+Base!$B82*(BG100-(Base!$B$80/Base!$B79)*BF99-Base!$B83*(BF99-BF101))</f>
        <v>7.1641796509173776</v>
      </c>
      <c r="BH99" s="31">
        <f>BG99+Base!$B82*(BH100-(Base!$B$80/Base!$B79)*BG99-Base!$B83*(BG99-BG101))</f>
        <v>7.1545262480729717</v>
      </c>
      <c r="BI99" s="31">
        <f>BH99+Base!$B82*(BI100-(Base!$B$80/Base!$B79)*BH99-Base!$B83*(BH99-BH101))</f>
        <v>7.1442088096238754</v>
      </c>
      <c r="BJ99" s="31">
        <f>BI99+Base!$B82*(BJ100-(Base!$B$80/Base!$B79)*BI99-Base!$B83*(BI99-BI101))</f>
        <v>7.1333431117703459</v>
      </c>
      <c r="BK99" s="31">
        <f>BJ99+Base!$B82*(BK100-(Base!$B$80/Base!$B79)*BJ99-Base!$B83*(BJ99-BJ101))</f>
        <v>7.1220280284108304</v>
      </c>
      <c r="BL99" s="31">
        <f>BK99+Base!$B82*(BL100-(Base!$B$80/Base!$B79)*BK99-Base!$B83*(BK99-BK101))</f>
        <v>7.1103482785943086</v>
      </c>
      <c r="BM99" s="31">
        <f>BL99+Base!$B82*(BM100-(Base!$B$80/Base!$B79)*BL99-Base!$B83*(BL99-BL101))</f>
        <v>7.0983766303379463</v>
      </c>
      <c r="BN99" s="31">
        <f>BM99+Base!$B82*(BN100-(Base!$B$80/Base!$B79)*BM99-Base!$B83*(BM99-BM101))</f>
        <v>7.0861756915162992</v>
      </c>
      <c r="BO99" s="31">
        <f>BN99+Base!$B82*(BO100-(Base!$B$80/Base!$B79)*BN99-Base!$B83*(BN99-BN101))</f>
        <v>7.0737993825187724</v>
      </c>
      <c r="BP99" s="31">
        <f>BO99+Base!$B82*(BP100-(Base!$B$80/Base!$B79)*BO99-Base!$B83*(BO99-BO101))</f>
        <v>7.0612941600468977</v>
      </c>
      <c r="BQ99" s="31">
        <f>BP99+Base!$B82*(BQ100-(Base!$B$80/Base!$B79)*BP99-Base!$B83*(BP99-BP101))</f>
        <v>7.0487000435028362</v>
      </c>
      <c r="BR99" s="31">
        <f>BQ99+Base!$B82*(BR100-(Base!$B$80/Base!$B79)*BQ99-Base!$B83*(BQ99-BQ101))</f>
        <v>7.0360514826439156</v>
      </c>
      <c r="BS99" s="31">
        <f>BR99+Base!$B82*(BS100-(Base!$B$80/Base!$B79)*BR99-Base!$B83*(BR99-BR101))</f>
        <v>7.0233780959876659</v>
      </c>
      <c r="BT99" s="31">
        <f>BS99+Base!$B82*(BT100-(Base!$B$80/Base!$B79)*BS99-Base!$B83*(BS99-BS101))</f>
        <v>7.0107053027739923</v>
      </c>
      <c r="BU99" s="31">
        <f>BT99+Base!$B82*(BU100-(Base!$B$80/Base!$B79)*BT99-Base!$B83*(BT99-BT101))</f>
        <v>6.9980548663823239</v>
      </c>
      <c r="BV99" s="31">
        <f>BU99+Base!$B82*(BV100-(Base!$B$80/Base!$B79)*BU99-Base!$B83*(BU99-BU101))</f>
        <v>6.9854453634469964</v>
      </c>
      <c r="BW99" s="31">
        <f>BV99+Base!$B82*(BW100-(Base!$B$80/Base!$B79)*BV99-Base!$B83*(BV99-BV101))</f>
        <v>6.9728925901572101</v>
      </c>
      <c r="BX99" s="31">
        <f>BW99+Base!$B82*(BX100-(Base!$B$80/Base!$B79)*BW99-Base!$B83*(BW99-BW101))</f>
        <v>6.9604099151168963</v>
      </c>
      <c r="BY99" s="31">
        <f>BX99+Base!$B82*(BY100-(Base!$B$80/Base!$B79)*BX99-Base!$B83*(BX99-BX101))</f>
        <v>6.9480085865040548</v>
      </c>
      <c r="BZ99" s="31">
        <f>BY99+Base!$B82*(BZ100-(Base!$B$80/Base!$B79)*BY99-Base!$B83*(BY99-BY101))</f>
        <v>6.935697999981473</v>
      </c>
      <c r="CA99" s="31">
        <f>BZ99+Base!$B82*(CA100-(Base!$B$80/Base!$B79)*BZ99-Base!$B83*(BZ99-BZ101))</f>
        <v>6.9234859327891121</v>
      </c>
      <c r="CB99" s="31">
        <f>CA99+Base!$B82*(CB100-(Base!$B$80/Base!$B79)*CA99-Base!$B83*(CA99-CA101))</f>
        <v>6.911378748629792</v>
      </c>
      <c r="CC99" s="31">
        <f>CB99+Base!$B82*(CC100-(Base!$B$80/Base!$B79)*CB99-Base!$B83*(CB99-CB101))</f>
        <v>6.8993815773036671</v>
      </c>
      <c r="CD99" s="31">
        <f>CC99+Base!$B82*(CD100-(Base!$B$80/Base!$B79)*CC99-Base!$B83*(CC99-CC101))</f>
        <v>6.8874984725295727</v>
      </c>
      <c r="CE99" s="31">
        <f>CD99+Base!$B82*(CE100-(Base!$B$80/Base!$B79)*CD99-Base!$B83*(CD99-CD101))</f>
        <v>6.8757325509979648</v>
      </c>
      <c r="CF99" s="31">
        <f>CE99+Base!$B82*(CF100-(Base!$B$80/Base!$B79)*CE99-Base!$B83*(CE99-CE101))</f>
        <v>6.8640861154356436</v>
      </c>
      <c r="CG99" s="31">
        <f>CF99+Base!$B82*(CG100-(Base!$B$80/Base!$B79)*CF99-Base!$B83*(CF99-CF101))</f>
        <v>6.8525607643488664</v>
      </c>
      <c r="CH99" s="31">
        <f>CG99+Base!$B82*(CH100-(Base!$B$80/Base!$B79)*CG99-Base!$B83*(CG99-CG101))</f>
        <v>6.8411574911988016</v>
      </c>
      <c r="CI99" s="31">
        <f>CH99+Base!$B82*(CI100-(Base!$B$80/Base!$B79)*CH99-Base!$B83*(CH99-CH101))</f>
        <v>6.8298767761470458</v>
      </c>
      <c r="CJ99" s="31">
        <f>CI99+Base!$B82*(CJ100-(Base!$B$80/Base!$B79)*CI99-Base!$B83*(CI99-CI101))</f>
        <v>6.8187186743608299</v>
      </c>
      <c r="CK99" s="31">
        <f>CJ99+Base!$B82*(CK100-(Base!$B$80/Base!$B79)*CJ99-Base!$B83*(CJ99-CJ101))</f>
        <v>6.807682906486523</v>
      </c>
      <c r="CL99" s="31">
        <f>CK99+Base!$B82*(CL100-(Base!$B$80/Base!$B79)*CK99-Base!$B83*(CK99-CK101))</f>
        <v>6.7967689598248535</v>
      </c>
      <c r="CM99" s="31">
        <f>CL99+Base!$B82*(CM100-(Base!$B$80/Base!$B79)*CL99-Base!$B83*(CL99-CL101))</f>
        <v>6.7859762139531927</v>
      </c>
      <c r="CN99" s="31">
        <f>CM99+Base!$B82*(CN100-(Base!$B$80/Base!$B79)*CM99-Base!$B83*(CM99-CM101))</f>
        <v>6.7753041139302201</v>
      </c>
      <c r="CO99" s="31">
        <f>CN99+Base!$B82*(CO100-(Base!$B$80/Base!$B79)*CN99-Base!$B83*(CN99-CN101))</f>
        <v>6.7647524316969392</v>
      </c>
      <c r="CP99" s="31">
        <f>CO99+Base!$B82*(CP100-(Base!$B$80/Base!$B79)*CO99-Base!$B83*(CO99-CO101))</f>
        <v>6.7543138388146717</v>
      </c>
      <c r="CQ99" s="31">
        <f>CP99+Base!$B82*(CQ100-(Base!$B$80/Base!$B79)*CP99-Base!$B83*(CP99-CP101))</f>
        <v>6.7439839350196866</v>
      </c>
      <c r="CR99" s="31">
        <f>CQ99+Base!$B82*(CR100-(Base!$B$80/Base!$B79)*CQ99-Base!$B83*(CQ99-CQ101))</f>
        <v>6.7337599240785941</v>
      </c>
      <c r="CS99" s="31">
        <f>CR99+Base!$B82*(CS100-(Base!$B$80/Base!$B79)*CR99-Base!$B83*(CR99-CR101))</f>
        <v>6.7236398307721794</v>
      </c>
      <c r="CT99" s="31">
        <f>CS99+Base!$B82*(CT100-(Base!$B$80/Base!$B79)*CS99-Base!$B83*(CS99-CS101))</f>
        <v>6.7136220491229368</v>
      </c>
      <c r="CU99" s="31">
        <f>CT99+Base!$B82*(CU100-(Base!$B$80/Base!$B79)*CT99-Base!$B83*(CT99-CT101))</f>
        <v>6.7037050913299971</v>
      </c>
      <c r="CV99" s="31">
        <f>CU99+Base!$B82*(CV100-(Base!$B$80/Base!$B79)*CU99-Base!$B83*(CU99-CU101))</f>
        <v>6.6938874565628419</v>
      </c>
      <c r="CW99" s="31">
        <f>CV99+Base!$B82*(CW100-(Base!$B$80/Base!$B79)*CV99-Base!$B83*(CV99-CV101))</f>
        <v>6.6841675698717973</v>
      </c>
    </row>
    <row r="100" spans="1:101" s="10" customFormat="1" ht="24.5" customHeight="1" x14ac:dyDescent="0.2">
      <c r="A100" s="120" t="s">
        <v>70</v>
      </c>
      <c r="B100" s="52">
        <f>Base!$B$80*(LOG(B87/Parameters!$B$82))/LOG(2)+Base!B73</f>
        <v>2.4633955006764259</v>
      </c>
      <c r="C100" s="6">
        <f>Base!$B$80*(LOG(C87/Parameters!$B$82))/LOG(2)+Base!C73</f>
        <v>2.7387662707923903</v>
      </c>
      <c r="D100" s="6">
        <f>Base!$B$80*(LOG(D87/Parameters!$B$82))/LOG(2)+Base!D73</f>
        <v>3.0142241672249677</v>
      </c>
      <c r="E100" s="6">
        <f>Base!$B$80*(LOG(E87/Parameters!$B$82))/LOG(2)+Base!E73</f>
        <v>3.2903043884884084</v>
      </c>
      <c r="F100" s="6">
        <f>Base!$B$80*(LOG(F87/Parameters!$B$82))/LOG(2)+Base!F73</f>
        <v>3.5667096085025847</v>
      </c>
      <c r="G100" s="6">
        <f>Base!$B$80*(LOG(G87/Parameters!$B$82))/LOG(2)+Base!G73</f>
        <v>3.8426942654435985</v>
      </c>
      <c r="H100" s="6">
        <f>Base!$B$80*(LOG(H87/Parameters!$B$82))/LOG(2)+Base!H73</f>
        <v>4.1173105505181748</v>
      </c>
      <c r="I100" s="6">
        <f>Base!$B$80*(LOG(I87/Parameters!$B$82))/LOG(2)+Base!I73</f>
        <v>4.3895613211911613</v>
      </c>
      <c r="J100" s="6">
        <f>Base!$B$80*(LOG(J87/Parameters!$B$82))/LOG(2)+Base!J73</f>
        <v>4.6584906082479947</v>
      </c>
      <c r="K100" s="6">
        <f>Base!$B$80*(LOG(K87/Parameters!$B$82))/LOG(2)+Base!K73</f>
        <v>4.9232328687225202</v>
      </c>
      <c r="L100" s="6">
        <f>Base!$B$80*(LOG(L87/Parameters!$B$82))/LOG(2)+Base!L73</f>
        <v>5.1830355966130384</v>
      </c>
      <c r="M100" s="6">
        <f>Base!$B$80*(LOG(M87/Parameters!$B$82))/LOG(2)+Base!M73</f>
        <v>5.4372652992412389</v>
      </c>
      <c r="N100" s="6">
        <f>Base!$B$80*(LOG(N87/Parameters!$B$82))/LOG(2)+Base!N73</f>
        <v>5.685403588475257</v>
      </c>
      <c r="O100" s="6">
        <f>Base!$B$80*(LOG(O87/Parameters!$B$82))/LOG(2)+Base!O73</f>
        <v>5.9270378435441327</v>
      </c>
      <c r="P100" s="6">
        <f>Base!$B$80*(LOG(P87/Parameters!$B$82))/LOG(2)+Base!P73</f>
        <v>6.161849308571548</v>
      </c>
      <c r="Q100" s="6">
        <f>Base!$B$80*(LOG(Q87/Parameters!$B$82))/LOG(2)+Base!Q73</f>
        <v>6.3896003978100131</v>
      </c>
      <c r="R100" s="6">
        <f>Base!$B$80*(LOG(R87/Parameters!$B$82))/LOG(2)+Base!R73</f>
        <v>6.6101222457888236</v>
      </c>
      <c r="S100" s="6">
        <f>Base!$B$80*(LOG(S87/Parameters!$B$82))/LOG(2)+Base!S73</f>
        <v>6.8233030498925524</v>
      </c>
      <c r="T100" s="6">
        <f>Base!$B$80*(LOG(T87/Parameters!$B$82))/LOG(2)+Base!T73</f>
        <v>6.999665661132374</v>
      </c>
      <c r="U100" s="6">
        <f>Base!$B$80*(LOG(U87/Parameters!$B$82))/LOG(2)+Base!U73</f>
        <v>7.1685932394705754</v>
      </c>
      <c r="V100" s="6">
        <f>Base!$B$80*(LOG(V87/Parameters!$B$82))/LOG(2)+Base!V73</f>
        <v>7.3300920239201135</v>
      </c>
      <c r="W100" s="6">
        <f>Base!$B$80*(LOG(W87/Parameters!$B$82))/LOG(2)+Base!W73</f>
        <v>7.4841933834733592</v>
      </c>
      <c r="X100" s="6">
        <f>Base!$B$80*(LOG(X87/Parameters!$B$82))/LOG(2)+Base!X73</f>
        <v>7.6309465478511402</v>
      </c>
      <c r="Y100" s="6">
        <f>Base!$B$80*(LOG(Y87/Parameters!$B$82))/LOG(2)+Base!Y73</f>
        <v>7.7704129792468466</v>
      </c>
      <c r="Z100" s="6">
        <f>Base!$B$80*(LOG(Z87/Parameters!$B$82))/LOG(2)+Base!Z73</f>
        <v>7.9026618940728097</v>
      </c>
      <c r="AA100" s="6">
        <f>Base!$B$80*(LOG(AA87/Parameters!$B$82))/LOG(2)+Base!AA73</f>
        <v>8.0277666218305423</v>
      </c>
      <c r="AB100" s="6">
        <f>Base!$B$80*(LOG(AB87/Parameters!$B$82))/LOG(2)+Base!AB73</f>
        <v>8.1458015921590885</v>
      </c>
      <c r="AC100" s="6">
        <f>Base!$B$80*(LOG(AC87/Parameters!$B$82))/LOG(2)+Base!AC73</f>
        <v>8.2568398028154526</v>
      </c>
      <c r="AD100" s="6">
        <f>Base!$B$80*(LOG(AD87/Parameters!$B$82))/LOG(2)+Base!AD73</f>
        <v>8.360950659250614</v>
      </c>
      <c r="AE100" s="6">
        <f>Base!$B$80*(LOG(AE87/Parameters!$B$82))/LOG(2)+Base!AE73</f>
        <v>8.4581981008923162</v>
      </c>
      <c r="AF100" s="6">
        <f>Base!$B$80*(LOG(AF87/Parameters!$B$82))/LOG(2)+Base!AF73</f>
        <v>8.5486389458257683</v>
      </c>
      <c r="AG100" s="6">
        <f>Base!$B$80*(LOG(AG87/Parameters!$B$82))/LOG(2)+Base!AG73</f>
        <v>8.6323213966194956</v>
      </c>
      <c r="AH100" s="6">
        <f>Base!$B$80*(LOG(AH87/Parameters!$B$82))/LOG(2)+Base!AH73</f>
        <v>8.7092836585065569</v>
      </c>
      <c r="AI100" s="6">
        <f>Base!$B$80*(LOG(AI87/Parameters!$B$82))/LOG(2)+Base!AI73</f>
        <v>8.7795526268772441</v>
      </c>
      <c r="AJ100" s="6">
        <f>Base!$B$80*(LOG(AJ87/Parameters!$B$82))/LOG(2)+Base!AJ73</f>
        <v>8.8431426051100495</v>
      </c>
      <c r="AK100" s="6">
        <f>Base!$B$80*(LOG(AK87/Parameters!$B$82))/LOG(2)+Base!AK73</f>
        <v>8.9000540166515023</v>
      </c>
      <c r="AL100" s="6">
        <f>Base!$B$80*(LOG(AL87/Parameters!$B$82))/LOG(2)+Base!AL73</f>
        <v>8.9502720765685133</v>
      </c>
      <c r="AM100" s="6">
        <f>Base!$B$80*(LOG(AM87/Parameters!$B$82))/LOG(2)+Base!AM73</f>
        <v>8.9937653880696189</v>
      </c>
      <c r="AN100" s="6">
        <f>Base!$B$80*(LOG(AN87/Parameters!$B$82))/LOG(2)+Base!AN73</f>
        <v>9.0304844282217331</v>
      </c>
      <c r="AO100" s="6">
        <f>Base!$B$80*(LOG(AO87/Parameters!$B$82))/LOG(2)+Base!AO73</f>
        <v>9.0603598841197339</v>
      </c>
      <c r="AP100" s="6">
        <f>Base!$B$80*(LOG(AP87/Parameters!$B$82))/LOG(2)+Base!AP73</f>
        <v>9.0833007949172071</v>
      </c>
      <c r="AQ100" s="6">
        <f>Base!$B$80*(LOG(AQ87/Parameters!$B$82))/LOG(2)+Base!AQ73</f>
        <v>9.0991924446735943</v>
      </c>
      <c r="AR100" s="6">
        <f>Base!$B$80*(LOG(AR87/Parameters!$B$82))/LOG(2)+Base!AR73</f>
        <v>9.1078939321285546</v>
      </c>
      <c r="AS100" s="6">
        <f>Base!$B$80*(LOG(AS87/Parameters!$B$82))/LOG(2)+Base!AS73</f>
        <v>9.1092353068184728</v>
      </c>
      <c r="AT100" s="6">
        <f>Base!$B$80*(LOG(AT87/Parameters!$B$82))/LOG(2)+Base!AT73</f>
        <v>9.1030140937565758</v>
      </c>
      <c r="AU100" s="6">
        <f>Base!$B$80*(LOG(AU87/Parameters!$B$82))/LOG(2)+Base!AU73</f>
        <v>9.0889908932859012</v>
      </c>
      <c r="AV100" s="6">
        <f>Base!$B$80*(LOG(AV87/Parameters!$B$82))/LOG(2)+Base!AV73</f>
        <v>9.0326012734307088</v>
      </c>
      <c r="AW100" s="6">
        <f>Base!$B$80*(LOG(AW87/Parameters!$B$82))/LOG(2)+Base!AW73</f>
        <v>8.9848477936799007</v>
      </c>
      <c r="AX100" s="6">
        <f>Base!$B$80*(LOG(AX87/Parameters!$B$82))/LOG(2)+Base!AX73</f>
        <v>8.9431781377720316</v>
      </c>
      <c r="AY100" s="6">
        <f>Base!$B$80*(LOG(AY87/Parameters!$B$82))/LOG(2)+Base!AY73</f>
        <v>8.9058248783427558</v>
      </c>
      <c r="AZ100" s="6">
        <f>Base!$B$80*(LOG(AZ87/Parameters!$B$82))/LOG(2)+Base!AZ73</f>
        <v>8.8715689193486007</v>
      </c>
      <c r="BA100" s="6">
        <f>Base!$B$80*(LOG(BA87/Parameters!$B$82))/LOG(2)+Base!BA73</f>
        <v>8.8395715835833251</v>
      </c>
      <c r="BB100" s="6">
        <f>Base!$B$80*(LOG(BB87/Parameters!$B$82))/LOG(2)+Base!BB73</f>
        <v>8.8092568241196982</v>
      </c>
      <c r="BC100" s="6">
        <f>Base!$B$80*(LOG(BC87/Parameters!$B$82))/LOG(2)+Base!BC73</f>
        <v>8.7802292586880668</v>
      </c>
      <c r="BD100" s="6">
        <f>Base!$B$80*(LOG(BD87/Parameters!$B$82))/LOG(2)+Base!BD73</f>
        <v>8.7522174476893646</v>
      </c>
      <c r="BE100" s="6">
        <f>Base!$B$80*(LOG(BE87/Parameters!$B$82))/LOG(2)+Base!BE73</f>
        <v>8.7250347935928438</v>
      </c>
      <c r="BF100" s="6">
        <f>Base!$B$80*(LOG(BF87/Parameters!$B$82))/LOG(2)+Base!BF73</f>
        <v>8.6985526623370362</v>
      </c>
      <c r="BG100" s="6">
        <f>Base!$B$80*(LOG(BG87/Parameters!$B$82))/LOG(2)+Base!BG73</f>
        <v>8.6726819444947232</v>
      </c>
      <c r="BH100" s="6">
        <f>Base!$B$80*(LOG(BH87/Parameters!$B$82))/LOG(2)+Base!BH73</f>
        <v>8.6473604265892092</v>
      </c>
      <c r="BI100" s="6">
        <f>Base!$B$80*(LOG(BI87/Parameters!$B$82))/LOG(2)+Base!BI73</f>
        <v>8.6225441536243164</v>
      </c>
      <c r="BJ100" s="6">
        <f>Base!$B$80*(LOG(BJ87/Parameters!$B$82))/LOG(2)+Base!BJ73</f>
        <v>8.5982015290764426</v>
      </c>
      <c r="BK100" s="6">
        <f>Base!$B$80*(LOG(BK87/Parameters!$B$82))/LOG(2)+Base!BK73</f>
        <v>8.5743092902634146</v>
      </c>
      <c r="BL100" s="6">
        <f>Base!$B$80*(LOG(BL87/Parameters!$B$82))/LOG(2)+Base!BL73</f>
        <v>8.550849767345758</v>
      </c>
      <c r="BM100" s="6">
        <f>Base!$B$80*(LOG(BM87/Parameters!$B$82))/LOG(2)+Base!BM73</f>
        <v>8.5278090202769334</v>
      </c>
      <c r="BN100" s="6">
        <f>Base!$B$80*(LOG(BN87/Parameters!$B$82))/LOG(2)+Base!BN73</f>
        <v>8.5051755758082521</v>
      </c>
      <c r="BO100" s="6">
        <f>Base!$B$80*(LOG(BO87/Parameters!$B$82))/LOG(2)+Base!BO73</f>
        <v>8.4829395743357026</v>
      </c>
      <c r="BP100" s="6">
        <f>Base!$B$80*(LOG(BP87/Parameters!$B$82))/LOG(2)+Base!BP73</f>
        <v>8.4610921964358532</v>
      </c>
      <c r="BQ100" s="6">
        <f>Base!$B$80*(LOG(BQ87/Parameters!$B$82))/LOG(2)+Base!BQ73</f>
        <v>8.4396252800820495</v>
      </c>
      <c r="BR100" s="6">
        <f>Base!$B$80*(LOG(BR87/Parameters!$B$82))/LOG(2)+Base!BR73</f>
        <v>8.4185310676813891</v>
      </c>
      <c r="BS100" s="6">
        <f>Base!$B$80*(LOG(BS87/Parameters!$B$82))/LOG(2)+Base!BS73</f>
        <v>8.3978020413311523</v>
      </c>
      <c r="BT100" s="6">
        <f>Base!$B$80*(LOG(BT87/Parameters!$B$82))/LOG(2)+Base!BT73</f>
        <v>8.3774308178728063</v>
      </c>
      <c r="BU100" s="6">
        <f>Base!$B$80*(LOG(BU87/Parameters!$B$82))/LOG(2)+Base!BU73</f>
        <v>8.35741008433153</v>
      </c>
      <c r="BV100" s="6">
        <f>Base!$B$80*(LOG(BV87/Parameters!$B$82))/LOG(2)+Base!BV73</f>
        <v>8.3377325604885257</v>
      </c>
      <c r="BW100" s="6">
        <f>Base!$B$80*(LOG(BW87/Parameters!$B$82))/LOG(2)+Base!BW73</f>
        <v>8.3183909795577797</v>
      </c>
      <c r="BX100" s="6">
        <f>Base!$B$80*(LOG(BX87/Parameters!$B$82))/LOG(2)+Base!BX73</f>
        <v>8.2993780808120796</v>
      </c>
      <c r="BY100" s="6">
        <f>Base!$B$80*(LOG(BY87/Parameters!$B$82))/LOG(2)+Base!BY73</f>
        <v>8.2806866100088481</v>
      </c>
      <c r="BZ100" s="6">
        <f>Base!$B$80*(LOG(BZ87/Parameters!$B$82))/LOG(2)+Base!BZ73</f>
        <v>8.2623093248190571</v>
      </c>
      <c r="CA100" s="6">
        <f>Base!$B$80*(LOG(CA87/Parameters!$B$82))/LOG(2)+Base!CA73</f>
        <v>8.2442390034465145</v>
      </c>
      <c r="CB100" s="6">
        <f>Base!$B$80*(LOG(CB87/Parameters!$B$82))/LOG(2)+Base!CB73</f>
        <v>8.2264684553238094</v>
      </c>
      <c r="CC100" s="6">
        <f>Base!$B$80*(LOG(CC87/Parameters!$B$82))/LOG(2)+Base!CC73</f>
        <v>8.208990533329823</v>
      </c>
      <c r="CD100" s="6">
        <f>Base!$B$80*(LOG(CD87/Parameters!$B$82))/LOG(2)+Base!CD73</f>
        <v>8.1917981475043753</v>
      </c>
      <c r="CE100" s="6">
        <f>Base!$B$80*(LOG(CE87/Parameters!$B$82))/LOG(2)+Base!CE73</f>
        <v>8.1748842807996702</v>
      </c>
      <c r="CF100" s="6">
        <f>Base!$B$80*(LOG(CF87/Parameters!$B$82))/LOG(2)+Base!CF73</f>
        <v>8.1582420081786751</v>
      </c>
      <c r="CG100" s="6">
        <f>Base!$B$80*(LOG(CG87/Parameters!$B$82))/LOG(2)+Base!CG73</f>
        <v>8.1418645215272516</v>
      </c>
      <c r="CH100" s="6">
        <f>Base!$B$80*(LOG(CH87/Parameters!$B$82))/LOG(2)+Base!CH73</f>
        <v>8.1257451646938144</v>
      </c>
      <c r="CI100" s="6">
        <f>Base!$B$80*(LOG(CI87/Parameters!$B$82))/LOG(2)+Base!CI73</f>
        <v>8.1098774860240574</v>
      </c>
      <c r="CJ100" s="6">
        <f>Base!$B$80*(LOG(CJ87/Parameters!$B$82))/LOG(2)+Base!CJ73</f>
        <v>8.09425532089924</v>
      </c>
      <c r="CK100" s="6">
        <f>Base!$B$80*(LOG(CK87/Parameters!$B$82))/LOG(2)+Base!CK73</f>
        <v>8.0788729254978087</v>
      </c>
      <c r="CL100" s="6">
        <f>Base!$B$80*(LOG(CL87/Parameters!$B$82))/LOG(2)+Base!CL73</f>
        <v>8.0637251980492479</v>
      </c>
      <c r="CM100" s="6">
        <f>Base!$B$80*(LOG(CM87/Parameters!$B$82))/LOG(2)+Base!CM73</f>
        <v>8.0488080503245509</v>
      </c>
      <c r="CN100" s="6">
        <f>Base!$B$80*(LOG(CN87/Parameters!$B$82))/LOG(2)+Base!CN73</f>
        <v>8.0341190403092426</v>
      </c>
      <c r="CO100" s="6">
        <f>Base!$B$80*(LOG(CO87/Parameters!$B$82))/LOG(2)+Base!CO73</f>
        <v>8.0196584694366422</v>
      </c>
      <c r="CP100" s="6">
        <f>Base!$B$80*(LOG(CP87/Parameters!$B$82))/LOG(2)+Base!CP73</f>
        <v>8.0053532102823457</v>
      </c>
      <c r="CQ100" s="6">
        <f>Base!$B$80*(LOG(CQ87/Parameters!$B$82))/LOG(2)+Base!CQ73</f>
        <v>7.9912209205377742</v>
      </c>
      <c r="CR100" s="6">
        <f>Base!$B$80*(LOG(CR87/Parameters!$B$82))/LOG(2)+Base!CR73</f>
        <v>7.9772698866539695</v>
      </c>
      <c r="CS100" s="6">
        <f>Base!$B$80*(LOG(CS87/Parameters!$B$82))/LOG(2)+Base!CS73</f>
        <v>7.9635027110595598</v>
      </c>
      <c r="CT100" s="6">
        <f>Base!$B$80*(LOG(CT87/Parameters!$B$82))/LOG(2)+Base!CT73</f>
        <v>7.9499186043089276</v>
      </c>
      <c r="CU100" s="6">
        <f>Base!$B$80*(LOG(CU87/Parameters!$B$82))/LOG(2)+Base!CU73</f>
        <v>7.9365148027175039</v>
      </c>
      <c r="CV100" s="6">
        <f>Base!$B$80*(LOG(CV87/Parameters!$B$82))/LOG(2)+Base!CV73</f>
        <v>7.923287438612908</v>
      </c>
      <c r="CW100" s="6">
        <f>Base!$B$80*(LOG(CW87/Parameters!$B$82))/LOG(2)+Base!CW73</f>
        <v>7.9102320691283516</v>
      </c>
    </row>
    <row r="101" spans="1:101" s="10" customFormat="1" ht="24.5" customHeight="1" x14ac:dyDescent="0.2">
      <c r="A101" s="120" t="s">
        <v>33</v>
      </c>
      <c r="B101" s="52">
        <f xml:space="preserve"> Base!B77</f>
        <v>6.7999999999999996E-3</v>
      </c>
      <c r="C101" s="6">
        <f>B101+ Base!$B84*(B99-B101)</f>
        <v>2.7880000000000002E-2</v>
      </c>
      <c r="D101" s="6">
        <f>C101+ Base!$B84*(C99-C101)</f>
        <v>5.2591629602301362E-2</v>
      </c>
      <c r="E101" s="6">
        <f>D101+ Base!$B84*(D99-D101)</f>
        <v>8.1007754706826571E-2</v>
      </c>
      <c r="F101" s="6">
        <f>E101+ Base!$B84*(E99-E101)</f>
        <v>0.11318080706870891</v>
      </c>
      <c r="G101" s="6">
        <f>F101+ Base!$B84*(F99-F101)</f>
        <v>0.14914495015510626</v>
      </c>
      <c r="H101" s="6">
        <f>G101+ Base!$B84*(G99-G101)</f>
        <v>0.18891684799148051</v>
      </c>
      <c r="I101" s="6">
        <f>H101+ Base!$B84*(H99-H101)</f>
        <v>0.23249586258917854</v>
      </c>
      <c r="J101" s="6">
        <f>I101+ Base!$B84*(I99-I101)</f>
        <v>0.27986414939011395</v>
      </c>
      <c r="K101" s="6">
        <f>J101+ Base!$B84*(J99-J101)</f>
        <v>0.33098689316118829</v>
      </c>
      <c r="L101" s="6">
        <f>K101+ Base!$B84*(K99-K101)</f>
        <v>0.38581278628625371</v>
      </c>
      <c r="M101" s="6">
        <f>L101+ Base!$B84*(L99-L101)</f>
        <v>0.4442747684284914</v>
      </c>
      <c r="N101" s="6">
        <f>M101+ Base!$B84*(M99-M101)</f>
        <v>0.50629100111259018</v>
      </c>
      <c r="O101" s="6">
        <f>N101+ Base!$B84*(N99-N101)</f>
        <v>0.57176602921182418</v>
      </c>
      <c r="P101" s="6">
        <f>O101+ Base!$B84*(O99-O101)</f>
        <v>0.64059207434071064</v>
      </c>
      <c r="Q101" s="6">
        <f>P101+ Base!$B84*(P99-P101)</f>
        <v>0.71265040657631562</v>
      </c>
      <c r="R101" s="6">
        <f>Q101+ Base!$B84*(Q99-Q101)</f>
        <v>0.78781274675448165</v>
      </c>
      <c r="S101" s="6">
        <f>R101+ Base!$B84*(R99-R101)</f>
        <v>0.8659426592842564</v>
      </c>
      <c r="T101" s="6">
        <f>S101+ Base!$B84*(S99-S101)</f>
        <v>0.94689690345982203</v>
      </c>
      <c r="U101" s="6">
        <f>T101+ Base!$B84*(T99-T101)</f>
        <v>1.030452821668832</v>
      </c>
      <c r="V101" s="6">
        <f>U101+ Base!$B84*(U99-U101)</f>
        <v>1.116394757785651</v>
      </c>
      <c r="W101" s="6">
        <f>V101+ Base!$B84*(V99-V101)</f>
        <v>1.2045136646224135</v>
      </c>
      <c r="X101" s="6">
        <f>W101+ Base!$B84*(W99-W101)</f>
        <v>1.2946068137636046</v>
      </c>
      <c r="Y101" s="6">
        <f>X101+ Base!$B84*(X99-X101)</f>
        <v>1.3864775750073279</v>
      </c>
      <c r="Z101" s="6">
        <f>Y101+ Base!$B84*(Y99-Y101)</f>
        <v>1.4799352414750058</v>
      </c>
      <c r="AA101" s="6">
        <f>Z101+ Base!$B84*(Z99-Z101)</f>
        <v>1.5747948828000522</v>
      </c>
      <c r="AB101" s="6">
        <f>AA101+ Base!$B84*(AA99-AA101)</f>
        <v>1.6708772134675867</v>
      </c>
      <c r="AC101" s="6">
        <f>AB101+ Base!$B84*(AB99-AB101)</f>
        <v>1.7680084668521998</v>
      </c>
      <c r="AD101" s="6">
        <f>AC101+ Base!$B84*(AC99-AC101)</f>
        <v>1.8660202681120186</v>
      </c>
      <c r="AE101" s="6">
        <f>AD101+ Base!$B84*(AD99-AD101)</f>
        <v>1.9647495010620331</v>
      </c>
      <c r="AF101" s="6">
        <f>AE101+ Base!$B84*(AE99-AE101)</f>
        <v>2.06403816562052</v>
      </c>
      <c r="AG101" s="6">
        <f>AF101+ Base!$B84*(AF99-AF101)</f>
        <v>2.1637332235108793</v>
      </c>
      <c r="AH101" s="6">
        <f>AG101+ Base!$B84*(AG99-AG101)</f>
        <v>2.2636864306892392</v>
      </c>
      <c r="AI101" s="6">
        <f>AH101+ Base!$B84*(AH99-AH101)</f>
        <v>2.3637541555198571</v>
      </c>
      <c r="AJ101" s="6">
        <f>AI101+ Base!$B84*(AI99-AI101)</f>
        <v>2.4637971820838978</v>
      </c>
      <c r="AK101" s="6">
        <f>AJ101+ Base!$B84*(AJ99-AJ101)</f>
        <v>2.5636804982200463</v>
      </c>
      <c r="AL101" s="6">
        <f>AK101+ Base!$B84*(AK99-AK101)</f>
        <v>2.6632730679868359</v>
      </c>
      <c r="AM101" s="6">
        <f>AL101+ Base!$B84*(AL99-AL101)</f>
        <v>2.7624475882277975</v>
      </c>
      <c r="AN101" s="6">
        <f>AM101+ Base!$B84*(AM99-AM101)</f>
        <v>2.8610802288273613</v>
      </c>
      <c r="AO101" s="6">
        <f>AN101+ Base!$B84*(AN99-AN101)</f>
        <v>2.959050356077598</v>
      </c>
      <c r="AP101" s="6">
        <f>AO101+ Base!$B84*(AO99-AO101)</f>
        <v>3.0562402383376455</v>
      </c>
      <c r="AQ101" s="6">
        <f>AP101+ Base!$B84*(AP99-AP101)</f>
        <v>3.152534732855619</v>
      </c>
      <c r="AR101" s="6">
        <f>AQ101+ Base!$B84*(AQ99-AQ101)</f>
        <v>3.2478209522226962</v>
      </c>
      <c r="AS101" s="6">
        <f>AR101+ Base!$B84*(AR99-AR101)</f>
        <v>3.341987908407976</v>
      </c>
      <c r="AT101" s="6">
        <f>AS101+ Base!$B84*(AS99-AS101)</f>
        <v>3.4349261316081718</v>
      </c>
      <c r="AU101" s="6">
        <f>AT101+ Base!$B84*(AT99-AT101)</f>
        <v>3.5265272601005671</v>
      </c>
      <c r="AV101" s="6">
        <f>AU101+ Base!$B84*(AU99-AU101)</f>
        <v>3.6166835956230683</v>
      </c>
      <c r="AW101" s="6">
        <f>AV101+ Base!$B84*(AV99-AV101)</f>
        <v>3.7052014819155019</v>
      </c>
      <c r="AX101" s="6">
        <f>AW101+ Base!$B84*(AW99-AW101)</f>
        <v>3.7919429378342095</v>
      </c>
      <c r="AY101" s="6">
        <f>AX101+ Base!$B84*(AX99-AX101)</f>
        <v>3.8768112936208206</v>
      </c>
      <c r="AZ101" s="6">
        <f>AY101+ Base!$B84*(AY99-AY101)</f>
        <v>3.9597408334611419</v>
      </c>
      <c r="BA101" s="6">
        <f>AZ101+ Base!$B84*(AZ99-AZ101)</f>
        <v>4.0406892791183155</v>
      </c>
      <c r="BB101" s="6">
        <f>BA101+ Base!$B84*(BA99-BA101)</f>
        <v>4.1196322884405649</v>
      </c>
      <c r="BC101" s="6">
        <f>BB101+ Base!$B84*(BB99-BB101)</f>
        <v>4.196559386568496</v>
      </c>
      <c r="BD101" s="6">
        <f>BC101+ Base!$B84*(BC99-BC101)</f>
        <v>4.2714709208434236</v>
      </c>
      <c r="BE101" s="6">
        <f>BD101+ Base!$B84*(BD99-BD101)</f>
        <v>4.3443757522224118</v>
      </c>
      <c r="BF101" s="6">
        <f>BE101+ Base!$B84*(BE99-BE101)</f>
        <v>4.4152894812201957</v>
      </c>
      <c r="BG101" s="6">
        <f>BF101+ Base!$B84*(BF99-BF101)</f>
        <v>4.4842330658496481</v>
      </c>
      <c r="BH101" s="6">
        <f>BG101+ Base!$B84*(BG99-BG101)</f>
        <v>4.5512317304763412</v>
      </c>
      <c r="BI101" s="6">
        <f>BH101+ Base!$B84*(BH99-BH101)</f>
        <v>4.616314093416257</v>
      </c>
      <c r="BJ101" s="6">
        <f>BI101+ Base!$B84*(BI99-BI101)</f>
        <v>4.6795114613214475</v>
      </c>
      <c r="BK101" s="6">
        <f>BJ101+ Base!$B84*(BJ99-BJ101)</f>
        <v>4.7408572525826695</v>
      </c>
      <c r="BL101" s="6">
        <f>BK101+ Base!$B84*(BK99-BK101)</f>
        <v>4.8003865219783739</v>
      </c>
      <c r="BM101" s="6">
        <f>BL101+ Base!$B84*(BL99-BL101)</f>
        <v>4.8581355658937726</v>
      </c>
      <c r="BN101" s="6">
        <f>BM101+ Base!$B84*(BM99-BM101)</f>
        <v>4.914141592504877</v>
      </c>
      <c r="BO101" s="6">
        <f>BN101+ Base!$B84*(BN99-BN101)</f>
        <v>4.9684424449801625</v>
      </c>
      <c r="BP101" s="6">
        <f>BO101+ Base!$B84*(BO99-BO101)</f>
        <v>5.0210763684186279</v>
      </c>
      <c r="BQ101" s="6">
        <f>BP101+ Base!$B84*(BP99-BP101)</f>
        <v>5.0720818132093344</v>
      </c>
      <c r="BR101" s="6">
        <f>BQ101+ Base!$B84*(BQ99-BQ101)</f>
        <v>5.1214972689666718</v>
      </c>
      <c r="BS101" s="6">
        <f>BR101+ Base!$B84*(BR99-BR101)</f>
        <v>5.1693611243086028</v>
      </c>
      <c r="BT101" s="6">
        <f>BS101+ Base!$B84*(BS99-BS101)</f>
        <v>5.2157115486005798</v>
      </c>
      <c r="BU101" s="6">
        <f>BT101+ Base!$B84*(BT99-BT101)</f>
        <v>5.2605863924549148</v>
      </c>
      <c r="BV101" s="6">
        <f>BU101+ Base!$B84*(BU99-BU101)</f>
        <v>5.3040231043031003</v>
      </c>
      <c r="BW101" s="6">
        <f>BV101+ Base!$B84*(BV99-BV101)</f>
        <v>5.346058660781698</v>
      </c>
      <c r="BX101" s="6">
        <f>BW101+ Base!$B84*(BW99-BW101)</f>
        <v>5.386729509016086</v>
      </c>
      <c r="BY101" s="6">
        <f>BX101+ Base!$B84*(BX99-BX101)</f>
        <v>5.4260715191686062</v>
      </c>
      <c r="BZ101" s="6">
        <f>BY101+ Base!$B84*(BY99-BY101)</f>
        <v>5.4641199458519925</v>
      </c>
      <c r="CA101" s="6">
        <f>BZ101+ Base!$B84*(BZ99-BZ101)</f>
        <v>5.5009093972052296</v>
      </c>
      <c r="CB101" s="6">
        <f>CA101+ Base!$B84*(CA99-CA101)</f>
        <v>5.5364738105948268</v>
      </c>
      <c r="CC101" s="6">
        <f>CB101+ Base!$B84*(CB99-CB101)</f>
        <v>5.5708464340457011</v>
      </c>
      <c r="CD101" s="6">
        <f>CC101+ Base!$B84*(CC99-CC101)</f>
        <v>5.6040598126271499</v>
      </c>
      <c r="CE101" s="6">
        <f>CD101+ Base!$B84*(CD99-CD101)</f>
        <v>5.6361457791247105</v>
      </c>
      <c r="CF101" s="6">
        <f>CE101+ Base!$B84*(CE99-CE101)</f>
        <v>5.6671354484215417</v>
      </c>
      <c r="CG101" s="6">
        <f>CF101+ Base!$B84*(CF99-CF101)</f>
        <v>5.6970592150968944</v>
      </c>
      <c r="CH101" s="6">
        <f>CG101+ Base!$B84*(CG99-CG101)</f>
        <v>5.7259467538281941</v>
      </c>
      <c r="CI101" s="6">
        <f>CH101+ Base!$B84*(CH99-CH101)</f>
        <v>5.7538270222624597</v>
      </c>
      <c r="CJ101" s="6">
        <f>CI101+ Base!$B84*(CI99-CI101)</f>
        <v>5.7807282661095742</v>
      </c>
      <c r="CK101" s="6">
        <f>CJ101+ Base!$B84*(CJ99-CJ101)</f>
        <v>5.8066780263158559</v>
      </c>
      <c r="CL101" s="6">
        <f>CK101+ Base!$B84*(CK99-CK101)</f>
        <v>5.8317031483201225</v>
      </c>
      <c r="CM101" s="6">
        <f>CL101+ Base!$B84*(CL99-CL101)</f>
        <v>5.8558297936077404</v>
      </c>
      <c r="CN101" s="6">
        <f>CM101+ Base!$B84*(CM99-CM101)</f>
        <v>5.879083454116377</v>
      </c>
      <c r="CO101" s="6">
        <f>CN101+ Base!$B84*(CN99-CN101)</f>
        <v>5.9014889706117231</v>
      </c>
      <c r="CP101" s="6">
        <f>CO101+ Base!$B84*(CO99-CO101)</f>
        <v>5.9230705571388533</v>
      </c>
      <c r="CQ101" s="6">
        <f>CP101+ Base!$B84*(CP99-CP101)</f>
        <v>5.9438516391807488</v>
      </c>
      <c r="CR101" s="6">
        <f>CQ101+ Base!$B84*(CQ99-CQ101)</f>
        <v>5.9638549465767223</v>
      </c>
      <c r="CS101" s="6">
        <f>CR101+ Base!$B84*(CR99-CR101)</f>
        <v>5.9831025710142693</v>
      </c>
      <c r="CT101" s="6">
        <f>CS101+ Base!$B84*(CS99-CS101)</f>
        <v>6.001616002508217</v>
      </c>
      <c r="CU101" s="6">
        <f>CT101+ Base!$B84*(CT99-CT101)</f>
        <v>6.0194161536735846</v>
      </c>
      <c r="CV101" s="6">
        <f>CU101+ Base!$B84*(CU99-CU101)</f>
        <v>6.0365233771149951</v>
      </c>
      <c r="CW101" s="6">
        <f>CV101+ Base!$B84*(CV99-CV101)</f>
        <v>6.0529574791011909</v>
      </c>
    </row>
    <row r="102" spans="1:101" ht="24.5" customHeight="1" thickBot="1" x14ac:dyDescent="0.25">
      <c r="A102" s="185" t="s">
        <v>143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</row>
    <row r="103" spans="1:101" ht="20.75" customHeight="1" thickTop="1" thickBot="1" x14ac:dyDescent="0.25">
      <c r="A103" s="186" t="s">
        <v>43</v>
      </c>
      <c r="B103" s="47"/>
      <c r="C103" s="115">
        <f>+(C104/B104)^0.2-1</f>
        <v>3.5710502952151169E-2</v>
      </c>
      <c r="D103" s="115">
        <f t="shared" ref="D103:AN103" si="311">+(D104/C104)^0.2-1</f>
        <v>3.3463356596968641E-2</v>
      </c>
      <c r="E103" s="115">
        <f t="shared" si="311"/>
        <v>3.14400626153295E-2</v>
      </c>
      <c r="F103" s="115">
        <f t="shared" si="311"/>
        <v>2.9617638224399556E-2</v>
      </c>
      <c r="G103" s="115">
        <f t="shared" si="311"/>
        <v>2.7973586624158164E-2</v>
      </c>
      <c r="H103" s="115">
        <f t="shared" si="311"/>
        <v>2.648702549280646E-2</v>
      </c>
      <c r="I103" s="115">
        <f t="shared" si="311"/>
        <v>2.5139122118777335E-2</v>
      </c>
      <c r="J103" s="115">
        <f t="shared" si="311"/>
        <v>2.3913172362417967E-2</v>
      </c>
      <c r="K103" s="115">
        <f t="shared" si="311"/>
        <v>2.2794505057310177E-2</v>
      </c>
      <c r="L103" s="115">
        <f t="shared" si="311"/>
        <v>2.1770308506694036E-2</v>
      </c>
      <c r="M103" s="115">
        <f t="shared" si="311"/>
        <v>2.0829429814518408E-2</v>
      </c>
      <c r="N103" s="115">
        <f t="shared" si="311"/>
        <v>1.9962172545429313E-2</v>
      </c>
      <c r="O103" s="115">
        <f t="shared" si="311"/>
        <v>1.9160104076159756E-2</v>
      </c>
      <c r="P103" s="115">
        <f t="shared" si="311"/>
        <v>1.8415876498394601E-2</v>
      </c>
      <c r="Q103" s="115">
        <f t="shared" si="311"/>
        <v>1.7723058396778679E-2</v>
      </c>
      <c r="R103" s="115">
        <f t="shared" si="311"/>
        <v>1.707597095868274E-2</v>
      </c>
      <c r="S103" s="115">
        <f t="shared" si="311"/>
        <v>1.6469514890959047E-2</v>
      </c>
      <c r="T103" s="115">
        <f t="shared" si="311"/>
        <v>1.5898964402417004E-2</v>
      </c>
      <c r="U103" s="115">
        <f t="shared" si="311"/>
        <v>1.5364990737178674E-2</v>
      </c>
      <c r="V103" s="115">
        <f t="shared" si="311"/>
        <v>1.486312894897468E-2</v>
      </c>
      <c r="W103" s="115">
        <f t="shared" si="311"/>
        <v>1.4389813223309789E-2</v>
      </c>
      <c r="X103" s="115">
        <f t="shared" si="311"/>
        <v>1.3942117654985653E-2</v>
      </c>
      <c r="Y103" s="115">
        <f t="shared" si="311"/>
        <v>1.3517590031251858E-2</v>
      </c>
      <c r="Z103" s="115">
        <f t="shared" si="311"/>
        <v>1.3114141739692275E-2</v>
      </c>
      <c r="AA103" s="115">
        <f t="shared" si="311"/>
        <v>1.2729972128523892E-2</v>
      </c>
      <c r="AB103" s="115">
        <f t="shared" si="311"/>
        <v>1.2363514614866844E-2</v>
      </c>
      <c r="AC103" s="115">
        <f t="shared" si="311"/>
        <v>1.2013396703788315E-2</v>
      </c>
      <c r="AD103" s="115">
        <f t="shared" si="311"/>
        <v>1.1678409346348007E-2</v>
      </c>
      <c r="AE103" s="115">
        <f t="shared" si="311"/>
        <v>1.135748293795813E-2</v>
      </c>
      <c r="AF103" s="115">
        <f t="shared" si="311"/>
        <v>1.104966781417982E-2</v>
      </c>
      <c r="AG103" s="115">
        <f t="shared" si="311"/>
        <v>1.0754118407019453E-2</v>
      </c>
      <c r="AH103" s="115">
        <f t="shared" si="311"/>
        <v>1.0470080276479443E-2</v>
      </c>
      <c r="AI103" s="115">
        <f t="shared" si="311"/>
        <v>1.0196879564566386E-2</v>
      </c>
      <c r="AJ103" s="115">
        <f t="shared" si="311"/>
        <v>9.9339149245207814E-3</v>
      </c>
      <c r="AK103" s="115">
        <f t="shared" si="311"/>
        <v>9.680652168477355E-3</v>
      </c>
      <c r="AL103" s="115">
        <f t="shared" si="311"/>
        <v>9.4366224547881572E-3</v>
      </c>
      <c r="AM103" s="115">
        <f t="shared" si="311"/>
        <v>9.2014257980654879E-3</v>
      </c>
      <c r="AN103" s="115">
        <f t="shared" si="311"/>
        <v>8.9747429051867389E-3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</row>
    <row r="104" spans="1:101" ht="20.75" customHeight="1" thickTop="1" x14ac:dyDescent="0.2">
      <c r="A104" s="8" t="s">
        <v>44</v>
      </c>
      <c r="B104" s="47">
        <f>B21*B117^$B5*(B53/1000)^(1-$B5)</f>
        <v>105.17742197545904</v>
      </c>
      <c r="C104" s="2">
        <f t="shared" ref="C104:BI104" si="312">C21*C117^$B5*(C53/1000)^(1-$B5)</f>
        <v>125.34713830127831</v>
      </c>
      <c r="D104" s="2">
        <f t="shared" si="312"/>
        <v>147.77121218022808</v>
      </c>
      <c r="E104" s="2">
        <f t="shared" si="312"/>
        <v>172.50822873974278</v>
      </c>
      <c r="F104" s="2">
        <f t="shared" si="312"/>
        <v>199.61339675795423</v>
      </c>
      <c r="G104" s="2">
        <f t="shared" si="312"/>
        <v>229.13923764628473</v>
      </c>
      <c r="H104" s="2">
        <f t="shared" si="312"/>
        <v>261.13602303755164</v>
      </c>
      <c r="I104" s="2">
        <f t="shared" si="312"/>
        <v>295.65200207290439</v>
      </c>
      <c r="J104" s="2">
        <f t="shared" si="312"/>
        <v>332.73345900023043</v>
      </c>
      <c r="K104" s="2">
        <f t="shared" si="312"/>
        <v>372.42463898271831</v>
      </c>
      <c r="L104" s="2">
        <f t="shared" si="312"/>
        <v>414.76757504938979</v>
      </c>
      <c r="M104" s="2">
        <f t="shared" si="312"/>
        <v>459.80184269298024</v>
      </c>
      <c r="N104" s="2">
        <f t="shared" si="312"/>
        <v>507.56426034081488</v>
      </c>
      <c r="O104" s="2">
        <f t="shared" si="312"/>
        <v>558.08854235451827</v>
      </c>
      <c r="P104" s="2">
        <f>P21*P117^$B5*(P53/1000)^(1-$B5)</f>
        <v>611.4048957031365</v>
      </c>
      <c r="Q104" s="2">
        <f t="shared" si="312"/>
        <v>667.53952258900506</v>
      </c>
      <c r="R104" s="2">
        <f t="shared" si="312"/>
        <v>726.51394309965815</v>
      </c>
      <c r="S104" s="2">
        <f t="shared" si="312"/>
        <v>788.34395978882822</v>
      </c>
      <c r="T104" s="2">
        <f t="shared" si="312"/>
        <v>853.03791067937539</v>
      </c>
      <c r="U104" s="2">
        <f t="shared" si="312"/>
        <v>920.6175672941805</v>
      </c>
      <c r="V104" s="2">
        <f t="shared" si="312"/>
        <v>991.09806894476367</v>
      </c>
      <c r="W104" s="2">
        <f t="shared" si="312"/>
        <v>1064.4886280988187</v>
      </c>
      <c r="X104" s="2">
        <f t="shared" si="312"/>
        <v>1140.7929881576817</v>
      </c>
      <c r="Y104" s="2">
        <f t="shared" si="312"/>
        <v>1220.0097331126281</v>
      </c>
      <c r="Z104" s="2">
        <f t="shared" si="312"/>
        <v>1302.1325141219099</v>
      </c>
      <c r="AA104" s="2">
        <f t="shared" si="312"/>
        <v>1387.1502348065201</v>
      </c>
      <c r="AB104" s="2">
        <f t="shared" si="312"/>
        <v>1475.0472224458219</v>
      </c>
      <c r="AC104" s="2">
        <f t="shared" si="312"/>
        <v>1565.8034011426578</v>
      </c>
      <c r="AD104" s="2">
        <f t="shared" si="312"/>
        <v>1659.3944768175752</v>
      </c>
      <c r="AE104" s="2">
        <f t="shared" si="312"/>
        <v>1755.7921411585648</v>
      </c>
      <c r="AF104" s="2">
        <f t="shared" si="312"/>
        <v>1854.96429665748</v>
      </c>
      <c r="AG104" s="2">
        <f t="shared" si="312"/>
        <v>1956.8753059926717</v>
      </c>
      <c r="AH104" s="2">
        <f t="shared" si="312"/>
        <v>2061.4862689378078</v>
      </c>
      <c r="AI104" s="2">
        <f t="shared" si="312"/>
        <v>2168.7553314639072</v>
      </c>
      <c r="AJ104" s="2">
        <f t="shared" si="312"/>
        <v>2278.6380380432515</v>
      </c>
      <c r="AK104" s="2">
        <f t="shared" si="312"/>
        <v>2391.0877481762627</v>
      </c>
      <c r="AL104" s="2">
        <f t="shared" si="312"/>
        <v>2506.0561577553076</v>
      </c>
      <c r="AM104" s="2">
        <f t="shared" si="312"/>
        <v>2623.4940035208324</v>
      </c>
      <c r="AN104" s="2">
        <f t="shared" si="312"/>
        <v>2743.352094204271</v>
      </c>
      <c r="AO104" s="2">
        <f t="shared" si="312"/>
        <v>2865.5829405461554</v>
      </c>
      <c r="AP104" s="2">
        <f t="shared" si="312"/>
        <v>2990.1434789274285</v>
      </c>
      <c r="AQ104" s="2">
        <f t="shared" si="312"/>
        <v>3116.9998022643554</v>
      </c>
      <c r="AR104" s="2">
        <f t="shared" si="312"/>
        <v>3246.1355610544533</v>
      </c>
      <c r="AS104" s="2">
        <f t="shared" si="312"/>
        <v>3377.5670575969216</v>
      </c>
      <c r="AT104" s="2">
        <f t="shared" si="312"/>
        <v>3511.3704815305796</v>
      </c>
      <c r="AU104" s="2">
        <f t="shared" si="312"/>
        <v>3647.7310288476224</v>
      </c>
      <c r="AV104" s="2">
        <f t="shared" si="312"/>
        <v>3783.2702115146881</v>
      </c>
      <c r="AW104" s="2">
        <f t="shared" si="312"/>
        <v>3920.1709623082306</v>
      </c>
      <c r="AX104" s="2">
        <f t="shared" si="312"/>
        <v>4058.5490336950379</v>
      </c>
      <c r="AY104" s="2">
        <f t="shared" si="312"/>
        <v>4198.410188499618</v>
      </c>
      <c r="AZ104" s="2">
        <f t="shared" si="312"/>
        <v>4339.6967410545767</v>
      </c>
      <c r="BA104" s="2">
        <f t="shared" si="312"/>
        <v>4482.315688415526</v>
      </c>
      <c r="BB104" s="2">
        <f t="shared" si="312"/>
        <v>4626.1554808624687</v>
      </c>
      <c r="BC104" s="2">
        <f t="shared" si="312"/>
        <v>4771.0958523494455</v>
      </c>
      <c r="BD104" s="2">
        <f t="shared" si="312"/>
        <v>4917.0134648224748</v>
      </c>
      <c r="BE104" s="2">
        <f t="shared" si="312"/>
        <v>5063.7850638895061</v>
      </c>
      <c r="BF104" s="2">
        <f t="shared" si="312"/>
        <v>5211.2891825311071</v>
      </c>
      <c r="BG104" s="2">
        <f t="shared" si="312"/>
        <v>5359.4070158002178</v>
      </c>
      <c r="BH104" s="2">
        <f t="shared" si="312"/>
        <v>5508.0228380763629</v>
      </c>
      <c r="BI104" s="2">
        <f t="shared" si="312"/>
        <v>5657.0241762494879</v>
      </c>
      <c r="BJ104" s="2">
        <f t="shared" ref="BJ104:CW104" si="313">BJ21*BJ117^$B5*(BJ53/1000)^(1-$B5)</f>
        <v>5806.3018629704775</v>
      </c>
      <c r="BK104" s="2">
        <f t="shared" si="313"/>
        <v>5955.7500357904173</v>
      </c>
      <c r="BL104" s="2">
        <f t="shared" si="313"/>
        <v>6105.2661161072456</v>
      </c>
      <c r="BM104" s="2">
        <f t="shared" si="313"/>
        <v>6254.7507879554296</v>
      </c>
      <c r="BN104" s="2">
        <f t="shared" si="313"/>
        <v>6404.1079793131139</v>
      </c>
      <c r="BO104" s="2">
        <f t="shared" si="313"/>
        <v>6553.244850415067</v>
      </c>
      <c r="BP104" s="2">
        <f t="shared" si="313"/>
        <v>6702.0717857780919</v>
      </c>
      <c r="BQ104" s="2">
        <f t="shared" si="313"/>
        <v>6850.5023887096359</v>
      </c>
      <c r="BR104" s="2">
        <f t="shared" si="313"/>
        <v>6998.4534770111159</v>
      </c>
      <c r="BS104" s="2">
        <f t="shared" si="313"/>
        <v>7145.8450758115978</v>
      </c>
      <c r="BT104" s="2">
        <f t="shared" si="313"/>
        <v>7292.6004044715573</v>
      </c>
      <c r="BU104" s="2">
        <f t="shared" si="313"/>
        <v>7438.6458549953913</v>
      </c>
      <c r="BV104" s="2">
        <f t="shared" si="313"/>
        <v>7583.9109532855355</v>
      </c>
      <c r="BW104" s="2">
        <f t="shared" si="313"/>
        <v>7728.3283006404863</v>
      </c>
      <c r="BX104" s="2">
        <f t="shared" si="313"/>
        <v>7871.8334717075641</v>
      </c>
      <c r="BY104" s="2">
        <f t="shared" si="313"/>
        <v>8014.3648508644028</v>
      </c>
      <c r="BZ104" s="2">
        <f t="shared" si="313"/>
        <v>8155.8633527721431</v>
      </c>
      <c r="CA104" s="2">
        <f t="shared" si="313"/>
        <v>8296.2719477527608</v>
      </c>
      <c r="CB104" s="2">
        <f t="shared" si="313"/>
        <v>8435.5348485632021</v>
      </c>
      <c r="CC104" s="2">
        <f t="shared" si="313"/>
        <v>8573.5960931896061</v>
      </c>
      <c r="CD104" s="2">
        <f t="shared" si="313"/>
        <v>8710.3970742694692</v>
      </c>
      <c r="CE104" s="2">
        <f t="shared" si="313"/>
        <v>8845.8722120938783</v>
      </c>
      <c r="CF104" s="2">
        <f t="shared" si="313"/>
        <v>8979.941356346968</v>
      </c>
      <c r="CG104" s="2">
        <f t="shared" si="313"/>
        <v>9112.4964277409345</v>
      </c>
      <c r="CH104" s="2">
        <f t="shared" si="313"/>
        <v>9243.3779092383011</v>
      </c>
      <c r="CI104" s="2">
        <f t="shared" si="313"/>
        <v>9372.3334149346611</v>
      </c>
      <c r="CJ104" s="2">
        <f t="shared" si="313"/>
        <v>9498.9445537386764</v>
      </c>
      <c r="CK104" s="2">
        <f t="shared" si="313"/>
        <v>9622.4973818107464</v>
      </c>
      <c r="CL104" s="2">
        <f t="shared" si="313"/>
        <v>9741.7515691135159</v>
      </c>
      <c r="CM104" s="2">
        <f t="shared" si="313"/>
        <v>9854.524723295488</v>
      </c>
      <c r="CN104" s="2">
        <f t="shared" si="313"/>
        <v>9956.9299184959436</v>
      </c>
      <c r="CO104" s="2">
        <f t="shared" si="313"/>
        <v>10130.747261319404</v>
      </c>
      <c r="CP104" s="2">
        <f t="shared" si="313"/>
        <v>10288.192397143819</v>
      </c>
      <c r="CQ104" s="2">
        <f t="shared" si="313"/>
        <v>10433.514542891144</v>
      </c>
      <c r="CR104" s="2">
        <f t="shared" si="313"/>
        <v>10569.720535439479</v>
      </c>
      <c r="CS104" s="2">
        <f t="shared" si="313"/>
        <v>10698.945755677922</v>
      </c>
      <c r="CT104" s="2">
        <f t="shared" si="313"/>
        <v>10822.710570002771</v>
      </c>
      <c r="CU104" s="2">
        <f t="shared" si="313"/>
        <v>10942.099510662858</v>
      </c>
      <c r="CV104" s="2">
        <f t="shared" si="313"/>
        <v>11057.887413790468</v>
      </c>
      <c r="CW104" s="2">
        <f t="shared" si="313"/>
        <v>11170.628685244028</v>
      </c>
    </row>
    <row r="105" spans="1:101" ht="20.75" customHeight="1" x14ac:dyDescent="0.2">
      <c r="A105" s="8" t="s">
        <v>102</v>
      </c>
      <c r="B105" s="65">
        <f>B99*$B$25 +( $B$26*(B99^$B$27))</f>
        <v>1.7051E-3</v>
      </c>
      <c r="C105" s="44">
        <f xml:space="preserve"> $B$26*(C99^$B$27)</f>
        <v>2.4377797784159846E-3</v>
      </c>
      <c r="D105" s="44">
        <f xml:space="preserve"> $B$26*(D99^$B$27)</f>
        <v>3.337709699872128E-3</v>
      </c>
      <c r="E105" s="2">
        <f t="shared" ref="E105:BI105" si="314">E99*$B$25 +( $B$26*(E99^$B$27))</f>
        <v>4.4161076905888663E-3</v>
      </c>
      <c r="F105" s="2">
        <f t="shared" si="314"/>
        <v>5.6826848161885372E-3</v>
      </c>
      <c r="G105" s="2">
        <f t="shared" si="314"/>
        <v>7.1453073496841142E-3</v>
      </c>
      <c r="H105" s="2">
        <f t="shared" si="314"/>
        <v>8.8096987587377648E-3</v>
      </c>
      <c r="I105" s="2">
        <f t="shared" si="314"/>
        <v>1.0679226874310858E-2</v>
      </c>
      <c r="J105" s="2">
        <f t="shared" si="314"/>
        <v>1.2754793901803712E-2</v>
      </c>
      <c r="K105" s="2">
        <f t="shared" si="314"/>
        <v>1.5034828817725811E-2</v>
      </c>
      <c r="L105" s="2">
        <f t="shared" si="314"/>
        <v>1.7515370812494761E-2</v>
      </c>
      <c r="M105" s="2">
        <f t="shared" si="314"/>
        <v>2.0190226803994633E-2</v>
      </c>
      <c r="N105" s="2">
        <f t="shared" si="314"/>
        <v>2.3051184046354221E-2</v>
      </c>
      <c r="O105" s="2">
        <f t="shared" si="314"/>
        <v>2.6088259239709331E-2</v>
      </c>
      <c r="P105" s="2">
        <f t="shared" si="314"/>
        <v>2.9289967360033167E-2</v>
      </c>
      <c r="Q105" s="2">
        <f t="shared" si="314"/>
        <v>3.2643595979403611E-2</v>
      </c>
      <c r="R105" s="2">
        <f t="shared" si="314"/>
        <v>3.6135473643836E-2</v>
      </c>
      <c r="S105" s="2">
        <f t="shared" si="314"/>
        <v>3.9751223586329092E-2</v>
      </c>
      <c r="T105" s="2">
        <f t="shared" si="314"/>
        <v>4.3416134855402758E-2</v>
      </c>
      <c r="U105" s="2">
        <f t="shared" si="314"/>
        <v>4.711548386171481E-2</v>
      </c>
      <c r="V105" s="2">
        <f t="shared" si="314"/>
        <v>5.0835067632034769E-2</v>
      </c>
      <c r="W105" s="2">
        <f t="shared" si="314"/>
        <v>5.456123728735502E-2</v>
      </c>
      <c r="X105" s="2">
        <f t="shared" si="314"/>
        <v>5.8280923849729216E-2</v>
      </c>
      <c r="Y105" s="2">
        <f t="shared" si="314"/>
        <v>6.1981655723422312E-2</v>
      </c>
      <c r="Z105" s="2">
        <f t="shared" si="314"/>
        <v>6.5651567719079998E-2</v>
      </c>
      <c r="AA105" s="2">
        <f t="shared" si="314"/>
        <v>6.9279401879077135E-2</v>
      </c>
      <c r="AB105" s="2">
        <f t="shared" si="314"/>
        <v>7.2854500635323352E-2</v>
      </c>
      <c r="AC105" s="2">
        <f t="shared" si="314"/>
        <v>7.6366793004378042E-2</v>
      </c>
      <c r="AD105" s="2">
        <f t="shared" si="314"/>
        <v>7.9806774616940468E-2</v>
      </c>
      <c r="AE105" s="2">
        <f t="shared" si="314"/>
        <v>8.3165482407947411E-2</v>
      </c>
      <c r="AF105" s="2">
        <f t="shared" si="314"/>
        <v>8.6434464776339551E-2</v>
      </c>
      <c r="AG105" s="2">
        <f t="shared" si="314"/>
        <v>8.9605747972237346E-2</v>
      </c>
      <c r="AH105" s="2">
        <f t="shared" si="314"/>
        <v>9.2671799396885635E-2</v>
      </c>
      <c r="AI105" s="2">
        <f t="shared" si="314"/>
        <v>9.5625488414742124E-2</v>
      </c>
      <c r="AJ105" s="2">
        <f t="shared" si="314"/>
        <v>9.846004518417005E-2</v>
      </c>
      <c r="AK105" s="2">
        <f t="shared" si="314"/>
        <v>0.10116901791871152</v>
      </c>
      <c r="AL105" s="2">
        <f t="shared" si="314"/>
        <v>0.10374622889696627</v>
      </c>
      <c r="AM105" s="2">
        <f t="shared" si="314"/>
        <v>0.10618572944796729</v>
      </c>
      <c r="AN105" s="2">
        <f t="shared" si="314"/>
        <v>0.10848175405032688</v>
      </c>
      <c r="AO105" s="2">
        <f t="shared" si="314"/>
        <v>0.1106286735959575</v>
      </c>
      <c r="AP105" s="2">
        <f t="shared" si="314"/>
        <v>0.11262094777750027</v>
      </c>
      <c r="AQ105" s="2">
        <f t="shared" si="314"/>
        <v>0.11445307645211986</v>
      </c>
      <c r="AR105" s="2">
        <f t="shared" si="314"/>
        <v>0.11611954969112806</v>
      </c>
      <c r="AS105" s="2">
        <f t="shared" si="314"/>
        <v>0.11761479599418612</v>
      </c>
      <c r="AT105" s="2">
        <f t="shared" si="314"/>
        <v>0.11893312774148601</v>
      </c>
      <c r="AU105" s="2">
        <f t="shared" si="314"/>
        <v>0.12006868217408344</v>
      </c>
      <c r="AV105" s="2">
        <f t="shared" si="314"/>
        <v>0.12089893224929603</v>
      </c>
      <c r="AW105" s="2">
        <f t="shared" si="314"/>
        <v>0.12148952427871061</v>
      </c>
      <c r="AX105" s="2">
        <f t="shared" si="314"/>
        <v>0.12189005581629572</v>
      </c>
      <c r="AY105" s="2">
        <f t="shared" si="314"/>
        <v>0.12213833944130237</v>
      </c>
      <c r="AZ105" s="2">
        <f>AZ99*$B$25 +( $B$26*(AZ99^$B$27))</f>
        <v>0.12226352429002407</v>
      </c>
      <c r="BA105" s="2">
        <f t="shared" si="314"/>
        <v>0.12228835958277826</v>
      </c>
      <c r="BB105" s="2">
        <f t="shared" si="314"/>
        <v>0.12223082925002607</v>
      </c>
      <c r="BC105" s="2">
        <f t="shared" si="314"/>
        <v>0.1221053323802959</v>
      </c>
      <c r="BD105" s="2">
        <f t="shared" si="314"/>
        <v>0.1219235384845106</v>
      </c>
      <c r="BE105" s="2">
        <f t="shared" si="314"/>
        <v>0.12169501092113999</v>
      </c>
      <c r="BF105" s="2">
        <f t="shared" si="314"/>
        <v>0.12142766518573468</v>
      </c>
      <c r="BG105" s="2">
        <f t="shared" si="314"/>
        <v>0.12112810936665999</v>
      </c>
      <c r="BH105" s="2">
        <f t="shared" si="314"/>
        <v>0.12080190016910168</v>
      </c>
      <c r="BI105" s="2">
        <f t="shared" si="314"/>
        <v>0.12045373805659745</v>
      </c>
      <c r="BJ105" s="2">
        <f t="shared" ref="BJ105:CW105" si="315">BJ99*$B$25 +( $B$26*(BJ99^$B$27))</f>
        <v>0.12008761812256981</v>
      </c>
      <c r="BK105" s="2">
        <f t="shared" si="315"/>
        <v>0.11970694844042792</v>
      </c>
      <c r="BL105" s="2">
        <f t="shared" si="315"/>
        <v>0.11931464423726536</v>
      </c>
      <c r="BM105" s="2">
        <f t="shared" si="315"/>
        <v>0.11891320385526184</v>
      </c>
      <c r="BN105" s="2">
        <f t="shared" si="315"/>
        <v>0.11850477079724615</v>
      </c>
      <c r="BO105" s="2">
        <f t="shared" si="315"/>
        <v>0.1180911849817302</v>
      </c>
      <c r="BP105" s="2">
        <f t="shared" si="315"/>
        <v>0.11767402550672132</v>
      </c>
      <c r="BQ105" s="2">
        <f t="shared" si="315"/>
        <v>0.11725464663573346</v>
      </c>
      <c r="BR105" s="2">
        <f t="shared" si="315"/>
        <v>0.11683420830074091</v>
      </c>
      <c r="BS105" s="2">
        <f t="shared" si="315"/>
        <v>0.11641370211491042</v>
      </c>
      <c r="BT105" s="2">
        <f t="shared" si="315"/>
        <v>0.11599397366793038</v>
      </c>
      <c r="BU105" s="2">
        <f t="shared" si="315"/>
        <v>0.11557574171443769</v>
      </c>
      <c r="BV105" s="2">
        <f t="shared" si="315"/>
        <v>0.11515961474465941</v>
      </c>
      <c r="BW105" s="2">
        <f t="shared" si="315"/>
        <v>0.11474610533433162</v>
      </c>
      <c r="BX105" s="2">
        <f t="shared" si="315"/>
        <v>0.11433564260003995</v>
      </c>
      <c r="BY105" s="2">
        <f t="shared" si="315"/>
        <v>0.11392858303079642</v>
      </c>
      <c r="BZ105" s="2">
        <f t="shared" si="315"/>
        <v>0.11352521992279493</v>
      </c>
      <c r="CA105" s="2">
        <f t="shared" si="315"/>
        <v>0.11312579160920778</v>
      </c>
      <c r="CB105" s="2">
        <f t="shared" si="315"/>
        <v>0.11273048864854716</v>
      </c>
      <c r="CC105" s="2">
        <f t="shared" si="315"/>
        <v>0.11233946011219989</v>
      </c>
      <c r="CD105" s="2">
        <f t="shared" si="315"/>
        <v>0.11195281909346938</v>
      </c>
      <c r="CE105" s="2">
        <f t="shared" si="315"/>
        <v>0.11157064754633303</v>
      </c>
      <c r="CF105" s="2">
        <f t="shared" si="315"/>
        <v>0.11119300055227467</v>
      </c>
      <c r="CG105" s="2">
        <f t="shared" si="315"/>
        <v>0.11081991010866071</v>
      </c>
      <c r="CH105" s="2">
        <f t="shared" si="315"/>
        <v>0.11045138853374974</v>
      </c>
      <c r="CI105" s="2">
        <f t="shared" si="315"/>
        <v>0.11008743159455252</v>
      </c>
      <c r="CJ105" s="2">
        <f t="shared" si="315"/>
        <v>0.10972802148978199</v>
      </c>
      <c r="CK105" s="2">
        <f t="shared" si="315"/>
        <v>0.10937312987043435</v>
      </c>
      <c r="CL105" s="2">
        <f t="shared" si="315"/>
        <v>0.10902272117204315</v>
      </c>
      <c r="CM105" s="2">
        <f t="shared" si="315"/>
        <v>0.10867675669615888</v>
      </c>
      <c r="CN105" s="2">
        <f t="shared" si="315"/>
        <v>0.10833520017352584</v>
      </c>
      <c r="CO105" s="2">
        <f t="shared" si="315"/>
        <v>0.10799802609067319</v>
      </c>
      <c r="CP105" s="2">
        <f t="shared" si="315"/>
        <v>0.10766498282235999</v>
      </c>
      <c r="CQ105" s="2">
        <f t="shared" si="315"/>
        <v>0.10733591358529654</v>
      </c>
      <c r="CR105" s="2">
        <f t="shared" si="315"/>
        <v>0.10701071360769961</v>
      </c>
      <c r="CS105" s="2">
        <f t="shared" si="315"/>
        <v>0.10668930487451289</v>
      </c>
      <c r="CT105" s="2">
        <f t="shared" si="315"/>
        <v>0.1063716216035884</v>
      </c>
      <c r="CU105" s="2">
        <f t="shared" si="315"/>
        <v>0.106057602205596</v>
      </c>
      <c r="CV105" s="2">
        <f t="shared" si="315"/>
        <v>0.10574718510346529</v>
      </c>
      <c r="CW105" s="2">
        <f t="shared" si="315"/>
        <v>0.10544030680101701</v>
      </c>
    </row>
    <row r="106" spans="1:101" ht="20.75" customHeight="1" x14ac:dyDescent="0.2">
      <c r="A106" s="8" t="s">
        <v>103</v>
      </c>
      <c r="B106" s="47">
        <f>B105*B104</f>
        <v>0.17933802221035522</v>
      </c>
      <c r="C106" s="2">
        <f>C105*C104</f>
        <v>0.30556871903316801</v>
      </c>
      <c r="D106" s="2">
        <f t="shared" ref="D106:BI106" si="316">D105*D104</f>
        <v>0.49321740825580962</v>
      </c>
      <c r="E106" s="2">
        <f t="shared" si="316"/>
        <v>0.76181491562744141</v>
      </c>
      <c r="F106" s="2">
        <f t="shared" si="316"/>
        <v>1.1343400188642447</v>
      </c>
      <c r="G106" s="2">
        <f t="shared" si="316"/>
        <v>1.6372702788550131</v>
      </c>
      <c r="H106" s="2">
        <f t="shared" si="316"/>
        <v>2.3005296980156351</v>
      </c>
      <c r="I106" s="2">
        <f t="shared" si="316"/>
        <v>3.1573348059807702</v>
      </c>
      <c r="J106" s="2">
        <f t="shared" si="316"/>
        <v>4.2439466937821946</v>
      </c>
      <c r="K106" s="2">
        <f t="shared" si="316"/>
        <v>5.5993406946085047</v>
      </c>
      <c r="L106" s="2">
        <f t="shared" si="316"/>
        <v>7.2648078779893126</v>
      </c>
      <c r="M106" s="2">
        <f t="shared" si="316"/>
        <v>9.283503488865934</v>
      </c>
      <c r="N106" s="2">
        <f t="shared" si="316"/>
        <v>11.699957180467774</v>
      </c>
      <c r="O106" s="2">
        <f t="shared" si="316"/>
        <v>14.559558571656174</v>
      </c>
      <c r="P106" s="2">
        <f t="shared" si="316"/>
        <v>17.908029438909352</v>
      </c>
      <c r="Q106" s="2">
        <f t="shared" si="316"/>
        <v>21.790890475679451</v>
      </c>
      <c r="R106" s="2">
        <f t="shared" si="316"/>
        <v>26.252925442757064</v>
      </c>
      <c r="S106" s="2">
        <f t="shared" si="316"/>
        <v>31.33763700849774</v>
      </c>
      <c r="T106" s="2">
        <f t="shared" si="316"/>
        <v>37.035608966826771</v>
      </c>
      <c r="U106" s="2">
        <f t="shared" si="316"/>
        <v>43.375342134660109</v>
      </c>
      <c r="V106" s="2">
        <f t="shared" si="316"/>
        <v>50.382537364786117</v>
      </c>
      <c r="W106" s="2">
        <f t="shared" si="316"/>
        <v>58.079816627390656</v>
      </c>
      <c r="X106" s="2">
        <f t="shared" si="316"/>
        <v>66.4864692711229</v>
      </c>
      <c r="Y106" s="2">
        <f t="shared" si="316"/>
        <v>75.618223257011252</v>
      </c>
      <c r="Z106" s="2">
        <f t="shared" si="316"/>
        <v>85.487040930090458</v>
      </c>
      <c r="AA106" s="2">
        <f t="shared" si="316"/>
        <v>96.100938583817111</v>
      </c>
      <c r="AB106" s="2">
        <f t="shared" si="316"/>
        <v>107.46382880481109</v>
      </c>
      <c r="AC106" s="2">
        <f t="shared" si="316"/>
        <v>119.57538422061246</v>
      </c>
      <c r="AD106" s="2">
        <f t="shared" si="316"/>
        <v>132.43092101197607</v>
      </c>
      <c r="AE106" s="2">
        <f t="shared" si="316"/>
        <v>146.02130042753495</v>
      </c>
      <c r="AF106" s="2">
        <f t="shared" si="316"/>
        <v>160.33284616080843</v>
      </c>
      <c r="AG106" s="2">
        <f t="shared" si="316"/>
        <v>175.34727548187416</v>
      </c>
      <c r="AH106" s="2">
        <f t="shared" si="316"/>
        <v>191.04164197443876</v>
      </c>
      <c r="AI106" s="2">
        <f t="shared" si="316"/>
        <v>207.38828782331208</v>
      </c>
      <c r="AJ106" s="2">
        <f t="shared" si="316"/>
        <v>224.35480418410714</v>
      </c>
      <c r="AK106" s="2">
        <f t="shared" si="316"/>
        <v>241.9039992404559</v>
      </c>
      <c r="AL106" s="2">
        <f t="shared" si="316"/>
        <v>259.99387577113396</v>
      </c>
      <c r="AM106" s="2">
        <f t="shared" si="316"/>
        <v>278.57762446622769</v>
      </c>
      <c r="AN106" s="2">
        <f t="shared" si="316"/>
        <v>297.60364715691691</v>
      </c>
      <c r="AO106" s="2">
        <f t="shared" si="316"/>
        <v>317.0156397918247</v>
      </c>
      <c r="AP106" s="2">
        <f t="shared" si="316"/>
        <v>336.75279258751891</v>
      </c>
      <c r="AQ106" s="2">
        <f t="shared" si="316"/>
        <v>356.75021666980473</v>
      </c>
      <c r="AR106" s="2">
        <f t="shared" si="316"/>
        <v>376.93979958600045</v>
      </c>
      <c r="AS106" s="2">
        <f t="shared" si="316"/>
        <v>397.25186043594539</v>
      </c>
      <c r="AT106" s="2">
        <f t="shared" si="316"/>
        <v>417.61827402755966</v>
      </c>
      <c r="AU106" s="2">
        <f t="shared" si="316"/>
        <v>437.97825755924754</v>
      </c>
      <c r="AV106" s="2">
        <f t="shared" si="316"/>
        <v>457.39332898269413</v>
      </c>
      <c r="AW106" s="2">
        <f t="shared" si="316"/>
        <v>476.25970530204211</v>
      </c>
      <c r="AX106" s="2">
        <f t="shared" si="316"/>
        <v>494.69676825026124</v>
      </c>
      <c r="AY106" s="2">
        <f t="shared" si="316"/>
        <v>512.78684871678865</v>
      </c>
      <c r="AZ106" s="2">
        <f t="shared" si="316"/>
        <v>530.58661791126451</v>
      </c>
      <c r="BA106" s="2">
        <f t="shared" si="316"/>
        <v>548.13503266848613</v>
      </c>
      <c r="BB106" s="2">
        <f t="shared" si="316"/>
        <v>565.45882066537263</v>
      </c>
      <c r="BC106" s="2">
        <f t="shared" si="316"/>
        <v>582.57624486938028</v>
      </c>
      <c r="BD106" s="2">
        <f t="shared" si="316"/>
        <v>599.49968040713975</v>
      </c>
      <c r="BE106" s="2">
        <f t="shared" si="316"/>
        <v>616.23737865233898</v>
      </c>
      <c r="BF106" s="2">
        <f t="shared" si="316"/>
        <v>632.79467804242825</v>
      </c>
      <c r="BG106" s="2">
        <f t="shared" si="316"/>
        <v>649.17483915029368</v>
      </c>
      <c r="BH106" s="2">
        <f t="shared" si="316"/>
        <v>665.37962501443292</v>
      </c>
      <c r="BI106" s="2">
        <f t="shared" si="316"/>
        <v>681.40970830579477</v>
      </c>
      <c r="BJ106" s="2">
        <f t="shared" ref="BJ106:CW106" si="317">BJ105*BJ104</f>
        <v>697.26496082476433</v>
      </c>
      <c r="BK106" s="2">
        <f t="shared" si="317"/>
        <v>712.94466245844023</v>
      </c>
      <c r="BL106" s="2">
        <f t="shared" si="317"/>
        <v>728.44765461716679</v>
      </c>
      <c r="BM106" s="2">
        <f t="shared" si="317"/>
        <v>743.7724555120036</v>
      </c>
      <c r="BN106" s="2">
        <f t="shared" si="317"/>
        <v>758.91734824931575</v>
      </c>
      <c r="BO106" s="2">
        <f t="shared" si="317"/>
        <v>773.88044986093655</v>
      </c>
      <c r="BP106" s="2">
        <f t="shared" si="317"/>
        <v>788.65976626752854</v>
      </c>
      <c r="BQ106" s="2">
        <f t="shared" si="317"/>
        <v>803.25323686539627</v>
      </c>
      <c r="BR106" s="2">
        <f t="shared" si="317"/>
        <v>817.65877131616116</v>
      </c>
      <c r="BS106" s="2">
        <f t="shared" si="317"/>
        <v>831.87428001483079</v>
      </c>
      <c r="BT106" s="2">
        <f t="shared" si="317"/>
        <v>845.8976992870123</v>
      </c>
      <c r="BU106" s="2">
        <f t="shared" si="317"/>
        <v>859.72701204211978</v>
      </c>
      <c r="BV106" s="2">
        <f t="shared" si="317"/>
        <v>873.36026363816495</v>
      </c>
      <c r="BW106" s="2">
        <f t="shared" si="317"/>
        <v>886.79557324358927</v>
      </c>
      <c r="BX106" s="2">
        <f t="shared" si="317"/>
        <v>900.03113842818777</v>
      </c>
      <c r="BY106" s="2">
        <f t="shared" si="317"/>
        <v>913.06523135080147</v>
      </c>
      <c r="BZ106" s="2">
        <f t="shared" si="317"/>
        <v>925.89618078372121</v>
      </c>
      <c r="CA106" s="2">
        <f t="shared" si="317"/>
        <v>938.52233149479514</v>
      </c>
      <c r="CB106" s="2">
        <f t="shared" si="317"/>
        <v>950.94196549037804</v>
      </c>
      <c r="CC106" s="2">
        <f t="shared" si="317"/>
        <v>963.1531563289866</v>
      </c>
      <c r="CD106" s="2">
        <f t="shared" si="317"/>
        <v>975.1535078879748</v>
      </c>
      <c r="CE106" s="2">
        <f t="shared" si="317"/>
        <v>986.93969081542741</v>
      </c>
      <c r="CF106" s="2">
        <f t="shared" si="317"/>
        <v>998.50662419568255</v>
      </c>
      <c r="CG106" s="2">
        <f t="shared" si="317"/>
        <v>1009.8460349877422</v>
      </c>
      <c r="CH106" s="2">
        <f t="shared" si="317"/>
        <v>1020.9439248175589</v>
      </c>
      <c r="CI106" s="2">
        <f t="shared" si="317"/>
        <v>1031.7761136979584</v>
      </c>
      <c r="CJ106" s="2">
        <f t="shared" si="317"/>
        <v>1042.3003921228851</v>
      </c>
      <c r="CK106" s="2">
        <f t="shared" si="317"/>
        <v>1052.4426558187013</v>
      </c>
      <c r="CL106" s="2">
        <f t="shared" si="317"/>
        <v>1062.0722650467767</v>
      </c>
      <c r="CM106" s="2">
        <f t="shared" si="317"/>
        <v>1070.9577857098661</v>
      </c>
      <c r="CN106" s="2">
        <f t="shared" si="317"/>
        <v>1078.6859958340265</v>
      </c>
      <c r="CO106" s="2">
        <f t="shared" si="317"/>
        <v>1094.1007070459889</v>
      </c>
      <c r="CP106" s="2">
        <f t="shared" si="317"/>
        <v>1107.678057711624</v>
      </c>
      <c r="CQ106" s="2">
        <f t="shared" si="317"/>
        <v>1119.8908153666985</v>
      </c>
      <c r="CR106" s="2">
        <f t="shared" si="317"/>
        <v>1131.0733371313354</v>
      </c>
      <c r="CS106" s="2">
        <f t="shared" si="317"/>
        <v>1141.4630855633975</v>
      </c>
      <c r="CT106" s="2">
        <f t="shared" si="317"/>
        <v>1151.2292734774912</v>
      </c>
      <c r="CU106" s="2">
        <f t="shared" si="317"/>
        <v>1160.4928371959281</v>
      </c>
      <c r="CV106" s="2">
        <f t="shared" si="317"/>
        <v>1169.3404671993796</v>
      </c>
      <c r="CW106" s="2">
        <f t="shared" si="317"/>
        <v>1177.8345157323715</v>
      </c>
    </row>
    <row r="107" spans="1:101" ht="20.75" customHeight="1" x14ac:dyDescent="0.2">
      <c r="A107" s="8" t="s">
        <v>6</v>
      </c>
      <c r="B107" s="47">
        <f>+B104-B106</f>
        <v>104.99808395324868</v>
      </c>
      <c r="C107" s="2">
        <f t="shared" ref="C107:AG107" si="318">+C104-C106</f>
        <v>125.04156958224515</v>
      </c>
      <c r="D107" s="2">
        <f t="shared" si="318"/>
        <v>147.27799477197226</v>
      </c>
      <c r="E107" s="2">
        <f t="shared" si="318"/>
        <v>171.74641382411534</v>
      </c>
      <c r="F107" s="2">
        <f t="shared" si="318"/>
        <v>198.47905673909</v>
      </c>
      <c r="G107" s="2">
        <f t="shared" si="318"/>
        <v>227.5019673674297</v>
      </c>
      <c r="H107" s="2">
        <f t="shared" si="318"/>
        <v>258.83549333953601</v>
      </c>
      <c r="I107" s="2">
        <f t="shared" si="318"/>
        <v>292.49466726692361</v>
      </c>
      <c r="J107" s="2">
        <f t="shared" si="318"/>
        <v>328.4895123064482</v>
      </c>
      <c r="K107" s="2">
        <f t="shared" si="318"/>
        <v>366.82529828810982</v>
      </c>
      <c r="L107" s="2">
        <f t="shared" si="318"/>
        <v>407.50276717140048</v>
      </c>
      <c r="M107" s="2">
        <f t="shared" si="318"/>
        <v>450.51833920411428</v>
      </c>
      <c r="N107" s="2">
        <f t="shared" si="318"/>
        <v>495.86430316034711</v>
      </c>
      <c r="O107" s="2">
        <f t="shared" si="318"/>
        <v>543.52898378286204</v>
      </c>
      <c r="P107" s="2">
        <f t="shared" si="318"/>
        <v>593.49686626422715</v>
      </c>
      <c r="Q107" s="2">
        <f t="shared" si="318"/>
        <v>645.74863211332558</v>
      </c>
      <c r="R107" s="2">
        <f t="shared" si="318"/>
        <v>700.26101765690112</v>
      </c>
      <c r="S107" s="2">
        <f t="shared" si="318"/>
        <v>757.00632278033049</v>
      </c>
      <c r="T107" s="2">
        <f t="shared" si="318"/>
        <v>816.00230171254861</v>
      </c>
      <c r="U107" s="2">
        <f t="shared" si="318"/>
        <v>877.24222515952044</v>
      </c>
      <c r="V107" s="2">
        <f t="shared" si="318"/>
        <v>940.71553157997755</v>
      </c>
      <c r="W107" s="2">
        <f t="shared" si="318"/>
        <v>1006.4088114714281</v>
      </c>
      <c r="X107" s="2">
        <f t="shared" si="318"/>
        <v>1074.3065188865589</v>
      </c>
      <c r="Y107" s="2">
        <f t="shared" si="318"/>
        <v>1144.3915098556167</v>
      </c>
      <c r="Z107" s="2">
        <f t="shared" si="318"/>
        <v>1216.6454731918195</v>
      </c>
      <c r="AA107" s="2">
        <f t="shared" si="318"/>
        <v>1291.0492962227029</v>
      </c>
      <c r="AB107" s="2">
        <f t="shared" si="318"/>
        <v>1367.5833936410108</v>
      </c>
      <c r="AC107" s="2">
        <f t="shared" si="318"/>
        <v>1446.2280169220453</v>
      </c>
      <c r="AD107" s="2">
        <f t="shared" si="318"/>
        <v>1526.9635558055991</v>
      </c>
      <c r="AE107" s="2">
        <f t="shared" si="318"/>
        <v>1609.7708407310299</v>
      </c>
      <c r="AF107" s="2">
        <f t="shared" si="318"/>
        <v>1694.6314504966715</v>
      </c>
      <c r="AG107" s="2">
        <f t="shared" si="318"/>
        <v>1781.5280305107974</v>
      </c>
      <c r="AH107" s="2">
        <f t="shared" ref="AH107:BI107" si="319">+AH104-AH106</f>
        <v>1870.444626963369</v>
      </c>
      <c r="AI107" s="2">
        <f t="shared" si="319"/>
        <v>1961.3670436405951</v>
      </c>
      <c r="AJ107" s="2">
        <f t="shared" si="319"/>
        <v>2054.2832338591443</v>
      </c>
      <c r="AK107" s="2">
        <f t="shared" si="319"/>
        <v>2149.1837489358068</v>
      </c>
      <c r="AL107" s="2">
        <f t="shared" si="319"/>
        <v>2246.0622819841738</v>
      </c>
      <c r="AM107" s="2">
        <f t="shared" si="319"/>
        <v>2344.9163790546045</v>
      </c>
      <c r="AN107" s="2">
        <f t="shared" si="319"/>
        <v>2445.7484470473541</v>
      </c>
      <c r="AO107" s="2">
        <f t="shared" si="319"/>
        <v>2548.567300754331</v>
      </c>
      <c r="AP107" s="2">
        <f t="shared" si="319"/>
        <v>2653.3906863399097</v>
      </c>
      <c r="AQ107" s="2">
        <f t="shared" si="319"/>
        <v>2760.2495855945508</v>
      </c>
      <c r="AR107" s="2">
        <f t="shared" si="319"/>
        <v>2869.1957614684529</v>
      </c>
      <c r="AS107" s="2">
        <f t="shared" si="319"/>
        <v>2980.3151971609764</v>
      </c>
      <c r="AT107" s="2">
        <f t="shared" si="319"/>
        <v>3093.7522075030201</v>
      </c>
      <c r="AU107" s="2">
        <f t="shared" si="319"/>
        <v>3209.7527712883748</v>
      </c>
      <c r="AV107" s="2">
        <f t="shared" si="319"/>
        <v>3325.8768825319939</v>
      </c>
      <c r="AW107" s="2">
        <f t="shared" si="319"/>
        <v>3443.9112570061884</v>
      </c>
      <c r="AX107" s="2">
        <f t="shared" si="319"/>
        <v>3563.8522654447765</v>
      </c>
      <c r="AY107" s="2">
        <f t="shared" si="319"/>
        <v>3685.6233397828291</v>
      </c>
      <c r="AZ107" s="2">
        <f t="shared" si="319"/>
        <v>3809.1101231433122</v>
      </c>
      <c r="BA107" s="2">
        <f t="shared" si="319"/>
        <v>3934.18065574704</v>
      </c>
      <c r="BB107" s="2">
        <f t="shared" si="319"/>
        <v>4060.6966601970962</v>
      </c>
      <c r="BC107" s="2">
        <f t="shared" si="319"/>
        <v>4188.5196074800651</v>
      </c>
      <c r="BD107" s="2">
        <f t="shared" si="319"/>
        <v>4317.5137844153351</v>
      </c>
      <c r="BE107" s="2">
        <f t="shared" si="319"/>
        <v>4447.5476852371667</v>
      </c>
      <c r="BF107" s="2">
        <f t="shared" si="319"/>
        <v>4578.494504488679</v>
      </c>
      <c r="BG107" s="2">
        <f t="shared" si="319"/>
        <v>4710.2321766499244</v>
      </c>
      <c r="BH107" s="2">
        <f t="shared" si="319"/>
        <v>4842.6432130619296</v>
      </c>
      <c r="BI107" s="2">
        <f t="shared" si="319"/>
        <v>4975.6144679436929</v>
      </c>
      <c r="BJ107" s="2">
        <f t="shared" ref="BJ107:CW107" si="320">+BJ104-BJ106</f>
        <v>5109.0369021457136</v>
      </c>
      <c r="BK107" s="2">
        <f t="shared" si="320"/>
        <v>5242.8053733319775</v>
      </c>
      <c r="BL107" s="2">
        <f t="shared" si="320"/>
        <v>5376.8184614900783</v>
      </c>
      <c r="BM107" s="2">
        <f t="shared" si="320"/>
        <v>5510.9783324434256</v>
      </c>
      <c r="BN107" s="2">
        <f t="shared" si="320"/>
        <v>5645.1906310637978</v>
      </c>
      <c r="BO107" s="2">
        <f t="shared" si="320"/>
        <v>5779.36440055413</v>
      </c>
      <c r="BP107" s="2">
        <f t="shared" si="320"/>
        <v>5913.4120195105634</v>
      </c>
      <c r="BQ107" s="2">
        <f t="shared" si="320"/>
        <v>6047.2491518442393</v>
      </c>
      <c r="BR107" s="2">
        <f t="shared" si="320"/>
        <v>6180.7947056949542</v>
      </c>
      <c r="BS107" s="2">
        <f t="shared" si="320"/>
        <v>6313.9707957967667</v>
      </c>
      <c r="BT107" s="2">
        <f t="shared" si="320"/>
        <v>6446.7027051845453</v>
      </c>
      <c r="BU107" s="2">
        <f t="shared" si="320"/>
        <v>6578.9188429532715</v>
      </c>
      <c r="BV107" s="2">
        <f t="shared" si="320"/>
        <v>6710.5506896473707</v>
      </c>
      <c r="BW107" s="2">
        <f t="shared" si="320"/>
        <v>6841.5327273968969</v>
      </c>
      <c r="BX107" s="2">
        <f t="shared" si="320"/>
        <v>6971.8023332793764</v>
      </c>
      <c r="BY107" s="2">
        <f t="shared" si="320"/>
        <v>7101.2996195136011</v>
      </c>
      <c r="BZ107" s="2">
        <f t="shared" si="320"/>
        <v>7229.9671719884218</v>
      </c>
      <c r="CA107" s="2">
        <f t="shared" si="320"/>
        <v>7357.7496162579655</v>
      </c>
      <c r="CB107" s="2">
        <f t="shared" si="320"/>
        <v>7484.5928830728244</v>
      </c>
      <c r="CC107" s="2">
        <f t="shared" si="320"/>
        <v>7610.4429368606197</v>
      </c>
      <c r="CD107" s="2">
        <f t="shared" si="320"/>
        <v>7735.243566381494</v>
      </c>
      <c r="CE107" s="2">
        <f t="shared" si="320"/>
        <v>7858.9325212784506</v>
      </c>
      <c r="CF107" s="2">
        <f t="shared" si="320"/>
        <v>7981.4347321512851</v>
      </c>
      <c r="CG107" s="2">
        <f t="shared" si="320"/>
        <v>8102.6503927531921</v>
      </c>
      <c r="CH107" s="2">
        <f t="shared" si="320"/>
        <v>8222.4339844207425</v>
      </c>
      <c r="CI107" s="2">
        <f t="shared" si="320"/>
        <v>8340.5573012367022</v>
      </c>
      <c r="CJ107" s="2">
        <f t="shared" si="320"/>
        <v>8456.6441616157917</v>
      </c>
      <c r="CK107" s="2">
        <f t="shared" si="320"/>
        <v>8570.0547259920459</v>
      </c>
      <c r="CL107" s="2">
        <f t="shared" si="320"/>
        <v>8679.6793040667399</v>
      </c>
      <c r="CM107" s="2">
        <f t="shared" si="320"/>
        <v>8783.5669375856214</v>
      </c>
      <c r="CN107" s="2">
        <f t="shared" si="320"/>
        <v>8878.2439226619172</v>
      </c>
      <c r="CO107" s="2">
        <f t="shared" si="320"/>
        <v>9036.6465542734149</v>
      </c>
      <c r="CP107" s="2">
        <f t="shared" si="320"/>
        <v>9180.5143394321949</v>
      </c>
      <c r="CQ107" s="2">
        <f t="shared" si="320"/>
        <v>9313.6237275244457</v>
      </c>
      <c r="CR107" s="2">
        <f t="shared" si="320"/>
        <v>9438.6471983081428</v>
      </c>
      <c r="CS107" s="2">
        <f t="shared" si="320"/>
        <v>9557.4826701145248</v>
      </c>
      <c r="CT107" s="2">
        <f t="shared" si="320"/>
        <v>9671.4812965252804</v>
      </c>
      <c r="CU107" s="2">
        <f t="shared" si="320"/>
        <v>9781.6066734669294</v>
      </c>
      <c r="CV107" s="2">
        <f t="shared" si="320"/>
        <v>9888.5469465910883</v>
      </c>
      <c r="CW107" s="2">
        <f t="shared" si="320"/>
        <v>9992.7941695116569</v>
      </c>
    </row>
    <row r="108" spans="1:101" ht="20.75" customHeight="1" x14ac:dyDescent="0.2">
      <c r="A108" s="8" t="s">
        <v>55</v>
      </c>
      <c r="B108" s="47">
        <f>(B32*(B135)^$B39)*B47^(1-$B$39)</f>
        <v>8.0526473457919765E-6</v>
      </c>
      <c r="C108" s="2">
        <f t="shared" ref="C108:AG108" si="321">(C32*(C135)^$B39)*C47^(1-$B$39)</f>
        <v>8.9059614351086725E-6</v>
      </c>
      <c r="D108" s="2">
        <f t="shared" si="321"/>
        <v>9.8534346960430285E-6</v>
      </c>
      <c r="E108" s="2">
        <f t="shared" si="321"/>
        <v>1.0905820751387618E-5</v>
      </c>
      <c r="F108" s="2">
        <f t="shared" si="321"/>
        <v>1.2075138768025791E-5</v>
      </c>
      <c r="G108" s="2">
        <f t="shared" si="321"/>
        <v>1.3374826419338989E-5</v>
      </c>
      <c r="H108" s="2">
        <f t="shared" si="321"/>
        <v>1.4819911751952261E-5</v>
      </c>
      <c r="I108" s="2">
        <f t="shared" si="321"/>
        <v>1.6427206420554668E-5</v>
      </c>
      <c r="J108" s="2">
        <f t="shared" si="321"/>
        <v>1.8215522928011491E-5</v>
      </c>
      <c r="K108" s="2">
        <f t="shared" si="321"/>
        <v>2.020591896729135E-5</v>
      </c>
      <c r="L108" s="2">
        <f t="shared" si="321"/>
        <v>2.2421972280605634E-5</v>
      </c>
      <c r="M108" s="2">
        <f t="shared" si="321"/>
        <v>2.4890090006206837E-5</v>
      </c>
      <c r="N108" s="2">
        <f t="shared" si="321"/>
        <v>2.7639856788846858E-5</v>
      </c>
      <c r="O108" s="2">
        <f t="shared" si="321"/>
        <v>3.0704426758846648E-5</v>
      </c>
      <c r="P108" s="2">
        <f t="shared" si="321"/>
        <v>3.4120964975611616E-5</v>
      </c>
      <c r="Q108" s="2">
        <f t="shared" si="321"/>
        <v>3.7931144610747571E-5</v>
      </c>
      <c r="R108" s="2">
        <f t="shared" si="321"/>
        <v>4.2181707258587892E-5</v>
      </c>
      <c r="S108" s="2">
        <f t="shared" si="321"/>
        <v>4.6925094321730929E-5</v>
      </c>
      <c r="T108" s="2">
        <f t="shared" si="321"/>
        <v>5.2220158779700635E-5</v>
      </c>
      <c r="U108" s="2">
        <f t="shared" si="321"/>
        <v>5.8132968001730264E-5</v>
      </c>
      <c r="V108" s="2">
        <f t="shared" si="321"/>
        <v>6.4737708837562919E-5</v>
      </c>
      <c r="W108" s="2">
        <f t="shared" si="321"/>
        <v>7.2117708963828224E-5</v>
      </c>
      <c r="X108" s="2">
        <f t="shared" si="321"/>
        <v>8.0366589704433325E-5</v>
      </c>
      <c r="Y108" s="2">
        <f t="shared" si="321"/>
        <v>8.9589566539329988E-5</v>
      </c>
      <c r="Z108" s="2">
        <f t="shared" si="321"/>
        <v>9.990491820182093E-5</v>
      </c>
      <c r="AA108" s="2">
        <f t="shared" si="321"/>
        <v>1.1144564532562378E-4</v>
      </c>
      <c r="AB108" s="2">
        <f t="shared" si="321"/>
        <v>1.2436134405505414E-4</v>
      </c>
      <c r="AC108" s="2">
        <f t="shared" si="321"/>
        <v>1.3882032310168452E-4</v>
      </c>
      <c r="AD108" s="2">
        <f t="shared" si="321"/>
        <v>1.5501199639891865E-4</v>
      </c>
      <c r="AE108" s="2">
        <f t="shared" si="321"/>
        <v>1.7314958751444271E-4</v>
      </c>
      <c r="AF108" s="2">
        <f t="shared" si="321"/>
        <v>1.9347318813461826E-4</v>
      </c>
      <c r="AG108" s="2">
        <f t="shared" si="321"/>
        <v>2.1625321659010015E-4</v>
      </c>
      <c r="AH108" s="2">
        <f t="shared" ref="AH108:BI108" si="322">(AH32*(AH135)^$B39)*AH47^(1-$B$39)</f>
        <v>2.4179433050039044E-4</v>
      </c>
      <c r="AI108" s="2">
        <f t="shared" si="322"/>
        <v>2.7043985444450211E-4</v>
      </c>
      <c r="AJ108" s="2">
        <f t="shared" si="322"/>
        <v>3.0257679071773167E-4</v>
      </c>
      <c r="AK108" s="2">
        <f t="shared" si="322"/>
        <v>3.3864149233596061E-4</v>
      </c>
      <c r="AL108" s="2">
        <f t="shared" si="322"/>
        <v>3.7912608655726876E-4</v>
      </c>
      <c r="AM108" s="2">
        <f t="shared" si="322"/>
        <v>4.2458575080018721E-4</v>
      </c>
      <c r="AN108" s="2">
        <f t="shared" si="322"/>
        <v>4.7564695463582171E-4</v>
      </c>
      <c r="AO108" s="2">
        <f>(AO32*(AO135)^$B39)*AO47^(1-$B$39)</f>
        <v>5.3301680030047398E-4</v>
      </c>
      <c r="AP108" s="2">
        <f t="shared" si="322"/>
        <v>5.9749360951910277E-4</v>
      </c>
      <c r="AQ108" s="2">
        <f t="shared" si="322"/>
        <v>6.6997892277789815E-4</v>
      </c>
      <c r="AR108" s="2">
        <f t="shared" si="322"/>
        <v>7.5149111377970285E-4</v>
      </c>
      <c r="AS108" s="2">
        <f t="shared" si="322"/>
        <v>8.4318081944878293E-4</v>
      </c>
      <c r="AT108" s="2">
        <f t="shared" si="322"/>
        <v>9.4634845960147056E-4</v>
      </c>
      <c r="AU108" s="2">
        <f t="shared" si="322"/>
        <v>1.7685846627910407E-3</v>
      </c>
      <c r="AV108" s="2">
        <f t="shared" si="322"/>
        <v>1.6228459903117321E-3</v>
      </c>
      <c r="AW108" s="2">
        <f t="shared" si="322"/>
        <v>1.4895677522796553E-3</v>
      </c>
      <c r="AX108" s="2">
        <f t="shared" si="322"/>
        <v>1.3676471440122559E-3</v>
      </c>
      <c r="AY108" s="2">
        <f t="shared" si="322"/>
        <v>1.2560821892948109E-3</v>
      </c>
      <c r="AZ108" s="2">
        <f t="shared" si="322"/>
        <v>1.1539622344205805E-3</v>
      </c>
      <c r="BA108" s="2">
        <f t="shared" si="322"/>
        <v>1.0604593648632303E-3</v>
      </c>
      <c r="BB108" s="2">
        <f t="shared" si="322"/>
        <v>9.7482065252737149E-4</v>
      </c>
      <c r="BC108" s="2">
        <f t="shared" si="322"/>
        <v>8.9636115095201503E-4</v>
      </c>
      <c r="BD108" s="2">
        <f t="shared" si="322"/>
        <v>8.2445756428038523E-4</v>
      </c>
      <c r="BE108" s="2">
        <f t="shared" si="322"/>
        <v>7.585425233644366E-4</v>
      </c>
      <c r="BF108" s="2">
        <f t="shared" si="322"/>
        <v>6.980994091383329E-4</v>
      </c>
      <c r="BG108" s="2">
        <f t="shared" si="322"/>
        <v>6.4265766945652487E-4</v>
      </c>
      <c r="BH108" s="2">
        <f t="shared" si="322"/>
        <v>5.9178858102401329E-4</v>
      </c>
      <c r="BI108" s="2">
        <f t="shared" si="322"/>
        <v>5.451014129158933E-4</v>
      </c>
      <c r="BJ108" s="2">
        <f t="shared" ref="BJ108:CW108" si="323">(BJ32*(BJ135)^$B39)*BJ47^(1-$B$39)</f>
        <v>5.0223995254999377E-4</v>
      </c>
      <c r="BK108" s="2">
        <f t="shared" si="323"/>
        <v>4.6287935889354712E-4</v>
      </c>
      <c r="BL108" s="2">
        <f t="shared" si="323"/>
        <v>4.2672331119977157E-4</v>
      </c>
      <c r="BM108" s="2">
        <f t="shared" si="323"/>
        <v>3.9350142472533361E-4</v>
      </c>
      <c r="BN108" s="2">
        <f t="shared" si="323"/>
        <v>3.6296690771263465E-4</v>
      </c>
      <c r="BO108" s="2">
        <f t="shared" si="323"/>
        <v>3.3489443646542491E-4</v>
      </c>
      <c r="BP108" s="2">
        <f t="shared" si="323"/>
        <v>3.0907822763249034E-4</v>
      </c>
      <c r="BQ108" s="2">
        <f t="shared" si="323"/>
        <v>2.853302888689435E-4</v>
      </c>
      <c r="BR108" s="2">
        <f t="shared" si="323"/>
        <v>2.6347883089201154E-4</v>
      </c>
      <c r="BS108" s="2">
        <f t="shared" si="323"/>
        <v>2.4336682560959619E-4</v>
      </c>
      <c r="BT108" s="2">
        <f t="shared" si="323"/>
        <v>2.2485069649448377E-4</v>
      </c>
      <c r="BU108" s="2">
        <f t="shared" si="323"/>
        <v>2.0779912872206344E-4</v>
      </c>
      <c r="BV108" s="2">
        <f t="shared" si="323"/>
        <v>1.9209198780012701E-4</v>
      </c>
      <c r="BW108" s="2">
        <f t="shared" si="323"/>
        <v>1.7761933650950709E-4</v>
      </c>
      <c r="BX108" s="2">
        <f t="shared" si="323"/>
        <v>1.6428054095627231E-4</v>
      </c>
      <c r="BY108" s="2">
        <f t="shared" si="323"/>
        <v>1.5198345742094266E-4</v>
      </c>
      <c r="BZ108" s="2">
        <f t="shared" si="323"/>
        <v>1.4064369248759136E-4</v>
      </c>
      <c r="CA108" s="2">
        <f t="shared" si="323"/>
        <v>1.3018392965459609E-4</v>
      </c>
      <c r="CB108" s="2">
        <f t="shared" si="323"/>
        <v>1.2053331627712047E-4</v>
      </c>
      <c r="CC108" s="2">
        <f t="shared" si="323"/>
        <v>1.1162690527624979E-4</v>
      </c>
      <c r="CD108" s="2">
        <f t="shared" si="323"/>
        <v>1.0340514657744669E-4</v>
      </c>
      <c r="CE108" s="2">
        <f t="shared" si="323"/>
        <v>9.5813423717349821E-5</v>
      </c>
      <c r="CF108" s="2">
        <f t="shared" si="323"/>
        <v>8.8801631488040643E-5</v>
      </c>
      <c r="CG108" s="2">
        <f t="shared" si="323"/>
        <v>8.232379087636096E-5</v>
      </c>
      <c r="CH108" s="2">
        <f t="shared" si="323"/>
        <v>7.633769790680663E-5</v>
      </c>
      <c r="CI108" s="2">
        <f t="shared" si="323"/>
        <v>7.0804603313670827E-5</v>
      </c>
      <c r="CJ108" s="2">
        <f t="shared" si="323"/>
        <v>6.5688920254801505E-5</v>
      </c>
      <c r="CK108" s="2">
        <f t="shared" si="323"/>
        <v>6.0957957538568475E-5</v>
      </c>
      <c r="CL108" s="2">
        <f t="shared" si="323"/>
        <v>5.6581676070109339E-5</v>
      </c>
      <c r="CM108" s="2">
        <f t="shared" si="323"/>
        <v>5.2532466435061742E-5</v>
      </c>
      <c r="CN108" s="2">
        <f t="shared" si="323"/>
        <v>4.8784945730976305E-5</v>
      </c>
      <c r="CO108" s="2">
        <f t="shared" si="323"/>
        <v>4.5315771930404731E-5</v>
      </c>
      <c r="CP108" s="2">
        <f t="shared" si="323"/>
        <v>4.2103474217036733E-5</v>
      </c>
      <c r="CQ108" s="2">
        <f t="shared" si="323"/>
        <v>3.912829787881126E-5</v>
      </c>
      <c r="CR108" s="2">
        <f t="shared" si="323"/>
        <v>3.6372062471084448E-5</v>
      </c>
      <c r="CS108" s="2">
        <f t="shared" si="323"/>
        <v>3.3818032079990073E-5</v>
      </c>
      <c r="CT108" s="2">
        <f t="shared" si="323"/>
        <v>3.1450796622242976E-5</v>
      </c>
      <c r="CU108" s="2">
        <f t="shared" si="323"/>
        <v>2.9256163213860124E-5</v>
      </c>
      <c r="CV108" s="2">
        <f t="shared" si="323"/>
        <v>2.7221056727553748E-5</v>
      </c>
      <c r="CW108" s="2">
        <f t="shared" si="323"/>
        <v>2.5333428737740544E-5</v>
      </c>
    </row>
    <row r="109" spans="1:101" ht="20.75" customHeight="1" x14ac:dyDescent="0.2">
      <c r="A109" s="8" t="s">
        <v>56</v>
      </c>
      <c r="B109" s="47">
        <f>+B104*B108</f>
        <v>8.4695668790792295E-4</v>
      </c>
      <c r="C109" s="2">
        <f t="shared" ref="C109:AG109" si="324">+C104*C108</f>
        <v>1.1163367797124178E-3</v>
      </c>
      <c r="D109" s="2">
        <f t="shared" si="324"/>
        <v>1.4560539891729956E-3</v>
      </c>
      <c r="E109" s="2">
        <f t="shared" si="324"/>
        <v>1.8813438207750087E-3</v>
      </c>
      <c r="F109" s="2">
        <f t="shared" si="324"/>
        <v>2.4103594658092869E-3</v>
      </c>
      <c r="G109" s="2">
        <f t="shared" si="324"/>
        <v>3.0646975293787239E-3</v>
      </c>
      <c r="H109" s="2">
        <f t="shared" si="324"/>
        <v>3.8700128166722879E-3</v>
      </c>
      <c r="I109" s="2">
        <f t="shared" si="324"/>
        <v>4.8567364667018572E-3</v>
      </c>
      <c r="J109" s="2">
        <f t="shared" si="324"/>
        <v>6.0609139513352686E-3</v>
      </c>
      <c r="K109" s="2">
        <f t="shared" si="324"/>
        <v>7.5251820767075414E-3</v>
      </c>
      <c r="L109" s="2">
        <f t="shared" si="324"/>
        <v>9.299907070651434E-3</v>
      </c>
      <c r="M109" s="2">
        <f t="shared" si="324"/>
        <v>1.1444509249648035E-2</v>
      </c>
      <c r="N109" s="2">
        <f t="shared" si="324"/>
        <v>1.4029003466957107E-2</v>
      </c>
      <c r="O109" s="2">
        <f t="shared" si="324"/>
        <v>1.7135788773675793E-2</v>
      </c>
      <c r="P109" s="2">
        <f t="shared" si="324"/>
        <v>2.0861725032204195E-2</v>
      </c>
      <c r="Q109" s="2">
        <f t="shared" si="324"/>
        <v>2.5320538164712945E-2</v>
      </c>
      <c r="R109" s="2">
        <f t="shared" si="324"/>
        <v>3.0645598467112161E-2</v>
      </c>
      <c r="S109" s="2">
        <f t="shared" si="324"/>
        <v>3.699311467105762E-2</v>
      </c>
      <c r="T109" s="2">
        <f t="shared" si="324"/>
        <v>4.454577514078107E-2</v>
      </c>
      <c r="U109" s="2">
        <f t="shared" si="324"/>
        <v>5.3518231581343355E-2</v>
      </c>
      <c r="V109" s="2">
        <f t="shared" si="324"/>
        <v>6.4161418216816965E-2</v>
      </c>
      <c r="W109" s="2">
        <f t="shared" si="324"/>
        <v>7.6768481076535389E-2</v>
      </c>
      <c r="X109" s="2">
        <f t="shared" si="324"/>
        <v>9.1681642016962869E-2</v>
      </c>
      <c r="Y109" s="2">
        <f t="shared" si="324"/>
        <v>0.10930014316332401</v>
      </c>
      <c r="Z109" s="2">
        <f t="shared" si="324"/>
        <v>0.13008944231128086</v>
      </c>
      <c r="AA109" s="2">
        <f t="shared" si="324"/>
        <v>0.15459185308160317</v>
      </c>
      <c r="AB109" s="2">
        <f t="shared" si="324"/>
        <v>0.18343885512803684</v>
      </c>
      <c r="AC109" s="2">
        <f t="shared" si="324"/>
        <v>0.21736533406034028</v>
      </c>
      <c r="AD109" s="2">
        <f t="shared" si="324"/>
        <v>0.25722605066483145</v>
      </c>
      <c r="AE109" s="2">
        <f t="shared" si="324"/>
        <v>0.30401468500270568</v>
      </c>
      <c r="AF109" s="2">
        <f t="shared" si="324"/>
        <v>0.35888585635021247</v>
      </c>
      <c r="AG109" s="2">
        <f t="shared" si="324"/>
        <v>0.42318057938665171</v>
      </c>
      <c r="AH109" s="2">
        <f t="shared" ref="AH109:BI109" si="325">+AH104*AH108</f>
        <v>0.49845569223356506</v>
      </c>
      <c r="AI109" s="2">
        <f t="shared" si="325"/>
        <v>0.58651787616683693</v>
      </c>
      <c r="AJ109" s="2">
        <f t="shared" si="325"/>
        <v>0.68946298475847567</v>
      </c>
      <c r="AK109" s="2">
        <f t="shared" si="325"/>
        <v>0.80972152334864123</v>
      </c>
      <c r="AL109" s="2">
        <f t="shared" si="325"/>
        <v>0.95011126378251509</v>
      </c>
      <c r="AM109" s="2">
        <f t="shared" si="325"/>
        <v>1.1138981712046816</v>
      </c>
      <c r="AN109" s="2">
        <f t="shared" si="325"/>
        <v>1.3048670691020654</v>
      </c>
      <c r="AO109" s="2">
        <f>+AO104*AO108</f>
        <v>1.5274038499655351</v>
      </c>
      <c r="AP109" s="2">
        <f t="shared" si="325"/>
        <v>1.7865916202043566</v>
      </c>
      <c r="AQ109" s="2">
        <f t="shared" si="325"/>
        <v>2.0883241698199941</v>
      </c>
      <c r="AR109" s="2">
        <f t="shared" si="325"/>
        <v>2.4394420282567117</v>
      </c>
      <c r="AS109" s="2">
        <f t="shared" si="325"/>
        <v>2.8478997593677868</v>
      </c>
      <c r="AT109" s="2">
        <f t="shared" si="325"/>
        <v>3.322980046286538</v>
      </c>
      <c r="AU109" s="2">
        <f t="shared" si="325"/>
        <v>6.451321151606888</v>
      </c>
      <c r="AV109" s="2">
        <f t="shared" si="325"/>
        <v>6.13966489302243</v>
      </c>
      <c r="AW109" s="2">
        <f t="shared" si="325"/>
        <v>5.8393602488774441</v>
      </c>
      <c r="AX109" s="2">
        <f>+AX104*AX108</f>
        <v>5.5506629947667196</v>
      </c>
      <c r="AY109" s="2">
        <f>+AY104*AY108</f>
        <v>5.2735482611282398</v>
      </c>
      <c r="AZ109" s="2">
        <f t="shared" si="325"/>
        <v>5.0078461480150507</v>
      </c>
      <c r="BA109" s="2">
        <f t="shared" si="325"/>
        <v>4.7533136480536218</v>
      </c>
      <c r="BB109" s="2">
        <f t="shared" si="325"/>
        <v>4.5096719045474281</v>
      </c>
      <c r="BC109" s="2">
        <f t="shared" si="325"/>
        <v>4.2766249695143346</v>
      </c>
      <c r="BD109" s="2">
        <f t="shared" si="325"/>
        <v>4.0538689447413949</v>
      </c>
      <c r="BE109" s="2">
        <f t="shared" si="325"/>
        <v>3.8410963001378908</v>
      </c>
      <c r="BF109" s="2">
        <f t="shared" si="325"/>
        <v>3.6379978991739517</v>
      </c>
      <c r="BG109" s="2">
        <f t="shared" si="325"/>
        <v>3.4442640224431167</v>
      </c>
      <c r="BH109" s="2">
        <f t="shared" si="325"/>
        <v>3.2595850195930693</v>
      </c>
      <c r="BI109" s="2">
        <f t="shared" si="325"/>
        <v>3.0836518713729633</v>
      </c>
      <c r="BJ109" s="2">
        <f t="shared" ref="BJ109:CW109" si="326">+BJ104*BJ108</f>
        <v>2.916156772149233</v>
      </c>
      <c r="BK109" s="2">
        <f t="shared" si="326"/>
        <v>2.7567937582968889</v>
      </c>
      <c r="BL109" s="2">
        <f t="shared" si="326"/>
        <v>2.6052593728210529</v>
      </c>
      <c r="BM109" s="2">
        <f t="shared" si="326"/>
        <v>2.4612533463623647</v>
      </c>
      <c r="BN109" s="2">
        <f t="shared" si="326"/>
        <v>2.3244792699090904</v>
      </c>
      <c r="BO109" s="2">
        <f t="shared" si="326"/>
        <v>2.1946452411997015</v>
      </c>
      <c r="BP109" s="2">
        <f t="shared" si="326"/>
        <v>2.0714644690140123</v>
      </c>
      <c r="BQ109" s="2">
        <f t="shared" si="326"/>
        <v>1.9546558254679078</v>
      </c>
      <c r="BR109" s="2">
        <f t="shared" si="326"/>
        <v>1.843944340175022</v>
      </c>
      <c r="BS109" s="2">
        <f t="shared" si="326"/>
        <v>1.7390616323982329</v>
      </c>
      <c r="BT109" s="2">
        <f t="shared" si="326"/>
        <v>1.6397462802013838</v>
      </c>
      <c r="BU109" s="2">
        <f t="shared" si="326"/>
        <v>1.545744127540031</v>
      </c>
      <c r="BV109" s="2">
        <f t="shared" si="326"/>
        <v>1.4568085303157747</v>
      </c>
      <c r="BW109" s="2">
        <f t="shared" si="326"/>
        <v>1.3727005450874097</v>
      </c>
      <c r="BX109" s="2">
        <f t="shared" si="326"/>
        <v>1.2931890610498098</v>
      </c>
      <c r="BY109" s="2">
        <f t="shared" si="326"/>
        <v>1.2180508790672495</v>
      </c>
      <c r="BZ109" s="2">
        <f t="shared" si="326"/>
        <v>1.1470707373581011</v>
      </c>
      <c r="CA109" s="2">
        <f t="shared" si="326"/>
        <v>1.0800412836416442</v>
      </c>
      <c r="CB109" s="2">
        <f t="shared" si="326"/>
        <v>1.01676298986854</v>
      </c>
      <c r="CC109" s="2">
        <f t="shared" si="326"/>
        <v>0.95704399897130144</v>
      </c>
      <c r="CD109" s="2">
        <f t="shared" si="326"/>
        <v>0.90069988621259722</v>
      </c>
      <c r="CE109" s="2">
        <f t="shared" si="326"/>
        <v>0.84755330240688131</v>
      </c>
      <c r="CF109" s="2">
        <f t="shared" si="326"/>
        <v>0.79743344311053932</v>
      </c>
      <c r="CG109" s="2">
        <f t="shared" si="326"/>
        <v>0.75017525027893095</v>
      </c>
      <c r="CH109" s="2">
        <f t="shared" si="326"/>
        <v>0.7056181904738833</v>
      </c>
      <c r="CI109" s="2">
        <f t="shared" si="326"/>
        <v>0.66360434956791048</v>
      </c>
      <c r="CJ109" s="2">
        <f t="shared" si="326"/>
        <v>0.62397541129532097</v>
      </c>
      <c r="CK109" s="2">
        <f t="shared" si="326"/>
        <v>0.58656778681540578</v>
      </c>
      <c r="CL109" s="2">
        <f t="shared" si="326"/>
        <v>0.55120463163906031</v>
      </c>
      <c r="CM109" s="2">
        <f t="shared" si="326"/>
        <v>0.51768248926000637</v>
      </c>
      <c r="CN109" s="2">
        <f t="shared" si="326"/>
        <v>0.48574828572095896</v>
      </c>
      <c r="CO109" s="2">
        <f t="shared" si="326"/>
        <v>0.45908263237852248</v>
      </c>
      <c r="CP109" s="2">
        <f t="shared" si="326"/>
        <v>0.4331686433330581</v>
      </c>
      <c r="CQ109" s="2">
        <f t="shared" si="326"/>
        <v>0.40824566495715398</v>
      </c>
      <c r="CR109" s="2">
        <f t="shared" si="326"/>
        <v>0.38444253561690889</v>
      </c>
      <c r="CS109" s="2">
        <f t="shared" si="326"/>
        <v>0.36181729078758956</v>
      </c>
      <c r="CT109" s="2">
        <f t="shared" si="326"/>
        <v>0.34038286903855652</v>
      </c>
      <c r="CU109" s="2">
        <f t="shared" si="326"/>
        <v>0.32012384918625159</v>
      </c>
      <c r="CV109" s="2">
        <f t="shared" si="326"/>
        <v>0.30100738057769294</v>
      </c>
      <c r="CW109" s="2">
        <f t="shared" si="326"/>
        <v>0.28299032575338995</v>
      </c>
    </row>
    <row r="110" spans="1:101" s="200" customFormat="1" ht="20.75" customHeight="1" x14ac:dyDescent="0.2">
      <c r="A110" s="199" t="s">
        <v>8</v>
      </c>
      <c r="B110" s="200">
        <f>+B107-B109</f>
        <v>104.99723699656077</v>
      </c>
      <c r="C110" s="200">
        <f>+C107-C109</f>
        <v>125.04045324546543</v>
      </c>
      <c r="D110" s="200">
        <f>+D107-D109</f>
        <v>147.2765387179831</v>
      </c>
      <c r="E110" s="200">
        <f>+E107-E109</f>
        <v>171.74453248029457</v>
      </c>
      <c r="F110" s="200">
        <f>+F107-F109</f>
        <v>198.47664637962419</v>
      </c>
      <c r="G110" s="200">
        <f t="shared" ref="G110:BH110" si="327">+G107-G109</f>
        <v>227.49890266990033</v>
      </c>
      <c r="H110" s="200">
        <f t="shared" si="327"/>
        <v>258.83162332671935</v>
      </c>
      <c r="I110" s="200">
        <f t="shared" si="327"/>
        <v>292.48981053045691</v>
      </c>
      <c r="J110" s="200">
        <f t="shared" si="327"/>
        <v>328.48345139249687</v>
      </c>
      <c r="K110" s="200">
        <f t="shared" si="327"/>
        <v>366.81777310603309</v>
      </c>
      <c r="L110" s="200">
        <f t="shared" si="327"/>
        <v>407.49346726432981</v>
      </c>
      <c r="M110" s="200">
        <f t="shared" si="327"/>
        <v>450.50689469486463</v>
      </c>
      <c r="N110" s="200">
        <f t="shared" si="327"/>
        <v>495.85027415688018</v>
      </c>
      <c r="O110" s="200">
        <f t="shared" si="327"/>
        <v>543.51184799408838</v>
      </c>
      <c r="P110" s="200">
        <f t="shared" si="327"/>
        <v>593.47600453919495</v>
      </c>
      <c r="Q110" s="200">
        <f t="shared" si="327"/>
        <v>645.72331157516089</v>
      </c>
      <c r="R110" s="200">
        <f t="shared" si="327"/>
        <v>700.230372058434</v>
      </c>
      <c r="S110" s="200">
        <f t="shared" si="327"/>
        <v>756.96932966565942</v>
      </c>
      <c r="T110" s="200">
        <f t="shared" si="327"/>
        <v>815.9577559374078</v>
      </c>
      <c r="U110" s="200">
        <f t="shared" si="327"/>
        <v>877.18870692793905</v>
      </c>
      <c r="V110" s="200">
        <f t="shared" si="327"/>
        <v>940.65137016176072</v>
      </c>
      <c r="W110" s="200">
        <f t="shared" si="327"/>
        <v>1006.3320429903515</v>
      </c>
      <c r="X110" s="200">
        <f t="shared" si="327"/>
        <v>1074.214837244542</v>
      </c>
      <c r="Y110" s="200">
        <f t="shared" si="327"/>
        <v>1144.2822097124533</v>
      </c>
      <c r="Z110" s="200">
        <f t="shared" si="327"/>
        <v>1216.5153837495081</v>
      </c>
      <c r="AA110" s="200">
        <f t="shared" si="327"/>
        <v>1290.8947043696212</v>
      </c>
      <c r="AB110" s="200">
        <f t="shared" si="327"/>
        <v>1367.3999547858828</v>
      </c>
      <c r="AC110" s="200">
        <f t="shared" si="327"/>
        <v>1446.010651587985</v>
      </c>
      <c r="AD110" s="200">
        <f t="shared" si="327"/>
        <v>1526.7063297549341</v>
      </c>
      <c r="AE110" s="200">
        <f t="shared" si="327"/>
        <v>1609.4668260460271</v>
      </c>
      <c r="AF110" s="200">
        <f t="shared" si="327"/>
        <v>1694.2725646403212</v>
      </c>
      <c r="AG110" s="200">
        <f t="shared" si="327"/>
        <v>1781.1048499314109</v>
      </c>
      <c r="AH110" s="200">
        <f t="shared" si="327"/>
        <v>1869.9461712711354</v>
      </c>
      <c r="AI110" s="200">
        <f t="shared" si="327"/>
        <v>1960.7805257644281</v>
      </c>
      <c r="AJ110" s="200">
        <f t="shared" si="327"/>
        <v>2053.5937708743859</v>
      </c>
      <c r="AK110" s="200">
        <f t="shared" si="327"/>
        <v>2148.374027412458</v>
      </c>
      <c r="AL110" s="200">
        <f t="shared" si="327"/>
        <v>2245.1121707203911</v>
      </c>
      <c r="AM110" s="200">
        <f t="shared" si="327"/>
        <v>2343.8024808833998</v>
      </c>
      <c r="AN110" s="200">
        <f t="shared" si="327"/>
        <v>2444.4435799782523</v>
      </c>
      <c r="AO110" s="200">
        <f t="shared" si="327"/>
        <v>2547.0398969043654</v>
      </c>
      <c r="AP110" s="200">
        <f t="shared" si="327"/>
        <v>2651.6040947197052</v>
      </c>
      <c r="AQ110" s="200">
        <f t="shared" si="327"/>
        <v>2758.161261424731</v>
      </c>
      <c r="AR110" s="200">
        <f t="shared" si="327"/>
        <v>2866.7563194401964</v>
      </c>
      <c r="AS110" s="200">
        <f t="shared" si="327"/>
        <v>2977.4672974016084</v>
      </c>
      <c r="AT110" s="200">
        <f t="shared" si="327"/>
        <v>3090.4292274567338</v>
      </c>
      <c r="AU110" s="200">
        <f t="shared" si="327"/>
        <v>3203.3014501367679</v>
      </c>
      <c r="AV110" s="200">
        <f t="shared" si="327"/>
        <v>3319.7372176389713</v>
      </c>
      <c r="AW110" s="200">
        <f t="shared" si="327"/>
        <v>3438.0718967573112</v>
      </c>
      <c r="AX110" s="200">
        <f t="shared" si="327"/>
        <v>3558.3016024500098</v>
      </c>
      <c r="AY110" s="200">
        <f t="shared" si="327"/>
        <v>3680.3497915217008</v>
      </c>
      <c r="AZ110" s="200">
        <f t="shared" si="327"/>
        <v>3804.102276995297</v>
      </c>
      <c r="BA110" s="200">
        <f t="shared" si="327"/>
        <v>3929.4273420989862</v>
      </c>
      <c r="BB110" s="200">
        <f t="shared" si="327"/>
        <v>4056.1869882925489</v>
      </c>
      <c r="BC110" s="200">
        <f t="shared" si="327"/>
        <v>4184.242982510551</v>
      </c>
      <c r="BD110" s="200">
        <f t="shared" si="327"/>
        <v>4313.4599154705938</v>
      </c>
      <c r="BE110" s="200">
        <f t="shared" si="327"/>
        <v>4443.7065889370288</v>
      </c>
      <c r="BF110" s="200">
        <f t="shared" si="327"/>
        <v>4574.8565065895054</v>
      </c>
      <c r="BG110" s="200">
        <f t="shared" si="327"/>
        <v>4706.7879126274811</v>
      </c>
      <c r="BH110" s="200">
        <f t="shared" si="327"/>
        <v>4839.3836280423366</v>
      </c>
      <c r="BI110" s="200">
        <f t="shared" ref="BI110:CW110" si="328">+BI107-BI109</f>
        <v>4972.5308160723198</v>
      </c>
      <c r="BJ110" s="200">
        <f t="shared" si="328"/>
        <v>5106.1207453735642</v>
      </c>
      <c r="BK110" s="200">
        <f t="shared" si="328"/>
        <v>5240.0485795736804</v>
      </c>
      <c r="BL110" s="200">
        <f t="shared" si="328"/>
        <v>5374.2132021172574</v>
      </c>
      <c r="BM110" s="200">
        <f t="shared" si="328"/>
        <v>5508.5170790970633</v>
      </c>
      <c r="BN110" s="200">
        <f t="shared" si="328"/>
        <v>5642.866151793889</v>
      </c>
      <c r="BO110" s="200">
        <f t="shared" si="328"/>
        <v>5777.1697553129306</v>
      </c>
      <c r="BP110" s="200">
        <f t="shared" si="328"/>
        <v>5911.3405550415491</v>
      </c>
      <c r="BQ110" s="200">
        <f t="shared" si="328"/>
        <v>6045.2944960187715</v>
      </c>
      <c r="BR110" s="200">
        <f t="shared" si="328"/>
        <v>6178.9507613547794</v>
      </c>
      <c r="BS110" s="200">
        <f t="shared" si="328"/>
        <v>6312.2317341643684</v>
      </c>
      <c r="BT110" s="200">
        <f t="shared" si="328"/>
        <v>6445.0629589043438</v>
      </c>
      <c r="BU110" s="200">
        <f t="shared" si="328"/>
        <v>6577.3730988257312</v>
      </c>
      <c r="BV110" s="200">
        <f t="shared" si="328"/>
        <v>6709.0938811170554</v>
      </c>
      <c r="BW110" s="200">
        <f t="shared" si="328"/>
        <v>6840.1600268518096</v>
      </c>
      <c r="BX110" s="200">
        <f t="shared" si="328"/>
        <v>6970.5091442183266</v>
      </c>
      <c r="BY110" s="200">
        <f t="shared" si="328"/>
        <v>7100.0815686345341</v>
      </c>
      <c r="BZ110" s="200">
        <f t="shared" si="328"/>
        <v>7228.8201012510635</v>
      </c>
      <c r="CA110" s="200">
        <f t="shared" si="328"/>
        <v>7356.669574974324</v>
      </c>
      <c r="CB110" s="200">
        <f t="shared" si="328"/>
        <v>7483.5761200829556</v>
      </c>
      <c r="CC110" s="200">
        <f t="shared" si="328"/>
        <v>7609.4858928616486</v>
      </c>
      <c r="CD110" s="200">
        <f t="shared" si="328"/>
        <v>7734.3428664952817</v>
      </c>
      <c r="CE110" s="200">
        <f t="shared" si="328"/>
        <v>7858.084967976044</v>
      </c>
      <c r="CF110" s="200">
        <f t="shared" si="328"/>
        <v>7980.637298708175</v>
      </c>
      <c r="CG110" s="200">
        <f t="shared" si="328"/>
        <v>8101.9002175029136</v>
      </c>
      <c r="CH110" s="200">
        <f t="shared" si="328"/>
        <v>8221.7283662302689</v>
      </c>
      <c r="CI110" s="200">
        <f t="shared" si="328"/>
        <v>8339.8936968871349</v>
      </c>
      <c r="CJ110" s="200">
        <f t="shared" si="328"/>
        <v>8456.020186204496</v>
      </c>
      <c r="CK110" s="200">
        <f t="shared" si="328"/>
        <v>8569.4681582052308</v>
      </c>
      <c r="CL110" s="200">
        <f t="shared" si="328"/>
        <v>8679.1280994351</v>
      </c>
      <c r="CM110" s="200">
        <f t="shared" si="328"/>
        <v>8783.0492550963609</v>
      </c>
      <c r="CN110" s="200">
        <f t="shared" si="328"/>
        <v>8877.7581743761966</v>
      </c>
      <c r="CO110" s="200">
        <f t="shared" si="328"/>
        <v>9036.1874716410366</v>
      </c>
      <c r="CP110" s="200">
        <f t="shared" si="328"/>
        <v>9180.0811707888624</v>
      </c>
      <c r="CQ110" s="200">
        <f t="shared" si="328"/>
        <v>9313.2154818594881</v>
      </c>
      <c r="CR110" s="200">
        <f t="shared" si="328"/>
        <v>9438.2627557725264</v>
      </c>
      <c r="CS110" s="200">
        <f t="shared" si="328"/>
        <v>9557.1208528237366</v>
      </c>
      <c r="CT110" s="200">
        <f t="shared" si="328"/>
        <v>9671.1409136562415</v>
      </c>
      <c r="CU110" s="200">
        <f t="shared" si="328"/>
        <v>9781.2865496177437</v>
      </c>
      <c r="CV110" s="200">
        <f t="shared" si="328"/>
        <v>9888.2459392105102</v>
      </c>
      <c r="CW110" s="200">
        <f t="shared" si="328"/>
        <v>9992.5111791859035</v>
      </c>
    </row>
    <row r="111" spans="1:101" ht="20.75" customHeight="1" thickBot="1" x14ac:dyDescent="0.25">
      <c r="A111" s="186" t="s">
        <v>28</v>
      </c>
      <c r="B111" s="164">
        <f>+B113*1000/Parameters!B56</f>
        <v>1.066484914361989</v>
      </c>
      <c r="C111" s="164">
        <f>+C113*1000/Parameters!B57</f>
        <v>1.103181056411646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</row>
    <row r="112" spans="1:101" ht="20.75" customHeight="1" thickTop="1" x14ac:dyDescent="0.2">
      <c r="A112" s="8" t="s">
        <v>171</v>
      </c>
      <c r="B112" s="47">
        <f>+B113+B44</f>
        <v>38.344713654023877</v>
      </c>
      <c r="C112" s="47">
        <f>+C113+C44</f>
        <v>41.684563713895763</v>
      </c>
      <c r="D112" s="47">
        <f>+D113+D44</f>
        <v>44.967870319009343</v>
      </c>
      <c r="E112" s="47">
        <f t="shared" ref="E112:T112" si="329">+E113+E44</f>
        <v>48.151900067542591</v>
      </c>
      <c r="F112" s="47">
        <f t="shared" si="329"/>
        <v>51.200919760119021</v>
      </c>
      <c r="G112" s="47">
        <f t="shared" si="329"/>
        <v>54.085598567935492</v>
      </c>
      <c r="H112" s="47">
        <f t="shared" si="329"/>
        <v>56.782340407818637</v>
      </c>
      <c r="I112" s="47">
        <f t="shared" si="329"/>
        <v>59.272600844280987</v>
      </c>
      <c r="J112" s="47">
        <f t="shared" si="329"/>
        <v>61.542224697930301</v>
      </c>
      <c r="K112" s="47">
        <f t="shared" si="329"/>
        <v>63.580826679622895</v>
      </c>
      <c r="L112" s="47">
        <f t="shared" si="329"/>
        <v>65.381227048957399</v>
      </c>
      <c r="M112" s="47">
        <f t="shared" si="329"/>
        <v>66.938946937799514</v>
      </c>
      <c r="N112" s="47">
        <f t="shared" si="329"/>
        <v>68.251762913302059</v>
      </c>
      <c r="O112" s="47">
        <f t="shared" si="329"/>
        <v>69.319316850743249</v>
      </c>
      <c r="P112" s="47">
        <f t="shared" si="329"/>
        <v>70.142774963315873</v>
      </c>
      <c r="Q112" s="47">
        <f t="shared" si="329"/>
        <v>70.724527668301675</v>
      </c>
      <c r="R112" s="47">
        <f t="shared" si="329"/>
        <v>71.067919821185811</v>
      </c>
      <c r="S112" s="47">
        <f t="shared" si="329"/>
        <v>71.176997315778138</v>
      </c>
      <c r="T112" s="47">
        <f t="shared" si="329"/>
        <v>71.056249843961751</v>
      </c>
      <c r="U112" s="2">
        <f t="shared" ref="U112:AG112" si="330">+U113+U44</f>
        <v>70.712158892213026</v>
      </c>
      <c r="V112" s="2">
        <f t="shared" si="330"/>
        <v>70.151100211002145</v>
      </c>
      <c r="W112" s="2">
        <f t="shared" si="330"/>
        <v>69.379393128487393</v>
      </c>
      <c r="X112" s="2">
        <f t="shared" si="330"/>
        <v>68.403304074766297</v>
      </c>
      <c r="Y112" s="2">
        <f t="shared" si="330"/>
        <v>67.229026158355396</v>
      </c>
      <c r="Z112" s="2">
        <f t="shared" si="330"/>
        <v>65.862647282913585</v>
      </c>
      <c r="AA112" s="2">
        <f t="shared" si="330"/>
        <v>64.310113967279307</v>
      </c>
      <c r="AB112" s="2">
        <f t="shared" si="330"/>
        <v>62.577194731838418</v>
      </c>
      <c r="AC112" s="2">
        <f t="shared" si="330"/>
        <v>60.669445004687446</v>
      </c>
      <c r="AD112" s="2">
        <f t="shared" si="330"/>
        <v>58.592174472897533</v>
      </c>
      <c r="AE112" s="2">
        <f t="shared" si="330"/>
        <v>56.35041727821725</v>
      </c>
      <c r="AF112" s="2">
        <f t="shared" si="330"/>
        <v>53.948904972568478</v>
      </c>
      <c r="AG112" s="2">
        <f t="shared" si="330"/>
        <v>51.392042189823194</v>
      </c>
      <c r="AH112" s="2">
        <f t="shared" ref="AH112:BI112" si="331">+AH113+AH44</f>
        <v>48.683884801846808</v>
      </c>
      <c r="AI112" s="2">
        <f t="shared" si="331"/>
        <v>45.828120319713719</v>
      </c>
      <c r="AJ112" s="2">
        <f t="shared" si="331"/>
        <v>42.828050390305229</v>
      </c>
      <c r="AK112" s="2">
        <f t="shared" si="331"/>
        <v>39.686575159696801</v>
      </c>
      <c r="AL112" s="2">
        <f t="shared" si="331"/>
        <v>36.406179340604098</v>
      </c>
      <c r="AM112" s="2">
        <f t="shared" si="331"/>
        <v>32.988919715284986</v>
      </c>
      <c r="AN112" s="2">
        <f>+AN113+AN44</f>
        <v>29.436413639021001</v>
      </c>
      <c r="AO112" s="2">
        <f t="shared" si="331"/>
        <v>25.749827530963984</v>
      </c>
      <c r="AP112" s="2">
        <f t="shared" si="331"/>
        <v>21.929863129662813</v>
      </c>
      <c r="AQ112" s="2">
        <f t="shared" si="331"/>
        <v>17.976736690132682</v>
      </c>
      <c r="AR112" s="2">
        <f t="shared" si="331"/>
        <v>13.890140190022954</v>
      </c>
      <c r="AS112" s="2">
        <f t="shared" si="331"/>
        <v>9.6691627658693253</v>
      </c>
      <c r="AT112" s="2">
        <f t="shared" si="331"/>
        <v>5.3121259296600485</v>
      </c>
      <c r="AU112" s="2">
        <f t="shared" si="331"/>
        <v>-11.852780933987457</v>
      </c>
      <c r="AV112" s="2">
        <f t="shared" si="331"/>
        <v>-11.570391913362297</v>
      </c>
      <c r="AW112" s="2">
        <f>+AW113+AW44</f>
        <v>-11.287476834905586</v>
      </c>
      <c r="AX112" s="2">
        <f t="shared" si="331"/>
        <v>-11.005289124906584</v>
      </c>
      <c r="AY112" s="2">
        <f t="shared" si="331"/>
        <v>-10.72461342338106</v>
      </c>
      <c r="AZ112" s="2">
        <f t="shared" si="331"/>
        <v>-10.445981520158801</v>
      </c>
      <c r="BA112" s="2">
        <f t="shared" si="331"/>
        <v>-10.169790118260851</v>
      </c>
      <c r="BB112" s="2">
        <f t="shared" si="331"/>
        <v>-9.8963632671098836</v>
      </c>
      <c r="BC112" s="2">
        <f t="shared" si="331"/>
        <v>-9.6259841580593157</v>
      </c>
      <c r="BD112" s="2">
        <f t="shared" si="331"/>
        <v>-9.3589103590836995</v>
      </c>
      <c r="BE112" s="2">
        <f t="shared" si="331"/>
        <v>-9.0953803938177114</v>
      </c>
      <c r="BF112" s="2">
        <f t="shared" si="331"/>
        <v>-8.8356160263606647</v>
      </c>
      <c r="BG112" s="2">
        <f t="shared" si="331"/>
        <v>-8.5798225953700413</v>
      </c>
      <c r="BH112" s="2">
        <f t="shared" si="331"/>
        <v>-8.3281886182198068</v>
      </c>
      <c r="BI112" s="2">
        <f t="shared" si="331"/>
        <v>-8.0808852609221535</v>
      </c>
      <c r="BJ112" s="2">
        <f t="shared" ref="BJ112:CW112" si="332">+BJ113+BJ44</f>
        <v>-7.8380659445955541</v>
      </c>
      <c r="BK112" s="2">
        <f t="shared" si="332"/>
        <v>-7.5998661826597012</v>
      </c>
      <c r="BL112" s="2">
        <f t="shared" si="332"/>
        <v>-7.3664036601605432</v>
      </c>
      <c r="BM112" s="2">
        <f t="shared" si="332"/>
        <v>-7.1377785348730756</v>
      </c>
      <c r="BN112" s="2">
        <f t="shared" si="332"/>
        <v>-6.9140739168406933</v>
      </c>
      <c r="BO112" s="2">
        <f t="shared" si="332"/>
        <v>-6.6953564906453087</v>
      </c>
      <c r="BP112" s="2">
        <f t="shared" si="332"/>
        <v>-6.4816772415459418</v>
      </c>
      <c r="BQ112" s="2">
        <f t="shared" si="332"/>
        <v>-6.2730722557246006</v>
      </c>
      <c r="BR112" s="2">
        <f t="shared" si="332"/>
        <v>-6.0695635700520612</v>
      </c>
      <c r="BS112" s="2">
        <f t="shared" si="332"/>
        <v>-5.871160048957087</v>
      </c>
      <c r="BT112" s="2">
        <f t="shared" si="332"/>
        <v>-5.677858271485781</v>
      </c>
      <c r="BU112" s="2">
        <f t="shared" si="332"/>
        <v>-5.4896434155684686</v>
      </c>
      <c r="BV112" s="2">
        <f t="shared" si="332"/>
        <v>-5.3064901250342329</v>
      </c>
      <c r="BW112" s="2">
        <f t="shared" si="332"/>
        <v>-5.1283633530233237</v>
      </c>
      <c r="BX112" s="2">
        <f t="shared" si="332"/>
        <v>-4.9552191636838918</v>
      </c>
      <c r="BY112" s="2">
        <f t="shared" si="332"/>
        <v>-4.7870054842369223</v>
      </c>
      <c r="BZ112" s="2">
        <f t="shared" si="332"/>
        <v>-4.623662782702497</v>
      </c>
      <c r="CA112" s="2">
        <f t="shared" si="332"/>
        <v>-4.4651246442045744</v>
      </c>
      <c r="CB112" s="2">
        <f t="shared" si="332"/>
        <v>-4.3113181997688645</v>
      </c>
      <c r="CC112" s="2">
        <f t="shared" si="332"/>
        <v>-4.1621643256059144</v>
      </c>
      <c r="CD112" s="2">
        <f t="shared" si="332"/>
        <v>-4.0175774867975615</v>
      </c>
      <c r="CE112" s="2">
        <f t="shared" si="332"/>
        <v>-3.8774650081306699</v>
      </c>
      <c r="CF112" s="2">
        <f t="shared" si="332"/>
        <v>-3.7417254082782039</v>
      </c>
      <c r="CG112" s="2">
        <f t="shared" si="332"/>
        <v>-3.6102451884125784</v>
      </c>
      <c r="CH112" s="2">
        <f t="shared" si="332"/>
        <v>-3.4828930499609561</v>
      </c>
      <c r="CI112" s="2">
        <f t="shared" si="332"/>
        <v>-3.3595098056497172</v>
      </c>
      <c r="CJ112" s="2">
        <f t="shared" si="332"/>
        <v>-3.2398910401451579</v>
      </c>
      <c r="CK112" s="2">
        <f t="shared" si="332"/>
        <v>-3.1237574481540404</v>
      </c>
      <c r="CL112" s="2">
        <f t="shared" si="332"/>
        <v>-3.010703962376728</v>
      </c>
      <c r="CM112" s="2">
        <f t="shared" si="332"/>
        <v>-2.9001115863316071</v>
      </c>
      <c r="CN112" s="2">
        <f t="shared" si="332"/>
        <v>-2.7909913327340607</v>
      </c>
      <c r="CO112" s="2">
        <f t="shared" si="332"/>
        <v>-2.705415971379165</v>
      </c>
      <c r="CP112" s="2">
        <f t="shared" si="332"/>
        <v>-2.6181595670246813</v>
      </c>
      <c r="CQ112" s="2">
        <f t="shared" si="332"/>
        <v>-2.5307925397369675</v>
      </c>
      <c r="CR112" s="2">
        <f t="shared" si="332"/>
        <v>-2.4443433814259756</v>
      </c>
      <c r="CS112" s="2">
        <f t="shared" si="332"/>
        <v>-2.3594777148848101</v>
      </c>
      <c r="CT112" s="2">
        <f t="shared" si="332"/>
        <v>-2.2766171457305799</v>
      </c>
      <c r="CU112" s="2">
        <f t="shared" si="332"/>
        <v>-2.1960187926197605</v>
      </c>
      <c r="CV112" s="2">
        <f t="shared" si="332"/>
        <v>-2.117828814703778</v>
      </c>
      <c r="CW112" s="2">
        <f t="shared" si="332"/>
        <v>-2.0421185889433162</v>
      </c>
    </row>
    <row r="113" spans="1:101" ht="20.75" customHeight="1" x14ac:dyDescent="0.2">
      <c r="A113" s="8" t="s">
        <v>172</v>
      </c>
      <c r="B113" s="46">
        <f>+B41*B104*(1-B135)</f>
        <v>35.744713654023876</v>
      </c>
      <c r="C113" s="5">
        <f t="shared" ref="C113:AG113" si="333">+C41*C104*(1-C135)</f>
        <v>39.383563713895761</v>
      </c>
      <c r="D113" s="5">
        <f t="shared" si="333"/>
        <v>42.93148531900934</v>
      </c>
      <c r="E113" s="5">
        <f t="shared" si="333"/>
        <v>46.349699342542593</v>
      </c>
      <c r="F113" s="5">
        <f t="shared" si="333"/>
        <v>49.605972118494023</v>
      </c>
      <c r="G113" s="5">
        <f t="shared" si="333"/>
        <v>52.674069905097369</v>
      </c>
      <c r="H113" s="5">
        <f t="shared" si="333"/>
        <v>55.533137541206898</v>
      </c>
      <c r="I113" s="5">
        <f t="shared" si="333"/>
        <v>58.167056307329595</v>
      </c>
      <c r="J113" s="5">
        <f t="shared" si="333"/>
        <v>60.563817782728322</v>
      </c>
      <c r="K113" s="5">
        <f t="shared" si="333"/>
        <v>62.714936559669141</v>
      </c>
      <c r="L113" s="5">
        <f t="shared" si="333"/>
        <v>64.614914292798332</v>
      </c>
      <c r="M113" s="5">
        <f t="shared" si="333"/>
        <v>66.260760148598735</v>
      </c>
      <c r="N113" s="5">
        <f t="shared" si="333"/>
        <v>67.651567604859366</v>
      </c>
      <c r="O113" s="5">
        <f t="shared" si="333"/>
        <v>68.788144002771475</v>
      </c>
      <c r="P113" s="5">
        <f t="shared" si="333"/>
        <v>69.672686992860847</v>
      </c>
      <c r="Q113" s="5">
        <f t="shared" si="333"/>
        <v>70.308499814448979</v>
      </c>
      <c r="R113" s="5">
        <f t="shared" si="333"/>
        <v>70.699735170526168</v>
      </c>
      <c r="S113" s="5">
        <f t="shared" si="333"/>
        <v>70.851153899944364</v>
      </c>
      <c r="T113" s="5">
        <f t="shared" si="333"/>
        <v>70.767878420948861</v>
      </c>
      <c r="U113" s="5">
        <f t="shared" si="333"/>
        <v>70.456950182846612</v>
      </c>
      <c r="V113" s="5">
        <f t="shared" si="333"/>
        <v>69.925240503212876</v>
      </c>
      <c r="W113" s="5">
        <f t="shared" si="333"/>
        <v>69.179507287093884</v>
      </c>
      <c r="X113" s="5">
        <f t="shared" si="333"/>
        <v>68.22640510513304</v>
      </c>
      <c r="Y113" s="5">
        <f t="shared" si="333"/>
        <v>67.072470570229967</v>
      </c>
      <c r="Z113" s="5">
        <f t="shared" si="333"/>
        <v>65.724095587422582</v>
      </c>
      <c r="AA113" s="5">
        <f t="shared" si="333"/>
        <v>64.18749571676976</v>
      </c>
      <c r="AB113" s="5">
        <f t="shared" si="333"/>
        <v>62.468677580137474</v>
      </c>
      <c r="AC113" s="5">
        <f t="shared" si="333"/>
        <v>60.573407325432115</v>
      </c>
      <c r="AD113" s="5">
        <f t="shared" si="333"/>
        <v>58.507181126756564</v>
      </c>
      <c r="AE113" s="5">
        <f t="shared" si="333"/>
        <v>56.27519816688249</v>
      </c>
      <c r="AF113" s="5">
        <f t="shared" si="333"/>
        <v>53.882336059037215</v>
      </c>
      <c r="AG113" s="5">
        <f t="shared" si="333"/>
        <v>51.333128701348024</v>
      </c>
      <c r="AH113" s="5">
        <f t="shared" ref="AH113:BI113" si="334">+AH41*AH104*(1-AH135)</f>
        <v>48.631746364546288</v>
      </c>
      <c r="AI113" s="5">
        <f t="shared" si="334"/>
        <v>45.781977802702755</v>
      </c>
      <c r="AJ113" s="5">
        <f t="shared" si="334"/>
        <v>42.787214262750524</v>
      </c>
      <c r="AK113" s="5">
        <f t="shared" si="334"/>
        <v>39.650435186810888</v>
      </c>
      <c r="AL113" s="5">
        <f t="shared" si="334"/>
        <v>36.374195464600064</v>
      </c>
      <c r="AM113" s="5">
        <f t="shared" si="334"/>
        <v>32.960613985021418</v>
      </c>
      <c r="AN113" s="5">
        <f>+AN41*AN104*(1-AN135)</f>
        <v>29.411363067737742</v>
      </c>
      <c r="AO113" s="5">
        <f t="shared" si="334"/>
        <v>25.727657775378301</v>
      </c>
      <c r="AP113" s="5">
        <f t="shared" si="334"/>
        <v>21.910242895969485</v>
      </c>
      <c r="AQ113" s="5">
        <f t="shared" si="334"/>
        <v>17.959372783314087</v>
      </c>
      <c r="AR113" s="5">
        <f t="shared" si="334"/>
        <v>13.874773132488496</v>
      </c>
      <c r="AS113" s="5">
        <f t="shared" si="334"/>
        <v>9.6555629199513309</v>
      </c>
      <c r="AT113" s="5">
        <f>+AT41*AT104*(1-AT135)</f>
        <v>5.3000900660226229</v>
      </c>
      <c r="AU113" s="5">
        <f>+AU41*AU104*(1-AU135)</f>
        <v>-11.86343267330658</v>
      </c>
      <c r="AV113" s="5">
        <f>+AV41*AV104*(1-AV135)</f>
        <v>-11.57981870265972</v>
      </c>
      <c r="AW113" s="5">
        <f>+AW41*AW104*(1-AW135)</f>
        <v>-11.295819543433806</v>
      </c>
      <c r="AX113" s="5">
        <f t="shared" si="334"/>
        <v>-11.012672421954058</v>
      </c>
      <c r="AY113" s="5">
        <f t="shared" si="334"/>
        <v>-10.731147641268073</v>
      </c>
      <c r="AZ113" s="5">
        <f t="shared" si="334"/>
        <v>-10.451764302988808</v>
      </c>
      <c r="BA113" s="5">
        <f t="shared" si="334"/>
        <v>-10.174907881065408</v>
      </c>
      <c r="BB113" s="5">
        <f t="shared" si="334"/>
        <v>-9.9008924871919159</v>
      </c>
      <c r="BC113" s="5">
        <f t="shared" si="334"/>
        <v>-9.6299925178319157</v>
      </c>
      <c r="BD113" s="5">
        <f t="shared" si="334"/>
        <v>-9.3624577574824492</v>
      </c>
      <c r="BE113" s="5">
        <f t="shared" si="334"/>
        <v>-9.0985198414006057</v>
      </c>
      <c r="BF113" s="5">
        <f t="shared" si="334"/>
        <v>-8.8383944374715266</v>
      </c>
      <c r="BG113" s="5">
        <f t="shared" si="334"/>
        <v>-8.5822814892031527</v>
      </c>
      <c r="BH113" s="5">
        <f t="shared" si="334"/>
        <v>-8.3303647392621105</v>
      </c>
      <c r="BI113" s="5">
        <f t="shared" si="334"/>
        <v>-8.0828111280445931</v>
      </c>
      <c r="BJ113" s="5">
        <f t="shared" ref="BJ113:CW113" si="335">+BJ41*BJ104*(1-BJ135)</f>
        <v>-7.8397703369989129</v>
      </c>
      <c r="BK113" s="5">
        <f t="shared" si="335"/>
        <v>-7.6013745699366737</v>
      </c>
      <c r="BL113" s="5">
        <f t="shared" si="335"/>
        <v>-7.3677385829006639</v>
      </c>
      <c r="BM113" s="5">
        <f t="shared" si="335"/>
        <v>-7.138959941498082</v>
      </c>
      <c r="BN113" s="5">
        <f t="shared" si="335"/>
        <v>-6.9151194617038243</v>
      </c>
      <c r="BO113" s="5">
        <f t="shared" si="335"/>
        <v>-6.6962817978491795</v>
      </c>
      <c r="BP113" s="5">
        <f t="shared" si="335"/>
        <v>-6.482496138421368</v>
      </c>
      <c r="BQ113" s="5">
        <f t="shared" si="335"/>
        <v>-6.2737969794593527</v>
      </c>
      <c r="BR113" s="5">
        <f t="shared" si="335"/>
        <v>-6.0702049505573168</v>
      </c>
      <c r="BS113" s="5">
        <f t="shared" si="335"/>
        <v>-5.8717276707042378</v>
      </c>
      <c r="BT113" s="5">
        <f t="shared" si="335"/>
        <v>-5.67836061673201</v>
      </c>
      <c r="BU113" s="5">
        <f t="shared" si="335"/>
        <v>-5.4900879911113805</v>
      </c>
      <c r="BV113" s="5">
        <f t="shared" si="335"/>
        <v>-5.30688357438971</v>
      </c>
      <c r="BW113" s="5">
        <f t="shared" si="335"/>
        <v>-5.128711555702921</v>
      </c>
      <c r="BX113" s="5">
        <f t="shared" si="335"/>
        <v>-4.9555273230553354</v>
      </c>
      <c r="BY113" s="5">
        <f t="shared" si="335"/>
        <v>-4.78727820528065</v>
      </c>
      <c r="BZ113" s="5">
        <f t="shared" si="335"/>
        <v>-4.6239041408261956</v>
      </c>
      <c r="CA113" s="5">
        <f t="shared" si="335"/>
        <v>-4.4653382461440483</v>
      </c>
      <c r="CB113" s="5">
        <f t="shared" si="335"/>
        <v>-4.3115072374852987</v>
      </c>
      <c r="CC113" s="5">
        <f t="shared" si="335"/>
        <v>-4.1623316239849588</v>
      </c>
      <c r="CD113" s="5">
        <f t="shared" si="335"/>
        <v>-4.0177255458630157</v>
      </c>
      <c r="CE113" s="5">
        <f t="shared" si="335"/>
        <v>-3.877596040403597</v>
      </c>
      <c r="CF113" s="5">
        <f t="shared" si="335"/>
        <v>-3.7418413718397443</v>
      </c>
      <c r="CG113" s="5">
        <f t="shared" si="335"/>
        <v>-3.6103478161645417</v>
      </c>
      <c r="CH113" s="5">
        <f t="shared" si="335"/>
        <v>-3.4829838755214433</v>
      </c>
      <c r="CI113" s="5">
        <f t="shared" si="335"/>
        <v>-3.3595901862707485</v>
      </c>
      <c r="CJ113" s="5">
        <f t="shared" si="335"/>
        <v>-3.2399621769947706</v>
      </c>
      <c r="CK113" s="5">
        <f t="shared" si="335"/>
        <v>-3.1238204042659476</v>
      </c>
      <c r="CL113" s="5">
        <f t="shared" si="335"/>
        <v>-3.010759678535766</v>
      </c>
      <c r="CM113" s="5">
        <f t="shared" si="335"/>
        <v>-2.9001608951323559</v>
      </c>
      <c r="CN113" s="5">
        <f t="shared" si="335"/>
        <v>-2.7910349710227234</v>
      </c>
      <c r="CO113" s="5">
        <f t="shared" si="335"/>
        <v>-2.7054545912646315</v>
      </c>
      <c r="CP113" s="5">
        <f t="shared" si="335"/>
        <v>-2.6181937456233189</v>
      </c>
      <c r="CQ113" s="5">
        <f t="shared" si="335"/>
        <v>-2.5308227877967617</v>
      </c>
      <c r="CR113" s="5">
        <f t="shared" si="335"/>
        <v>-2.4443701509588935</v>
      </c>
      <c r="CS113" s="5">
        <f t="shared" si="335"/>
        <v>-2.3595014059214425</v>
      </c>
      <c r="CT113" s="5">
        <f t="shared" si="335"/>
        <v>-2.2766381122979995</v>
      </c>
      <c r="CU113" s="5">
        <f t="shared" si="335"/>
        <v>-2.1960373480319269</v>
      </c>
      <c r="CV113" s="5">
        <f t="shared" si="335"/>
        <v>-2.1178452362435451</v>
      </c>
      <c r="CW113" s="5">
        <f t="shared" si="335"/>
        <v>-2.0421331220060104</v>
      </c>
    </row>
    <row r="114" spans="1:101" s="32" customFormat="1" ht="20.75" customHeight="1" x14ac:dyDescent="0.2">
      <c r="A114" s="8" t="s">
        <v>81</v>
      </c>
      <c r="B114" s="46">
        <f t="shared" ref="B114:AG114" si="336">+B113/B104</f>
        <v>0.33985158585047043</v>
      </c>
      <c r="C114" s="5">
        <f t="shared" si="336"/>
        <v>0.31419595411293183</v>
      </c>
      <c r="D114" s="5">
        <f t="shared" si="336"/>
        <v>0.29052671819899717</v>
      </c>
      <c r="E114" s="5">
        <f t="shared" si="336"/>
        <v>0.26868109238121496</v>
      </c>
      <c r="F114" s="5">
        <f t="shared" si="336"/>
        <v>0.24851023490494917</v>
      </c>
      <c r="G114" s="5">
        <f t="shared" si="336"/>
        <v>0.22987800101878986</v>
      </c>
      <c r="H114" s="5">
        <f t="shared" si="336"/>
        <v>0.21265981190661379</v>
      </c>
      <c r="I114" s="5">
        <f t="shared" si="336"/>
        <v>0.19674162833162978</v>
      </c>
      <c r="J114" s="5">
        <f t="shared" si="336"/>
        <v>0.18201901896101882</v>
      </c>
      <c r="K114" s="5">
        <f t="shared" si="336"/>
        <v>0.16839631430126542</v>
      </c>
      <c r="L114" s="5">
        <f t="shared" si="336"/>
        <v>0.15578583809282609</v>
      </c>
      <c r="M114" s="5">
        <f t="shared" si="336"/>
        <v>0.14410720879351172</v>
      </c>
      <c r="N114" s="5">
        <f t="shared" si="336"/>
        <v>0.13328670454344693</v>
      </c>
      <c r="O114" s="5">
        <f t="shared" si="336"/>
        <v>0.12325668560146631</v>
      </c>
      <c r="P114" s="5">
        <f t="shared" si="336"/>
        <v>0.11395506886272946</v>
      </c>
      <c r="Q114" s="5">
        <f t="shared" si="336"/>
        <v>0.10532484959356775</v>
      </c>
      <c r="R114" s="5">
        <f t="shared" si="336"/>
        <v>9.7313665955104822E-2</v>
      </c>
      <c r="S114" s="5">
        <f t="shared" si="336"/>
        <v>8.9873402364778809E-2</v>
      </c>
      <c r="T114" s="5">
        <f t="shared" si="336"/>
        <v>8.2959828086172624E-2</v>
      </c>
      <c r="U114" s="5">
        <f t="shared" si="336"/>
        <v>7.6532267779691743E-2</v>
      </c>
      <c r="V114" s="5">
        <f t="shared" si="336"/>
        <v>7.0553301125551873E-2</v>
      </c>
      <c r="W114" s="5">
        <f t="shared" si="336"/>
        <v>6.4988488802035185E-2</v>
      </c>
      <c r="X114" s="5">
        <f t="shared" si="336"/>
        <v>5.9806122419559182E-2</v>
      </c>
      <c r="Y114" s="5">
        <f t="shared" si="336"/>
        <v>5.4976996289289454E-2</v>
      </c>
      <c r="Z114" s="5">
        <f t="shared" si="336"/>
        <v>5.0474198957963561E-2</v>
      </c>
      <c r="AA114" s="5">
        <f t="shared" si="336"/>
        <v>4.6272922792477945E-2</v>
      </c>
      <c r="AB114" s="5">
        <f t="shared" si="336"/>
        <v>4.2350289963297719E-2</v>
      </c>
      <c r="AC114" s="5">
        <f t="shared" si="336"/>
        <v>3.868519335264451E-2</v>
      </c>
      <c r="AD114" s="5">
        <f t="shared" si="336"/>
        <v>3.5258151056982531E-2</v>
      </c>
      <c r="AE114" s="5">
        <f t="shared" si="336"/>
        <v>3.205117328395668E-2</v>
      </c>
      <c r="AF114" s="5">
        <f t="shared" si="336"/>
        <v>2.9047640515846875E-2</v>
      </c>
      <c r="AG114" s="5">
        <f t="shared" si="336"/>
        <v>2.6232191976743285E-2</v>
      </c>
      <c r="AH114" s="5">
        <f t="shared" ref="AH114:BI114" si="337">+AH113/AH104</f>
        <v>2.3590623472648238E-2</v>
      </c>
      <c r="AI114" s="5">
        <f t="shared" si="337"/>
        <v>2.1109793778258969E-2</v>
      </c>
      <c r="AJ114" s="5">
        <f t="shared" si="337"/>
        <v>1.8777538840479221E-2</v>
      </c>
      <c r="AK114" s="5">
        <f t="shared" si="337"/>
        <v>1.6582593096825152E-2</v>
      </c>
      <c r="AL114" s="5">
        <f t="shared" si="337"/>
        <v>1.4514517303227829E-2</v>
      </c>
      <c r="AM114" s="5">
        <f t="shared" si="337"/>
        <v>1.2563632293722407E-2</v>
      </c>
      <c r="AN114" s="5">
        <f t="shared" si="337"/>
        <v>1.0720958177360285E-2</v>
      </c>
      <c r="AO114" s="5">
        <f t="shared" si="337"/>
        <v>8.9781584791521797E-3</v>
      </c>
      <c r="AP114" s="5">
        <f t="shared" si="337"/>
        <v>7.3274888146266284E-3</v>
      </c>
      <c r="AQ114" s="5">
        <f t="shared" si="337"/>
        <v>5.7617497345580316E-3</v>
      </c>
      <c r="AR114" s="5">
        <f t="shared" si="337"/>
        <v>4.2742432876036471E-3</v>
      </c>
      <c r="AS114" s="5">
        <f t="shared" si="337"/>
        <v>2.8587331517915416E-3</v>
      </c>
      <c r="AT114" s="5">
        <f t="shared" si="337"/>
        <v>1.5094078206502306E-3</v>
      </c>
      <c r="AU114" s="5">
        <f t="shared" si="337"/>
        <v>-3.2522772593390559E-3</v>
      </c>
      <c r="AV114" s="5">
        <f t="shared" si="337"/>
        <v>-3.060796098416552E-3</v>
      </c>
      <c r="AW114" s="5">
        <f t="shared" si="337"/>
        <v>-2.8814609495456112E-3</v>
      </c>
      <c r="AX114" s="5">
        <f t="shared" si="337"/>
        <v>-2.7134506274346412E-3</v>
      </c>
      <c r="AY114" s="5">
        <f t="shared" si="337"/>
        <v>-2.5560026675485593E-3</v>
      </c>
      <c r="AZ114" s="5">
        <f t="shared" si="337"/>
        <v>-2.4084089111832629E-3</v>
      </c>
      <c r="BA114" s="5">
        <f t="shared" si="337"/>
        <v>-2.2700114379186403E-3</v>
      </c>
      <c r="BB114" s="5">
        <f t="shared" si="337"/>
        <v>-2.1401988169550369E-3</v>
      </c>
      <c r="BC114" s="5">
        <f t="shared" si="337"/>
        <v>-2.0184026512671694E-3</v>
      </c>
      <c r="BD114" s="5">
        <f t="shared" si="337"/>
        <v>-1.9040943907239177E-3</v>
      </c>
      <c r="BE114" s="5">
        <f t="shared" si="337"/>
        <v>-1.7967823923419075E-3</v>
      </c>
      <c r="BF114" s="5">
        <f t="shared" si="337"/>
        <v>-1.6960092076829913E-3</v>
      </c>
      <c r="BG114" s="5">
        <f t="shared" si="337"/>
        <v>-1.601349079086826E-3</v>
      </c>
      <c r="BH114" s="5">
        <f t="shared" si="337"/>
        <v>-1.5124056279642135E-3</v>
      </c>
      <c r="BI114" s="5">
        <f t="shared" si="337"/>
        <v>-1.4288097197780337E-3</v>
      </c>
      <c r="BJ114" s="5">
        <f t="shared" ref="BJ114:CW114" si="338">+BJ113/BJ104</f>
        <v>-1.3502174916183436E-3</v>
      </c>
      <c r="BK114" s="5">
        <f t="shared" si="338"/>
        <v>-1.2763085294475187E-3</v>
      </c>
      <c r="BL114" s="5">
        <f t="shared" si="338"/>
        <v>-1.2067841831599601E-3</v>
      </c>
      <c r="BM114" s="5">
        <f t="shared" si="338"/>
        <v>-1.1413660085778869E-3</v>
      </c>
      <c r="BN114" s="5">
        <f t="shared" si="338"/>
        <v>-1.079794326398213E-3</v>
      </c>
      <c r="BO114" s="5">
        <f t="shared" si="338"/>
        <v>-1.0218268889228292E-3</v>
      </c>
      <c r="BP114" s="5">
        <f t="shared" si="338"/>
        <v>-9.6723764615254241E-4</v>
      </c>
      <c r="BQ114" s="5">
        <f t="shared" si="338"/>
        <v>-9.1581560350949504E-4</v>
      </c>
      <c r="BR114" s="5">
        <f t="shared" si="338"/>
        <v>-8.6736376407974154E-4</v>
      </c>
      <c r="BS114" s="5">
        <f t="shared" si="338"/>
        <v>-8.2169814884173781E-4</v>
      </c>
      <c r="BT114" s="5">
        <f t="shared" si="338"/>
        <v>-7.7864688887248584E-4</v>
      </c>
      <c r="BU114" s="5">
        <f t="shared" si="338"/>
        <v>-7.3804938400509211E-4</v>
      </c>
      <c r="BV114" s="5">
        <f t="shared" si="338"/>
        <v>-6.9975552285336871E-4</v>
      </c>
      <c r="BW114" s="5">
        <f t="shared" si="338"/>
        <v>-6.6362495952428395E-4</v>
      </c>
      <c r="BX114" s="5">
        <f t="shared" si="338"/>
        <v>-6.2952644271073216E-4</v>
      </c>
      <c r="BY114" s="5">
        <f t="shared" si="338"/>
        <v>-5.9733719319807481E-4</v>
      </c>
      <c r="BZ114" s="5">
        <f t="shared" si="338"/>
        <v>-5.6694232613087499E-4</v>
      </c>
      <c r="CA114" s="5">
        <f t="shared" si="338"/>
        <v>-5.3823431467354315E-4</v>
      </c>
      <c r="CB114" s="5">
        <f t="shared" si="338"/>
        <v>-5.111124919624586E-4</v>
      </c>
      <c r="CC114" s="5">
        <f t="shared" si="338"/>
        <v>-4.8548258848947717E-4</v>
      </c>
      <c r="CD114" s="5">
        <f t="shared" si="338"/>
        <v>-4.6125630227942019E-4</v>
      </c>
      <c r="CE114" s="5">
        <f t="shared" si="338"/>
        <v>-4.3835089942880189E-4</v>
      </c>
      <c r="CF114" s="5">
        <f t="shared" si="338"/>
        <v>-4.1668884276120952E-4</v>
      </c>
      <c r="CG114" s="5">
        <f t="shared" si="338"/>
        <v>-3.9619744652778728E-4</v>
      </c>
      <c r="CH114" s="5">
        <f t="shared" si="338"/>
        <v>-3.7680855524043568E-4</v>
      </c>
      <c r="CI114" s="5">
        <f t="shared" si="338"/>
        <v>-3.5845824487179426E-4</v>
      </c>
      <c r="CJ114" s="5">
        <f t="shared" si="338"/>
        <v>-3.4108654479086926E-4</v>
      </c>
      <c r="CK114" s="5">
        <f t="shared" si="338"/>
        <v>-3.24637178927256E-4</v>
      </c>
      <c r="CL114" s="5">
        <f t="shared" si="338"/>
        <v>-3.0905732477119004E-4</v>
      </c>
      <c r="CM114" s="5">
        <f t="shared" si="338"/>
        <v>-2.9429738892191876E-4</v>
      </c>
      <c r="CN114" s="5">
        <f t="shared" si="338"/>
        <v>-2.8031079799387869E-4</v>
      </c>
      <c r="CO114" s="5">
        <f t="shared" si="338"/>
        <v>-2.6705380377955253E-4</v>
      </c>
      <c r="CP114" s="5">
        <f t="shared" si="338"/>
        <v>-2.5448530165028552E-4</v>
      </c>
      <c r="CQ114" s="5">
        <f t="shared" si="338"/>
        <v>-2.4256666125233259E-4</v>
      </c>
      <c r="CR114" s="5">
        <f t="shared" si="338"/>
        <v>-2.3126156862549998E-4</v>
      </c>
      <c r="CS114" s="5">
        <f t="shared" si="338"/>
        <v>-2.2053587893641362E-4</v>
      </c>
      <c r="CT114" s="5">
        <f t="shared" si="338"/>
        <v>-2.1035747907812861E-4</v>
      </c>
      <c r="CU114" s="5">
        <f t="shared" si="338"/>
        <v>-2.0069615944288684E-4</v>
      </c>
      <c r="CV114" s="5">
        <f t="shared" si="338"/>
        <v>-1.9152349422570051E-4</v>
      </c>
      <c r="CW114" s="5">
        <f t="shared" si="338"/>
        <v>-1.8281272966342441E-4</v>
      </c>
    </row>
    <row r="115" spans="1:101" ht="20.75" customHeight="1" thickBot="1" x14ac:dyDescent="0.25">
      <c r="A115" s="186" t="s">
        <v>9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</row>
    <row r="116" spans="1:101" ht="20.75" customHeight="1" thickTop="1" x14ac:dyDescent="0.2">
      <c r="A116" s="8" t="s">
        <v>104</v>
      </c>
      <c r="B116" s="46">
        <f>(B131)*B110</f>
        <v>27.252580150055472</v>
      </c>
      <c r="C116" s="2">
        <f t="shared" ref="C116:AG116" si="339">(C131)*C110</f>
        <v>32.041553711452217</v>
      </c>
      <c r="D116" s="2">
        <f t="shared" si="339"/>
        <v>37.318062614417379</v>
      </c>
      <c r="E116" s="2">
        <f t="shared" si="339"/>
        <v>43.093979655624295</v>
      </c>
      <c r="F116" s="2">
        <f t="shared" si="339"/>
        <v>49.38036616440889</v>
      </c>
      <c r="G116" s="2">
        <f t="shared" si="339"/>
        <v>56.187412648446632</v>
      </c>
      <c r="H116" s="2">
        <f t="shared" si="339"/>
        <v>63.524383584148531</v>
      </c>
      <c r="I116" s="2">
        <f t="shared" si="339"/>
        <v>71.399571208396267</v>
      </c>
      <c r="J116" s="2">
        <f t="shared" si="339"/>
        <v>79.820260507497252</v>
      </c>
      <c r="K116" s="2">
        <f t="shared" si="339"/>
        <v>88.792704538615808</v>
      </c>
      <c r="L116" s="2">
        <f t="shared" si="339"/>
        <v>98.322106236152607</v>
      </c>
      <c r="M116" s="2">
        <f t="shared" si="339"/>
        <v>108.41259829635661</v>
      </c>
      <c r="N116" s="2">
        <f t="shared" si="339"/>
        <v>119.06720454521582</v>
      </c>
      <c r="O116" s="2">
        <f t="shared" si="339"/>
        <v>130.28775453245231</v>
      </c>
      <c r="P116" s="2">
        <f t="shared" si="339"/>
        <v>142.07469403788679</v>
      </c>
      <c r="Q116" s="2">
        <f t="shared" si="339"/>
        <v>154.42668669855081</v>
      </c>
      <c r="R116" s="2">
        <f t="shared" si="339"/>
        <v>167.33980335296488</v>
      </c>
      <c r="S116" s="2">
        <f t="shared" si="339"/>
        <v>180.80590704208001</v>
      </c>
      <c r="T116" s="2">
        <f t="shared" si="339"/>
        <v>194.84684872107016</v>
      </c>
      <c r="U116" s="2">
        <f t="shared" si="339"/>
        <v>209.46445307897048</v>
      </c>
      <c r="V116" s="2">
        <f t="shared" si="339"/>
        <v>224.65994097025356</v>
      </c>
      <c r="W116" s="2">
        <f t="shared" si="339"/>
        <v>240.43406454263297</v>
      </c>
      <c r="X116" s="2">
        <f t="shared" si="339"/>
        <v>256.78721609557869</v>
      </c>
      <c r="Y116" s="2">
        <f t="shared" si="339"/>
        <v>273.71952189440015</v>
      </c>
      <c r="Z116" s="2">
        <f t="shared" si="339"/>
        <v>291.23092758637506</v>
      </c>
      <c r="AA116" s="2">
        <f t="shared" si="339"/>
        <v>309.32128054619022</v>
      </c>
      <c r="AB116" s="2">
        <f t="shared" si="339"/>
        <v>327.9904106861282</v>
      </c>
      <c r="AC116" s="2">
        <f t="shared" si="339"/>
        <v>347.23821188895187</v>
      </c>
      <c r="AD116" s="2">
        <f t="shared" si="339"/>
        <v>367.06472775785221</v>
      </c>
      <c r="AE116" s="2">
        <f t="shared" si="339"/>
        <v>387.47024011133988</v>
      </c>
      <c r="AF116" s="2">
        <f t="shared" si="339"/>
        <v>408.45536508643931</v>
      </c>
      <c r="AG116" s="2">
        <f t="shared" si="339"/>
        <v>430.02116058413282</v>
      </c>
      <c r="AH116" s="2">
        <f t="shared" ref="AH116:BI116" si="340">(AH131)*AH110</f>
        <v>452.16925124909369</v>
      </c>
      <c r="AI116" s="2">
        <f t="shared" si="340"/>
        <v>474.90198588734324</v>
      </c>
      <c r="AJ116" s="2">
        <f t="shared" si="340"/>
        <v>498.22265233510313</v>
      </c>
      <c r="AK116" s="2">
        <f t="shared" si="340"/>
        <v>522.1357968567745</v>
      </c>
      <c r="AL116" s="2">
        <f t="shared" si="340"/>
        <v>546.64773733900552</v>
      </c>
      <c r="AM116" s="2">
        <f t="shared" si="340"/>
        <v>571.76742974955368</v>
      </c>
      <c r="AN116" s="2">
        <f t="shared" si="340"/>
        <v>597.50799400516621</v>
      </c>
      <c r="AO116" s="2">
        <f t="shared" si="340"/>
        <v>623.88944618187918</v>
      </c>
      <c r="AP116" s="2">
        <f t="shared" si="340"/>
        <v>650.94365744045331</v>
      </c>
      <c r="AQ116" s="2">
        <f t="shared" si="340"/>
        <v>678.72339299814303</v>
      </c>
      <c r="AR116" s="2">
        <f t="shared" si="340"/>
        <v>707.31881964826982</v>
      </c>
      <c r="AS116" s="2">
        <f t="shared" si="340"/>
        <v>736.88761824822325</v>
      </c>
      <c r="AT116" s="2">
        <f t="shared" si="340"/>
        <v>767.70977757792025</v>
      </c>
      <c r="AU116" s="2">
        <f t="shared" si="340"/>
        <v>794.18244183537729</v>
      </c>
      <c r="AV116" s="2">
        <f t="shared" si="340"/>
        <v>823.10675291818927</v>
      </c>
      <c r="AW116" s="2">
        <f t="shared" si="340"/>
        <v>852.63872375404731</v>
      </c>
      <c r="AX116" s="2">
        <f t="shared" si="340"/>
        <v>882.72672364089067</v>
      </c>
      <c r="AY116" s="2">
        <f t="shared" si="340"/>
        <v>913.32108945735456</v>
      </c>
      <c r="AZ116" s="2">
        <f t="shared" si="340"/>
        <v>944.37512694880479</v>
      </c>
      <c r="BA116" s="2">
        <f t="shared" si="340"/>
        <v>975.84527341690239</v>
      </c>
      <c r="BB116" s="2">
        <f t="shared" si="340"/>
        <v>1007.6908902695591</v>
      </c>
      <c r="BC116" s="2">
        <f t="shared" si="340"/>
        <v>1039.8739239536976</v>
      </c>
      <c r="BD116" s="2">
        <f t="shared" si="340"/>
        <v>1072.3585480491786</v>
      </c>
      <c r="BE116" s="2">
        <f t="shared" si="340"/>
        <v>1105.1108395870276</v>
      </c>
      <c r="BF116" s="2">
        <f t="shared" si="340"/>
        <v>1138.0985058400499</v>
      </c>
      <c r="BG116" s="2">
        <f t="shared" si="340"/>
        <v>1171.2906674246681</v>
      </c>
      <c r="BH116" s="2">
        <f t="shared" si="340"/>
        <v>1204.657688028235</v>
      </c>
      <c r="BI116" s="2">
        <f t="shared" si="340"/>
        <v>1238.1710481269024</v>
      </c>
      <c r="BJ116" s="2">
        <f t="shared" ref="BJ116:CW116" si="341">(BJ131)*BJ110</f>
        <v>1271.8032507200776</v>
      </c>
      <c r="BK116" s="2">
        <f t="shared" si="341"/>
        <v>1305.5277511433901</v>
      </c>
      <c r="BL116" s="2">
        <f t="shared" si="341"/>
        <v>1339.3189111917113</v>
      </c>
      <c r="BM116" s="2">
        <f t="shared" si="341"/>
        <v>1373.1519623487177</v>
      </c>
      <c r="BN116" s="2">
        <f t="shared" si="341"/>
        <v>1407.0029829697153</v>
      </c>
      <c r="BO116" s="2">
        <f t="shared" si="341"/>
        <v>1440.8488793815036</v>
      </c>
      <c r="BP116" s="2">
        <f t="shared" si="341"/>
        <v>1474.6673719482878</v>
      </c>
      <c r="BQ116" s="2">
        <f t="shared" si="341"/>
        <v>1508.4369850013138</v>
      </c>
      <c r="BR116" s="2">
        <f t="shared" si="341"/>
        <v>1542.1370348422236</v>
      </c>
      <c r="BS116" s="2">
        <f t="shared" si="341"/>
        <v>1575.7476144344353</v>
      </c>
      <c r="BT116" s="2">
        <f t="shared" si="341"/>
        <v>1609.2495732180676</v>
      </c>
      <c r="BU116" s="2">
        <f t="shared" si="341"/>
        <v>1642.6244795146715</v>
      </c>
      <c r="BV116" s="2">
        <f t="shared" si="341"/>
        <v>1675.8545693816216</v>
      </c>
      <c r="BW116" s="2">
        <f t="shared" si="341"/>
        <v>1708.922643316022</v>
      </c>
      <c r="BX116" s="2">
        <f t="shared" si="341"/>
        <v>1741.8119030798766</v>
      </c>
      <c r="BY116" s="2">
        <f t="shared" si="341"/>
        <v>1774.5056525750952</v>
      </c>
      <c r="BZ116" s="2">
        <f t="shared" si="341"/>
        <v>1806.986779282207</v>
      </c>
      <c r="CA116" s="2">
        <f t="shared" si="341"/>
        <v>1839.2368465897043</v>
      </c>
      <c r="CB116" s="2">
        <f t="shared" si="341"/>
        <v>1871.2344796008122</v>
      </c>
      <c r="CC116" s="2">
        <f t="shared" si="341"/>
        <v>1902.9525289924995</v>
      </c>
      <c r="CD116" s="2">
        <f t="shared" si="341"/>
        <v>1934.3530663029369</v>
      </c>
      <c r="CE116" s="2">
        <f t="shared" si="341"/>
        <v>1965.3785535633579</v>
      </c>
      <c r="CF116" s="2">
        <f t="shared" si="341"/>
        <v>1995.9362748328774</v>
      </c>
      <c r="CG116" s="2">
        <f t="shared" si="341"/>
        <v>2025.8708905350347</v>
      </c>
      <c r="CH116" s="2">
        <f t="shared" si="341"/>
        <v>2054.9160260006115</v>
      </c>
      <c r="CI116" s="2">
        <f t="shared" si="341"/>
        <v>2082.6088516914269</v>
      </c>
      <c r="CJ116" s="2">
        <f t="shared" si="341"/>
        <v>2108.1390444646086</v>
      </c>
      <c r="CK116" s="2">
        <f t="shared" si="341"/>
        <v>2130.0807779592378</v>
      </c>
      <c r="CL116" s="2">
        <f t="shared" si="341"/>
        <v>2145.9139382899803</v>
      </c>
      <c r="CM116" s="2">
        <f t="shared" si="341"/>
        <v>2151.1584167122742</v>
      </c>
      <c r="CN116" s="2">
        <f t="shared" si="341"/>
        <v>2292.9309192509013</v>
      </c>
      <c r="CO116" s="2">
        <f t="shared" si="341"/>
        <v>2333.8497443730184</v>
      </c>
      <c r="CP116" s="2">
        <f t="shared" si="341"/>
        <v>2371.0143421668326</v>
      </c>
      <c r="CQ116" s="2">
        <f t="shared" si="341"/>
        <v>2405.4000251592006</v>
      </c>
      <c r="CR116" s="2">
        <f t="shared" si="341"/>
        <v>2437.6970031903002</v>
      </c>
      <c r="CS116" s="2">
        <f t="shared" si="341"/>
        <v>2468.3954520981174</v>
      </c>
      <c r="CT116" s="2">
        <f t="shared" si="341"/>
        <v>2497.844341982538</v>
      </c>
      <c r="CU116" s="2">
        <f t="shared" si="341"/>
        <v>2526.2925525956221</v>
      </c>
      <c r="CV116" s="2">
        <f t="shared" si="341"/>
        <v>2553.9178254048456</v>
      </c>
      <c r="CW116" s="2">
        <f t="shared" si="341"/>
        <v>2580.8472582466557</v>
      </c>
    </row>
    <row r="117" spans="1:101" ht="20.75" customHeight="1" x14ac:dyDescent="0.2">
      <c r="A117" s="8" t="s">
        <v>105</v>
      </c>
      <c r="B117" s="46">
        <f>+B12</f>
        <v>223</v>
      </c>
      <c r="C117" s="2">
        <f t="shared" ref="C117:AH117" si="342">+B117*(1-$B$10)^(C2-B2)+B116*(C2-B2)</f>
        <v>267.9421707502774</v>
      </c>
      <c r="D117" s="2">
        <f t="shared" si="342"/>
        <v>318.42494096359246</v>
      </c>
      <c r="E117" s="2">
        <f t="shared" si="342"/>
        <v>374.61705646167866</v>
      </c>
      <c r="F117" s="2">
        <f t="shared" si="342"/>
        <v>436.67752394817819</v>
      </c>
      <c r="G117" s="2">
        <f t="shared" si="342"/>
        <v>504.75554193820426</v>
      </c>
      <c r="H117" s="2">
        <f t="shared" si="342"/>
        <v>578.99016320132341</v>
      </c>
      <c r="I117" s="2">
        <f t="shared" si="342"/>
        <v>659.50981938949224</v>
      </c>
      <c r="J117" s="2">
        <f t="shared" si="342"/>
        <v>746.43180929328264</v>
      </c>
      <c r="K117" s="2">
        <f t="shared" si="342"/>
        <v>839.86182160707688</v>
      </c>
      <c r="L117" s="2">
        <f t="shared" si="342"/>
        <v>939.893529733842</v>
      </c>
      <c r="M117" s="2">
        <f t="shared" si="342"/>
        <v>1046.6082615532996</v>
      </c>
      <c r="N117" s="2">
        <f t="shared" si="342"/>
        <v>1160.074703846391</v>
      </c>
      <c r="O117" s="2">
        <f t="shared" si="342"/>
        <v>1280.3485346003349</v>
      </c>
      <c r="P117" s="2">
        <f t="shared" si="342"/>
        <v>1407.4717788584135</v>
      </c>
      <c r="Q117" s="2">
        <f t="shared" si="342"/>
        <v>1541.4714808875387</v>
      </c>
      <c r="R117" s="2">
        <f t="shared" si="342"/>
        <v>1682.3569282420372</v>
      </c>
      <c r="S117" s="2">
        <f t="shared" si="342"/>
        <v>1830.1139593224652</v>
      </c>
      <c r="T117" s="2">
        <f t="shared" si="342"/>
        <v>1984.6935270507229</v>
      </c>
      <c r="U117" s="2">
        <f t="shared" si="342"/>
        <v>2146.1759243935326</v>
      </c>
      <c r="V117" s="2">
        <f t="shared" si="342"/>
        <v>2314.61768698999</v>
      </c>
      <c r="W117" s="2">
        <f t="shared" si="342"/>
        <v>2490.0583028419874</v>
      </c>
      <c r="X117" s="2">
        <f t="shared" si="342"/>
        <v>2672.5248499583304</v>
      </c>
      <c r="Y117" s="2">
        <f t="shared" si="342"/>
        <v>2862.0352791297883</v>
      </c>
      <c r="Z117" s="2">
        <f t="shared" si="342"/>
        <v>3058.60082144535</v>
      </c>
      <c r="AA117" s="2">
        <f t="shared" si="342"/>
        <v>3262.2278369871406</v>
      </c>
      <c r="AB117" s="2">
        <f t="shared" si="342"/>
        <v>3472.9193181934884</v>
      </c>
      <c r="AC117" s="2">
        <f t="shared" si="342"/>
        <v>3690.6761816307144</v>
      </c>
      <c r="AD117" s="2">
        <f t="shared" si="342"/>
        <v>3915.4984379358802</v>
      </c>
      <c r="AE117" s="2">
        <f t="shared" si="342"/>
        <v>4147.3863114060205</v>
      </c>
      <c r="AF117" s="2">
        <f t="shared" si="342"/>
        <v>4386.3413435788407</v>
      </c>
      <c r="AG117" s="2">
        <f t="shared" si="342"/>
        <v>4632.3675254020673</v>
      </c>
      <c r="AH117" s="2">
        <f t="shared" si="342"/>
        <v>4885.4725029953315</v>
      </c>
      <c r="AI117" s="2">
        <f t="shared" ref="AI117:BI117" si="343">+AH117*(1-$B$10)^(AI2-AH2)+AH116*(AI2-AH2)</f>
        <v>5145.6689145391829</v>
      </c>
      <c r="AJ117" s="2">
        <f t="shared" si="343"/>
        <v>5412.9759667829594</v>
      </c>
      <c r="AK117" s="2">
        <f t="shared" si="343"/>
        <v>5687.4214403011865</v>
      </c>
      <c r="AL117" s="2">
        <f t="shared" si="343"/>
        <v>5969.0444705673217</v>
      </c>
      <c r="AM117" s="2">
        <f t="shared" si="343"/>
        <v>6257.8997561203269</v>
      </c>
      <c r="AN117" s="2">
        <f t="shared" si="343"/>
        <v>6554.0643757392609</v>
      </c>
      <c r="AO117" s="2">
        <f t="shared" si="343"/>
        <v>6857.6494432561085</v>
      </c>
      <c r="AP117" s="2">
        <f t="shared" si="343"/>
        <v>7168.8206506576971</v>
      </c>
      <c r="AQ117" s="2">
        <f t="shared" si="343"/>
        <v>7487.8351932091318</v>
      </c>
      <c r="AR117" s="2">
        <f t="shared" si="343"/>
        <v>7815.1087682287771</v>
      </c>
      <c r="AS117" s="2">
        <f t="shared" si="343"/>
        <v>8151.3376747927614</v>
      </c>
      <c r="AT117" s="2">
        <f t="shared" si="343"/>
        <v>8497.7214748294955</v>
      </c>
      <c r="AU117" s="2">
        <f t="shared" si="343"/>
        <v>8856.3684415616717</v>
      </c>
      <c r="AV117" s="2">
        <f t="shared" si="343"/>
        <v>9200.5092102346389</v>
      </c>
      <c r="AW117" s="2">
        <f t="shared" si="343"/>
        <v>9548.3424481424008</v>
      </c>
      <c r="AX117" s="2">
        <f t="shared" si="343"/>
        <v>9901.3943509738456</v>
      </c>
      <c r="AY117" s="2">
        <f t="shared" si="343"/>
        <v>10260.307968511002</v>
      </c>
      <c r="AZ117" s="2">
        <f t="shared" si="343"/>
        <v>10625.214699612836</v>
      </c>
      <c r="BA117" s="2">
        <f t="shared" si="343"/>
        <v>10995.958662718409</v>
      </c>
      <c r="BB117" s="2">
        <f t="shared" si="343"/>
        <v>11372.229997833107</v>
      </c>
      <c r="BC117" s="2">
        <f t="shared" si="343"/>
        <v>11753.64254276827</v>
      </c>
      <c r="BD117" s="2">
        <f t="shared" si="343"/>
        <v>12139.778004847725</v>
      </c>
      <c r="BE117" s="2">
        <f t="shared" si="343"/>
        <v>12530.210254328427</v>
      </c>
      <c r="BF117" s="2">
        <f t="shared" si="343"/>
        <v>12924.518051013532</v>
      </c>
      <c r="BG117" s="2">
        <f t="shared" si="343"/>
        <v>13322.291193143232</v>
      </c>
      <c r="BH117" s="2">
        <f t="shared" si="343"/>
        <v>13723.133063762489</v>
      </c>
      <c r="BI117" s="2">
        <f t="shared" si="343"/>
        <v>14126.66128296229</v>
      </c>
      <c r="BJ117" s="2">
        <f t="shared" ref="BJ117" si="344">+BI117*(1-$B$10)^(BJ2-BI2)+BI116*(BJ2-BI2)</f>
        <v>14532.507461610916</v>
      </c>
      <c r="BK117" s="2">
        <f t="shared" ref="BK117" si="345">+BJ117*(1-$B$10)^(BK2-BJ2)+BJ116*(BK2-BJ2)</f>
        <v>14940.316584607021</v>
      </c>
      <c r="BL117" s="2">
        <f t="shared" ref="BL117" si="346">+BK117*(1-$B$10)^(BL2-BK2)+BK116*(BL2-BK2)</f>
        <v>15349.746295761553</v>
      </c>
      <c r="BM117" s="2">
        <f t="shared" ref="BM117" si="347">+BL117*(1-$B$10)^(BM2-BL2)+BL116*(BM2-BL2)</f>
        <v>15760.466246142798</v>
      </c>
      <c r="BN117" s="2">
        <f t="shared" ref="BN117" si="348">+BM117*(1-$B$10)^(BN2-BM2)+BM116*(BN2-BM2)</f>
        <v>16172.157525428453</v>
      </c>
      <c r="BO117" s="2">
        <f t="shared" ref="BO117" si="349">+BN117*(1-$B$10)^(BO2-BN2)+BN116*(BO2-BN2)</f>
        <v>16584.512212038826</v>
      </c>
      <c r="BP117" s="2">
        <f t="shared" ref="BP117" si="350">+BO117*(1-$B$10)^(BP2-BO2)+BO116*(BP2-BO2)</f>
        <v>16997.233012994329</v>
      </c>
      <c r="BQ117" s="2">
        <f t="shared" ref="BQ117" si="351">+BP117*(1-$B$10)^(BQ2-BP2)+BP116*(BQ2-BP2)</f>
        <v>17410.032981584463</v>
      </c>
      <c r="BR117" s="2">
        <f t="shared" ref="BR117" si="352">+BQ117*(1-$B$10)^(BR2-BQ2)+BQ116*(BR2-BQ2)</f>
        <v>17822.635300302383</v>
      </c>
      <c r="BS117" s="2">
        <f t="shared" ref="BS117" si="353">+BR117*(1-$B$10)^(BS2-BR2)+BR116*(BS2-BR2)</f>
        <v>18234.773092686675</v>
      </c>
      <c r="BT117" s="2">
        <f t="shared" ref="BT117" si="354">+BS117*(1-$B$10)^(BT2-BS2)+BS116*(BT2-BS2)</f>
        <v>18646.189235672733</v>
      </c>
      <c r="BU117" s="2">
        <f t="shared" ref="BU117" si="355">+BT117*(1-$B$10)^(BU2-BT2)+BT116*(BU2-BT2)</f>
        <v>19056.636147862733</v>
      </c>
      <c r="BV117" s="2">
        <f t="shared" ref="BV117" si="356">+BU117*(1-$B$10)^(BV2-BU2)+BU116*(BV2-BU2)</f>
        <v>19465.875476524827</v>
      </c>
      <c r="BW117" s="2">
        <f t="shared" ref="BW117" si="357">+BV117*(1-$B$10)^(BW2-BV2)+BV116*(BW2-BV2)</f>
        <v>19873.677657041255</v>
      </c>
      <c r="BX117" s="2">
        <f t="shared" ref="BX117" si="358">+BW117*(1-$B$10)^(BX2-BW2)+BW116*(BX2-BW2)</f>
        <v>20279.821136286402</v>
      </c>
      <c r="BY117" s="2">
        <f t="shared" ref="BY117" si="359">+BX117*(1-$B$10)^(BY2-BX2)+BX116*(BY2-BX2)</f>
        <v>20684.091098165147</v>
      </c>
      <c r="BZ117" s="2">
        <f t="shared" ref="BZ117" si="360">+BY117*(1-$B$10)^(BZ2-BY2)+BY116*(BZ2-BY2)</f>
        <v>21086.277215431015</v>
      </c>
      <c r="CA117" s="2">
        <f t="shared" ref="CA117" si="361">+BZ117*(1-$B$10)^(CA2-BZ2)+BZ116*(CA2-BZ2)</f>
        <v>21486.169729350899</v>
      </c>
      <c r="CB117" s="2">
        <f t="shared" ref="CB117" si="362">+CA117*(1-$B$10)^(CB2-CA2)+CA116*(CB2-CA2)</f>
        <v>21883.552596432939</v>
      </c>
      <c r="CC117" s="2">
        <f t="shared" ref="CC117" si="363">+CB117*(1-$B$10)^(CC2-CB2)+CB116*(CC2-CB2)</f>
        <v>22278.191370671753</v>
      </c>
      <c r="CD117" s="2">
        <f t="shared" ref="CD117" si="364">+CC117*(1-$B$10)^(CD2-CC2)+CC116*(CD2-CC2)</f>
        <v>22669.811867430464</v>
      </c>
      <c r="CE117" s="2">
        <f t="shared" ref="CE117" si="365">+CD117*(1-$B$10)^(CE2-CD2)+CD116*(CE2-CD2)</f>
        <v>23058.062541113704</v>
      </c>
      <c r="CF117" s="2">
        <f t="shared" ref="CF117" si="366">+CE117*(1-$B$10)^(CF2-CE2)+CE116*(CF2-CE2)</f>
        <v>23442.448117719025</v>
      </c>
      <c r="CG117" s="2">
        <f t="shared" ref="CG117" si="367">+CF117*(1-$B$10)^(CG2-CF2)+CF116*(CG2-CF2)</f>
        <v>23822.212563196299</v>
      </c>
      <c r="CH117" s="2">
        <f t="shared" ref="CH117" si="368">+CG117*(1-$B$10)^(CH2-CG2)+CG116*(CH2-CG2)</f>
        <v>24196.132749116961</v>
      </c>
      <c r="CI117" s="2">
        <f t="shared" ref="CI117" si="369">+CH117*(1-$B$10)^(CI2-CH2)+CH116*(CI2-CH2)</f>
        <v>24562.154557029135</v>
      </c>
      <c r="CJ117" s="2">
        <f t="shared" ref="CJ117" si="370">+CI117*(1-$B$10)^(CJ2-CI2)+CI116*(CJ2-CI2)</f>
        <v>24916.750902837273</v>
      </c>
      <c r="CK117" s="2">
        <f t="shared" ref="CK117" si="371">+CJ117*(1-$B$10)^(CK2-CJ2)+CJ116*(CK2-CJ2)</f>
        <v>25253.787462939428</v>
      </c>
      <c r="CL117" s="2">
        <f t="shared" ref="CL117" si="372">+CK117*(1-$B$10)^(CL2-CK2)+CK116*(CL2-CK2)</f>
        <v>25562.512848787297</v>
      </c>
      <c r="CM117" s="2">
        <f t="shared" ref="CM117" si="373">+CL117*(1-$B$10)^(CM2-CL2)+CL116*(CM2-CL2)</f>
        <v>25823.977903530318</v>
      </c>
      <c r="CN117" s="2">
        <f t="shared" ref="CN117" si="374">+CM117*(1-$B$10)^(CN2-CM2)+CM116*(CN2-CM2)</f>
        <v>26004.592795816992</v>
      </c>
      <c r="CO117" s="2">
        <f t="shared" ref="CO117" si="375">+CN117*(1-$B$10)^(CO2-CN2)+CN116*(CO2-CN2)</f>
        <v>26820.106596256486</v>
      </c>
      <c r="CP117" s="2">
        <f t="shared" ref="CP117" si="376">+CO117*(1-$B$10)^(CP2-CO2)+CO116*(CP2-CO2)</f>
        <v>27506.253465888592</v>
      </c>
      <c r="CQ117" s="2">
        <f t="shared" ref="CQ117" si="377">+CP117*(1-$B$10)^(CQ2-CP2)+CP116*(CQ2-CP2)</f>
        <v>28097.239319906723</v>
      </c>
      <c r="CR117" s="2">
        <f t="shared" ref="CR117" si="378">+CQ117*(1-$B$10)^(CR2-CQ2)+CQ116*(CR2-CQ2)</f>
        <v>28618.13897180773</v>
      </c>
      <c r="CS117" s="2">
        <f t="shared" ref="CS117" si="379">+CR117*(1-$B$10)^(CS2-CR2)+CR116*(CS2-CR2)</f>
        <v>29087.209897414254</v>
      </c>
      <c r="CT117" s="2">
        <f t="shared" ref="CT117" si="380">+CS117*(1-$B$10)^(CT2-CS2)+CS116*(CT2-CS2)</f>
        <v>29517.683832814735</v>
      </c>
      <c r="CU117" s="2">
        <f t="shared" ref="CU117" si="381">+CT117*(1-$B$10)^(CU2-CT2)+CT116*(CU2-CT2)</f>
        <v>29919.118836351467</v>
      </c>
      <c r="CV117" s="2">
        <f t="shared" ref="CV117" si="382">+CU117*(1-$B$10)^(CV2-CU2)+CU116*(CV2-CU2)</f>
        <v>30298.403244655292</v>
      </c>
      <c r="CW117" s="2">
        <f t="shared" ref="CW117" si="383">+CV117*(1-$B$10)^(CW2-CV2)+CV116*(CW2-CV2)</f>
        <v>30660.493258960738</v>
      </c>
    </row>
    <row r="118" spans="1:101" ht="20.75" customHeight="1" thickBot="1" x14ac:dyDescent="0.25">
      <c r="A118" s="186" t="s">
        <v>77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</row>
    <row r="119" spans="1:101" ht="20.75" customHeight="1" thickTop="1" x14ac:dyDescent="0.2">
      <c r="A119" s="8" t="s">
        <v>78</v>
      </c>
      <c r="B119" s="46">
        <f t="shared" ref="B119:AG119" si="384">+B15</f>
        <v>1E-3</v>
      </c>
      <c r="C119" s="2">
        <f t="shared" si="384"/>
        <v>1E-3</v>
      </c>
      <c r="D119" s="2">
        <f t="shared" si="384"/>
        <v>1E-3</v>
      </c>
      <c r="E119" s="2">
        <f t="shared" si="384"/>
        <v>1E-3</v>
      </c>
      <c r="F119" s="2">
        <f t="shared" si="384"/>
        <v>1E-3</v>
      </c>
      <c r="G119" s="2">
        <f t="shared" si="384"/>
        <v>1E-3</v>
      </c>
      <c r="H119" s="2">
        <f t="shared" si="384"/>
        <v>1E-3</v>
      </c>
      <c r="I119" s="2">
        <f t="shared" si="384"/>
        <v>1E-3</v>
      </c>
      <c r="J119" s="2">
        <f t="shared" si="384"/>
        <v>1E-3</v>
      </c>
      <c r="K119" s="2">
        <f t="shared" si="384"/>
        <v>1E-3</v>
      </c>
      <c r="L119" s="2">
        <f t="shared" si="384"/>
        <v>1E-3</v>
      </c>
      <c r="M119" s="2">
        <f t="shared" si="384"/>
        <v>1E-3</v>
      </c>
      <c r="N119" s="2">
        <f t="shared" si="384"/>
        <v>1E-3</v>
      </c>
      <c r="O119" s="2">
        <f t="shared" si="384"/>
        <v>1E-3</v>
      </c>
      <c r="P119" s="2">
        <f t="shared" si="384"/>
        <v>1E-3</v>
      </c>
      <c r="Q119" s="2">
        <f t="shared" si="384"/>
        <v>1E-3</v>
      </c>
      <c r="R119" s="2">
        <f t="shared" si="384"/>
        <v>1E-3</v>
      </c>
      <c r="S119" s="2">
        <f t="shared" si="384"/>
        <v>1E-3</v>
      </c>
      <c r="T119" s="2">
        <f t="shared" si="384"/>
        <v>1E-3</v>
      </c>
      <c r="U119" s="2">
        <f t="shared" si="384"/>
        <v>1E-3</v>
      </c>
      <c r="V119" s="2">
        <f t="shared" si="384"/>
        <v>1E-3</v>
      </c>
      <c r="W119" s="2">
        <f t="shared" si="384"/>
        <v>1E-3</v>
      </c>
      <c r="X119" s="2">
        <f t="shared" si="384"/>
        <v>1E-3</v>
      </c>
      <c r="Y119" s="2">
        <f t="shared" si="384"/>
        <v>1E-3</v>
      </c>
      <c r="Z119" s="2">
        <f t="shared" si="384"/>
        <v>1E-3</v>
      </c>
      <c r="AA119" s="2">
        <f t="shared" si="384"/>
        <v>1E-3</v>
      </c>
      <c r="AB119" s="2">
        <f t="shared" si="384"/>
        <v>1E-3</v>
      </c>
      <c r="AC119" s="2">
        <f t="shared" si="384"/>
        <v>1E-3</v>
      </c>
      <c r="AD119" s="2">
        <f t="shared" si="384"/>
        <v>1E-3</v>
      </c>
      <c r="AE119" s="2">
        <f t="shared" si="384"/>
        <v>1E-3</v>
      </c>
      <c r="AF119" s="2">
        <f t="shared" si="384"/>
        <v>1E-3</v>
      </c>
      <c r="AG119" s="2">
        <f t="shared" si="384"/>
        <v>1E-3</v>
      </c>
      <c r="AH119" s="2">
        <f t="shared" ref="AH119:BI119" si="385">+AH15</f>
        <v>1E-3</v>
      </c>
      <c r="AI119" s="2">
        <f t="shared" si="385"/>
        <v>1E-3</v>
      </c>
      <c r="AJ119" s="2">
        <f t="shared" si="385"/>
        <v>1E-3</v>
      </c>
      <c r="AK119" s="2">
        <f t="shared" si="385"/>
        <v>1E-3</v>
      </c>
      <c r="AL119" s="2">
        <f t="shared" si="385"/>
        <v>1E-3</v>
      </c>
      <c r="AM119" s="2">
        <f t="shared" si="385"/>
        <v>1E-3</v>
      </c>
      <c r="AN119" s="2">
        <f t="shared" si="385"/>
        <v>1E-3</v>
      </c>
      <c r="AO119" s="2">
        <f t="shared" si="385"/>
        <v>1E-3</v>
      </c>
      <c r="AP119" s="2">
        <f t="shared" si="385"/>
        <v>1E-3</v>
      </c>
      <c r="AQ119" s="2">
        <f t="shared" si="385"/>
        <v>1E-3</v>
      </c>
      <c r="AR119" s="2">
        <f t="shared" si="385"/>
        <v>1E-3</v>
      </c>
      <c r="AS119" s="2">
        <f t="shared" si="385"/>
        <v>1E-3</v>
      </c>
      <c r="AT119" s="2">
        <f t="shared" si="385"/>
        <v>1E-3</v>
      </c>
      <c r="AU119" s="2">
        <f t="shared" si="385"/>
        <v>1E-3</v>
      </c>
      <c r="AV119" s="2">
        <f t="shared" si="385"/>
        <v>1E-3</v>
      </c>
      <c r="AW119" s="2">
        <f t="shared" si="385"/>
        <v>1E-3</v>
      </c>
      <c r="AX119" s="2">
        <f t="shared" si="385"/>
        <v>1E-3</v>
      </c>
      <c r="AY119" s="2">
        <f t="shared" si="385"/>
        <v>1E-3</v>
      </c>
      <c r="AZ119" s="2">
        <f t="shared" si="385"/>
        <v>1E-3</v>
      </c>
      <c r="BA119" s="2">
        <f t="shared" si="385"/>
        <v>1E-3</v>
      </c>
      <c r="BB119" s="2">
        <f t="shared" si="385"/>
        <v>1E-3</v>
      </c>
      <c r="BC119" s="2">
        <f t="shared" si="385"/>
        <v>1E-3</v>
      </c>
      <c r="BD119" s="2">
        <f t="shared" si="385"/>
        <v>1E-3</v>
      </c>
      <c r="BE119" s="2">
        <f t="shared" si="385"/>
        <v>1E-3</v>
      </c>
      <c r="BF119" s="2">
        <f t="shared" si="385"/>
        <v>1E-3</v>
      </c>
      <c r="BG119" s="2">
        <f t="shared" si="385"/>
        <v>1E-3</v>
      </c>
      <c r="BH119" s="2">
        <f t="shared" si="385"/>
        <v>1E-3</v>
      </c>
      <c r="BI119" s="2">
        <f t="shared" si="385"/>
        <v>1E-3</v>
      </c>
      <c r="BJ119" s="2">
        <f t="shared" ref="BJ119:CW119" si="386">+BJ15</f>
        <v>1E-3</v>
      </c>
      <c r="BK119" s="2">
        <f t="shared" si="386"/>
        <v>1E-3</v>
      </c>
      <c r="BL119" s="2">
        <f t="shared" si="386"/>
        <v>1E-3</v>
      </c>
      <c r="BM119" s="2">
        <f t="shared" si="386"/>
        <v>1E-3</v>
      </c>
      <c r="BN119" s="2">
        <f t="shared" si="386"/>
        <v>1E-3</v>
      </c>
      <c r="BO119" s="2">
        <f t="shared" si="386"/>
        <v>1E-3</v>
      </c>
      <c r="BP119" s="2">
        <f t="shared" si="386"/>
        <v>1E-3</v>
      </c>
      <c r="BQ119" s="2">
        <f t="shared" si="386"/>
        <v>1E-3</v>
      </c>
      <c r="BR119" s="2">
        <f t="shared" si="386"/>
        <v>1E-3</v>
      </c>
      <c r="BS119" s="2">
        <f t="shared" si="386"/>
        <v>1E-3</v>
      </c>
      <c r="BT119" s="2">
        <f t="shared" si="386"/>
        <v>1E-3</v>
      </c>
      <c r="BU119" s="2">
        <f t="shared" si="386"/>
        <v>1E-3</v>
      </c>
      <c r="BV119" s="2">
        <f t="shared" si="386"/>
        <v>1E-3</v>
      </c>
      <c r="BW119" s="2">
        <f t="shared" si="386"/>
        <v>1E-3</v>
      </c>
      <c r="BX119" s="2">
        <f t="shared" si="386"/>
        <v>1E-3</v>
      </c>
      <c r="BY119" s="2">
        <f t="shared" si="386"/>
        <v>1E-3</v>
      </c>
      <c r="BZ119" s="2">
        <f t="shared" si="386"/>
        <v>1E-3</v>
      </c>
      <c r="CA119" s="2">
        <f t="shared" si="386"/>
        <v>1E-3</v>
      </c>
      <c r="CB119" s="2">
        <f t="shared" si="386"/>
        <v>1E-3</v>
      </c>
      <c r="CC119" s="2">
        <f t="shared" si="386"/>
        <v>1E-3</v>
      </c>
      <c r="CD119" s="2">
        <f t="shared" si="386"/>
        <v>1E-3</v>
      </c>
      <c r="CE119" s="2">
        <f t="shared" si="386"/>
        <v>1E-3</v>
      </c>
      <c r="CF119" s="2">
        <f t="shared" si="386"/>
        <v>1E-3</v>
      </c>
      <c r="CG119" s="2">
        <f t="shared" si="386"/>
        <v>1E-3</v>
      </c>
      <c r="CH119" s="2">
        <f t="shared" si="386"/>
        <v>1E-3</v>
      </c>
      <c r="CI119" s="2">
        <f t="shared" si="386"/>
        <v>1E-3</v>
      </c>
      <c r="CJ119" s="2">
        <f t="shared" si="386"/>
        <v>1E-3</v>
      </c>
      <c r="CK119" s="2">
        <f t="shared" si="386"/>
        <v>1E-3</v>
      </c>
      <c r="CL119" s="2">
        <f t="shared" si="386"/>
        <v>1E-3</v>
      </c>
      <c r="CM119" s="2">
        <f t="shared" si="386"/>
        <v>1E-3</v>
      </c>
      <c r="CN119" s="2">
        <f t="shared" si="386"/>
        <v>1E-3</v>
      </c>
      <c r="CO119" s="2">
        <f t="shared" si="386"/>
        <v>1E-3</v>
      </c>
      <c r="CP119" s="2">
        <f t="shared" si="386"/>
        <v>1E-3</v>
      </c>
      <c r="CQ119" s="2">
        <f t="shared" si="386"/>
        <v>1E-3</v>
      </c>
      <c r="CR119" s="2">
        <f t="shared" si="386"/>
        <v>1E-3</v>
      </c>
      <c r="CS119" s="2">
        <f t="shared" si="386"/>
        <v>1E-3</v>
      </c>
      <c r="CT119" s="2">
        <f t="shared" si="386"/>
        <v>1E-3</v>
      </c>
      <c r="CU119" s="2">
        <f t="shared" si="386"/>
        <v>1E-3</v>
      </c>
      <c r="CV119" s="2">
        <f t="shared" si="386"/>
        <v>1E-3</v>
      </c>
      <c r="CW119" s="2">
        <f t="shared" si="386"/>
        <v>1E-3</v>
      </c>
    </row>
    <row r="120" spans="1:101" ht="20.75" customHeight="1" x14ac:dyDescent="0.2">
      <c r="A120" s="8" t="s">
        <v>22</v>
      </c>
      <c r="B120" s="46">
        <f t="shared" ref="B120:AG120" si="387">+$B$5*B104/B117</f>
        <v>0.14149428965308389</v>
      </c>
      <c r="C120" s="2">
        <f t="shared" si="387"/>
        <v>0.14034424437589044</v>
      </c>
      <c r="D120" s="2">
        <f t="shared" si="387"/>
        <v>0.13922076430293537</v>
      </c>
      <c r="E120" s="2">
        <f t="shared" si="387"/>
        <v>0.13814765699867923</v>
      </c>
      <c r="F120" s="2">
        <f t="shared" si="387"/>
        <v>0.1371355651327108</v>
      </c>
      <c r="G120" s="2">
        <f t="shared" si="387"/>
        <v>0.13618824476879399</v>
      </c>
      <c r="H120" s="2">
        <f t="shared" si="387"/>
        <v>0.13530593763131901</v>
      </c>
      <c r="I120" s="2">
        <f t="shared" si="387"/>
        <v>0.13448715699786967</v>
      </c>
      <c r="J120" s="2">
        <f t="shared" si="387"/>
        <v>0.13372961395439212</v>
      </c>
      <c r="K120" s="2">
        <f t="shared" si="387"/>
        <v>0.13303068292951448</v>
      </c>
      <c r="L120" s="2">
        <f t="shared" si="387"/>
        <v>0.13238762538353993</v>
      </c>
      <c r="M120" s="2">
        <f t="shared" si="387"/>
        <v>0.13179769152898982</v>
      </c>
      <c r="N120" s="2">
        <f t="shared" si="387"/>
        <v>0.13125816604514712</v>
      </c>
      <c r="O120" s="2">
        <f t="shared" si="387"/>
        <v>0.13076639538515833</v>
      </c>
      <c r="P120" s="2">
        <f t="shared" si="387"/>
        <v>0.13031981988279176</v>
      </c>
      <c r="Q120" s="2">
        <f t="shared" si="387"/>
        <v>0.12991603105196342</v>
      </c>
      <c r="R120" s="2">
        <f t="shared" si="387"/>
        <v>0.12955287862584938</v>
      </c>
      <c r="S120" s="2">
        <f t="shared" si="387"/>
        <v>0.12922866728157484</v>
      </c>
      <c r="T120" s="2">
        <f t="shared" si="387"/>
        <v>0.12894251415436409</v>
      </c>
      <c r="U120" s="2">
        <f t="shared" si="387"/>
        <v>0.12868715329862751</v>
      </c>
      <c r="V120" s="2">
        <f t="shared" si="387"/>
        <v>0.12845724905441583</v>
      </c>
      <c r="W120" s="2">
        <f t="shared" si="387"/>
        <v>0.12824863902389938</v>
      </c>
      <c r="X120" s="2">
        <f t="shared" si="387"/>
        <v>0.1280578911932814</v>
      </c>
      <c r="Y120" s="2">
        <f t="shared" si="387"/>
        <v>0.12788204345443038</v>
      </c>
      <c r="Z120" s="2">
        <f t="shared" si="387"/>
        <v>0.12771844939607879</v>
      </c>
      <c r="AA120" s="2">
        <f t="shared" si="387"/>
        <v>0.12756468623181466</v>
      </c>
      <c r="AB120" s="2">
        <f t="shared" si="387"/>
        <v>0.12741849901768795</v>
      </c>
      <c r="AC120" s="2">
        <f t="shared" si="387"/>
        <v>0.12727776624803849</v>
      </c>
      <c r="AD120" s="2">
        <f t="shared" si="387"/>
        <v>0.12714047800966707</v>
      </c>
      <c r="AE120" s="2">
        <f t="shared" si="387"/>
        <v>0.12700472123827747</v>
      </c>
      <c r="AF120" s="2">
        <f t="shared" si="387"/>
        <v>0.1268686692183425</v>
      </c>
      <c r="AG120" s="2">
        <f t="shared" si="387"/>
        <v>0.12673057320659101</v>
      </c>
      <c r="AH120" s="2">
        <f t="shared" ref="AH120:BI120" si="388">+$B$5*AH104/AH117</f>
        <v>0.12658875478311812</v>
      </c>
      <c r="AI120" s="2">
        <f t="shared" si="388"/>
        <v>0.12644159782624462</v>
      </c>
      <c r="AJ120" s="2">
        <f t="shared" si="388"/>
        <v>0.12628753861237768</v>
      </c>
      <c r="AK120" s="2">
        <f t="shared" si="388"/>
        <v>0.12612505192069812</v>
      </c>
      <c r="AL120" s="2">
        <f t="shared" si="388"/>
        <v>0.12595262960993428</v>
      </c>
      <c r="AM120" s="2">
        <f t="shared" si="388"/>
        <v>0.12576874538242705</v>
      </c>
      <c r="AN120" s="2">
        <f t="shared" si="388"/>
        <v>0.12557179500826171</v>
      </c>
      <c r="AO120" s="2">
        <f t="shared" si="388"/>
        <v>0.12535999241099452</v>
      </c>
      <c r="AP120" s="2">
        <f t="shared" si="388"/>
        <v>0.12513118787480479</v>
      </c>
      <c r="AQ120" s="2">
        <f t="shared" si="388"/>
        <v>0.12488254836689881</v>
      </c>
      <c r="AR120" s="2">
        <f t="shared" si="388"/>
        <v>0.12460999548404852</v>
      </c>
      <c r="AS120" s="2">
        <f t="shared" si="388"/>
        <v>0.12430721897493195</v>
      </c>
      <c r="AT120" s="2">
        <f t="shared" si="388"/>
        <v>0.12396395287600435</v>
      </c>
      <c r="AU120" s="2">
        <f t="shared" si="388"/>
        <v>0.12356298361739362</v>
      </c>
      <c r="AV120" s="2">
        <f t="shared" si="388"/>
        <v>0.12336067901457612</v>
      </c>
      <c r="AW120" s="2">
        <f t="shared" si="388"/>
        <v>0.12316810955196376</v>
      </c>
      <c r="AX120" s="2">
        <f t="shared" si="388"/>
        <v>0.12296901496391348</v>
      </c>
      <c r="AY120" s="2">
        <f t="shared" si="388"/>
        <v>0.12275684710589345</v>
      </c>
      <c r="AZ120" s="2">
        <f t="shared" si="388"/>
        <v>0.12253013789583116</v>
      </c>
      <c r="BA120" s="2">
        <f t="shared" si="388"/>
        <v>0.12228990193313656</v>
      </c>
      <c r="BB120" s="2">
        <f t="shared" si="388"/>
        <v>0.1220382145386775</v>
      </c>
      <c r="BC120" s="2">
        <f t="shared" si="388"/>
        <v>0.1217774617950667</v>
      </c>
      <c r="BD120" s="2">
        <f t="shared" si="388"/>
        <v>0.12150996821010199</v>
      </c>
      <c r="BE120" s="2">
        <f t="shared" si="388"/>
        <v>0.12123783147549999</v>
      </c>
      <c r="BF120" s="2">
        <f t="shared" si="388"/>
        <v>0.12096286674586927</v>
      </c>
      <c r="BG120" s="2">
        <f t="shared" si="388"/>
        <v>0.12068660573697604</v>
      </c>
      <c r="BH120" s="2">
        <f t="shared" si="388"/>
        <v>0.12041032056930784</v>
      </c>
      <c r="BI120" s="2">
        <f t="shared" si="388"/>
        <v>0.12013505660546081</v>
      </c>
      <c r="BJ120" s="2">
        <f t="shared" ref="BJ120:CW120" si="389">+$B$5*BJ104/BJ117</f>
        <v>0.11986166623292799</v>
      </c>
      <c r="BK120" s="2">
        <f t="shared" si="389"/>
        <v>0.11959084003467399</v>
      </c>
      <c r="BL120" s="2">
        <f t="shared" si="389"/>
        <v>0.1193231340467118</v>
      </c>
      <c r="BM120" s="2">
        <f t="shared" si="389"/>
        <v>0.11905899274051383</v>
      </c>
      <c r="BN120" s="2">
        <f t="shared" si="389"/>
        <v>0.11879876823936851</v>
      </c>
      <c r="BO120" s="2">
        <f t="shared" si="389"/>
        <v>0.1185427361377204</v>
      </c>
      <c r="BP120" s="2">
        <f t="shared" si="389"/>
        <v>0.11829110857021927</v>
      </c>
      <c r="BQ120" s="2">
        <f t="shared" si="389"/>
        <v>0.11804404499329411</v>
      </c>
      <c r="BR120" s="2">
        <f t="shared" si="389"/>
        <v>0.11780166107465113</v>
      </c>
      <c r="BS120" s="2">
        <f t="shared" si="389"/>
        <v>0.11756403613287972</v>
      </c>
      <c r="BT120" s="2">
        <f t="shared" si="389"/>
        <v>0.11733121946204118</v>
      </c>
      <c r="BU120" s="2">
        <f t="shared" si="389"/>
        <v>0.11710323580633082</v>
      </c>
      <c r="BV120" s="2">
        <f t="shared" si="389"/>
        <v>0.11688009042950269</v>
      </c>
      <c r="BW120" s="2">
        <f t="shared" si="389"/>
        <v>0.11666177394050167</v>
      </c>
      <c r="BX120" s="2">
        <f t="shared" si="389"/>
        <v>0.11644826774565484</v>
      </c>
      <c r="BY120" s="2">
        <f t="shared" si="389"/>
        <v>0.11623955066957731</v>
      </c>
      <c r="BZ120" s="2">
        <f t="shared" si="389"/>
        <v>0.11603560841176344</v>
      </c>
      <c r="CA120" s="2">
        <f t="shared" si="389"/>
        <v>0.11583644808157334</v>
      </c>
      <c r="CB120" s="2">
        <f t="shared" si="389"/>
        <v>0.11564212179065766</v>
      </c>
      <c r="CC120" s="2">
        <f t="shared" si="389"/>
        <v>0.11545276657165757</v>
      </c>
      <c r="CD120" s="2">
        <f t="shared" si="389"/>
        <v>0.11526867261016346</v>
      </c>
      <c r="CE120" s="2">
        <f t="shared" si="389"/>
        <v>0.11509040097780854</v>
      </c>
      <c r="CF120" s="2">
        <f t="shared" si="389"/>
        <v>0.11491898770025805</v>
      </c>
      <c r="CG120" s="2">
        <f t="shared" si="389"/>
        <v>0.1147562981847344</v>
      </c>
      <c r="CH120" s="2">
        <f t="shared" si="389"/>
        <v>0.1146056438656583</v>
      </c>
      <c r="CI120" s="2">
        <f t="shared" si="389"/>
        <v>0.11447285774348948</v>
      </c>
      <c r="CJ120" s="2">
        <f t="shared" si="389"/>
        <v>0.11436817654251659</v>
      </c>
      <c r="CK120" s="2">
        <f t="shared" si="389"/>
        <v>0.11430955530055051</v>
      </c>
      <c r="CL120" s="2">
        <f t="shared" si="389"/>
        <v>0.11432856730564739</v>
      </c>
      <c r="CM120" s="2">
        <f t="shared" si="389"/>
        <v>0.11448110078286938</v>
      </c>
      <c r="CN120" s="2">
        <f t="shared" si="389"/>
        <v>0.11486736204649489</v>
      </c>
      <c r="CO120" s="2">
        <f t="shared" si="389"/>
        <v>0.11331887020986083</v>
      </c>
      <c r="CP120" s="2">
        <f t="shared" si="389"/>
        <v>0.11220930989277632</v>
      </c>
      <c r="CQ120" s="2">
        <f t="shared" si="389"/>
        <v>0.11140077952960022</v>
      </c>
      <c r="CR120" s="2">
        <f t="shared" si="389"/>
        <v>0.1108009211834345</v>
      </c>
      <c r="CS120" s="2">
        <f t="shared" si="389"/>
        <v>0.11034690979380272</v>
      </c>
      <c r="CT120" s="2">
        <f t="shared" si="389"/>
        <v>0.10999552638989098</v>
      </c>
      <c r="CU120" s="2">
        <f t="shared" si="389"/>
        <v>0.10971679584395015</v>
      </c>
      <c r="CV120" s="2">
        <f t="shared" si="389"/>
        <v>0.10948980371506314</v>
      </c>
      <c r="CW120" s="2">
        <f t="shared" si="389"/>
        <v>0.10929989212074404</v>
      </c>
    </row>
    <row r="121" spans="1:101" ht="20.75" customHeight="1" x14ac:dyDescent="0.2">
      <c r="A121" s="8" t="s">
        <v>23</v>
      </c>
      <c r="B121" s="47">
        <f>+AVERAGE($B120:B120)</f>
        <v>0.14149428965308389</v>
      </c>
      <c r="C121" s="2">
        <f>+AVERAGE($B120:C120)</f>
        <v>0.14091926701448715</v>
      </c>
      <c r="D121" s="2">
        <f>+AVERAGE($B120:D120)</f>
        <v>0.1403530994439699</v>
      </c>
      <c r="E121" s="2">
        <f>+AVERAGE($B120:E120)</f>
        <v>0.13980173883264724</v>
      </c>
      <c r="F121" s="2">
        <f>+AVERAGE($B120:F120)</f>
        <v>0.13926850409265995</v>
      </c>
      <c r="G121" s="2">
        <f>+AVERAGE($B120:G120)</f>
        <v>0.1387551275386823</v>
      </c>
      <c r="H121" s="2">
        <f>+AVERAGE($B120:H120)</f>
        <v>0.13826238612334468</v>
      </c>
      <c r="I121" s="2">
        <f>+AVERAGE($B120:I120)</f>
        <v>0.13779048248266032</v>
      </c>
      <c r="J121" s="2">
        <f>+AVERAGE($B120:J120)</f>
        <v>0.1373392748684083</v>
      </c>
      <c r="K121" s="2">
        <f>+AVERAGE($B120:K120)</f>
        <v>0.13690841567451892</v>
      </c>
      <c r="L121" s="2">
        <f>+AVERAGE($B120:L120)</f>
        <v>0.13649743473897538</v>
      </c>
      <c r="M121" s="2">
        <f>+AVERAGE($B120:M120)</f>
        <v>0.13610578947147658</v>
      </c>
      <c r="N121" s="2">
        <f>+AVERAGE($B120:N120)</f>
        <v>0.13573289536175892</v>
      </c>
      <c r="O121" s="2">
        <f>+AVERAGE($B120:O120)</f>
        <v>0.13537814536343032</v>
      </c>
      <c r="P121" s="2">
        <f>+AVERAGE($B120:P120)</f>
        <v>0.13504092366472109</v>
      </c>
      <c r="Q121" s="2">
        <f>+AVERAGE($B120:Q120)</f>
        <v>0.13472061787642373</v>
      </c>
      <c r="R121" s="2">
        <f>+AVERAGE($B120:R120)</f>
        <v>0.13441663321462524</v>
      </c>
      <c r="S121" s="2">
        <f>+AVERAGE($B120:S120)</f>
        <v>0.13412841288501132</v>
      </c>
      <c r="T121" s="2">
        <f>+AVERAGE($B120:T120)</f>
        <v>0.13385547084655622</v>
      </c>
      <c r="U121" s="2">
        <f>+AVERAGE($B120:U120)</f>
        <v>0.13359705496915977</v>
      </c>
      <c r="V121" s="2">
        <f>+AVERAGE($B120:V120)</f>
        <v>0.1333523023065529</v>
      </c>
      <c r="W121" s="2">
        <f>+AVERAGE($B120:W120)</f>
        <v>0.13312031761188683</v>
      </c>
      <c r="X121" s="2">
        <f>+AVERAGE($B120:X120)</f>
        <v>0.13290021211542574</v>
      </c>
      <c r="Y121" s="2">
        <f>+AVERAGE($B120:Y120)</f>
        <v>0.13269112175455092</v>
      </c>
      <c r="Z121" s="2">
        <f>+AVERAGE($B120:Z120)</f>
        <v>0.13249221486021204</v>
      </c>
      <c r="AA121" s="2">
        <f>+AVERAGE($B120:AA120)</f>
        <v>0.13230269452835058</v>
      </c>
      <c r="AB121" s="2">
        <f>+AVERAGE($B120:AB120)</f>
        <v>0.13212179839832605</v>
      </c>
      <c r="AC121" s="2">
        <f>+AVERAGE($B120:AC120)</f>
        <v>0.1319487972501015</v>
      </c>
      <c r="AD121" s="2">
        <f>+AVERAGE($B120:AD120)</f>
        <v>0.13178299313836239</v>
      </c>
      <c r="AE121" s="2">
        <f>+AVERAGE($B120:AE120)</f>
        <v>0.13162371740835957</v>
      </c>
      <c r="AF121" s="2">
        <f>+AVERAGE($B120:AF120)</f>
        <v>0.13147032875706868</v>
      </c>
      <c r="AG121" s="2">
        <f>+AVERAGE($B120:AG120)</f>
        <v>0.13132221139611625</v>
      </c>
      <c r="AH121" s="2">
        <f>+AVERAGE($B120:AH120)</f>
        <v>0.13117877331693448</v>
      </c>
      <c r="AI121" s="2">
        <f>+AVERAGE($B120:AI120)</f>
        <v>0.13103944462603181</v>
      </c>
      <c r="AJ121" s="2">
        <f>+AVERAGE($B120:AJ120)</f>
        <v>0.13090367588278454</v>
      </c>
      <c r="AK121" s="2">
        <f>+AVERAGE($B120:AK120)</f>
        <v>0.13077093632828216</v>
      </c>
      <c r="AL121" s="2">
        <f>+AVERAGE($B120:AL120)</f>
        <v>0.13064071182238085</v>
      </c>
      <c r="AM121" s="2">
        <f>+AVERAGE($B120:AM120)</f>
        <v>0.13051250217922417</v>
      </c>
      <c r="AN121" s="2">
        <f>+AVERAGE($B120:AN120)</f>
        <v>0.13038581737996874</v>
      </c>
      <c r="AO121" s="2">
        <f>+AVERAGE($B120:AO120)</f>
        <v>0.13026017175574439</v>
      </c>
      <c r="AP121" s="2">
        <f>+AVERAGE($B120:AP120)</f>
        <v>0.13013507458791659</v>
      </c>
      <c r="AQ121" s="2">
        <f>+AVERAGE($B120:AQ120)</f>
        <v>0.13001001443979712</v>
      </c>
      <c r="AR121" s="2">
        <f>+AVERAGE($B120:AR120)</f>
        <v>0.12988443260361693</v>
      </c>
      <c r="AS121" s="2">
        <f>+AVERAGE($B120:AS120)</f>
        <v>0.12975767774841954</v>
      </c>
      <c r="AT121" s="2">
        <f>+AVERAGE($B120:AT120)</f>
        <v>0.12962892830681033</v>
      </c>
      <c r="AU121" s="2">
        <f>+AVERAGE($B120:AU120)</f>
        <v>0.12949705994399691</v>
      </c>
      <c r="AV121" s="2">
        <f>+AVERAGE($B120:AV120)</f>
        <v>0.12936649864762625</v>
      </c>
      <c r="AW121" s="2">
        <f>+AVERAGE($B120:AW120)</f>
        <v>0.12923736554146661</v>
      </c>
      <c r="AX121" s="2">
        <f>+AVERAGE($B120:AX120)</f>
        <v>0.12910944001947575</v>
      </c>
      <c r="AY121" s="2">
        <f>+AVERAGE($B120:AY120)</f>
        <v>0.12898238816120411</v>
      </c>
      <c r="AZ121" s="2">
        <f>+AVERAGE($B120:AZ120)</f>
        <v>0.12885587345011834</v>
      </c>
      <c r="BA121" s="2">
        <f>+AVERAGE($B120:BA120)</f>
        <v>0.12872960476709946</v>
      </c>
      <c r="BB121" s="2">
        <f>+AVERAGE($B120:BB120)</f>
        <v>0.12860335212128018</v>
      </c>
      <c r="BC121" s="2">
        <f>+AVERAGE($B120:BC120)</f>
        <v>0.12847694674486881</v>
      </c>
      <c r="BD121" s="2">
        <f>+AVERAGE($B120:BD120)</f>
        <v>0.12835027440787306</v>
      </c>
      <c r="BE121" s="2">
        <f>+AVERAGE($B120:BE120)</f>
        <v>0.12822326649836641</v>
      </c>
      <c r="BF121" s="2">
        <f>+AVERAGE($B120:BF120)</f>
        <v>0.12809589106411207</v>
      </c>
      <c r="BG121" s="2">
        <f>+AVERAGE($B120:BG120)</f>
        <v>0.12796814476536833</v>
      </c>
      <c r="BH121" s="2">
        <f>+AVERAGE($B120:BH120)</f>
        <v>0.12784004605018087</v>
      </c>
      <c r="BI121" s="2">
        <f>+AVERAGE($B120:BI120)</f>
        <v>0.12771162955943555</v>
      </c>
      <c r="BJ121" s="2">
        <f>+AVERAGE($B120:BJ120)</f>
        <v>0.12758294163605016</v>
      </c>
      <c r="BK121" s="2">
        <f>+AVERAGE($B120:BK120)</f>
        <v>0.12745403677151185</v>
      </c>
      <c r="BL121" s="2">
        <f>+AVERAGE($B120:BL120)</f>
        <v>0.12732497482349917</v>
      </c>
      <c r="BM121" s="2">
        <f>+AVERAGE($B120:BM120)</f>
        <v>0.12719581885345252</v>
      </c>
      <c r="BN121" s="2">
        <f>+AVERAGE($B120:BN120)</f>
        <v>0.12706663345938971</v>
      </c>
      <c r="BO121" s="2">
        <f>+AVERAGE($B120:BO120)</f>
        <v>0.12693748349997047</v>
      </c>
      <c r="BP121" s="2">
        <f>+AVERAGE($B120:BP120)</f>
        <v>0.12680843312788462</v>
      </c>
      <c r="BQ121" s="2">
        <f>+AVERAGE($B120:BQ120)</f>
        <v>0.12667954506708182</v>
      </c>
      <c r="BR121" s="2">
        <f>+AVERAGE($B120:BR120)</f>
        <v>0.12655088008168427</v>
      </c>
      <c r="BS121" s="2">
        <f>+AVERAGE($B120:BS120)</f>
        <v>0.12642249659670135</v>
      </c>
      <c r="BT121" s="2">
        <f>+AVERAGE($B120:BT120)</f>
        <v>0.12629445043987517</v>
      </c>
      <c r="BU121" s="2">
        <f>+AVERAGE($B120:BU120)</f>
        <v>0.12616679468107594</v>
      </c>
      <c r="BV121" s="2">
        <f>+AVERAGE($B120:BV120)</f>
        <v>0.12603957955434206</v>
      </c>
      <c r="BW121" s="2">
        <f>+AVERAGE($B120:BW120)</f>
        <v>0.12591285245145231</v>
      </c>
      <c r="BX121" s="2">
        <f>+AVERAGE($B120:BX120)</f>
        <v>0.12578665798870833</v>
      </c>
      <c r="BY121" s="2">
        <f>+AVERAGE($B120:BY120)</f>
        <v>0.1256610381555619</v>
      </c>
      <c r="BZ121" s="2">
        <f>+AVERAGE($B120:BZ120)</f>
        <v>0.1255360325744736</v>
      </c>
      <c r="CA121" s="2">
        <f>+AVERAGE($B120:CA120)</f>
        <v>0.12541167892712873</v>
      </c>
      <c r="CB121" s="2">
        <f>+AVERAGE($B120:CB120)</f>
        <v>0.12528801364692022</v>
      </c>
      <c r="CC121" s="2">
        <f>+AVERAGE($B120:CC120)</f>
        <v>0.12516507305847943</v>
      </c>
      <c r="CD121" s="2">
        <f>+AVERAGE($B120:CD120)</f>
        <v>0.1250428952751669</v>
      </c>
      <c r="CE121" s="2">
        <f>+AVERAGE($B120:CE120)</f>
        <v>0.12492152339349179</v>
      </c>
      <c r="CF121" s="2">
        <f>+AVERAGE($B120:CF120)</f>
        <v>0.12480101091526007</v>
      </c>
      <c r="CG121" s="2">
        <f>+AVERAGE($B120:CG120)</f>
        <v>0.12468143100180142</v>
      </c>
      <c r="CH121" s="2">
        <f>+AVERAGE($B120:CH120)</f>
        <v>0.1245628923296115</v>
      </c>
      <c r="CI121" s="2">
        <f>+AVERAGE($B120:CI120)</f>
        <v>0.12444556634605194</v>
      </c>
      <c r="CJ121" s="2">
        <f>+AVERAGE($B120:CJ120)</f>
        <v>0.12432973427934464</v>
      </c>
      <c r="CK121" s="2">
        <f>+AVERAGE($B120:CK120)</f>
        <v>0.12421586860913107</v>
      </c>
      <c r="CL121" s="2">
        <f>+AVERAGE($B120:CL120)</f>
        <v>0.12410477533605822</v>
      </c>
      <c r="CM121" s="2">
        <f>+AVERAGE($B120:CM120)</f>
        <v>0.12399784561880058</v>
      </c>
      <c r="CN121" s="2">
        <f>+AVERAGE($B120:CN120)</f>
        <v>0.12389751063448952</v>
      </c>
      <c r="CO121" s="2">
        <f>+AVERAGE($B120:CO120)</f>
        <v>0.12378252541248269</v>
      </c>
      <c r="CP121" s="2">
        <f>+AVERAGE($B120:CP120)</f>
        <v>0.12365808223485145</v>
      </c>
      <c r="CQ121" s="2">
        <f>+AVERAGE($B120:CQ120)</f>
        <v>0.12352768539756152</v>
      </c>
      <c r="CR121" s="2">
        <f>+AVERAGE($B120:CR120)</f>
        <v>0.12339371945846546</v>
      </c>
      <c r="CS121" s="2">
        <f>+AVERAGE($B120:CS120)</f>
        <v>0.12325781519112522</v>
      </c>
      <c r="CT121" s="2">
        <f>+AVERAGE($B120:CT120)</f>
        <v>0.12312109056430838</v>
      </c>
      <c r="CU121" s="2">
        <f>+AVERAGE($B120:CU120)</f>
        <v>0.1229843120467537</v>
      </c>
      <c r="CV121" s="2">
        <f>+AVERAGE($B120:CV120)</f>
        <v>0.12284800388178711</v>
      </c>
      <c r="CW121" s="2">
        <f>+AVERAGE($B120:CW120)</f>
        <v>0.12271252276417668</v>
      </c>
    </row>
    <row r="122" spans="1:101" ht="20.75" customHeight="1" x14ac:dyDescent="0.2">
      <c r="A122" s="192" t="s">
        <v>39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</row>
    <row r="123" spans="1:101" ht="20.75" customHeight="1" x14ac:dyDescent="0.2">
      <c r="A123" s="9" t="s">
        <v>34</v>
      </c>
      <c r="B123" s="27">
        <f>B110-B116</f>
        <v>77.744656846505308</v>
      </c>
      <c r="C123" s="3">
        <f>C110-C116</f>
        <v>92.998899534013219</v>
      </c>
      <c r="D123" s="3">
        <f t="shared" ref="D123:AH123" si="390">D110-D116</f>
        <v>109.95847610356572</v>
      </c>
      <c r="E123" s="3">
        <f t="shared" si="390"/>
        <v>128.65055282467029</v>
      </c>
      <c r="F123" s="3">
        <f t="shared" si="390"/>
        <v>149.0962802152153</v>
      </c>
      <c r="G123" s="3">
        <f t="shared" si="390"/>
        <v>171.31149002145369</v>
      </c>
      <c r="H123" s="3">
        <f t="shared" si="390"/>
        <v>195.30723974257083</v>
      </c>
      <c r="I123" s="3">
        <f t="shared" si="390"/>
        <v>221.09023932206065</v>
      </c>
      <c r="J123" s="3">
        <f t="shared" si="390"/>
        <v>248.66319088499961</v>
      </c>
      <c r="K123" s="3">
        <f t="shared" si="390"/>
        <v>278.02506856741729</v>
      </c>
      <c r="L123" s="3">
        <f t="shared" si="390"/>
        <v>309.17136102817722</v>
      </c>
      <c r="M123" s="3">
        <f t="shared" si="390"/>
        <v>342.09429639850805</v>
      </c>
      <c r="N123" s="3">
        <f t="shared" si="390"/>
        <v>376.78306961166436</v>
      </c>
      <c r="O123" s="3">
        <f t="shared" si="390"/>
        <v>413.22409346163607</v>
      </c>
      <c r="P123" s="3">
        <f t="shared" si="390"/>
        <v>451.40131050130816</v>
      </c>
      <c r="Q123" s="3">
        <f t="shared" si="390"/>
        <v>491.29662487661005</v>
      </c>
      <c r="R123" s="3">
        <f t="shared" si="390"/>
        <v>532.89056870546915</v>
      </c>
      <c r="S123" s="3">
        <f t="shared" si="390"/>
        <v>576.16342262357944</v>
      </c>
      <c r="T123" s="3">
        <f t="shared" si="390"/>
        <v>621.11090721633764</v>
      </c>
      <c r="U123" s="3">
        <f t="shared" si="390"/>
        <v>667.7242538489686</v>
      </c>
      <c r="V123" s="3">
        <f t="shared" si="390"/>
        <v>715.99142919150722</v>
      </c>
      <c r="W123" s="3">
        <f t="shared" si="390"/>
        <v>765.89797844771851</v>
      </c>
      <c r="X123" s="3">
        <f t="shared" si="390"/>
        <v>817.42762114896323</v>
      </c>
      <c r="Y123" s="3">
        <f t="shared" si="390"/>
        <v>870.56268781805318</v>
      </c>
      <c r="Z123" s="3">
        <f t="shared" si="390"/>
        <v>925.28445616313309</v>
      </c>
      <c r="AA123" s="3">
        <f t="shared" si="390"/>
        <v>981.57342382343097</v>
      </c>
      <c r="AB123" s="3">
        <f t="shared" si="390"/>
        <v>1039.4095440997546</v>
      </c>
      <c r="AC123" s="3">
        <f t="shared" si="390"/>
        <v>1098.7724396990332</v>
      </c>
      <c r="AD123" s="3">
        <f t="shared" si="390"/>
        <v>1159.641601997082</v>
      </c>
      <c r="AE123" s="3">
        <f t="shared" si="390"/>
        <v>1221.9965859346871</v>
      </c>
      <c r="AF123" s="3">
        <f t="shared" si="390"/>
        <v>1285.8171995538819</v>
      </c>
      <c r="AG123" s="3">
        <f t="shared" si="390"/>
        <v>1351.0836893472781</v>
      </c>
      <c r="AH123" s="3">
        <f t="shared" si="390"/>
        <v>1417.7769200220418</v>
      </c>
      <c r="AI123" s="3">
        <f t="shared" ref="AI123:BI123" si="391">AI110-AI116</f>
        <v>1485.8785398770849</v>
      </c>
      <c r="AJ123" s="3">
        <f t="shared" si="391"/>
        <v>1555.3711185392826</v>
      </c>
      <c r="AK123" s="3">
        <f t="shared" si="391"/>
        <v>1626.2382305556835</v>
      </c>
      <c r="AL123" s="3">
        <f t="shared" si="391"/>
        <v>1698.4644333813856</v>
      </c>
      <c r="AM123" s="3">
        <f t="shared" si="391"/>
        <v>1772.0350511338461</v>
      </c>
      <c r="AN123" s="3">
        <f t="shared" si="391"/>
        <v>1846.9355859730861</v>
      </c>
      <c r="AO123" s="3">
        <f t="shared" si="391"/>
        <v>1923.1504507224863</v>
      </c>
      <c r="AP123" s="3">
        <f t="shared" si="391"/>
        <v>2000.6604372792519</v>
      </c>
      <c r="AQ123" s="3">
        <f t="shared" si="391"/>
        <v>2079.437868426588</v>
      </c>
      <c r="AR123" s="3">
        <f t="shared" si="391"/>
        <v>2159.4374997919267</v>
      </c>
      <c r="AS123" s="3">
        <f t="shared" si="391"/>
        <v>2240.5796791533853</v>
      </c>
      <c r="AT123" s="3">
        <f t="shared" si="391"/>
        <v>2322.7194498788135</v>
      </c>
      <c r="AU123" s="3">
        <f t="shared" si="391"/>
        <v>2409.1190083013907</v>
      </c>
      <c r="AV123" s="3">
        <f t="shared" si="391"/>
        <v>2496.6304647207821</v>
      </c>
      <c r="AW123" s="3">
        <f t="shared" si="391"/>
        <v>2585.4331730032636</v>
      </c>
      <c r="AX123" s="3">
        <f t="shared" si="391"/>
        <v>2675.5748788091191</v>
      </c>
      <c r="AY123" s="3">
        <f t="shared" si="391"/>
        <v>2767.0287020643464</v>
      </c>
      <c r="AZ123" s="3">
        <f t="shared" si="391"/>
        <v>2859.7271500464922</v>
      </c>
      <c r="BA123" s="3">
        <f t="shared" si="391"/>
        <v>2953.5820686820839</v>
      </c>
      <c r="BB123" s="3">
        <f t="shared" si="391"/>
        <v>3048.4960980229898</v>
      </c>
      <c r="BC123" s="3">
        <f t="shared" si="391"/>
        <v>3144.3690585568534</v>
      </c>
      <c r="BD123" s="3">
        <f t="shared" si="391"/>
        <v>3241.1013674214155</v>
      </c>
      <c r="BE123" s="3">
        <f t="shared" si="391"/>
        <v>3338.5957493500009</v>
      </c>
      <c r="BF123" s="3">
        <f t="shared" si="391"/>
        <v>3436.7580007494553</v>
      </c>
      <c r="BG123" s="3">
        <f t="shared" si="391"/>
        <v>3535.4972452028132</v>
      </c>
      <c r="BH123" s="3">
        <f t="shared" si="391"/>
        <v>3634.7259400141015</v>
      </c>
      <c r="BI123" s="3">
        <f t="shared" si="391"/>
        <v>3734.3597679454174</v>
      </c>
      <c r="BJ123" s="3">
        <f t="shared" ref="BJ123:CW123" si="392">BJ110-BJ116</f>
        <v>3834.3174946534864</v>
      </c>
      <c r="BK123" s="3">
        <f t="shared" si="392"/>
        <v>3934.5208284302903</v>
      </c>
      <c r="BL123" s="3">
        <f t="shared" si="392"/>
        <v>4034.8942909255461</v>
      </c>
      <c r="BM123" s="3">
        <f t="shared" si="392"/>
        <v>4135.3651167483458</v>
      </c>
      <c r="BN123" s="3">
        <f t="shared" si="392"/>
        <v>4235.863168824174</v>
      </c>
      <c r="BO123" s="3">
        <f t="shared" si="392"/>
        <v>4336.3208759314275</v>
      </c>
      <c r="BP123" s="3">
        <f t="shared" si="392"/>
        <v>4436.6731830932613</v>
      </c>
      <c r="BQ123" s="3">
        <f t="shared" si="392"/>
        <v>4536.8575110174579</v>
      </c>
      <c r="BR123" s="3">
        <f t="shared" si="392"/>
        <v>4636.8137265125561</v>
      </c>
      <c r="BS123" s="3">
        <f t="shared" si="392"/>
        <v>4736.4841197299329</v>
      </c>
      <c r="BT123" s="3">
        <f t="shared" si="392"/>
        <v>4835.813385686276</v>
      </c>
      <c r="BU123" s="3">
        <f t="shared" si="392"/>
        <v>4934.7486193110599</v>
      </c>
      <c r="BV123" s="3">
        <f t="shared" si="392"/>
        <v>5033.2393117354341</v>
      </c>
      <c r="BW123" s="3">
        <f t="shared" si="392"/>
        <v>5131.2373835357876</v>
      </c>
      <c r="BX123" s="3">
        <f t="shared" si="392"/>
        <v>5228.6972411384504</v>
      </c>
      <c r="BY123" s="3">
        <f t="shared" si="392"/>
        <v>5325.5759160594389</v>
      </c>
      <c r="BZ123" s="3">
        <f t="shared" si="392"/>
        <v>5421.8333219688566</v>
      </c>
      <c r="CA123" s="3">
        <f t="shared" si="392"/>
        <v>5517.4327283846196</v>
      </c>
      <c r="CB123" s="3">
        <f t="shared" si="392"/>
        <v>5612.3416404821437</v>
      </c>
      <c r="CC123" s="3">
        <f t="shared" si="392"/>
        <v>5706.5333638691491</v>
      </c>
      <c r="CD123" s="3">
        <f t="shared" si="392"/>
        <v>5799.9898001923448</v>
      </c>
      <c r="CE123" s="3">
        <f t="shared" si="392"/>
        <v>5892.7064144126862</v>
      </c>
      <c r="CF123" s="3">
        <f t="shared" si="392"/>
        <v>5984.7010238752973</v>
      </c>
      <c r="CG123" s="3">
        <f t="shared" si="392"/>
        <v>6076.0293269678787</v>
      </c>
      <c r="CH123" s="3">
        <f t="shared" si="392"/>
        <v>6166.8123402296569</v>
      </c>
      <c r="CI123" s="3">
        <f t="shared" si="392"/>
        <v>6257.2848451957079</v>
      </c>
      <c r="CJ123" s="3">
        <f t="shared" si="392"/>
        <v>6347.8811417398874</v>
      </c>
      <c r="CK123" s="3">
        <f t="shared" si="392"/>
        <v>6439.387380245993</v>
      </c>
      <c r="CL123" s="3">
        <f t="shared" si="392"/>
        <v>6533.2141611451198</v>
      </c>
      <c r="CM123" s="3">
        <f t="shared" si="392"/>
        <v>6631.8908383840862</v>
      </c>
      <c r="CN123" s="3">
        <f t="shared" si="392"/>
        <v>6584.8272551252958</v>
      </c>
      <c r="CO123" s="3">
        <f t="shared" si="392"/>
        <v>6702.3377272680182</v>
      </c>
      <c r="CP123" s="3">
        <f t="shared" si="392"/>
        <v>6809.0668286220298</v>
      </c>
      <c r="CQ123" s="3">
        <f t="shared" si="392"/>
        <v>6907.8154567002875</v>
      </c>
      <c r="CR123" s="3">
        <f t="shared" si="392"/>
        <v>7000.5657525822262</v>
      </c>
      <c r="CS123" s="3">
        <f t="shared" si="392"/>
        <v>7088.7254007256197</v>
      </c>
      <c r="CT123" s="3">
        <f t="shared" si="392"/>
        <v>7173.2965716737035</v>
      </c>
      <c r="CU123" s="3">
        <f t="shared" si="392"/>
        <v>7254.9939970221221</v>
      </c>
      <c r="CV123" s="3">
        <f t="shared" si="392"/>
        <v>7334.3281138056645</v>
      </c>
      <c r="CW123" s="3">
        <f t="shared" si="392"/>
        <v>7411.6639209392479</v>
      </c>
    </row>
    <row r="124" spans="1:101" ht="20.75" customHeight="1" x14ac:dyDescent="0.2">
      <c r="A124" s="8" t="s">
        <v>89</v>
      </c>
      <c r="B124" s="46">
        <f>+C124</f>
        <v>8.988434150055479</v>
      </c>
      <c r="C124" s="5">
        <f t="shared" ref="C124:AH124" si="393">+(C117-B117)/(C2-B2)</f>
        <v>8.988434150055479</v>
      </c>
      <c r="D124" s="5">
        <f t="shared" si="393"/>
        <v>10.096554042663012</v>
      </c>
      <c r="E124" s="5">
        <f t="shared" si="393"/>
        <v>11.23842309961724</v>
      </c>
      <c r="F124" s="5">
        <f t="shared" si="393"/>
        <v>12.412093497299907</v>
      </c>
      <c r="G124" s="5">
        <f t="shared" si="393"/>
        <v>13.615603598005213</v>
      </c>
      <c r="H124" s="5">
        <f t="shared" si="393"/>
        <v>14.846924252623831</v>
      </c>
      <c r="I124" s="5">
        <f t="shared" si="393"/>
        <v>16.103931237633766</v>
      </c>
      <c r="J124" s="5">
        <f t="shared" si="393"/>
        <v>17.384397980758081</v>
      </c>
      <c r="K124" s="5">
        <f t="shared" si="393"/>
        <v>18.686002462758847</v>
      </c>
      <c r="L124" s="5">
        <f t="shared" si="393"/>
        <v>20.006341625353024</v>
      </c>
      <c r="M124" s="5">
        <f t="shared" si="393"/>
        <v>21.342946363891521</v>
      </c>
      <c r="N124" s="5">
        <f t="shared" si="393"/>
        <v>22.69328845861828</v>
      </c>
      <c r="O124" s="5">
        <f t="shared" si="393"/>
        <v>24.054766150788783</v>
      </c>
      <c r="P124" s="5">
        <f t="shared" si="393"/>
        <v>25.424648851615711</v>
      </c>
      <c r="Q124" s="5">
        <f t="shared" si="393"/>
        <v>26.799940405825055</v>
      </c>
      <c r="R124" s="5">
        <f t="shared" si="393"/>
        <v>28.177089470899681</v>
      </c>
      <c r="S124" s="5">
        <f t="shared" si="393"/>
        <v>29.551406216085617</v>
      </c>
      <c r="T124" s="5">
        <f t="shared" si="393"/>
        <v>30.915913545651527</v>
      </c>
      <c r="U124" s="5">
        <f t="shared" si="393"/>
        <v>32.296479468561941</v>
      </c>
      <c r="V124" s="5">
        <f t="shared" si="393"/>
        <v>33.688352519291492</v>
      </c>
      <c r="W124" s="5">
        <f t="shared" si="393"/>
        <v>35.08812317039947</v>
      </c>
      <c r="X124" s="5">
        <f t="shared" si="393"/>
        <v>36.493309423268599</v>
      </c>
      <c r="Y124" s="5">
        <f t="shared" si="393"/>
        <v>37.902085834291576</v>
      </c>
      <c r="Z124" s="5">
        <f t="shared" si="393"/>
        <v>39.31310846311235</v>
      </c>
      <c r="AA124" s="5">
        <f t="shared" si="393"/>
        <v>40.725403108358115</v>
      </c>
      <c r="AB124" s="5">
        <f t="shared" si="393"/>
        <v>42.138296241269565</v>
      </c>
      <c r="AC124" s="5">
        <f t="shared" si="393"/>
        <v>43.551372687445202</v>
      </c>
      <c r="AD124" s="5">
        <f t="shared" si="393"/>
        <v>44.964451261033176</v>
      </c>
      <c r="AE124" s="5">
        <f t="shared" si="393"/>
        <v>46.377574694028041</v>
      </c>
      <c r="AF124" s="5">
        <f t="shared" si="393"/>
        <v>47.791006434564039</v>
      </c>
      <c r="AG124" s="5">
        <f t="shared" si="393"/>
        <v>49.205236364645316</v>
      </c>
      <c r="AH124" s="5">
        <f t="shared" si="393"/>
        <v>50.620995518652855</v>
      </c>
      <c r="AI124" s="5">
        <f t="shared" ref="AI124:BI124" si="394">+(AI117-AH117)/(AI2-AH2)</f>
        <v>52.039282308770268</v>
      </c>
      <c r="AJ124" s="5">
        <f t="shared" si="394"/>
        <v>53.461410448755302</v>
      </c>
      <c r="AK124" s="5">
        <f t="shared" si="394"/>
        <v>54.889094703645426</v>
      </c>
      <c r="AL124" s="5">
        <f t="shared" si="394"/>
        <v>56.324606053227036</v>
      </c>
      <c r="AM124" s="5">
        <f t="shared" si="394"/>
        <v>57.771057110601035</v>
      </c>
      <c r="AN124" s="5">
        <f t="shared" si="394"/>
        <v>59.232923923786799</v>
      </c>
      <c r="AO124" s="5">
        <f t="shared" si="394"/>
        <v>60.717013503369529</v>
      </c>
      <c r="AP124" s="5">
        <f t="shared" si="394"/>
        <v>62.234241480317721</v>
      </c>
      <c r="AQ124" s="5">
        <f t="shared" si="394"/>
        <v>63.80290851028694</v>
      </c>
      <c r="AR124" s="5">
        <f t="shared" si="394"/>
        <v>65.454715003929053</v>
      </c>
      <c r="AS124" s="5">
        <f t="shared" si="394"/>
        <v>67.245781312796865</v>
      </c>
      <c r="AT124" s="5">
        <f t="shared" si="394"/>
        <v>69.276760007346823</v>
      </c>
      <c r="AU124" s="5">
        <f t="shared" si="394"/>
        <v>71.729393346435245</v>
      </c>
      <c r="AV124" s="5">
        <f t="shared" si="394"/>
        <v>68.828153734593428</v>
      </c>
      <c r="AW124" s="5">
        <f t="shared" si="394"/>
        <v>69.566647581552388</v>
      </c>
      <c r="AX124" s="5">
        <f t="shared" si="394"/>
        <v>70.610380566288953</v>
      </c>
      <c r="AY124" s="5">
        <f t="shared" si="394"/>
        <v>71.782723507431371</v>
      </c>
      <c r="AZ124" s="5">
        <f t="shared" si="394"/>
        <v>72.981346220366689</v>
      </c>
      <c r="BA124" s="5">
        <f t="shared" si="394"/>
        <v>74.148792621114623</v>
      </c>
      <c r="BB124" s="5">
        <f t="shared" si="394"/>
        <v>75.25426702293953</v>
      </c>
      <c r="BC124" s="5">
        <f t="shared" si="394"/>
        <v>76.282508987032628</v>
      </c>
      <c r="BD124" s="5">
        <f t="shared" si="394"/>
        <v>77.227092415891093</v>
      </c>
      <c r="BE124" s="5">
        <f t="shared" si="394"/>
        <v>78.086449896140408</v>
      </c>
      <c r="BF124" s="5">
        <f t="shared" si="394"/>
        <v>78.861559337021021</v>
      </c>
      <c r="BG124" s="5">
        <f t="shared" si="394"/>
        <v>79.554628425939882</v>
      </c>
      <c r="BH124" s="5">
        <f t="shared" si="394"/>
        <v>80.168374123851393</v>
      </c>
      <c r="BI124" s="5">
        <f t="shared" si="394"/>
        <v>80.705643839960246</v>
      </c>
      <c r="BJ124" s="5">
        <f t="shared" ref="BJ124" si="395">+(BJ117-BI117)/(BJ2-BI2)</f>
        <v>81.169235729725187</v>
      </c>
      <c r="BK124" s="5">
        <f t="shared" ref="BK124" si="396">+(BK117-BJ117)/(BK2-BJ2)</f>
        <v>81.561824599220927</v>
      </c>
      <c r="BL124" s="5">
        <f t="shared" ref="BL124" si="397">+(BL117-BK117)/(BL2-BK2)</f>
        <v>81.885942230906579</v>
      </c>
      <c r="BM124" s="5">
        <f t="shared" ref="BM124" si="398">+(BM117-BL117)/(BM2-BL2)</f>
        <v>82.143990076248883</v>
      </c>
      <c r="BN124" s="5">
        <f t="shared" ref="BN124" si="399">+(BN117-BM117)/(BN2-BM2)</f>
        <v>82.338255857130932</v>
      </c>
      <c r="BO124" s="5">
        <f t="shared" ref="BO124" si="400">+(BO117-BN117)/(BO2-BN2)</f>
        <v>82.470937322074676</v>
      </c>
      <c r="BP124" s="5">
        <f t="shared" ref="BP124" si="401">+(BP117-BO117)/(BP2-BO2)</f>
        <v>82.544160191100673</v>
      </c>
      <c r="BQ124" s="5">
        <f t="shared" ref="BQ124" si="402">+(BQ117-BP117)/(BQ2-BP2)</f>
        <v>82.559993718026817</v>
      </c>
      <c r="BR124" s="5">
        <f t="shared" ref="BR124" si="403">+(BR117-BQ117)/(BR2-BQ2)</f>
        <v>82.520463743583974</v>
      </c>
      <c r="BS124" s="5">
        <f t="shared" ref="BS124" si="404">+(BS117-BR117)/(BS2-BR2)</f>
        <v>82.427558476858394</v>
      </c>
      <c r="BT124" s="5">
        <f t="shared" ref="BT124" si="405">+(BT117-BS117)/(BT2-BS2)</f>
        <v>82.283228597211561</v>
      </c>
      <c r="BU124" s="5">
        <f t="shared" ref="BU124" si="406">+(BU117-BT117)/(BU2-BT2)</f>
        <v>82.08938243800003</v>
      </c>
      <c r="BV124" s="5">
        <f t="shared" ref="BV124" si="407">+(BV117-BU117)/(BV2-BU2)</f>
        <v>81.847865732418725</v>
      </c>
      <c r="BW124" s="5">
        <f t="shared" ref="BW124" si="408">+(BW117-BV117)/(BW2-BV2)</f>
        <v>81.56043610328561</v>
      </c>
      <c r="BX124" s="5">
        <f t="shared" ref="BX124" si="409">+(BX117-BW117)/(BX2-BW2)</f>
        <v>81.228695849029464</v>
      </c>
      <c r="BY124" s="5">
        <f t="shared" ref="BY124" si="410">+(BY117-BX117)/(BY2-BX2)</f>
        <v>80.85399237574893</v>
      </c>
      <c r="BZ124" s="5">
        <f t="shared" ref="BZ124" si="411">+(BZ117-BY117)/(BZ2-BY2)</f>
        <v>80.437223453173644</v>
      </c>
      <c r="CA124" s="5">
        <f t="shared" ref="CA124" si="412">+(CA117-BZ117)/(CA2-BZ2)</f>
        <v>79.978502783976722</v>
      </c>
      <c r="CB124" s="5">
        <f t="shared" ref="CB124" si="413">+(CB117-CA117)/(CB2-CA2)</f>
        <v>79.476573416408058</v>
      </c>
      <c r="CC124" s="5">
        <f t="shared" ref="CC124" si="414">+(CC117-CB117)/(CC2-CB2)</f>
        <v>78.927754847762841</v>
      </c>
      <c r="CD124" s="5">
        <f t="shared" ref="CD124" si="415">+(CD117-CC117)/(CD2-CC2)</f>
        <v>78.324099351742191</v>
      </c>
      <c r="CE124" s="5">
        <f t="shared" ref="CE124" si="416">+(CE117-CD117)/(CE2-CD2)</f>
        <v>77.650134736648027</v>
      </c>
      <c r="CF124" s="5">
        <f t="shared" ref="CF124" si="417">+(CF117-CE117)/(CF2-CE2)</f>
        <v>76.877115321064053</v>
      </c>
      <c r="CG124" s="5">
        <f t="shared" ref="CG124" si="418">+(CG117-CF117)/(CG2-CF2)</f>
        <v>75.952889095454879</v>
      </c>
      <c r="CH124" s="5">
        <f t="shared" ref="CH124" si="419">+(CH117-CG117)/(CH2-CG2)</f>
        <v>74.784037184132472</v>
      </c>
      <c r="CI124" s="5">
        <f t="shared" ref="CI124" si="420">+(CI117-CH117)/(CI2-CH2)</f>
        <v>73.204361582434643</v>
      </c>
      <c r="CJ124" s="5">
        <f t="shared" ref="CJ124" si="421">+(CJ117-CI117)/(CJ2-CI2)</f>
        <v>70.919269161627739</v>
      </c>
      <c r="CK124" s="5">
        <f t="shared" ref="CK124" si="422">+(CK117-CJ117)/(CK2-CJ2)</f>
        <v>67.407312020430979</v>
      </c>
      <c r="CL124" s="5">
        <f t="shared" ref="CL124" si="423">+(CL117-CK117)/(CL2-CK2)</f>
        <v>61.745077169573776</v>
      </c>
      <c r="CM124" s="5">
        <f t="shared" ref="CM124" si="424">+(CM117-CL117)/(CM2-CL2)</f>
        <v>52.293010948604206</v>
      </c>
      <c r="CN124" s="5">
        <f t="shared" ref="CN124" si="425">+(CN117-CM117)/(CN2-CM2)</f>
        <v>36.122978457334831</v>
      </c>
      <c r="CO124" s="5">
        <f t="shared" ref="CO124" si="426">+(CO117-CN117)/(CO2-CN2)</f>
        <v>163.10276008789879</v>
      </c>
      <c r="CP124" s="5">
        <f t="shared" ref="CP124" si="427">+(CP117-CO117)/(CP2-CO2)</f>
        <v>137.22937392642126</v>
      </c>
      <c r="CQ124" s="5">
        <f t="shared" ref="CQ124" si="428">+(CQ117-CP117)/(CQ2-CP2)</f>
        <v>118.19717080362607</v>
      </c>
      <c r="CR124" s="5">
        <f t="shared" ref="CR124" si="429">+(CR117-CQ117)/(CR2-CQ2)</f>
        <v>104.1799303802014</v>
      </c>
      <c r="CS124" s="5">
        <f t="shared" ref="CS124" si="430">+(CS117-CR117)/(CS2-CR2)</f>
        <v>93.81418512130476</v>
      </c>
      <c r="CT124" s="5">
        <f t="shared" ref="CT124" si="431">+(CT117-CS117)/(CT2-CS2)</f>
        <v>86.094787080096282</v>
      </c>
      <c r="CU124" s="5">
        <f t="shared" ref="CU124" si="432">+(CU117-CT117)/(CU2-CT2)</f>
        <v>80.287000707346309</v>
      </c>
      <c r="CV124" s="5">
        <f t="shared" ref="CV124" si="433">+(CV117-CU117)/(CV2-CU2)</f>
        <v>75.856881660765069</v>
      </c>
      <c r="CW124" s="5">
        <f t="shared" ref="CW124" si="434">+(CW117-CV117)/(CW2-CV2)</f>
        <v>72.418002861089192</v>
      </c>
    </row>
    <row r="125" spans="1:101" ht="20.75" customHeight="1" x14ac:dyDescent="0.2">
      <c r="A125" s="8" t="s">
        <v>165</v>
      </c>
      <c r="B125" s="46">
        <f t="shared" ref="B125:AG125" si="435">+SUM(B123:B124)</f>
        <v>86.73309099656079</v>
      </c>
      <c r="C125" s="5">
        <f t="shared" si="435"/>
        <v>101.9873336840687</v>
      </c>
      <c r="D125" s="5">
        <f t="shared" si="435"/>
        <v>120.05503014622873</v>
      </c>
      <c r="E125" s="5">
        <f t="shared" si="435"/>
        <v>139.88897592428754</v>
      </c>
      <c r="F125" s="5">
        <f t="shared" si="435"/>
        <v>161.50837371251521</v>
      </c>
      <c r="G125" s="5">
        <f t="shared" si="435"/>
        <v>184.9270936194589</v>
      </c>
      <c r="H125" s="5">
        <f t="shared" si="435"/>
        <v>210.15416399519466</v>
      </c>
      <c r="I125" s="5">
        <f t="shared" si="435"/>
        <v>237.19417055969441</v>
      </c>
      <c r="J125" s="5">
        <f t="shared" si="435"/>
        <v>266.04758886575769</v>
      </c>
      <c r="K125" s="5">
        <f t="shared" si="435"/>
        <v>296.71107103017613</v>
      </c>
      <c r="L125" s="5">
        <f t="shared" si="435"/>
        <v>329.17770265353022</v>
      </c>
      <c r="M125" s="5">
        <f t="shared" si="435"/>
        <v>363.43724276239959</v>
      </c>
      <c r="N125" s="5">
        <f t="shared" si="435"/>
        <v>399.47635807028263</v>
      </c>
      <c r="O125" s="5">
        <f t="shared" si="435"/>
        <v>437.27885961242487</v>
      </c>
      <c r="P125" s="5">
        <f t="shared" si="435"/>
        <v>476.82595935292386</v>
      </c>
      <c r="Q125" s="5">
        <f t="shared" si="435"/>
        <v>518.09656528243511</v>
      </c>
      <c r="R125" s="5">
        <f t="shared" si="435"/>
        <v>561.06765817636881</v>
      </c>
      <c r="S125" s="5">
        <f t="shared" si="435"/>
        <v>605.71482883966507</v>
      </c>
      <c r="T125" s="5">
        <f t="shared" si="435"/>
        <v>652.02682076198914</v>
      </c>
      <c r="U125" s="5">
        <f t="shared" si="435"/>
        <v>700.02073331753058</v>
      </c>
      <c r="V125" s="5">
        <f t="shared" si="435"/>
        <v>749.67978171079869</v>
      </c>
      <c r="W125" s="5">
        <f t="shared" si="435"/>
        <v>800.98610161811803</v>
      </c>
      <c r="X125" s="5">
        <f t="shared" si="435"/>
        <v>853.92093057223178</v>
      </c>
      <c r="Y125" s="5">
        <f t="shared" si="435"/>
        <v>908.46477365234477</v>
      </c>
      <c r="Z125" s="5">
        <f t="shared" si="435"/>
        <v>964.59756462624546</v>
      </c>
      <c r="AA125" s="5">
        <f t="shared" si="435"/>
        <v>1022.2988269317891</v>
      </c>
      <c r="AB125" s="5">
        <f t="shared" si="435"/>
        <v>1081.5478403410241</v>
      </c>
      <c r="AC125" s="5">
        <f t="shared" si="435"/>
        <v>1142.3238123864783</v>
      </c>
      <c r="AD125" s="5">
        <f t="shared" si="435"/>
        <v>1204.6060532581153</v>
      </c>
      <c r="AE125" s="5">
        <f t="shared" si="435"/>
        <v>1268.3741606287151</v>
      </c>
      <c r="AF125" s="5">
        <f t="shared" si="435"/>
        <v>1333.6082059884459</v>
      </c>
      <c r="AG125" s="5">
        <f t="shared" si="435"/>
        <v>1400.2889257119234</v>
      </c>
      <c r="AH125" s="5">
        <f t="shared" ref="AH125:BI125" si="436">+SUM(AH123:AH124)</f>
        <v>1468.3979155406946</v>
      </c>
      <c r="AI125" s="5">
        <f t="shared" si="436"/>
        <v>1537.9178221858551</v>
      </c>
      <c r="AJ125" s="5">
        <f t="shared" si="436"/>
        <v>1608.8325289880379</v>
      </c>
      <c r="AK125" s="5">
        <f t="shared" si="436"/>
        <v>1681.1273252593289</v>
      </c>
      <c r="AL125" s="5">
        <f t="shared" si="436"/>
        <v>1754.7890394346125</v>
      </c>
      <c r="AM125" s="5">
        <f t="shared" si="436"/>
        <v>1829.8061082444472</v>
      </c>
      <c r="AN125" s="5">
        <f t="shared" si="436"/>
        <v>1906.1685098968728</v>
      </c>
      <c r="AO125" s="5">
        <f t="shared" si="436"/>
        <v>1983.8674642258559</v>
      </c>
      <c r="AP125" s="5">
        <f t="shared" si="436"/>
        <v>2062.8946787595696</v>
      </c>
      <c r="AQ125" s="5">
        <f t="shared" si="436"/>
        <v>2143.2407769368751</v>
      </c>
      <c r="AR125" s="5">
        <f t="shared" si="436"/>
        <v>2224.8922147958556</v>
      </c>
      <c r="AS125" s="5">
        <f t="shared" si="436"/>
        <v>2307.825460466182</v>
      </c>
      <c r="AT125" s="5">
        <f t="shared" si="436"/>
        <v>2391.9962098861602</v>
      </c>
      <c r="AU125" s="5">
        <f t="shared" si="436"/>
        <v>2480.848401647826</v>
      </c>
      <c r="AV125" s="5">
        <f t="shared" si="436"/>
        <v>2565.4586184553755</v>
      </c>
      <c r="AW125" s="5">
        <f t="shared" si="436"/>
        <v>2654.999820584816</v>
      </c>
      <c r="AX125" s="5">
        <f t="shared" si="436"/>
        <v>2746.1852593754079</v>
      </c>
      <c r="AY125" s="5">
        <f t="shared" si="436"/>
        <v>2838.8114255717778</v>
      </c>
      <c r="AZ125" s="5">
        <f t="shared" si="436"/>
        <v>2932.7084962668587</v>
      </c>
      <c r="BA125" s="5">
        <f t="shared" si="436"/>
        <v>3027.7308613031987</v>
      </c>
      <c r="BB125" s="5">
        <f t="shared" si="436"/>
        <v>3123.7503650459294</v>
      </c>
      <c r="BC125" s="5">
        <f t="shared" si="436"/>
        <v>3220.6515675438859</v>
      </c>
      <c r="BD125" s="5">
        <f t="shared" si="436"/>
        <v>3318.3284598373066</v>
      </c>
      <c r="BE125" s="5">
        <f t="shared" si="436"/>
        <v>3416.6821992461414</v>
      </c>
      <c r="BF125" s="5">
        <f t="shared" si="436"/>
        <v>3515.6195600864762</v>
      </c>
      <c r="BG125" s="5">
        <f t="shared" si="436"/>
        <v>3615.0518736287531</v>
      </c>
      <c r="BH125" s="5">
        <f t="shared" si="436"/>
        <v>3714.8943141379527</v>
      </c>
      <c r="BI125" s="5">
        <f t="shared" si="436"/>
        <v>3815.0654117853778</v>
      </c>
      <c r="BJ125" s="5">
        <f t="shared" ref="BJ125:CW125" si="437">+SUM(BJ123:BJ124)</f>
        <v>3915.4867303832116</v>
      </c>
      <c r="BK125" s="5">
        <f t="shared" si="437"/>
        <v>4016.0826530295112</v>
      </c>
      <c r="BL125" s="5">
        <f t="shared" si="437"/>
        <v>4116.7802331564526</v>
      </c>
      <c r="BM125" s="5">
        <f t="shared" si="437"/>
        <v>4217.5091068245947</v>
      </c>
      <c r="BN125" s="5">
        <f t="shared" si="437"/>
        <v>4318.2014246813051</v>
      </c>
      <c r="BO125" s="5">
        <f t="shared" si="437"/>
        <v>4418.7918132535024</v>
      </c>
      <c r="BP125" s="5">
        <f t="shared" si="437"/>
        <v>4519.217343284362</v>
      </c>
      <c r="BQ125" s="5">
        <f t="shared" si="437"/>
        <v>4619.4175047354847</v>
      </c>
      <c r="BR125" s="5">
        <f t="shared" si="437"/>
        <v>4719.3341902561397</v>
      </c>
      <c r="BS125" s="5">
        <f t="shared" si="437"/>
        <v>4818.9116782067913</v>
      </c>
      <c r="BT125" s="5">
        <f t="shared" si="437"/>
        <v>4918.0966142834877</v>
      </c>
      <c r="BU125" s="5">
        <f t="shared" si="437"/>
        <v>5016.8380017490599</v>
      </c>
      <c r="BV125" s="5">
        <f t="shared" si="437"/>
        <v>5115.0871774678526</v>
      </c>
      <c r="BW125" s="5">
        <f t="shared" si="437"/>
        <v>5212.7978196390732</v>
      </c>
      <c r="BX125" s="5">
        <f t="shared" si="437"/>
        <v>5309.9259369874799</v>
      </c>
      <c r="BY125" s="5">
        <f t="shared" si="437"/>
        <v>5406.4299084351878</v>
      </c>
      <c r="BZ125" s="5">
        <f t="shared" si="437"/>
        <v>5502.2705454220304</v>
      </c>
      <c r="CA125" s="5">
        <f t="shared" si="437"/>
        <v>5597.4112311685967</v>
      </c>
      <c r="CB125" s="5">
        <f t="shared" si="437"/>
        <v>5691.8182138985521</v>
      </c>
      <c r="CC125" s="5">
        <f t="shared" si="437"/>
        <v>5785.4611187169121</v>
      </c>
      <c r="CD125" s="5">
        <f t="shared" si="437"/>
        <v>5878.3138995440868</v>
      </c>
      <c r="CE125" s="5">
        <f t="shared" si="437"/>
        <v>5970.3565491493346</v>
      </c>
      <c r="CF125" s="5">
        <f t="shared" si="437"/>
        <v>6061.578139196361</v>
      </c>
      <c r="CG125" s="5">
        <f t="shared" si="437"/>
        <v>6151.9822160633339</v>
      </c>
      <c r="CH125" s="5">
        <f t="shared" si="437"/>
        <v>6241.596377413789</v>
      </c>
      <c r="CI125" s="5">
        <f t="shared" si="437"/>
        <v>6330.4892067781429</v>
      </c>
      <c r="CJ125" s="5">
        <f t="shared" si="437"/>
        <v>6418.8004109015155</v>
      </c>
      <c r="CK125" s="5">
        <f t="shared" si="437"/>
        <v>6506.7946922664241</v>
      </c>
      <c r="CL125" s="5">
        <f t="shared" si="437"/>
        <v>6594.9592383146937</v>
      </c>
      <c r="CM125" s="5">
        <f t="shared" si="437"/>
        <v>6684.1838493326904</v>
      </c>
      <c r="CN125" s="5">
        <f t="shared" si="437"/>
        <v>6620.950233582631</v>
      </c>
      <c r="CO125" s="5">
        <f t="shared" si="437"/>
        <v>6865.440487355917</v>
      </c>
      <c r="CP125" s="5">
        <f t="shared" si="437"/>
        <v>6946.2962025484512</v>
      </c>
      <c r="CQ125" s="5">
        <f t="shared" si="437"/>
        <v>7026.0126275039138</v>
      </c>
      <c r="CR125" s="5">
        <f t="shared" si="437"/>
        <v>7104.745682962428</v>
      </c>
      <c r="CS125" s="5">
        <f t="shared" si="437"/>
        <v>7182.5395858469246</v>
      </c>
      <c r="CT125" s="5">
        <f t="shared" si="437"/>
        <v>7259.3913587538</v>
      </c>
      <c r="CU125" s="5">
        <f t="shared" si="437"/>
        <v>7335.2809977294683</v>
      </c>
      <c r="CV125" s="5">
        <f t="shared" si="437"/>
        <v>7410.1849954664294</v>
      </c>
      <c r="CW125" s="5">
        <f t="shared" si="437"/>
        <v>7484.0819238003369</v>
      </c>
    </row>
    <row r="126" spans="1:101" ht="20.75" customHeight="1" x14ac:dyDescent="0.2">
      <c r="A126" s="8" t="s">
        <v>51</v>
      </c>
      <c r="B126" s="47">
        <f t="shared" ref="B126:AG126" si="438">(B123/B53)*1000</f>
        <v>10.501777231731097</v>
      </c>
      <c r="C126" s="2">
        <f t="shared" si="438"/>
        <v>11.842330788975113</v>
      </c>
      <c r="D126" s="2">
        <f t="shared" si="438"/>
        <v>13.304238555013097</v>
      </c>
      <c r="E126" s="2">
        <f t="shared" si="438"/>
        <v>14.891877037138503</v>
      </c>
      <c r="F126" s="2">
        <f t="shared" si="438"/>
        <v>16.609517611718509</v>
      </c>
      <c r="G126" s="2">
        <f t="shared" si="438"/>
        <v>18.461199037917392</v>
      </c>
      <c r="H126" s="2">
        <f t="shared" si="438"/>
        <v>20.450635422860159</v>
      </c>
      <c r="I126" s="2">
        <f t="shared" si="438"/>
        <v>22.581150708907195</v>
      </c>
      <c r="J126" s="2">
        <f t="shared" si="438"/>
        <v>24.85563371058884</v>
      </c>
      <c r="K126" s="2">
        <f t="shared" si="438"/>
        <v>27.276509658304722</v>
      </c>
      <c r="L126" s="2">
        <f t="shared" si="438"/>
        <v>29.845725387359025</v>
      </c>
      <c r="M126" s="2">
        <f t="shared" si="438"/>
        <v>32.564746192905382</v>
      </c>
      <c r="N126" s="2">
        <f t="shared" si="438"/>
        <v>35.434563213756398</v>
      </c>
      <c r="O126" s="2">
        <f t="shared" si="438"/>
        <v>38.455710923189798</v>
      </c>
      <c r="P126" s="2">
        <f t="shared" si="438"/>
        <v>41.628296183212363</v>
      </c>
      <c r="Q126" s="2">
        <f t="shared" si="438"/>
        <v>44.95204257247471</v>
      </c>
      <c r="R126" s="2">
        <f t="shared" si="438"/>
        <v>48.426358870068796</v>
      </c>
      <c r="S126" s="2">
        <f t="shared" si="438"/>
        <v>52.05045000675095</v>
      </c>
      <c r="T126" s="2">
        <f t="shared" si="438"/>
        <v>55.824737568314312</v>
      </c>
      <c r="U126" s="2">
        <f t="shared" si="438"/>
        <v>59.74905839987057</v>
      </c>
      <c r="V126" s="2">
        <f t="shared" si="438"/>
        <v>63.822804283776371</v>
      </c>
      <c r="W126" s="2">
        <f t="shared" si="438"/>
        <v>68.045020880581319</v>
      </c>
      <c r="X126" s="2">
        <f t="shared" si="438"/>
        <v>72.414480434289644</v>
      </c>
      <c r="Y126" s="2">
        <f t="shared" si="438"/>
        <v>76.929737485406193</v>
      </c>
      <c r="Z126" s="2">
        <f t="shared" si="438"/>
        <v>81.589173550474257</v>
      </c>
      <c r="AA126" s="2">
        <f t="shared" si="438"/>
        <v>86.391034461723123</v>
      </c>
      <c r="AB126" s="2">
        <f t="shared" si="438"/>
        <v>91.333462942528243</v>
      </c>
      <c r="AC126" s="2">
        <f t="shared" si="438"/>
        <v>96.414527895655795</v>
      </c>
      <c r="AD126" s="2">
        <f t="shared" si="438"/>
        <v>101.63225117650944</v>
      </c>
      <c r="AE126" s="2">
        <f t="shared" si="438"/>
        <v>106.98463283303519</v>
      </c>
      <c r="AF126" s="2">
        <f t="shared" si="438"/>
        <v>112.46967481038267</v>
      </c>
      <c r="AG126" s="2">
        <f t="shared" si="438"/>
        <v>118.08540330788992</v>
      </c>
      <c r="AH126" s="2">
        <f t="shared" ref="AH126:BI126" si="439">(AH123/AH53)*1000</f>
        <v>123.82988974981285</v>
      </c>
      <c r="AI126" s="2">
        <f t="shared" si="439"/>
        <v>129.70126968428011</v>
      </c>
      <c r="AJ126" s="2">
        <f t="shared" si="439"/>
        <v>135.69775853721984</v>
      </c>
      <c r="AK126" s="2">
        <f t="shared" si="439"/>
        <v>141.81766199217029</v>
      </c>
      <c r="AL126" s="2">
        <f t="shared" si="439"/>
        <v>148.05937659188768</v>
      </c>
      <c r="AM126" s="2">
        <f t="shared" si="439"/>
        <v>154.42137292139003</v>
      </c>
      <c r="AN126" s="2">
        <f t="shared" si="439"/>
        <v>160.9021459387254</v>
      </c>
      <c r="AO126" s="2">
        <f t="shared" si="439"/>
        <v>167.50010586299311</v>
      </c>
      <c r="AP126" s="2">
        <f t="shared" si="439"/>
        <v>174.21335874783617</v>
      </c>
      <c r="AQ126" s="2">
        <f t="shared" si="439"/>
        <v>181.03928525354183</v>
      </c>
      <c r="AR126" s="2">
        <f t="shared" si="439"/>
        <v>187.97374951235776</v>
      </c>
      <c r="AS126" s="2">
        <f t="shared" si="439"/>
        <v>195.00963434378926</v>
      </c>
      <c r="AT126" s="2">
        <f t="shared" si="439"/>
        <v>202.13415378398753</v>
      </c>
      <c r="AU126" s="2">
        <f t="shared" si="439"/>
        <v>209.63101312132321</v>
      </c>
      <c r="AV126" s="2">
        <f t="shared" si="439"/>
        <v>217.22609673648427</v>
      </c>
      <c r="AW126" s="2">
        <f t="shared" si="439"/>
        <v>224.93487871414317</v>
      </c>
      <c r="AX126" s="2">
        <f t="shared" si="439"/>
        <v>232.7613878671213</v>
      </c>
      <c r="AY126" s="2">
        <f t="shared" si="439"/>
        <v>240.70316942630379</v>
      </c>
      <c r="AZ126" s="2">
        <f t="shared" si="439"/>
        <v>248.75424533911092</v>
      </c>
      <c r="BA126" s="2">
        <f t="shared" si="439"/>
        <v>256.90684985418454</v>
      </c>
      <c r="BB126" s="2">
        <f t="shared" si="439"/>
        <v>265.152425455757</v>
      </c>
      <c r="BC126" s="2">
        <f t="shared" si="439"/>
        <v>273.48217764279104</v>
      </c>
      <c r="BD126" s="2">
        <f t="shared" si="439"/>
        <v>281.88737132939059</v>
      </c>
      <c r="BE126" s="2">
        <f t="shared" si="439"/>
        <v>290.35947896174275</v>
      </c>
      <c r="BF126" s="2">
        <f t="shared" si="439"/>
        <v>298.89024634293668</v>
      </c>
      <c r="BG126" s="2">
        <f t="shared" si="439"/>
        <v>307.47171429038684</v>
      </c>
      <c r="BH126" s="2">
        <f t="shared" si="439"/>
        <v>316.09621870063154</v>
      </c>
      <c r="BI126" s="2">
        <f t="shared" si="439"/>
        <v>324.75638068114836</v>
      </c>
      <c r="BJ126" s="2">
        <f t="shared" ref="BJ126:CW126" si="440">(BJ123/BJ53)*1000</f>
        <v>333.4450937433852</v>
      </c>
      <c r="BK126" s="2">
        <f t="shared" si="440"/>
        <v>342.15551123399064</v>
      </c>
      <c r="BL126" s="2">
        <f t="shared" si="440"/>
        <v>350.88103475374203</v>
      </c>
      <c r="BM126" s="2">
        <f t="shared" si="440"/>
        <v>359.61530511647686</v>
      </c>
      <c r="BN126" s="2">
        <f t="shared" si="440"/>
        <v>368.35219470349926</v>
      </c>
      <c r="BO126" s="2">
        <f t="shared" si="440"/>
        <v>377.08580176954899</v>
      </c>
      <c r="BP126" s="2">
        <f t="shared" si="440"/>
        <v>385.81044588740241</v>
      </c>
      <c r="BQ126" s="2">
        <f t="shared" si="440"/>
        <v>394.52066419830328</v>
      </c>
      <c r="BR126" s="2">
        <f t="shared" si="440"/>
        <v>403.21120863443116</v>
      </c>
      <c r="BS126" s="2">
        <f t="shared" si="440"/>
        <v>411.87704375121314</v>
      </c>
      <c r="BT126" s="2">
        <f t="shared" si="440"/>
        <v>420.51334494697056</v>
      </c>
      <c r="BU126" s="2">
        <f t="shared" si="440"/>
        <v>429.11549787274896</v>
      </c>
      <c r="BV126" s="2">
        <f t="shared" si="440"/>
        <v>437.67909796319799</v>
      </c>
      <c r="BW126" s="2">
        <f t="shared" si="440"/>
        <v>446.19995319314336</v>
      </c>
      <c r="BX126" s="2">
        <f t="shared" si="440"/>
        <v>454.67408885951784</v>
      </c>
      <c r="BY126" s="2">
        <f t="shared" si="440"/>
        <v>463.09775957692767</v>
      </c>
      <c r="BZ126" s="2">
        <f t="shared" si="440"/>
        <v>471.467471528651</v>
      </c>
      <c r="CA126" s="2">
        <f t="shared" si="440"/>
        <v>479.78002356407347</v>
      </c>
      <c r="CB126" s="2">
        <f t="shared" si="440"/>
        <v>488.0325836190089</v>
      </c>
      <c r="CC126" s="2">
        <f t="shared" si="440"/>
        <v>496.2228247060217</v>
      </c>
      <c r="CD126" s="2">
        <f t="shared" si="440"/>
        <v>504.34916794086746</v>
      </c>
      <c r="CE126" s="2">
        <f t="shared" si="440"/>
        <v>512.41121441643031</v>
      </c>
      <c r="CF126" s="2">
        <f t="shared" si="440"/>
        <v>520.4105094129377</v>
      </c>
      <c r="CG126" s="2">
        <f t="shared" si="440"/>
        <v>528.35189266529835</v>
      </c>
      <c r="CH126" s="2">
        <f t="shared" si="440"/>
        <v>536.24588415359528</v>
      </c>
      <c r="CI126" s="2">
        <f t="shared" si="440"/>
        <v>544.11289683271218</v>
      </c>
      <c r="CJ126" s="2">
        <f t="shared" si="440"/>
        <v>551.99069341110715</v>
      </c>
      <c r="CK126" s="2">
        <f t="shared" si="440"/>
        <v>559.94763259923502</v>
      </c>
      <c r="CL126" s="2">
        <f t="shared" si="440"/>
        <v>568.10637339734137</v>
      </c>
      <c r="CM126" s="2">
        <f t="shared" si="440"/>
        <v>576.68685799598438</v>
      </c>
      <c r="CN126" s="2">
        <f t="shared" si="440"/>
        <v>572.59427465440081</v>
      </c>
      <c r="CO126" s="2">
        <f t="shared" si="440"/>
        <v>582.81250541736199</v>
      </c>
      <c r="CP126" s="2">
        <f t="shared" si="440"/>
        <v>592.09323323249225</v>
      </c>
      <c r="CQ126" s="2">
        <f t="shared" si="440"/>
        <v>600.6800139227812</v>
      </c>
      <c r="CR126" s="2">
        <f t="shared" si="440"/>
        <v>608.74520699358754</v>
      </c>
      <c r="CS126" s="2">
        <f t="shared" si="440"/>
        <v>616.4112191700475</v>
      </c>
      <c r="CT126" s="2">
        <f t="shared" si="440"/>
        <v>623.76519510936521</v>
      </c>
      <c r="CU126" s="2">
        <f t="shared" si="440"/>
        <v>630.8692848115594</v>
      </c>
      <c r="CV126" s="2">
        <f t="shared" si="440"/>
        <v>637.76787357676631</v>
      </c>
      <c r="CW126" s="2">
        <f t="shared" si="440"/>
        <v>644.49269996044393</v>
      </c>
    </row>
    <row r="127" spans="1:101" s="95" customFormat="1" ht="20.75" customHeight="1" x14ac:dyDescent="0.2">
      <c r="A127" s="130" t="s">
        <v>166</v>
      </c>
      <c r="B127" s="95">
        <f>((B126)^(1-$B$19)-1)/(1-$B$19)-1</f>
        <v>0.45092951412929927</v>
      </c>
      <c r="C127" s="95">
        <f t="shared" ref="C127:BI127" si="441">((C126)^(1-$B$19)-1)/(1-$B$19)-1</f>
        <v>0.49151945568726707</v>
      </c>
      <c r="D127" s="95">
        <f t="shared" si="441"/>
        <v>0.52880922834814736</v>
      </c>
      <c r="E127" s="95">
        <f t="shared" si="441"/>
        <v>0.56310867587074687</v>
      </c>
      <c r="F127" s="95">
        <f t="shared" si="441"/>
        <v>0.59470329799873811</v>
      </c>
      <c r="G127" s="95">
        <f t="shared" si="441"/>
        <v>0.62385123349466443</v>
      </c>
      <c r="H127" s="95">
        <f t="shared" si="441"/>
        <v>0.65078381937174545</v>
      </c>
      <c r="I127" s="95">
        <f t="shared" si="441"/>
        <v>0.6757076391653194</v>
      </c>
      <c r="J127" s="95">
        <f t="shared" si="441"/>
        <v>0.69880704909783464</v>
      </c>
      <c r="K127" s="95">
        <f t="shared" si="441"/>
        <v>0.7202467143867386</v>
      </c>
      <c r="L127" s="95">
        <f t="shared" si="441"/>
        <v>0.74017395751556614</v>
      </c>
      <c r="M127" s="95">
        <f t="shared" si="441"/>
        <v>0.75872085209287321</v>
      </c>
      <c r="N127" s="95">
        <f t="shared" si="441"/>
        <v>0.77600605806629708</v>
      </c>
      <c r="O127" s="95">
        <f t="shared" si="441"/>
        <v>0.79213641987168715</v>
      </c>
      <c r="P127" s="95">
        <f t="shared" si="441"/>
        <v>0.80720836296966936</v>
      </c>
      <c r="Q127" s="95">
        <f t="shared" si="441"/>
        <v>0.82130912654655219</v>
      </c>
      <c r="R127" s="95">
        <f t="shared" si="441"/>
        <v>0.83451787650024234</v>
      </c>
      <c r="S127" s="95">
        <f t="shared" si="441"/>
        <v>0.84690675175588548</v>
      </c>
      <c r="T127" s="95">
        <f t="shared" si="441"/>
        <v>0.85854552385406402</v>
      </c>
      <c r="U127" s="95">
        <f t="shared" si="441"/>
        <v>0.8694953829539267</v>
      </c>
      <c r="V127" s="95">
        <f t="shared" si="441"/>
        <v>0.87981072466461518</v>
      </c>
      <c r="W127" s="95">
        <f t="shared" si="441"/>
        <v>0.8895403568286735</v>
      </c>
      <c r="X127" s="95">
        <f t="shared" si="441"/>
        <v>0.89872835804264528</v>
      </c>
      <c r="Y127" s="95">
        <f t="shared" si="441"/>
        <v>0.90741472001768697</v>
      </c>
      <c r="Z127" s="95">
        <f t="shared" si="441"/>
        <v>0.91563585043599982</v>
      </c>
      <c r="AA127" s="95">
        <f t="shared" si="441"/>
        <v>0.92342498139994267</v>
      </c>
      <c r="AB127" s="95">
        <f t="shared" si="441"/>
        <v>0.93081251119043262</v>
      </c>
      <c r="AC127" s="95">
        <f t="shared" si="441"/>
        <v>0.93782629630473924</v>
      </c>
      <c r="AD127" s="95">
        <f t="shared" si="441"/>
        <v>0.94449190462453014</v>
      </c>
      <c r="AE127" s="95">
        <f t="shared" si="441"/>
        <v>0.9508328377699955</v>
      </c>
      <c r="AF127" s="95">
        <f t="shared" si="441"/>
        <v>0.95687072742287937</v>
      </c>
      <c r="AG127" s="95">
        <f t="shared" si="441"/>
        <v>0.96262550962444893</v>
      </c>
      <c r="AH127" s="95">
        <f t="shared" si="441"/>
        <v>0.96811558001919717</v>
      </c>
      <c r="AI127" s="95">
        <f t="shared" si="441"/>
        <v>0.97335793195032361</v>
      </c>
      <c r="AJ127" s="95">
        <f t="shared" si="441"/>
        <v>0.97836827888516598</v>
      </c>
      <c r="AK127" s="95">
        <f t="shared" si="441"/>
        <v>0.98316116178540858</v>
      </c>
      <c r="AL127" s="95">
        <f t="shared" si="441"/>
        <v>0.98775004085700058</v>
      </c>
      <c r="AM127" s="95">
        <f t="shared" si="441"/>
        <v>0.99214736985562912</v>
      </c>
      <c r="AN127" s="95">
        <f t="shared" si="441"/>
        <v>0.99636464773057654</v>
      </c>
      <c r="AO127" s="95">
        <f t="shared" si="441"/>
        <v>1.0004124388950069</v>
      </c>
      <c r="AP127" s="95">
        <f t="shared" si="441"/>
        <v>1.0043003446692151</v>
      </c>
      <c r="AQ127" s="95">
        <f t="shared" si="441"/>
        <v>1.0080368958772832</v>
      </c>
      <c r="AR127" s="95">
        <f t="shared" si="441"/>
        <v>1.0116293129568881</v>
      </c>
      <c r="AS127" s="95">
        <f t="shared" si="441"/>
        <v>1.0150830408101998</v>
      </c>
      <c r="AT127" s="95">
        <f t="shared" si="441"/>
        <v>1.0184008970363108</v>
      </c>
      <c r="AU127" s="95">
        <f t="shared" si="441"/>
        <v>1.0217138569344129</v>
      </c>
      <c r="AV127" s="95">
        <f t="shared" si="441"/>
        <v>1.0248995051798984</v>
      </c>
      <c r="AW127" s="95">
        <f t="shared" si="441"/>
        <v>1.0279718208268256</v>
      </c>
      <c r="AX127" s="95">
        <f t="shared" si="441"/>
        <v>1.0309386982461333</v>
      </c>
      <c r="AY127" s="95">
        <f t="shared" si="441"/>
        <v>1.0338049672797509</v>
      </c>
      <c r="AZ127" s="95">
        <f t="shared" si="441"/>
        <v>1.0365740145873703</v>
      </c>
      <c r="BA127" s="95">
        <f t="shared" si="441"/>
        <v>1.0392486240901273</v>
      </c>
      <c r="BB127" s="95">
        <f t="shared" si="441"/>
        <v>1.041831389085782</v>
      </c>
      <c r="BC127" s="95">
        <f t="shared" si="441"/>
        <v>1.0443248950694186</v>
      </c>
      <c r="BD127" s="95">
        <f t="shared" si="441"/>
        <v>1.0467317844522963</v>
      </c>
      <c r="BE127" s="95">
        <f t="shared" si="441"/>
        <v>1.0490547639661072</v>
      </c>
      <c r="BF127" s="95">
        <f t="shared" si="441"/>
        <v>1.0512965872710196</v>
      </c>
      <c r="BG127" s="95">
        <f t="shared" si="441"/>
        <v>1.0534600292885332</v>
      </c>
      <c r="BH127" s="95">
        <f t="shared" si="441"/>
        <v>1.0555478603968189</v>
      </c>
      <c r="BI127" s="95">
        <f t="shared" si="441"/>
        <v>1.0575628237523986</v>
      </c>
      <c r="BJ127" s="95">
        <f t="shared" ref="BJ127:CW127" si="442">((BJ126)^(1-$B$19)-1)/(1-$B$19)-1</f>
        <v>1.0595076169529487</v>
      </c>
      <c r="BK127" s="95">
        <f t="shared" si="442"/>
        <v>1.0613848779975568</v>
      </c>
      <c r="BL127" s="95">
        <f t="shared" si="442"/>
        <v>1.0631971749163123</v>
      </c>
      <c r="BM127" s="95">
        <f t="shared" si="442"/>
        <v>1.0649469986861342</v>
      </c>
      <c r="BN127" s="95">
        <f t="shared" si="442"/>
        <v>1.066636758571986</v>
      </c>
      <c r="BO127" s="95">
        <f t="shared" si="442"/>
        <v>1.068268779519161</v>
      </c>
      <c r="BP127" s="95">
        <f t="shared" si="442"/>
        <v>1.0698453010371383</v>
      </c>
      <c r="BQ127" s="95">
        <f t="shared" si="442"/>
        <v>1.0713684772106506</v>
      </c>
      <c r="BR127" s="95">
        <f t="shared" si="442"/>
        <v>1.0728403776266342</v>
      </c>
      <c r="BS127" s="95">
        <f t="shared" si="442"/>
        <v>1.0742629889569986</v>
      </c>
      <c r="BT127" s="95">
        <f t="shared" si="442"/>
        <v>1.0756382170101793</v>
      </c>
      <c r="BU127" s="95">
        <f t="shared" si="442"/>
        <v>1.0769678892569678</v>
      </c>
      <c r="BV127" s="95">
        <f t="shared" si="442"/>
        <v>1.0782537575532629</v>
      </c>
      <c r="BW127" s="95">
        <f t="shared" si="442"/>
        <v>1.0794975014411787</v>
      </c>
      <c r="BX127" s="95">
        <f t="shared" si="442"/>
        <v>1.0807007317235446</v>
      </c>
      <c r="BY127" s="95">
        <f t="shared" si="442"/>
        <v>1.0818649949409522</v>
      </c>
      <c r="BZ127" s="95">
        <f t="shared" si="442"/>
        <v>1.0829917789664902</v>
      </c>
      <c r="CA127" s="95">
        <f t="shared" si="442"/>
        <v>1.0840825206095723</v>
      </c>
      <c r="CB127" s="95">
        <f t="shared" si="442"/>
        <v>1.0851386169444051</v>
      </c>
      <c r="CC127" s="95">
        <f t="shared" si="442"/>
        <v>1.0861614427130544</v>
      </c>
      <c r="CD127" s="95">
        <f t="shared" si="442"/>
        <v>1.0871523785188071</v>
      </c>
      <c r="CE127" s="95">
        <f t="shared" si="442"/>
        <v>1.0881128577212964</v>
      </c>
      <c r="CF127" s="95">
        <f t="shared" si="442"/>
        <v>1.0890444456533248</v>
      </c>
      <c r="CG127" s="95">
        <f t="shared" si="442"/>
        <v>1.0899489748391527</v>
      </c>
      <c r="CH127" s="95">
        <f t="shared" si="442"/>
        <v>1.0908287774193304</v>
      </c>
      <c r="CI127" s="95">
        <f t="shared" si="442"/>
        <v>1.091687085833656</v>
      </c>
      <c r="CJ127" s="95">
        <f t="shared" si="442"/>
        <v>1.0925287265128429</v>
      </c>
      <c r="CK127" s="95">
        <f t="shared" si="442"/>
        <v>1.0933613251310867</v>
      </c>
      <c r="CL127" s="95">
        <f t="shared" si="442"/>
        <v>1.0941974126440903</v>
      </c>
      <c r="CM127" s="95">
        <f t="shared" si="442"/>
        <v>1.0950581398472981</v>
      </c>
      <c r="CN127" s="95">
        <f t="shared" si="442"/>
        <v>1.0946499368542026</v>
      </c>
      <c r="CO127" s="95">
        <f t="shared" si="442"/>
        <v>1.0956613385803542</v>
      </c>
      <c r="CP127" s="95">
        <f t="shared" si="442"/>
        <v>1.0965579147433084</v>
      </c>
      <c r="CQ127" s="95">
        <f t="shared" si="442"/>
        <v>1.0973694889787979</v>
      </c>
      <c r="CR127" s="95">
        <f t="shared" si="442"/>
        <v>1.0981165913536337</v>
      </c>
      <c r="CS127" s="95">
        <f t="shared" si="442"/>
        <v>1.0988135312553968</v>
      </c>
      <c r="CT127" s="95">
        <f t="shared" si="442"/>
        <v>1.0994703926105482</v>
      </c>
      <c r="CU127" s="95">
        <f t="shared" si="442"/>
        <v>1.1000943575789841</v>
      </c>
      <c r="CV127" s="95">
        <f t="shared" si="442"/>
        <v>1.1006905989184728</v>
      </c>
      <c r="CW127" s="95">
        <f t="shared" si="442"/>
        <v>1.1012628887427773</v>
      </c>
    </row>
    <row r="128" spans="1:101" ht="20.75" customHeight="1" x14ac:dyDescent="0.2">
      <c r="A128" s="8" t="s">
        <v>167</v>
      </c>
      <c r="B128" s="46">
        <f>B$18*B$53*B127</f>
        <v>3338.2311930992023</v>
      </c>
      <c r="C128" s="5">
        <f t="shared" ref="B128:AG128" si="443">C$18*C$53*C127</f>
        <v>3840.70496859185</v>
      </c>
      <c r="D128" s="5">
        <f t="shared" si="443"/>
        <v>4327.1000763303346</v>
      </c>
      <c r="E128" s="5">
        <f t="shared" si="443"/>
        <v>4792.2919927584162</v>
      </c>
      <c r="F128" s="5">
        <f t="shared" si="443"/>
        <v>5232.7331308984394</v>
      </c>
      <c r="G128" s="5">
        <f t="shared" si="443"/>
        <v>5646.1926063624842</v>
      </c>
      <c r="H128" s="5">
        <f t="shared" si="443"/>
        <v>6031.5086876898722</v>
      </c>
      <c r="I128" s="5">
        <f t="shared" si="443"/>
        <v>6388.3634691112438</v>
      </c>
      <c r="J128" s="5">
        <f t="shared" si="443"/>
        <v>6717.0849389587675</v>
      </c>
      <c r="K128" s="5">
        <f t="shared" si="443"/>
        <v>7018.4782626063188</v>
      </c>
      <c r="L128" s="5">
        <f t="shared" si="443"/>
        <v>7293.6857185885601</v>
      </c>
      <c r="M128" s="5">
        <f t="shared" si="443"/>
        <v>7544.073212803446</v>
      </c>
      <c r="N128" s="5">
        <f t="shared" si="443"/>
        <v>7771.140466992455</v>
      </c>
      <c r="O128" s="5">
        <f t="shared" si="443"/>
        <v>7976.4516338969443</v>
      </c>
      <c r="P128" s="5">
        <f t="shared" si="443"/>
        <v>8161.5831364475307</v>
      </c>
      <c r="Q128" s="5">
        <f t="shared" si="443"/>
        <v>8328.085747373816</v>
      </c>
      <c r="R128" s="5">
        <f t="shared" si="443"/>
        <v>8477.4583322761919</v>
      </c>
      <c r="S128" s="5">
        <f t="shared" si="443"/>
        <v>8611.1311706952765</v>
      </c>
      <c r="T128" s="5">
        <f t="shared" si="443"/>
        <v>8730.4940544388664</v>
      </c>
      <c r="U128" s="5">
        <f t="shared" si="443"/>
        <v>8836.8199356163968</v>
      </c>
      <c r="V128" s="5">
        <f t="shared" si="443"/>
        <v>8931.274648745537</v>
      </c>
      <c r="W128" s="5">
        <f t="shared" si="443"/>
        <v>9014.924466286302</v>
      </c>
      <c r="X128" s="5">
        <f t="shared" si="443"/>
        <v>9088.7427718782274</v>
      </c>
      <c r="Y128" s="5">
        <f t="shared" si="443"/>
        <v>9153.6164085869405</v>
      </c>
      <c r="Z128" s="5">
        <f t="shared" si="443"/>
        <v>9210.3518982154492</v>
      </c>
      <c r="AA128" s="5">
        <f t="shared" si="443"/>
        <v>9259.6815560185078</v>
      </c>
      <c r="AB128" s="5">
        <f t="shared" si="443"/>
        <v>9302.2694608376296</v>
      </c>
      <c r="AC128" s="5">
        <f t="shared" si="443"/>
        <v>9338.7172170897538</v>
      </c>
      <c r="AD128" s="5">
        <f t="shared" si="443"/>
        <v>9369.5694483062671</v>
      </c>
      <c r="AE128" s="5">
        <f t="shared" si="443"/>
        <v>9395.3189831720538</v>
      </c>
      <c r="AF128" s="5">
        <f t="shared" si="443"/>
        <v>9416.4116996274461</v>
      </c>
      <c r="AG128" s="5">
        <f t="shared" si="443"/>
        <v>9433.2510129302391</v>
      </c>
      <c r="AH128" s="5">
        <f t="shared" ref="AH128:BI128" si="444">AH$18*AH$53*AH127</f>
        <v>9446.2020040803036</v>
      </c>
      <c r="AI128" s="5">
        <f t="shared" si="444"/>
        <v>9455.595189780197</v>
      </c>
      <c r="AJ128" s="5">
        <f t="shared" si="444"/>
        <v>9461.7299419931678</v>
      </c>
      <c r="AK128" s="5">
        <f t="shared" si="444"/>
        <v>9464.8775646463437</v>
      </c>
      <c r="AL128" s="5">
        <f t="shared" si="444"/>
        <v>9465.2840292739365</v>
      </c>
      <c r="AM128" s="5">
        <f t="shared" si="444"/>
        <v>9463.1723634555365</v>
      </c>
      <c r="AN128" s="5">
        <f t="shared" si="444"/>
        <v>9458.7446568059877</v>
      </c>
      <c r="AO128" s="5">
        <f t="shared" si="444"/>
        <v>9452.183619552301</v>
      </c>
      <c r="AP128" s="5">
        <f t="shared" si="444"/>
        <v>9443.6535503466021</v>
      </c>
      <c r="AQ128" s="5">
        <f t="shared" si="444"/>
        <v>9433.3004587906435</v>
      </c>
      <c r="AR128" s="5">
        <f t="shared" si="444"/>
        <v>9421.250878720637</v>
      </c>
      <c r="AS128" s="5">
        <f t="shared" si="444"/>
        <v>9407.6085643683255</v>
      </c>
      <c r="AT128" s="5">
        <f t="shared" si="444"/>
        <v>9392.4476614297655</v>
      </c>
      <c r="AU128" s="5">
        <f t="shared" si="444"/>
        <v>9377.014157706446</v>
      </c>
      <c r="AV128" s="5">
        <f t="shared" si="444"/>
        <v>9360.2129707052973</v>
      </c>
      <c r="AW128" s="5">
        <f t="shared" si="444"/>
        <v>9342.2076464384318</v>
      </c>
      <c r="AX128" s="5">
        <f t="shared" si="444"/>
        <v>9323.1016329670092</v>
      </c>
      <c r="AY128" s="5">
        <f t="shared" si="444"/>
        <v>9302.9671486990082</v>
      </c>
      <c r="AZ128" s="5">
        <f t="shared" si="444"/>
        <v>9281.8606693255406</v>
      </c>
      <c r="BA128" s="5">
        <f t="shared" si="444"/>
        <v>9259.8309846136981</v>
      </c>
      <c r="BB128" s="5">
        <f t="shared" si="444"/>
        <v>9236.9232009711341</v>
      </c>
      <c r="BC128" s="5">
        <f t="shared" si="444"/>
        <v>9213.1805839135995</v>
      </c>
      <c r="BD128" s="5">
        <f t="shared" si="444"/>
        <v>9188.6452915983737</v>
      </c>
      <c r="BE128" s="5">
        <f t="shared" si="444"/>
        <v>9163.3585701108696</v>
      </c>
      <c r="BF128" s="5">
        <f t="shared" si="444"/>
        <v>9137.3607134568574</v>
      </c>
      <c r="BG128" s="5">
        <f t="shared" si="444"/>
        <v>9110.6909410008066</v>
      </c>
      <c r="BH128" s="5">
        <f t="shared" si="444"/>
        <v>9083.3872668368422</v>
      </c>
      <c r="BI128" s="5">
        <f t="shared" si="444"/>
        <v>9055.486390751712</v>
      </c>
      <c r="BJ128" s="5">
        <f t="shared" ref="BJ128:CW128" si="445">BJ$18*BJ$53*BJ127</f>
        <v>9027.0236216369358</v>
      </c>
      <c r="BK128" s="5">
        <f t="shared" si="445"/>
        <v>8998.0328329428048</v>
      </c>
      <c r="BL128" s="5">
        <f t="shared" si="445"/>
        <v>8968.5464447006671</v>
      </c>
      <c r="BM128" s="5">
        <f t="shared" si="445"/>
        <v>8938.5954287795885</v>
      </c>
      <c r="BN128" s="5">
        <f t="shared" si="445"/>
        <v>8908.2093300698652</v>
      </c>
      <c r="BO128" s="5">
        <f t="shared" si="445"/>
        <v>8877.4163005187474</v>
      </c>
      <c r="BP128" s="5">
        <f t="shared" si="445"/>
        <v>8846.243141449957</v>
      </c>
      <c r="BQ128" s="5">
        <f t="shared" si="445"/>
        <v>8814.7153513126359</v>
      </c>
      <c r="BR128" s="5">
        <f t="shared" si="445"/>
        <v>8782.8571773100575</v>
      </c>
      <c r="BS128" s="5">
        <f t="shared" si="445"/>
        <v>8750.6916689703721</v>
      </c>
      <c r="BT128" s="5">
        <f t="shared" si="445"/>
        <v>8718.2407323455045</v>
      </c>
      <c r="BU128" s="5">
        <f t="shared" si="445"/>
        <v>8685.5251850908262</v>
      </c>
      <c r="BV128" s="5">
        <f t="shared" si="445"/>
        <v>8652.5648103655094</v>
      </c>
      <c r="BW128" s="5">
        <f t="shared" si="445"/>
        <v>8619.3784128070092</v>
      </c>
      <c r="BX128" s="5">
        <f t="shared" si="445"/>
        <v>8585.9838742261672</v>
      </c>
      <c r="BY128" s="5">
        <f t="shared" si="445"/>
        <v>8552.398214124898</v>
      </c>
      <c r="BZ128" s="5">
        <f t="shared" si="445"/>
        <v>8518.6376566598683</v>
      </c>
      <c r="CA128" s="5">
        <f t="shared" si="445"/>
        <v>8484.7177108840606</v>
      </c>
      <c r="CB128" s="5">
        <f t="shared" si="445"/>
        <v>8450.6532772250794</v>
      </c>
      <c r="CC128" s="5">
        <f t="shared" si="445"/>
        <v>8416.4587975365685</v>
      </c>
      <c r="CD128" s="5">
        <f t="shared" si="445"/>
        <v>8382.1484835787487</v>
      </c>
      <c r="CE128" s="5">
        <f t="shared" si="445"/>
        <v>8347.736681871309</v>
      </c>
      <c r="CF128" s="5">
        <f t="shared" si="445"/>
        <v>8313.2384740633333</v>
      </c>
      <c r="CG128" s="5">
        <f t="shared" si="445"/>
        <v>8278.6706843171578</v>
      </c>
      <c r="CH128" s="5">
        <f t="shared" si="445"/>
        <v>8244.0535906409586</v>
      </c>
      <c r="CI128" s="5">
        <f t="shared" si="445"/>
        <v>8209.4138494147373</v>
      </c>
      <c r="CJ128" s="5">
        <f t="shared" si="445"/>
        <v>8174.789523344848</v>
      </c>
      <c r="CK128" s="5">
        <f t="shared" si="445"/>
        <v>8140.2387650873679</v>
      </c>
      <c r="CL128" s="5">
        <f t="shared" si="445"/>
        <v>8105.8549097381183</v>
      </c>
      <c r="CM128" s="5">
        <f t="shared" si="445"/>
        <v>8071.7929647827714</v>
      </c>
      <c r="CN128" s="5">
        <f t="shared" si="445"/>
        <v>8028.5621880394592</v>
      </c>
      <c r="CO128" s="5">
        <f t="shared" si="445"/>
        <v>7995.9216588714671</v>
      </c>
      <c r="CP128" s="5">
        <f t="shared" si="445"/>
        <v>7962.5730986219678</v>
      </c>
      <c r="CQ128" s="5">
        <f t="shared" si="445"/>
        <v>7928.7440366708952</v>
      </c>
      <c r="CR128" s="5">
        <f t="shared" si="445"/>
        <v>7894.5907663496819</v>
      </c>
      <c r="CS128" s="5">
        <f t="shared" si="445"/>
        <v>7860.2220467225816</v>
      </c>
      <c r="CT128" s="5">
        <f t="shared" si="445"/>
        <v>7825.7144508670954</v>
      </c>
      <c r="CU128" s="5">
        <f t="shared" si="445"/>
        <v>7791.1225165132919</v>
      </c>
      <c r="CV128" s="5">
        <f t="shared" si="445"/>
        <v>7756.4855652314782</v>
      </c>
      <c r="CW128" s="5">
        <f t="shared" si="445"/>
        <v>7721.8323370697772</v>
      </c>
    </row>
    <row r="129" spans="1:101" ht="20.75" customHeight="1" x14ac:dyDescent="0.2">
      <c r="A129" s="22" t="s">
        <v>168</v>
      </c>
      <c r="B129" s="56">
        <f>SUM(B128:CW128)*5*B49+B50</f>
        <v>116462.55062076024</v>
      </c>
      <c r="C129" s="7">
        <v>4485.7434548264955</v>
      </c>
      <c r="D129" s="7">
        <f>+B129-C129</f>
        <v>111976.80716593374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</row>
    <row r="130" spans="1:101" ht="29.75" customHeight="1" thickBot="1" x14ac:dyDescent="0.25">
      <c r="A130" s="193" t="s">
        <v>18</v>
      </c>
      <c r="C130" s="24"/>
      <c r="D130" s="24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</row>
    <row r="131" spans="1:101" s="173" customFormat="1" ht="16" thickTop="1" x14ac:dyDescent="0.2">
      <c r="A131" s="129" t="s">
        <v>73</v>
      </c>
      <c r="B131" s="173">
        <v>0.25955521240000001</v>
      </c>
      <c r="C131" s="173">
        <v>0.25624950070000002</v>
      </c>
      <c r="D131" s="173">
        <v>0.25338769459999999</v>
      </c>
      <c r="E131" s="173">
        <v>0.25091907749999998</v>
      </c>
      <c r="F131" s="173">
        <v>0.24879685879999999</v>
      </c>
      <c r="G131" s="173">
        <v>0.24697882930000001</v>
      </c>
      <c r="H131" s="173">
        <v>0.2454274434</v>
      </c>
      <c r="I131" s="173">
        <v>0.2441096019</v>
      </c>
      <c r="J131" s="173">
        <v>0.24299629149999999</v>
      </c>
      <c r="K131" s="173">
        <v>0.24206216559999999</v>
      </c>
      <c r="L131" s="173">
        <v>0.2412851104</v>
      </c>
      <c r="M131" s="173">
        <v>0.2406458138</v>
      </c>
      <c r="N131" s="173">
        <v>0.24012733429999999</v>
      </c>
      <c r="O131" s="173">
        <v>0.23971465389999999</v>
      </c>
      <c r="P131" s="173">
        <v>0.2393941675</v>
      </c>
      <c r="Q131" s="173">
        <v>0.23915303030000001</v>
      </c>
      <c r="R131" s="173">
        <v>0.23897821350000001</v>
      </c>
      <c r="S131" s="173">
        <v>0.23885499709999999</v>
      </c>
      <c r="T131" s="173">
        <v>0.2387952652</v>
      </c>
      <c r="U131" s="173">
        <v>0.2387906404</v>
      </c>
      <c r="V131" s="173">
        <v>0.2388344376</v>
      </c>
      <c r="W131" s="173">
        <v>0.23892120519999999</v>
      </c>
      <c r="X131" s="173">
        <v>0.2390464246</v>
      </c>
      <c r="Y131" s="173">
        <v>0.2392063073</v>
      </c>
      <c r="Z131" s="173">
        <v>0.23939765290000001</v>
      </c>
      <c r="AA131" s="173">
        <v>0.23961774690000001</v>
      </c>
      <c r="AB131" s="173">
        <v>0.23986428370000001</v>
      </c>
      <c r="AC131" s="173">
        <v>0.2401353071</v>
      </c>
      <c r="AD131" s="173">
        <v>0.24042916480000001</v>
      </c>
      <c r="AE131" s="173">
        <v>0.24074447130000001</v>
      </c>
      <c r="AF131" s="173">
        <v>0.24108007980000001</v>
      </c>
      <c r="AG131" s="173">
        <v>0.24143506240000001</v>
      </c>
      <c r="AH131" s="173">
        <v>0.2418086992</v>
      </c>
      <c r="AI131" s="173">
        <v>0.2422004807</v>
      </c>
      <c r="AJ131" s="173">
        <v>0.2426101303</v>
      </c>
      <c r="AK131" s="173">
        <v>0.24303766020000001</v>
      </c>
      <c r="AL131" s="173">
        <v>0.24348348580000001</v>
      </c>
      <c r="AM131" s="173">
        <v>0.24394864090000001</v>
      </c>
      <c r="AN131" s="173">
        <v>0.2444351749</v>
      </c>
      <c r="AO131" s="173">
        <v>0.24494686830000001</v>
      </c>
      <c r="AP131" s="173">
        <v>0.24549051599999999</v>
      </c>
      <c r="AQ131" s="173">
        <v>0.2460782125</v>
      </c>
      <c r="AR131" s="173">
        <v>0.2467314068</v>
      </c>
      <c r="AS131" s="173">
        <v>0.24748806440000001</v>
      </c>
      <c r="AT131" s="173">
        <v>0.24841525919999999</v>
      </c>
      <c r="AU131" s="173">
        <v>0.24792622680000001</v>
      </c>
      <c r="AV131" s="173">
        <v>0.24794334579999999</v>
      </c>
      <c r="AW131" s="173">
        <v>0.24799909640000001</v>
      </c>
      <c r="AX131" s="173">
        <v>0.24807529610000001</v>
      </c>
      <c r="AY131" s="173">
        <v>0.24816149039999999</v>
      </c>
      <c r="AZ131" s="173">
        <v>0.2482517709</v>
      </c>
      <c r="BA131" s="173">
        <v>0.24834287250000001</v>
      </c>
      <c r="BB131" s="173">
        <v>0.2484330464</v>
      </c>
      <c r="BC131" s="173">
        <v>0.2485214</v>
      </c>
      <c r="BD131" s="173">
        <v>0.24860751440000001</v>
      </c>
      <c r="BE131" s="173">
        <v>0.24869122599999999</v>
      </c>
      <c r="BF131" s="173">
        <v>0.24877250340000001</v>
      </c>
      <c r="BG131" s="173">
        <v>0.24885138000000001</v>
      </c>
      <c r="BH131" s="173">
        <v>0.2489279174</v>
      </c>
      <c r="BI131" s="173">
        <v>0.24900218700000001</v>
      </c>
      <c r="BJ131" s="173">
        <v>0.24907426090000001</v>
      </c>
      <c r="BK131" s="173">
        <v>0.2491442076</v>
      </c>
      <c r="BL131" s="173">
        <v>0.24921209129999999</v>
      </c>
      <c r="BM131" s="173">
        <v>0.24927797130000001</v>
      </c>
      <c r="BN131" s="173">
        <v>0.24934190270000001</v>
      </c>
      <c r="BO131" s="173">
        <v>0.24940393659999999</v>
      </c>
      <c r="BP131" s="173">
        <v>0.24946412039999999</v>
      </c>
      <c r="BQ131" s="173">
        <v>0.2495224982</v>
      </c>
      <c r="BR131" s="173">
        <v>0.24957911050000001</v>
      </c>
      <c r="BS131" s="173">
        <v>0.2496339933</v>
      </c>
      <c r="BT131" s="173">
        <v>0.2496871766</v>
      </c>
      <c r="BU131" s="173">
        <v>0.24973868060000001</v>
      </c>
      <c r="BV131" s="173">
        <v>0.2497885108</v>
      </c>
      <c r="BW131" s="173">
        <v>0.24983664659999999</v>
      </c>
      <c r="BX131" s="173">
        <v>0.2498830239</v>
      </c>
      <c r="BY131" s="173">
        <v>0.24992750229999999</v>
      </c>
      <c r="BZ131" s="173">
        <v>0.24996980890000001</v>
      </c>
      <c r="CA131" s="173">
        <v>0.25000944079999998</v>
      </c>
      <c r="CB131" s="173">
        <v>0.2500454929</v>
      </c>
      <c r="CC131" s="173">
        <v>0.2500763594</v>
      </c>
      <c r="CD131" s="173">
        <v>0.25009921330000001</v>
      </c>
      <c r="CE131" s="173">
        <v>0.25010909930000003</v>
      </c>
      <c r="CF131" s="173">
        <v>0.25009735440000003</v>
      </c>
      <c r="CG131" s="173">
        <v>0.25004885719999997</v>
      </c>
      <c r="CH131" s="173">
        <v>0.2499372315</v>
      </c>
      <c r="CI131" s="173">
        <v>0.24971647450000001</v>
      </c>
      <c r="CJ131" s="173">
        <v>0.2493062928</v>
      </c>
      <c r="CK131" s="173">
        <v>0.24856627489999999</v>
      </c>
      <c r="CL131" s="173">
        <v>0.24724994419999999</v>
      </c>
      <c r="CM131" s="173">
        <v>0.24492159320000001</v>
      </c>
      <c r="CN131" s="173">
        <v>0.25827814570000002</v>
      </c>
      <c r="CO131" s="173">
        <v>0.25827814570000002</v>
      </c>
      <c r="CP131" s="173">
        <v>0.25827814570000002</v>
      </c>
      <c r="CQ131" s="173">
        <v>0.25827814570000002</v>
      </c>
      <c r="CR131" s="173">
        <v>0.25827814570000002</v>
      </c>
      <c r="CS131" s="173">
        <v>0.25827814570000002</v>
      </c>
      <c r="CT131" s="173">
        <v>0.25827814570000002</v>
      </c>
      <c r="CU131" s="173">
        <v>0.25827814570000002</v>
      </c>
      <c r="CV131" s="173">
        <v>0.25827814570000002</v>
      </c>
      <c r="CW131" s="173">
        <v>0.25827814570000002</v>
      </c>
    </row>
    <row r="132" spans="1:101" s="194" customFormat="1" ht="22.5" customHeight="1" x14ac:dyDescent="0.15">
      <c r="A132" s="194" t="s">
        <v>336</v>
      </c>
      <c r="B132" s="194">
        <v>2</v>
      </c>
      <c r="C132" s="194">
        <v>2.208161606</v>
      </c>
      <c r="D132" s="194">
        <v>2.43798884</v>
      </c>
      <c r="E132" s="194">
        <v>2.6917366770000002</v>
      </c>
      <c r="F132" s="194">
        <v>2.9718947920000001</v>
      </c>
      <c r="G132" s="194">
        <v>3.281211989</v>
      </c>
      <c r="H132" s="194">
        <v>3.6227231679999998</v>
      </c>
      <c r="I132" s="194">
        <v>3.999779105</v>
      </c>
      <c r="J132" s="194">
        <v>4.4160793270000003</v>
      </c>
      <c r="K132" s="194">
        <v>4.8757084109999997</v>
      </c>
      <c r="L132" s="194">
        <v>5.3831760580000001</v>
      </c>
      <c r="M132" s="194">
        <v>5.9434613460000003</v>
      </c>
      <c r="N132" s="194">
        <v>6.5620615769999997</v>
      </c>
      <c r="O132" s="194">
        <v>7.2450462160000004</v>
      </c>
      <c r="P132" s="194">
        <v>7.9991164460000004</v>
      </c>
      <c r="Q132" s="194">
        <v>8.8316709099999997</v>
      </c>
      <c r="R132" s="194">
        <v>9.7508783119999993</v>
      </c>
      <c r="S132" s="194">
        <v>10.765757560000001</v>
      </c>
      <c r="T132" s="194">
        <v>11.88626625</v>
      </c>
      <c r="U132" s="194">
        <v>13.12339839</v>
      </c>
      <c r="V132" s="194">
        <v>14.489292239999999</v>
      </c>
      <c r="W132" s="194">
        <v>15.99734941</v>
      </c>
      <c r="X132" s="194">
        <v>17.662366389999999</v>
      </c>
      <c r="Y132" s="194">
        <v>19.50067967</v>
      </c>
      <c r="Z132" s="194">
        <v>21.530326070000001</v>
      </c>
      <c r="AA132" s="194">
        <v>23.7712197</v>
      </c>
      <c r="AB132" s="194">
        <v>26.245347339999999</v>
      </c>
      <c r="AC132" s="194">
        <v>28.976984170000001</v>
      </c>
      <c r="AD132" s="194">
        <v>31.99293196</v>
      </c>
      <c r="AE132" s="194">
        <v>35.322782009999997</v>
      </c>
      <c r="AF132" s="194">
        <v>38.999205529999998</v>
      </c>
      <c r="AG132" s="194">
        <v>43.058274169999997</v>
      </c>
      <c r="AH132" s="194">
        <v>47.539813930000001</v>
      </c>
      <c r="AI132" s="194">
        <v>52.487795949999999</v>
      </c>
      <c r="AJ132" s="194">
        <v>57.950767910000003</v>
      </c>
      <c r="AK132" s="194">
        <v>63.982330380000001</v>
      </c>
      <c r="AL132" s="194">
        <v>70.641662710000006</v>
      </c>
      <c r="AM132" s="194">
        <v>77.994103710000005</v>
      </c>
      <c r="AN132" s="194">
        <v>86.11179267</v>
      </c>
      <c r="AO132" s="194">
        <v>95.074377209999994</v>
      </c>
      <c r="AP132" s="194">
        <v>104.9697948</v>
      </c>
      <c r="AQ132" s="194">
        <v>115.89513530000001</v>
      </c>
      <c r="AR132" s="194">
        <v>127.95759409999999</v>
      </c>
      <c r="AS132" s="194">
        <v>141.27552320000001</v>
      </c>
      <c r="AT132" s="194">
        <v>155.97959320000001</v>
      </c>
      <c r="AU132" s="194">
        <v>235.6461722</v>
      </c>
      <c r="AV132" s="194">
        <v>229.75501790000001</v>
      </c>
      <c r="AW132" s="194">
        <v>224.01114250000001</v>
      </c>
      <c r="AX132" s="194">
        <v>218.41086390000001</v>
      </c>
      <c r="AY132" s="194">
        <v>212.95059230000001</v>
      </c>
      <c r="AZ132" s="194">
        <v>207.62682749999999</v>
      </c>
      <c r="BA132" s="194">
        <v>202.43615679999999</v>
      </c>
      <c r="BB132" s="194">
        <v>197.37525289999999</v>
      </c>
      <c r="BC132" s="194">
        <v>192.44087160000001</v>
      </c>
      <c r="BD132" s="194">
        <v>187.62984979999999</v>
      </c>
      <c r="BE132" s="194">
        <v>182.93910349999999</v>
      </c>
      <c r="BF132" s="194">
        <v>178.36562599999999</v>
      </c>
      <c r="BG132" s="194">
        <v>158.90262000000001</v>
      </c>
      <c r="BH132" s="194">
        <v>158.90262000000001</v>
      </c>
      <c r="BI132" s="194">
        <v>158.90262000000001</v>
      </c>
      <c r="BJ132" s="194">
        <v>158.90262000000001</v>
      </c>
      <c r="BK132" s="194">
        <v>158.90262000000001</v>
      </c>
      <c r="BL132" s="194">
        <v>158.90262000000001</v>
      </c>
      <c r="BM132" s="194">
        <v>158.90262000000001</v>
      </c>
      <c r="BN132" s="194">
        <v>158.90262000000001</v>
      </c>
      <c r="BO132" s="194">
        <v>158.90262000000001</v>
      </c>
      <c r="BP132" s="194">
        <v>158.90262000000001</v>
      </c>
      <c r="BQ132" s="194">
        <v>158.90262000000001</v>
      </c>
      <c r="BR132" s="194">
        <v>158.90262000000001</v>
      </c>
      <c r="BS132" s="194">
        <v>158.90262000000001</v>
      </c>
      <c r="BT132" s="194">
        <v>158.90262000000001</v>
      </c>
      <c r="BU132" s="194">
        <v>158.90262000000001</v>
      </c>
      <c r="BV132" s="194">
        <v>158.90262000000001</v>
      </c>
      <c r="BW132" s="194">
        <v>158.90262000000001</v>
      </c>
      <c r="BX132" s="194">
        <v>158.90262000000001</v>
      </c>
      <c r="BY132" s="194">
        <v>158.90262000000001</v>
      </c>
      <c r="BZ132" s="194">
        <v>158.90262000000001</v>
      </c>
      <c r="CA132" s="194">
        <v>158.90262000000001</v>
      </c>
      <c r="CB132" s="194">
        <v>158.90262000000001</v>
      </c>
      <c r="CC132" s="194">
        <v>158.90262000000001</v>
      </c>
      <c r="CD132" s="194">
        <v>158.90262000000001</v>
      </c>
      <c r="CE132" s="194">
        <v>158.90262000000001</v>
      </c>
      <c r="CF132" s="194">
        <v>158.90262000000001</v>
      </c>
      <c r="CG132" s="194">
        <v>158.90262000000001</v>
      </c>
      <c r="CH132" s="194">
        <v>158.90262000000001</v>
      </c>
      <c r="CI132" s="194">
        <v>158.90262000000001</v>
      </c>
      <c r="CJ132" s="194">
        <v>158.90262000000001</v>
      </c>
      <c r="CK132" s="194">
        <v>158.90262000000001</v>
      </c>
      <c r="CL132" s="194">
        <v>158.90262000000001</v>
      </c>
      <c r="CM132" s="194">
        <v>158.90262000000001</v>
      </c>
      <c r="CN132" s="194">
        <v>158.90262000000001</v>
      </c>
      <c r="CO132" s="194">
        <v>158.90262000000001</v>
      </c>
      <c r="CP132" s="194">
        <v>158.90262000000001</v>
      </c>
      <c r="CQ132" s="194">
        <v>158.90262000000001</v>
      </c>
      <c r="CR132" s="194">
        <v>158.90262000000001</v>
      </c>
      <c r="CS132" s="194">
        <v>158.90262000000001</v>
      </c>
      <c r="CT132" s="194">
        <v>158.90262000000001</v>
      </c>
      <c r="CU132" s="194">
        <v>158.90262000000001</v>
      </c>
      <c r="CV132" s="194">
        <v>158.90262000000001</v>
      </c>
      <c r="CW132" s="194">
        <v>158.90262000000001</v>
      </c>
    </row>
    <row r="133" spans="1:101" s="2" customFormat="1" ht="20.75" customHeight="1" x14ac:dyDescent="0.2">
      <c r="A133" s="24" t="s">
        <v>203</v>
      </c>
      <c r="B133" s="5">
        <f>+MIN(B132+B97*Parameters!$B$30,B34)</f>
        <v>2</v>
      </c>
      <c r="C133" s="5">
        <f>+MIN(C132+C97*Parameters!$B$30,C34)</f>
        <v>2.208161606</v>
      </c>
      <c r="D133" s="5">
        <f>+MIN(D132+D97*Parameters!$B$30,D34)</f>
        <v>2.43798884</v>
      </c>
      <c r="E133" s="5">
        <f>+MIN(E132+E97*Parameters!$B$30,E34)</f>
        <v>2.6917366770000002</v>
      </c>
      <c r="F133" s="5">
        <f>+MIN(F132+F97*Parameters!$B$30,F34)</f>
        <v>2.9718947920000001</v>
      </c>
      <c r="G133" s="5">
        <f>+MIN(G132+G97*Parameters!$B$30,G34)</f>
        <v>3.281211989</v>
      </c>
      <c r="H133" s="5">
        <f>+MIN(H132+H97*Parameters!$B$30,H34)</f>
        <v>3.6227231679999998</v>
      </c>
      <c r="I133" s="5">
        <f>+MIN(I132+I97*Parameters!$B$30,I34)</f>
        <v>3.999779105</v>
      </c>
      <c r="J133" s="5">
        <f>+MIN(J132+J97*Parameters!$B$30,J34)</f>
        <v>4.4160793270000003</v>
      </c>
      <c r="K133" s="5">
        <f>+MIN(K132+K97*Parameters!$B$30,K34)</f>
        <v>4.8757084109999997</v>
      </c>
      <c r="L133" s="5">
        <f>+MIN(L132+L97*Parameters!$B$30,L34)</f>
        <v>5.3831760580000001</v>
      </c>
      <c r="M133" s="5">
        <f>+MIN(M132+M97*Parameters!$B$30,M34)</f>
        <v>5.9434613460000003</v>
      </c>
      <c r="N133" s="5">
        <f>+MIN(N132+N97*Parameters!$B$30,N34)</f>
        <v>6.5620615769999997</v>
      </c>
      <c r="O133" s="5">
        <f>+MIN(O132+O97*Parameters!$B$30,O34)</f>
        <v>7.2450462160000004</v>
      </c>
      <c r="P133" s="5">
        <f>+MIN(P132+P97*Parameters!$B$30,P34)</f>
        <v>7.9991164460000004</v>
      </c>
      <c r="Q133" s="5">
        <f>+MIN(Q132+Q97*Parameters!$B$30,Q34)</f>
        <v>8.8316709099999997</v>
      </c>
      <c r="R133" s="5">
        <f>+MIN(R132+R97*Parameters!$B$30,R34)</f>
        <v>9.7508783119999993</v>
      </c>
      <c r="S133" s="5">
        <f>+MIN(S132+S97*Parameters!$B$30,S34)</f>
        <v>10.765757560000001</v>
      </c>
      <c r="T133" s="5">
        <f>+MIN(T132+T97*Parameters!$B$30,T34)</f>
        <v>11.88626625</v>
      </c>
      <c r="U133" s="5">
        <f>+MIN(U132+U97*Parameters!$B$30,U34)</f>
        <v>13.12339839</v>
      </c>
      <c r="V133" s="5">
        <f>+MIN(V132+V97*Parameters!$B$30,V34)</f>
        <v>14.489292239999999</v>
      </c>
      <c r="W133" s="5">
        <f>+MIN(W132+W97*Parameters!$B$30,W34)</f>
        <v>15.99734941</v>
      </c>
      <c r="X133" s="5">
        <f>+MIN(X132+X97*Parameters!$B$30,X34)</f>
        <v>17.662366389999999</v>
      </c>
      <c r="Y133" s="5">
        <f>+MIN(Y132+Y97*Parameters!$B$30,Y34)</f>
        <v>19.50067967</v>
      </c>
      <c r="Z133" s="5">
        <f>+MIN(Z132+Z97*Parameters!$B$30,Z34)</f>
        <v>21.530326070000001</v>
      </c>
      <c r="AA133" s="5">
        <f>+MIN(AA132+AA97*Parameters!$B$30,AA34)</f>
        <v>23.7712197</v>
      </c>
      <c r="AB133" s="5">
        <f>+MIN(AB132+AB97*Parameters!$B$30,AB34)</f>
        <v>26.245347339999999</v>
      </c>
      <c r="AC133" s="5">
        <f>+MIN(AC132+AC97*Parameters!$B$30,AC34)</f>
        <v>28.976984170000001</v>
      </c>
      <c r="AD133" s="5">
        <f>+MIN(AD132+AD97*Parameters!$B$30,AD34)</f>
        <v>31.99293196</v>
      </c>
      <c r="AE133" s="5">
        <f>+MIN(AE132+AE97*Parameters!$B$30,AE34)</f>
        <v>35.322782009999997</v>
      </c>
      <c r="AF133" s="5">
        <f>+MIN(AF132+AF97*Parameters!$B$30,AF34)</f>
        <v>38.999205529999998</v>
      </c>
      <c r="AG133" s="5">
        <f>+MIN(AG132+AG97*Parameters!$B$30,AG34)</f>
        <v>43.058274169999997</v>
      </c>
      <c r="AH133" s="5">
        <f>+MIN(AH132+AH97*Parameters!$B$30,AH34)</f>
        <v>47.539813930000001</v>
      </c>
      <c r="AI133" s="5">
        <f>+MIN(AI132+AI97*Parameters!$B$30,AI34)</f>
        <v>52.487795949999999</v>
      </c>
      <c r="AJ133" s="5">
        <f>+MIN(AJ132+AJ97*Parameters!$B$30,AJ34)</f>
        <v>57.950767910000003</v>
      </c>
      <c r="AK133" s="5">
        <f>+MIN(AK132+AK97*Parameters!$B$30,AK34)</f>
        <v>63.982330380000001</v>
      </c>
      <c r="AL133" s="5">
        <f>+MIN(AL132+AL97*Parameters!$B$30,AL34)</f>
        <v>70.641662710000006</v>
      </c>
      <c r="AM133" s="5">
        <f>+MIN(AM132+AM97*Parameters!$B$30,AM34)</f>
        <v>77.994103710000005</v>
      </c>
      <c r="AN133" s="5">
        <f>+MIN(AN132+AN97*Parameters!$B$30,AN34)</f>
        <v>86.11179267</v>
      </c>
      <c r="AO133" s="5">
        <f>+MIN(AO132+AO97*Parameters!$B$30,AO34)</f>
        <v>95.074377209999994</v>
      </c>
      <c r="AP133" s="5">
        <f>+MIN(AP132+AP97*Parameters!$B$30,AP34)</f>
        <v>104.9697948</v>
      </c>
      <c r="AQ133" s="5">
        <f>+MIN(AQ132+AQ97*Parameters!$B$30,AQ34)</f>
        <v>115.89513530000001</v>
      </c>
      <c r="AR133" s="5">
        <f>+MIN(AR132+AR97*Parameters!$B$30,AR34)</f>
        <v>127.95759409999999</v>
      </c>
      <c r="AS133" s="5">
        <f>+MIN(AS132+AS97*Parameters!$B$30,AS34)</f>
        <v>141.27552320000001</v>
      </c>
      <c r="AT133" s="5">
        <f>+MIN(AT132+AT97*Parameters!$B$30,AT34)</f>
        <v>155.97959320000001</v>
      </c>
      <c r="AU133" s="5">
        <f>+MIN(AU132+AU97*Parameters!$B$30,AU34)</f>
        <v>176.02339616049616</v>
      </c>
      <c r="AV133" s="5">
        <f>+MIN(AV132+AV97*Parameters!$B$30,AV34)</f>
        <v>171.62281125648374</v>
      </c>
      <c r="AW133" s="5">
        <f>+MIN(AW132+AW97*Parameters!$B$30,AW34)</f>
        <v>167.33224097507164</v>
      </c>
      <c r="AX133" s="5">
        <f>+MIN(AX132+AX97*Parameters!$B$30,AX34)</f>
        <v>163.14893495069484</v>
      </c>
      <c r="AY133" s="5">
        <f>+MIN(AY132+AY97*Parameters!$B$30,AY34)</f>
        <v>159.07021157692745</v>
      </c>
      <c r="AZ133" s="5">
        <f>+MIN(AZ132+AZ97*Parameters!$B$30,AZ34)</f>
        <v>155.09345628750427</v>
      </c>
      <c r="BA133" s="5">
        <f>+MIN(BA132+BA97*Parameters!$B$30,BA34)</f>
        <v>151.21611988031665</v>
      </c>
      <c r="BB133" s="5">
        <f>+MIN(BB132+BB97*Parameters!$B$30,BB34)</f>
        <v>147.43571688330874</v>
      </c>
      <c r="BC133" s="5">
        <f>+MIN(BC132+BC97*Parameters!$B$30,BC34)</f>
        <v>143.74982396122601</v>
      </c>
      <c r="BD133" s="5">
        <f>+MIN(BD132+BD97*Parameters!$B$30,BD34)</f>
        <v>140.15607836219536</v>
      </c>
      <c r="BE133" s="5">
        <f>+MIN(BE132+BE97*Parameters!$B$30,BE34)</f>
        <v>136.65217640314046</v>
      </c>
      <c r="BF133" s="5">
        <f>+MIN(BF132+BF97*Parameters!$B$30,BF34)</f>
        <v>133.23587199306195</v>
      </c>
      <c r="BG133" s="5">
        <f>+MIN(BG132+BG97*Parameters!$B$30,BG34)</f>
        <v>129.9049751932354</v>
      </c>
      <c r="BH133" s="5">
        <f>+MIN(BH132+BH97*Parameters!$B$30,BH34)</f>
        <v>126.65735081340452</v>
      </c>
      <c r="BI133" s="5">
        <f>+MIN(BI132+BI97*Parameters!$B$30,BI34)</f>
        <v>123.4909170430694</v>
      </c>
      <c r="BJ133" s="5">
        <f>+MIN(BJ132+BJ97*Parameters!$B$30,BJ34)</f>
        <v>120.40364411699267</v>
      </c>
      <c r="BK133" s="5">
        <f>+MIN(BK132+BK97*Parameters!$B$30,BK34)</f>
        <v>117.39355301406785</v>
      </c>
      <c r="BL133" s="5">
        <f>+MIN(BL132+BL97*Parameters!$B$30,BL34)</f>
        <v>114.45871418871614</v>
      </c>
      <c r="BM133" s="5">
        <f>+MIN(BM132+BM97*Parameters!$B$30,BM34)</f>
        <v>111.59724633399824</v>
      </c>
      <c r="BN133" s="5">
        <f>+MIN(BN132+BN97*Parameters!$B$30,BN34)</f>
        <v>108.80731517564828</v>
      </c>
      <c r="BO133" s="5">
        <f>+MIN(BO132+BO97*Parameters!$B$30,BO34)</f>
        <v>106.08713229625708</v>
      </c>
      <c r="BP133" s="5">
        <f>+MIN(BP132+BP97*Parameters!$B$30,BP34)</f>
        <v>103.43495398885065</v>
      </c>
      <c r="BQ133" s="5">
        <f>+MIN(BQ132+BQ97*Parameters!$B$30,BQ34)</f>
        <v>100.84908013912938</v>
      </c>
      <c r="BR133" s="5">
        <f>+MIN(BR132+BR97*Parameters!$B$30,BR34)</f>
        <v>98.327853135651154</v>
      </c>
      <c r="BS133" s="5">
        <f>+MIN(BS132+BS97*Parameters!$B$30,BS34)</f>
        <v>95.869656807259872</v>
      </c>
      <c r="BT133" s="5">
        <f>+MIN(BT132+BT97*Parameters!$B$30,BT34)</f>
        <v>93.472915387078373</v>
      </c>
      <c r="BU133" s="5">
        <f>+MIN(BU132+BU97*Parameters!$B$30,BU34)</f>
        <v>91.136092502401411</v>
      </c>
      <c r="BV133" s="5">
        <f>+MIN(BV132+BV97*Parameters!$B$30,BV34)</f>
        <v>88.857690189841378</v>
      </c>
      <c r="BW133" s="5">
        <f>+MIN(BW132+BW97*Parameters!$B$30,BW34)</f>
        <v>86.636247935095341</v>
      </c>
      <c r="BX133" s="5">
        <f>+MIN(BX132+BX97*Parameters!$B$30,BX34)</f>
        <v>84.470341736717955</v>
      </c>
      <c r="BY133" s="5">
        <f>+MIN(BY132+BY97*Parameters!$B$30,BY34)</f>
        <v>82.358583193300007</v>
      </c>
      <c r="BZ133" s="5">
        <f>+MIN(BZ132+BZ97*Parameters!$B$30,BZ34)</f>
        <v>80.299618613467501</v>
      </c>
      <c r="CA133" s="5">
        <f>+MIN(CA132+CA97*Parameters!$B$30,CA34)</f>
        <v>78.292128148130814</v>
      </c>
      <c r="CB133" s="5">
        <f>+MIN(CB132+CB97*Parameters!$B$30,CB34)</f>
        <v>76.334824944427538</v>
      </c>
      <c r="CC133" s="5">
        <f>+MIN(CC132+CC97*Parameters!$B$30,CC34)</f>
        <v>74.426454320816845</v>
      </c>
      <c r="CD133" s="5">
        <f>+MIN(CD132+CD97*Parameters!$B$30,CD34)</f>
        <v>72.565792962796422</v>
      </c>
      <c r="CE133" s="5">
        <f>+MIN(CE132+CE97*Parameters!$B$30,CE34)</f>
        <v>70.751648138726509</v>
      </c>
      <c r="CF133" s="5">
        <f>+MIN(CF132+CF97*Parameters!$B$30,CF34)</f>
        <v>68.98285693525834</v>
      </c>
      <c r="CG133" s="5">
        <f>+MIN(CG132+CG97*Parameters!$B$30,CG34)</f>
        <v>67.258285511876878</v>
      </c>
      <c r="CH133" s="5">
        <f>+MIN(CH132+CH97*Parameters!$B$30,CH34)</f>
        <v>65.576828374079952</v>
      </c>
      <c r="CI133" s="5">
        <f>+MIN(CI132+CI97*Parameters!$B$30,CI34)</f>
        <v>63.937407664727949</v>
      </c>
      <c r="CJ133" s="5">
        <f>+MIN(CJ132+CJ97*Parameters!$B$30,CJ34)</f>
        <v>62.338972473109749</v>
      </c>
      <c r="CK133" s="5">
        <f>+MIN(CK132+CK97*Parameters!$B$30,CK34)</f>
        <v>60.780498161282004</v>
      </c>
      <c r="CL133" s="5">
        <f>+MIN(CL132+CL97*Parameters!$B$30,CL34)</f>
        <v>59.260985707249951</v>
      </c>
      <c r="CM133" s="5">
        <f>+MIN(CM132+CM97*Parameters!$B$30,CM34)</f>
        <v>57.7794610645687</v>
      </c>
      <c r="CN133" s="5">
        <f>+MIN(CN132+CN97*Parameters!$B$30,CN34)</f>
        <v>56.33497453795448</v>
      </c>
      <c r="CO133" s="5">
        <f>+MIN(CO132+CO97*Parameters!$B$30,CO34)</f>
        <v>54.926600174505616</v>
      </c>
      <c r="CP133" s="5">
        <f>+MIN(CP132+CP97*Parameters!$B$30,CP34)</f>
        <v>53.553435170142976</v>
      </c>
      <c r="CQ133" s="5">
        <f>+MIN(CQ132+CQ97*Parameters!$B$30,CQ34)</f>
        <v>52.214599290889403</v>
      </c>
      <c r="CR133" s="5">
        <f>+MIN(CR132+CR97*Parameters!$B$30,CR34)</f>
        <v>50.909234308617165</v>
      </c>
      <c r="CS133" s="5">
        <f>+MIN(CS132+CS97*Parameters!$B$30,CS34)</f>
        <v>49.636503450901735</v>
      </c>
      <c r="CT133" s="5">
        <f>+MIN(CT132+CT97*Parameters!$B$30,CT34)</f>
        <v>48.395590864629192</v>
      </c>
      <c r="CU133" s="5">
        <f>+MIN(CU132+CU97*Parameters!$B$30,CU34)</f>
        <v>47.185701093013463</v>
      </c>
      <c r="CV133" s="5">
        <f>+MIN(CV132+CV97*Parameters!$B$30,CV34)</f>
        <v>46.006058565688129</v>
      </c>
      <c r="CW133" s="5">
        <f>+MIN(CW132+CW97*Parameters!$B$30,CW34)</f>
        <v>44.855907101545924</v>
      </c>
    </row>
    <row r="134" spans="1:101" s="2" customFormat="1" ht="20.75" customHeight="1" x14ac:dyDescent="0.2">
      <c r="A134" s="8" t="s">
        <v>205</v>
      </c>
      <c r="B134" s="46">
        <f>+B132*3.666</f>
        <v>7.3319999999999999</v>
      </c>
      <c r="C134" s="5">
        <f t="shared" ref="C134:BI134" si="446">+C132*3.666</f>
        <v>8.095120447595999</v>
      </c>
      <c r="D134" s="5">
        <f t="shared" si="446"/>
        <v>8.9376670874399995</v>
      </c>
      <c r="E134" s="5">
        <f t="shared" si="446"/>
        <v>9.8679066578820009</v>
      </c>
      <c r="F134" s="5">
        <f t="shared" si="446"/>
        <v>10.894966307472</v>
      </c>
      <c r="G134" s="5">
        <f t="shared" si="446"/>
        <v>12.028923151674</v>
      </c>
      <c r="H134" s="5">
        <f t="shared" si="446"/>
        <v>13.280903133888</v>
      </c>
      <c r="I134" s="5">
        <f t="shared" si="446"/>
        <v>14.66319019893</v>
      </c>
      <c r="J134" s="5">
        <f t="shared" si="446"/>
        <v>16.189346812782002</v>
      </c>
      <c r="K134" s="5">
        <f t="shared" si="446"/>
        <v>17.874347034726</v>
      </c>
      <c r="L134" s="5">
        <f t="shared" si="446"/>
        <v>19.734723428628001</v>
      </c>
      <c r="M134" s="5">
        <f t="shared" si="446"/>
        <v>21.788729294435999</v>
      </c>
      <c r="N134" s="5">
        <f t="shared" si="446"/>
        <v>24.056517741281997</v>
      </c>
      <c r="O134" s="5">
        <f t="shared" si="446"/>
        <v>26.560339427856</v>
      </c>
      <c r="P134" s="5">
        <f t="shared" si="446"/>
        <v>29.324760891036</v>
      </c>
      <c r="Q134" s="5">
        <f t="shared" si="446"/>
        <v>32.376905556059995</v>
      </c>
      <c r="R134" s="5">
        <f t="shared" si="446"/>
        <v>35.746719891791997</v>
      </c>
      <c r="S134" s="5">
        <f t="shared" si="446"/>
        <v>39.467267214960003</v>
      </c>
      <c r="T134" s="5">
        <f t="shared" si="446"/>
        <v>43.5750520725</v>
      </c>
      <c r="U134" s="5">
        <f>+U132*3.666</f>
        <v>48.110378497740001</v>
      </c>
      <c r="V134" s="5">
        <f t="shared" si="446"/>
        <v>53.117745351839993</v>
      </c>
      <c r="W134" s="5">
        <f t="shared" si="446"/>
        <v>58.646282937060001</v>
      </c>
      <c r="X134" s="5">
        <f t="shared" si="446"/>
        <v>64.750235185739996</v>
      </c>
      <c r="Y134" s="5">
        <f t="shared" si="446"/>
        <v>71.489491670220005</v>
      </c>
      <c r="Z134" s="5">
        <f t="shared" si="446"/>
        <v>78.930175372619999</v>
      </c>
      <c r="AA134" s="5">
        <f t="shared" si="446"/>
        <v>87.145291420199996</v>
      </c>
      <c r="AB134" s="5">
        <f t="shared" si="446"/>
        <v>96.21544334843999</v>
      </c>
      <c r="AC134" s="5">
        <f t="shared" si="446"/>
        <v>106.22962396722001</v>
      </c>
      <c r="AD134" s="5">
        <f t="shared" si="446"/>
        <v>117.28608856536</v>
      </c>
      <c r="AE134" s="5">
        <f t="shared" si="446"/>
        <v>129.49331884865998</v>
      </c>
      <c r="AF134" s="5">
        <f t="shared" si="446"/>
        <v>142.97108747297997</v>
      </c>
      <c r="AG134" s="5">
        <f t="shared" si="446"/>
        <v>157.85163310721998</v>
      </c>
      <c r="AH134" s="5">
        <f t="shared" si="446"/>
        <v>174.28095786738001</v>
      </c>
      <c r="AI134" s="5">
        <f t="shared" si="446"/>
        <v>192.42025995269998</v>
      </c>
      <c r="AJ134" s="5">
        <f t="shared" si="446"/>
        <v>212.44751515806001</v>
      </c>
      <c r="AK134" s="5">
        <f t="shared" si="446"/>
        <v>234.55922317308</v>
      </c>
      <c r="AL134" s="5">
        <f t="shared" si="446"/>
        <v>258.97233549486003</v>
      </c>
      <c r="AM134" s="5">
        <f t="shared" si="446"/>
        <v>285.92638420086001</v>
      </c>
      <c r="AN134" s="5">
        <f t="shared" si="446"/>
        <v>315.68583192822001</v>
      </c>
      <c r="AO134" s="5">
        <f t="shared" si="446"/>
        <v>348.54266685185996</v>
      </c>
      <c r="AP134" s="5">
        <f t="shared" si="446"/>
        <v>384.81926773679999</v>
      </c>
      <c r="AQ134" s="5">
        <f t="shared" si="446"/>
        <v>424.87156600980001</v>
      </c>
      <c r="AR134" s="5">
        <f t="shared" si="446"/>
        <v>469.09253997059994</v>
      </c>
      <c r="AS134" s="5">
        <f t="shared" si="446"/>
        <v>517.9160680512</v>
      </c>
      <c r="AT134" s="5">
        <f t="shared" si="446"/>
        <v>571.82118867120005</v>
      </c>
      <c r="AU134" s="5">
        <f t="shared" si="446"/>
        <v>863.87886728519993</v>
      </c>
      <c r="AV134" s="5">
        <f t="shared" si="446"/>
        <v>842.28189562140005</v>
      </c>
      <c r="AW134" s="5">
        <f>+AW132*3.666</f>
        <v>821.22484840499999</v>
      </c>
      <c r="AX134" s="5">
        <f t="shared" si="446"/>
        <v>800.69422705739998</v>
      </c>
      <c r="AY134" s="5">
        <f t="shared" si="446"/>
        <v>780.67687137180008</v>
      </c>
      <c r="AZ134" s="5">
        <f t="shared" si="446"/>
        <v>761.15994961499996</v>
      </c>
      <c r="BA134" s="5">
        <f t="shared" si="446"/>
        <v>742.1309508288</v>
      </c>
      <c r="BB134" s="5">
        <f t="shared" si="446"/>
        <v>723.57767713139992</v>
      </c>
      <c r="BC134" s="5">
        <f t="shared" si="446"/>
        <v>705.48823528560001</v>
      </c>
      <c r="BD134" s="5">
        <f t="shared" si="446"/>
        <v>687.85102936679993</v>
      </c>
      <c r="BE134" s="5">
        <f t="shared" si="446"/>
        <v>670.6547534309999</v>
      </c>
      <c r="BF134" s="5">
        <f t="shared" si="446"/>
        <v>653.88838491599995</v>
      </c>
      <c r="BG134" s="5">
        <f t="shared" si="446"/>
        <v>582.53700492000007</v>
      </c>
      <c r="BH134" s="5">
        <f t="shared" si="446"/>
        <v>582.53700492000007</v>
      </c>
      <c r="BI134" s="5">
        <f t="shared" si="446"/>
        <v>582.53700492000007</v>
      </c>
      <c r="BJ134" s="5">
        <f t="shared" ref="BJ134:CW134" si="447">+BJ132*3.666</f>
        <v>582.53700492000007</v>
      </c>
      <c r="BK134" s="5">
        <f t="shared" si="447"/>
        <v>582.53700492000007</v>
      </c>
      <c r="BL134" s="5">
        <f t="shared" si="447"/>
        <v>582.53700492000007</v>
      </c>
      <c r="BM134" s="5">
        <f t="shared" si="447"/>
        <v>582.53700492000007</v>
      </c>
      <c r="BN134" s="5">
        <f t="shared" si="447"/>
        <v>582.53700492000007</v>
      </c>
      <c r="BO134" s="5">
        <f t="shared" si="447"/>
        <v>582.53700492000007</v>
      </c>
      <c r="BP134" s="5">
        <f t="shared" si="447"/>
        <v>582.53700492000007</v>
      </c>
      <c r="BQ134" s="5">
        <f t="shared" si="447"/>
        <v>582.53700492000007</v>
      </c>
      <c r="BR134" s="5">
        <f t="shared" si="447"/>
        <v>582.53700492000007</v>
      </c>
      <c r="BS134" s="5">
        <f t="shared" si="447"/>
        <v>582.53700492000007</v>
      </c>
      <c r="BT134" s="5">
        <f t="shared" si="447"/>
        <v>582.53700492000007</v>
      </c>
      <c r="BU134" s="5">
        <f t="shared" si="447"/>
        <v>582.53700492000007</v>
      </c>
      <c r="BV134" s="5">
        <f t="shared" si="447"/>
        <v>582.53700492000007</v>
      </c>
      <c r="BW134" s="5">
        <f t="shared" si="447"/>
        <v>582.53700492000007</v>
      </c>
      <c r="BX134" s="5">
        <f t="shared" si="447"/>
        <v>582.53700492000007</v>
      </c>
      <c r="BY134" s="5">
        <f t="shared" si="447"/>
        <v>582.53700492000007</v>
      </c>
      <c r="BZ134" s="5">
        <f t="shared" si="447"/>
        <v>582.53700492000007</v>
      </c>
      <c r="CA134" s="5">
        <f t="shared" si="447"/>
        <v>582.53700492000007</v>
      </c>
      <c r="CB134" s="5">
        <f t="shared" si="447"/>
        <v>582.53700492000007</v>
      </c>
      <c r="CC134" s="5">
        <f t="shared" si="447"/>
        <v>582.53700492000007</v>
      </c>
      <c r="CD134" s="5">
        <f t="shared" si="447"/>
        <v>582.53700492000007</v>
      </c>
      <c r="CE134" s="5">
        <f t="shared" si="447"/>
        <v>582.53700492000007</v>
      </c>
      <c r="CF134" s="5">
        <f t="shared" si="447"/>
        <v>582.53700492000007</v>
      </c>
      <c r="CG134" s="5">
        <f t="shared" si="447"/>
        <v>582.53700492000007</v>
      </c>
      <c r="CH134" s="5">
        <f t="shared" si="447"/>
        <v>582.53700492000007</v>
      </c>
      <c r="CI134" s="5">
        <f t="shared" si="447"/>
        <v>582.53700492000007</v>
      </c>
      <c r="CJ134" s="5">
        <f t="shared" si="447"/>
        <v>582.53700492000007</v>
      </c>
      <c r="CK134" s="5">
        <f t="shared" si="447"/>
        <v>582.53700492000007</v>
      </c>
      <c r="CL134" s="5">
        <f t="shared" si="447"/>
        <v>582.53700492000007</v>
      </c>
      <c r="CM134" s="5">
        <f t="shared" si="447"/>
        <v>582.53700492000007</v>
      </c>
      <c r="CN134" s="5">
        <f t="shared" si="447"/>
        <v>582.53700492000007</v>
      </c>
      <c r="CO134" s="5">
        <f t="shared" si="447"/>
        <v>582.53700492000007</v>
      </c>
      <c r="CP134" s="5">
        <f t="shared" si="447"/>
        <v>582.53700492000007</v>
      </c>
      <c r="CQ134" s="5">
        <f t="shared" si="447"/>
        <v>582.53700492000007</v>
      </c>
      <c r="CR134" s="5">
        <f t="shared" si="447"/>
        <v>582.53700492000007</v>
      </c>
      <c r="CS134" s="5">
        <f t="shared" si="447"/>
        <v>582.53700492000007</v>
      </c>
      <c r="CT134" s="5">
        <f t="shared" si="447"/>
        <v>582.53700492000007</v>
      </c>
      <c r="CU134" s="5">
        <f t="shared" si="447"/>
        <v>582.53700492000007</v>
      </c>
      <c r="CV134" s="5">
        <f t="shared" si="447"/>
        <v>582.53700492000007</v>
      </c>
      <c r="CW134" s="5">
        <f t="shared" si="447"/>
        <v>582.53700492000007</v>
      </c>
    </row>
    <row r="135" spans="1:101" s="195" customFormat="1" ht="17" customHeight="1" x14ac:dyDescent="0.15">
      <c r="A135" s="195" t="s">
        <v>405</v>
      </c>
      <c r="B135" s="195">
        <f>+B136</f>
        <v>2.9882509507732399E-2</v>
      </c>
      <c r="C135" s="195">
        <f t="shared" ref="C135:BN135" si="448">+C136</f>
        <v>3.2297188500697314E-2</v>
      </c>
      <c r="D135" s="195">
        <f t="shared" si="448"/>
        <v>3.4906987481043296E-2</v>
      </c>
      <c r="E135" s="195">
        <f t="shared" si="448"/>
        <v>3.772767325955996E-2</v>
      </c>
      <c r="F135" s="195">
        <f t="shared" si="448"/>
        <v>4.0776286700116605E-2</v>
      </c>
      <c r="G135" s="195">
        <f t="shared" si="448"/>
        <v>4.4071245680560131E-2</v>
      </c>
      <c r="H135" s="195">
        <f t="shared" si="448"/>
        <v>4.7632456334651005E-2</v>
      </c>
      <c r="I135" s="195">
        <f t="shared" si="448"/>
        <v>5.1481433336256807E-2</v>
      </c>
      <c r="J135" s="195">
        <f t="shared" si="448"/>
        <v>5.5641429865036375E-2</v>
      </c>
      <c r="K135" s="195">
        <f t="shared" si="448"/>
        <v>6.0137578093560184E-2</v>
      </c>
      <c r="L135" s="195">
        <f t="shared" si="448"/>
        <v>6.4997041003143158E-2</v>
      </c>
      <c r="M135" s="195">
        <f t="shared" si="448"/>
        <v>7.0249176528705631E-2</v>
      </c>
      <c r="N135" s="195">
        <f t="shared" si="448"/>
        <v>7.5925714876969655E-2</v>
      </c>
      <c r="O135" s="195">
        <f t="shared" si="448"/>
        <v>8.2060950234171801E-2</v>
      </c>
      <c r="P135" s="195">
        <f t="shared" si="448"/>
        <v>8.8691947977178429E-2</v>
      </c>
      <c r="Q135" s="195">
        <f t="shared" si="448"/>
        <v>9.5858768547415873E-2</v>
      </c>
      <c r="R135" s="195">
        <f t="shared" si="448"/>
        <v>0.1036047095304259</v>
      </c>
      <c r="S135" s="195">
        <f t="shared" si="448"/>
        <v>0.11197656719712676</v>
      </c>
      <c r="T135" s="195">
        <f t="shared" si="448"/>
        <v>0.12102491918084592</v>
      </c>
      <c r="U135" s="195">
        <f t="shared" si="448"/>
        <v>0.13080443019030488</v>
      </c>
      <c r="V135" s="195">
        <f t="shared" si="448"/>
        <v>0.14137418207304436</v>
      </c>
      <c r="W135" s="195">
        <f t="shared" si="448"/>
        <v>0.15279803077255488</v>
      </c>
      <c r="X135" s="195">
        <f t="shared" si="448"/>
        <v>0.16514499233859581</v>
      </c>
      <c r="Y135" s="195">
        <f t="shared" si="448"/>
        <v>0.17848965953415064</v>
      </c>
      <c r="Z135" s="195">
        <f t="shared" si="448"/>
        <v>0.19291265273616942</v>
      </c>
      <c r="AA135" s="195">
        <f t="shared" si="448"/>
        <v>0.2085011069300271</v>
      </c>
      <c r="AB135" s="195">
        <f t="shared" si="448"/>
        <v>0.22534919807307696</v>
      </c>
      <c r="AC135" s="195">
        <f t="shared" si="448"/>
        <v>0.24355871207424798</v>
      </c>
      <c r="AD135" s="195">
        <f t="shared" si="448"/>
        <v>0.26323965978182273</v>
      </c>
      <c r="AE135" s="195">
        <f t="shared" si="448"/>
        <v>0.2845109414530726</v>
      </c>
      <c r="AF135" s="195">
        <f t="shared" si="448"/>
        <v>0.30750106529246773</v>
      </c>
      <c r="AG135" s="195">
        <f t="shared" si="448"/>
        <v>0.33234892367680763</v>
      </c>
      <c r="AH135" s="195">
        <f t="shared" si="448"/>
        <v>0.35920463220897569</v>
      </c>
      <c r="AI135" s="195">
        <f t="shared" si="448"/>
        <v>0.38823043678411828</v>
      </c>
      <c r="AJ135" s="195">
        <f t="shared" si="448"/>
        <v>0.41960169364653516</v>
      </c>
      <c r="AK135" s="195">
        <f t="shared" si="448"/>
        <v>0.45350792887472963</v>
      </c>
      <c r="AL135" s="195">
        <f t="shared" si="448"/>
        <v>0.49015398330071042</v>
      </c>
      <c r="AM135" s="195">
        <f t="shared" si="448"/>
        <v>0.52976125018741493</v>
      </c>
      <c r="AN135" s="195">
        <f t="shared" si="448"/>
        <v>0.57256901249548176</v>
      </c>
      <c r="AO135" s="195">
        <f t="shared" si="448"/>
        <v>0.61883588869246253</v>
      </c>
      <c r="AP135" s="195">
        <f t="shared" si="448"/>
        <v>0.66884139535507048</v>
      </c>
      <c r="AQ135" s="195">
        <f t="shared" si="448"/>
        <v>0.72288763476697038</v>
      </c>
      <c r="AR135" s="195">
        <f t="shared" si="448"/>
        <v>0.78130112215072101</v>
      </c>
      <c r="AS135" s="195">
        <f t="shared" si="448"/>
        <v>0.84443475560446501</v>
      </c>
      <c r="AT135" s="195">
        <f t="shared" si="448"/>
        <v>0.91266995103904114</v>
      </c>
      <c r="AU135" s="195">
        <f t="shared" si="448"/>
        <v>1.2</v>
      </c>
      <c r="AV135" s="195">
        <f t="shared" si="448"/>
        <v>1.2</v>
      </c>
      <c r="AW135" s="195">
        <f t="shared" si="448"/>
        <v>1.2</v>
      </c>
      <c r="AX135" s="195">
        <f t="shared" si="448"/>
        <v>1.2</v>
      </c>
      <c r="AY135" s="195">
        <f t="shared" si="448"/>
        <v>1.2</v>
      </c>
      <c r="AZ135" s="195">
        <f t="shared" si="448"/>
        <v>1.2</v>
      </c>
      <c r="BA135" s="195">
        <f t="shared" si="448"/>
        <v>1.2</v>
      </c>
      <c r="BB135" s="195">
        <f t="shared" si="448"/>
        <v>1.2</v>
      </c>
      <c r="BC135" s="195">
        <f t="shared" si="448"/>
        <v>1.2</v>
      </c>
      <c r="BD135" s="195">
        <f t="shared" si="448"/>
        <v>1.2</v>
      </c>
      <c r="BE135" s="195">
        <f t="shared" si="448"/>
        <v>1.2</v>
      </c>
      <c r="BF135" s="195">
        <f t="shared" si="448"/>
        <v>1.2</v>
      </c>
      <c r="BG135" s="195">
        <f t="shared" si="448"/>
        <v>1.2</v>
      </c>
      <c r="BH135" s="195">
        <f t="shared" si="448"/>
        <v>1.2</v>
      </c>
      <c r="BI135" s="195">
        <f t="shared" si="448"/>
        <v>1.2</v>
      </c>
      <c r="BJ135" s="195">
        <f t="shared" si="448"/>
        <v>1.2</v>
      </c>
      <c r="BK135" s="195">
        <f t="shared" si="448"/>
        <v>1.2</v>
      </c>
      <c r="BL135" s="195">
        <f t="shared" si="448"/>
        <v>1.2</v>
      </c>
      <c r="BM135" s="195">
        <f t="shared" si="448"/>
        <v>1.2</v>
      </c>
      <c r="BN135" s="195">
        <f t="shared" si="448"/>
        <v>1.2</v>
      </c>
      <c r="BO135" s="195">
        <f t="shared" ref="BO135:CW135" si="449">+BO136</f>
        <v>1.2</v>
      </c>
      <c r="BP135" s="195">
        <f t="shared" si="449"/>
        <v>1.2</v>
      </c>
      <c r="BQ135" s="195">
        <f t="shared" si="449"/>
        <v>1.2</v>
      </c>
      <c r="BR135" s="195">
        <f t="shared" si="449"/>
        <v>1.2</v>
      </c>
      <c r="BS135" s="195">
        <f t="shared" si="449"/>
        <v>1.2</v>
      </c>
      <c r="BT135" s="195">
        <f t="shared" si="449"/>
        <v>1.2</v>
      </c>
      <c r="BU135" s="195">
        <f t="shared" si="449"/>
        <v>1.2</v>
      </c>
      <c r="BV135" s="195">
        <f t="shared" si="449"/>
        <v>1.2</v>
      </c>
      <c r="BW135" s="195">
        <f t="shared" si="449"/>
        <v>1.2</v>
      </c>
      <c r="BX135" s="195">
        <f t="shared" si="449"/>
        <v>1.2</v>
      </c>
      <c r="BY135" s="195">
        <f t="shared" si="449"/>
        <v>1.2</v>
      </c>
      <c r="BZ135" s="195">
        <f t="shared" si="449"/>
        <v>1.2</v>
      </c>
      <c r="CA135" s="195">
        <f t="shared" si="449"/>
        <v>1.2</v>
      </c>
      <c r="CB135" s="195">
        <f t="shared" si="449"/>
        <v>1.2</v>
      </c>
      <c r="CC135" s="195">
        <f t="shared" si="449"/>
        <v>1.2</v>
      </c>
      <c r="CD135" s="195">
        <f t="shared" si="449"/>
        <v>1.2</v>
      </c>
      <c r="CE135" s="195">
        <f t="shared" si="449"/>
        <v>1.2</v>
      </c>
      <c r="CF135" s="195">
        <f t="shared" si="449"/>
        <v>1.2</v>
      </c>
      <c r="CG135" s="195">
        <f t="shared" si="449"/>
        <v>1.2</v>
      </c>
      <c r="CH135" s="195">
        <f t="shared" si="449"/>
        <v>1.2</v>
      </c>
      <c r="CI135" s="195">
        <f t="shared" si="449"/>
        <v>1.2</v>
      </c>
      <c r="CJ135" s="195">
        <f t="shared" si="449"/>
        <v>1.2</v>
      </c>
      <c r="CK135" s="195">
        <f t="shared" si="449"/>
        <v>1.2</v>
      </c>
      <c r="CL135" s="195">
        <f t="shared" si="449"/>
        <v>1.2</v>
      </c>
      <c r="CM135" s="195">
        <f t="shared" si="449"/>
        <v>1.2</v>
      </c>
      <c r="CN135" s="195">
        <f t="shared" si="449"/>
        <v>1.2</v>
      </c>
      <c r="CO135" s="195">
        <f t="shared" si="449"/>
        <v>1.2</v>
      </c>
      <c r="CP135" s="195">
        <f t="shared" si="449"/>
        <v>1.2</v>
      </c>
      <c r="CQ135" s="195">
        <f t="shared" si="449"/>
        <v>1.2</v>
      </c>
      <c r="CR135" s="195">
        <f t="shared" si="449"/>
        <v>1.2</v>
      </c>
      <c r="CS135" s="195">
        <f t="shared" si="449"/>
        <v>1.2</v>
      </c>
      <c r="CT135" s="195">
        <f t="shared" si="449"/>
        <v>1.2</v>
      </c>
      <c r="CU135" s="195">
        <f t="shared" si="449"/>
        <v>1.2</v>
      </c>
      <c r="CV135" s="195">
        <f t="shared" si="449"/>
        <v>1.2</v>
      </c>
      <c r="CW135" s="195">
        <f t="shared" si="449"/>
        <v>1.2</v>
      </c>
    </row>
    <row r="136" spans="1:101" s="183" customFormat="1" ht="20.75" customHeight="1" x14ac:dyDescent="0.2">
      <c r="A136" s="130" t="s">
        <v>204</v>
      </c>
      <c r="B136" s="95">
        <f>+MIN(((B133)/(B$34))^(1/($B$39-1)),1)</f>
        <v>2.9882509507732399E-2</v>
      </c>
      <c r="C136" s="95">
        <f t="shared" ref="C136:AT136" si="450">+MIN(((C133)/(C$34))^(1/($B$39-1)),1)</f>
        <v>3.2297188500697314E-2</v>
      </c>
      <c r="D136" s="95">
        <f t="shared" si="450"/>
        <v>3.4906987481043296E-2</v>
      </c>
      <c r="E136" s="95">
        <f t="shared" si="450"/>
        <v>3.772767325955996E-2</v>
      </c>
      <c r="F136" s="95">
        <f t="shared" si="450"/>
        <v>4.0776286700116605E-2</v>
      </c>
      <c r="G136" s="95">
        <f t="shared" si="450"/>
        <v>4.4071245680560131E-2</v>
      </c>
      <c r="H136" s="95">
        <f t="shared" si="450"/>
        <v>4.7632456334651005E-2</v>
      </c>
      <c r="I136" s="95">
        <f t="shared" si="450"/>
        <v>5.1481433336256807E-2</v>
      </c>
      <c r="J136" s="95">
        <f t="shared" si="450"/>
        <v>5.5641429865036375E-2</v>
      </c>
      <c r="K136" s="95">
        <f t="shared" si="450"/>
        <v>6.0137578093560184E-2</v>
      </c>
      <c r="L136" s="95">
        <f t="shared" si="450"/>
        <v>6.4997041003143158E-2</v>
      </c>
      <c r="M136" s="95">
        <f t="shared" si="450"/>
        <v>7.0249176528705631E-2</v>
      </c>
      <c r="N136" s="95">
        <f t="shared" si="450"/>
        <v>7.5925714876969655E-2</v>
      </c>
      <c r="O136" s="95">
        <f t="shared" si="450"/>
        <v>8.2060950234171801E-2</v>
      </c>
      <c r="P136" s="95">
        <f t="shared" si="450"/>
        <v>8.8691947977178429E-2</v>
      </c>
      <c r="Q136" s="95">
        <f t="shared" si="450"/>
        <v>9.5858768547415873E-2</v>
      </c>
      <c r="R136" s="95">
        <f t="shared" si="450"/>
        <v>0.1036047095304259</v>
      </c>
      <c r="S136" s="95">
        <f t="shared" si="450"/>
        <v>0.11197656719712676</v>
      </c>
      <c r="T136" s="95">
        <f t="shared" si="450"/>
        <v>0.12102491918084592</v>
      </c>
      <c r="U136" s="95">
        <f t="shared" si="450"/>
        <v>0.13080443019030488</v>
      </c>
      <c r="V136" s="95">
        <f t="shared" si="450"/>
        <v>0.14137418207304436</v>
      </c>
      <c r="W136" s="95">
        <f t="shared" si="450"/>
        <v>0.15279803077255488</v>
      </c>
      <c r="X136" s="95">
        <f t="shared" si="450"/>
        <v>0.16514499233859581</v>
      </c>
      <c r="Y136" s="95">
        <f t="shared" si="450"/>
        <v>0.17848965953415064</v>
      </c>
      <c r="Z136" s="95">
        <f t="shared" si="450"/>
        <v>0.19291265273616942</v>
      </c>
      <c r="AA136" s="95">
        <f t="shared" si="450"/>
        <v>0.2085011069300271</v>
      </c>
      <c r="AB136" s="95">
        <f t="shared" si="450"/>
        <v>0.22534919807307696</v>
      </c>
      <c r="AC136" s="95">
        <f t="shared" si="450"/>
        <v>0.24355871207424798</v>
      </c>
      <c r="AD136" s="95">
        <f t="shared" si="450"/>
        <v>0.26323965978182273</v>
      </c>
      <c r="AE136" s="95">
        <f t="shared" si="450"/>
        <v>0.2845109414530726</v>
      </c>
      <c r="AF136" s="95">
        <f t="shared" si="450"/>
        <v>0.30750106529246773</v>
      </c>
      <c r="AG136" s="95">
        <f t="shared" si="450"/>
        <v>0.33234892367680763</v>
      </c>
      <c r="AH136" s="95">
        <f t="shared" si="450"/>
        <v>0.35920463220897569</v>
      </c>
      <c r="AI136" s="95">
        <f t="shared" si="450"/>
        <v>0.38823043678411828</v>
      </c>
      <c r="AJ136" s="95">
        <f t="shared" si="450"/>
        <v>0.41960169364653516</v>
      </c>
      <c r="AK136" s="95">
        <f t="shared" si="450"/>
        <v>0.45350792887472963</v>
      </c>
      <c r="AL136" s="95">
        <f t="shared" si="450"/>
        <v>0.49015398330071042</v>
      </c>
      <c r="AM136" s="95">
        <f t="shared" si="450"/>
        <v>0.52976125018741493</v>
      </c>
      <c r="AN136" s="95">
        <f t="shared" si="450"/>
        <v>0.57256901249548176</v>
      </c>
      <c r="AO136" s="95">
        <f t="shared" si="450"/>
        <v>0.61883588869246253</v>
      </c>
      <c r="AP136" s="95">
        <f t="shared" si="450"/>
        <v>0.66884139535507048</v>
      </c>
      <c r="AQ136" s="95">
        <f t="shared" si="450"/>
        <v>0.72288763476697038</v>
      </c>
      <c r="AR136" s="95">
        <f t="shared" si="450"/>
        <v>0.78130112215072101</v>
      </c>
      <c r="AS136" s="95">
        <f t="shared" si="450"/>
        <v>0.84443475560446501</v>
      </c>
      <c r="AT136" s="95">
        <f t="shared" si="450"/>
        <v>0.91266995103904114</v>
      </c>
      <c r="AU136" s="95">
        <f>IF(((AU133)/(AU$34))^(1/($B$39-1))=1,$B$37,((AU133)/(AU$34))^(1/($B$39-1)))</f>
        <v>1.2</v>
      </c>
      <c r="AV136" s="95">
        <f t="shared" ref="AV136:CW136" si="451">IF(((AV133)/(AV$34))^(1/($B$39-1))=1,$B$37,((AV133)/(AV$34))^(1/($B$39-1)))</f>
        <v>1.2</v>
      </c>
      <c r="AW136" s="95">
        <f t="shared" si="451"/>
        <v>1.2</v>
      </c>
      <c r="AX136" s="95">
        <f t="shared" si="451"/>
        <v>1.2</v>
      </c>
      <c r="AY136" s="95">
        <f t="shared" si="451"/>
        <v>1.2</v>
      </c>
      <c r="AZ136" s="95">
        <f t="shared" si="451"/>
        <v>1.2</v>
      </c>
      <c r="BA136" s="95">
        <f t="shared" si="451"/>
        <v>1.2</v>
      </c>
      <c r="BB136" s="95">
        <f t="shared" si="451"/>
        <v>1.2</v>
      </c>
      <c r="BC136" s="95">
        <f t="shared" si="451"/>
        <v>1.2</v>
      </c>
      <c r="BD136" s="95">
        <f t="shared" si="451"/>
        <v>1.2</v>
      </c>
      <c r="BE136" s="95">
        <f t="shared" si="451"/>
        <v>1.2</v>
      </c>
      <c r="BF136" s="95">
        <f t="shared" si="451"/>
        <v>1.2</v>
      </c>
      <c r="BG136" s="95">
        <f t="shared" si="451"/>
        <v>1.2</v>
      </c>
      <c r="BH136" s="95">
        <f t="shared" si="451"/>
        <v>1.2</v>
      </c>
      <c r="BI136" s="95">
        <f t="shared" si="451"/>
        <v>1.2</v>
      </c>
      <c r="BJ136" s="95">
        <f t="shared" si="451"/>
        <v>1.2</v>
      </c>
      <c r="BK136" s="95">
        <f t="shared" si="451"/>
        <v>1.2</v>
      </c>
      <c r="BL136" s="95">
        <f t="shared" si="451"/>
        <v>1.2</v>
      </c>
      <c r="BM136" s="95">
        <f t="shared" si="451"/>
        <v>1.2</v>
      </c>
      <c r="BN136" s="95">
        <f t="shared" si="451"/>
        <v>1.2</v>
      </c>
      <c r="BO136" s="95">
        <f t="shared" si="451"/>
        <v>1.2</v>
      </c>
      <c r="BP136" s="95">
        <f t="shared" si="451"/>
        <v>1.2</v>
      </c>
      <c r="BQ136" s="95">
        <f t="shared" si="451"/>
        <v>1.2</v>
      </c>
      <c r="BR136" s="95">
        <f t="shared" si="451"/>
        <v>1.2</v>
      </c>
      <c r="BS136" s="95">
        <f t="shared" si="451"/>
        <v>1.2</v>
      </c>
      <c r="BT136" s="95">
        <f t="shared" si="451"/>
        <v>1.2</v>
      </c>
      <c r="BU136" s="95">
        <f t="shared" si="451"/>
        <v>1.2</v>
      </c>
      <c r="BV136" s="95">
        <f t="shared" si="451"/>
        <v>1.2</v>
      </c>
      <c r="BW136" s="95">
        <f t="shared" si="451"/>
        <v>1.2</v>
      </c>
      <c r="BX136" s="95">
        <f t="shared" si="451"/>
        <v>1.2</v>
      </c>
      <c r="BY136" s="95">
        <f t="shared" si="451"/>
        <v>1.2</v>
      </c>
      <c r="BZ136" s="95">
        <f t="shared" si="451"/>
        <v>1.2</v>
      </c>
      <c r="CA136" s="95">
        <f t="shared" si="451"/>
        <v>1.2</v>
      </c>
      <c r="CB136" s="95">
        <f t="shared" si="451"/>
        <v>1.2</v>
      </c>
      <c r="CC136" s="95">
        <f t="shared" si="451"/>
        <v>1.2</v>
      </c>
      <c r="CD136" s="95">
        <f t="shared" si="451"/>
        <v>1.2</v>
      </c>
      <c r="CE136" s="95">
        <f t="shared" si="451"/>
        <v>1.2</v>
      </c>
      <c r="CF136" s="95">
        <f t="shared" si="451"/>
        <v>1.2</v>
      </c>
      <c r="CG136" s="95">
        <f t="shared" si="451"/>
        <v>1.2</v>
      </c>
      <c r="CH136" s="95">
        <f t="shared" si="451"/>
        <v>1.2</v>
      </c>
      <c r="CI136" s="95">
        <f t="shared" si="451"/>
        <v>1.2</v>
      </c>
      <c r="CJ136" s="95">
        <f t="shared" si="451"/>
        <v>1.2</v>
      </c>
      <c r="CK136" s="95">
        <f t="shared" si="451"/>
        <v>1.2</v>
      </c>
      <c r="CL136" s="95">
        <f t="shared" si="451"/>
        <v>1.2</v>
      </c>
      <c r="CM136" s="95">
        <f t="shared" si="451"/>
        <v>1.2</v>
      </c>
      <c r="CN136" s="95">
        <f t="shared" si="451"/>
        <v>1.2</v>
      </c>
      <c r="CO136" s="95">
        <f t="shared" si="451"/>
        <v>1.2</v>
      </c>
      <c r="CP136" s="95">
        <f t="shared" si="451"/>
        <v>1.2</v>
      </c>
      <c r="CQ136" s="95">
        <f t="shared" si="451"/>
        <v>1.2</v>
      </c>
      <c r="CR136" s="95">
        <f t="shared" si="451"/>
        <v>1.2</v>
      </c>
      <c r="CS136" s="95">
        <f t="shared" si="451"/>
        <v>1.2</v>
      </c>
      <c r="CT136" s="95">
        <f t="shared" si="451"/>
        <v>1.2</v>
      </c>
      <c r="CU136" s="95">
        <f t="shared" si="451"/>
        <v>1.2</v>
      </c>
      <c r="CV136" s="95">
        <f t="shared" si="451"/>
        <v>1.2</v>
      </c>
      <c r="CW136" s="95">
        <f t="shared" si="451"/>
        <v>1.2</v>
      </c>
    </row>
    <row r="137" spans="1:101" s="25" customFormat="1" ht="20.75" customHeight="1" x14ac:dyDescent="0.2">
      <c r="A137" s="8" t="s">
        <v>206</v>
      </c>
      <c r="B137" s="47">
        <f t="shared" ref="B137:AG137" si="452">+B133*B47</f>
        <v>2</v>
      </c>
      <c r="C137" s="2">
        <f t="shared" si="452"/>
        <v>2.208161606</v>
      </c>
      <c r="D137" s="2">
        <f t="shared" si="452"/>
        <v>2.43798884</v>
      </c>
      <c r="E137" s="2">
        <f t="shared" si="452"/>
        <v>2.6917366770000002</v>
      </c>
      <c r="F137" s="2">
        <f t="shared" si="452"/>
        <v>2.9718947920000001</v>
      </c>
      <c r="G137" s="2">
        <f t="shared" si="452"/>
        <v>3.281211989</v>
      </c>
      <c r="H137" s="2">
        <f t="shared" si="452"/>
        <v>3.6227231679999998</v>
      </c>
      <c r="I137" s="2">
        <f t="shared" si="452"/>
        <v>3.999779105</v>
      </c>
      <c r="J137" s="2">
        <f t="shared" si="452"/>
        <v>4.4160793270000003</v>
      </c>
      <c r="K137" s="2">
        <f t="shared" si="452"/>
        <v>4.8757084109999997</v>
      </c>
      <c r="L137" s="2">
        <f t="shared" si="452"/>
        <v>5.3831760580000001</v>
      </c>
      <c r="M137" s="2">
        <f t="shared" si="452"/>
        <v>5.9434613460000003</v>
      </c>
      <c r="N137" s="2">
        <f t="shared" si="452"/>
        <v>6.5620615769999997</v>
      </c>
      <c r="O137" s="2">
        <f t="shared" si="452"/>
        <v>7.2450462160000004</v>
      </c>
      <c r="P137" s="2">
        <f t="shared" si="452"/>
        <v>7.9991164460000004</v>
      </c>
      <c r="Q137" s="2">
        <f t="shared" si="452"/>
        <v>8.8316709099999997</v>
      </c>
      <c r="R137" s="2">
        <f t="shared" si="452"/>
        <v>9.7508783119999993</v>
      </c>
      <c r="S137" s="2">
        <f t="shared" si="452"/>
        <v>10.765757560000001</v>
      </c>
      <c r="T137" s="2">
        <f t="shared" si="452"/>
        <v>11.88626625</v>
      </c>
      <c r="U137" s="2">
        <f t="shared" si="452"/>
        <v>13.12339839</v>
      </c>
      <c r="V137" s="2">
        <f t="shared" si="452"/>
        <v>14.489292239999999</v>
      </c>
      <c r="W137" s="2">
        <f t="shared" si="452"/>
        <v>15.99734941</v>
      </c>
      <c r="X137" s="2">
        <f t="shared" si="452"/>
        <v>17.662366389999999</v>
      </c>
      <c r="Y137" s="2">
        <f t="shared" si="452"/>
        <v>19.50067967</v>
      </c>
      <c r="Z137" s="2">
        <f t="shared" si="452"/>
        <v>21.530326070000001</v>
      </c>
      <c r="AA137" s="2">
        <f t="shared" si="452"/>
        <v>23.7712197</v>
      </c>
      <c r="AB137" s="2">
        <f t="shared" si="452"/>
        <v>26.245347339999999</v>
      </c>
      <c r="AC137" s="2">
        <f t="shared" si="452"/>
        <v>28.976984170000001</v>
      </c>
      <c r="AD137" s="2">
        <f t="shared" si="452"/>
        <v>31.99293196</v>
      </c>
      <c r="AE137" s="2">
        <f t="shared" si="452"/>
        <v>35.322782009999997</v>
      </c>
      <c r="AF137" s="2">
        <f t="shared" si="452"/>
        <v>38.999205529999998</v>
      </c>
      <c r="AG137" s="2">
        <f t="shared" si="452"/>
        <v>43.058274169999997</v>
      </c>
      <c r="AH137" s="2">
        <f t="shared" ref="AH137:BI137" si="453">+AH133*AH47</f>
        <v>47.539813930000001</v>
      </c>
      <c r="AI137" s="2">
        <f t="shared" si="453"/>
        <v>52.487795949999999</v>
      </c>
      <c r="AJ137" s="2">
        <f t="shared" si="453"/>
        <v>57.950767910000003</v>
      </c>
      <c r="AK137" s="2">
        <f t="shared" si="453"/>
        <v>63.982330380000001</v>
      </c>
      <c r="AL137" s="2">
        <f t="shared" si="453"/>
        <v>70.641662710000006</v>
      </c>
      <c r="AM137" s="2">
        <f t="shared" si="453"/>
        <v>77.994103710000005</v>
      </c>
      <c r="AN137" s="2">
        <f t="shared" si="453"/>
        <v>86.11179267</v>
      </c>
      <c r="AO137" s="2">
        <f t="shared" si="453"/>
        <v>95.074377209999994</v>
      </c>
      <c r="AP137" s="2">
        <f t="shared" si="453"/>
        <v>104.9697948</v>
      </c>
      <c r="AQ137" s="2">
        <f t="shared" si="453"/>
        <v>115.89513530000001</v>
      </c>
      <c r="AR137" s="2">
        <f t="shared" si="453"/>
        <v>127.95759409999999</v>
      </c>
      <c r="AS137" s="2">
        <f t="shared" si="453"/>
        <v>141.27552320000001</v>
      </c>
      <c r="AT137" s="2">
        <f t="shared" si="453"/>
        <v>155.97959320000001</v>
      </c>
      <c r="AU137" s="2">
        <f t="shared" si="453"/>
        <v>176.02339616049616</v>
      </c>
      <c r="AV137" s="2">
        <f t="shared" si="453"/>
        <v>171.62281125648374</v>
      </c>
      <c r="AW137" s="2">
        <f t="shared" si="453"/>
        <v>167.33224097507164</v>
      </c>
      <c r="AX137" s="2">
        <f t="shared" si="453"/>
        <v>163.14893495069484</v>
      </c>
      <c r="AY137" s="2">
        <f t="shared" si="453"/>
        <v>159.07021157692745</v>
      </c>
      <c r="AZ137" s="2">
        <f t="shared" si="453"/>
        <v>155.09345628750427</v>
      </c>
      <c r="BA137" s="2">
        <f t="shared" si="453"/>
        <v>151.21611988031665</v>
      </c>
      <c r="BB137" s="2">
        <f t="shared" si="453"/>
        <v>147.43571688330874</v>
      </c>
      <c r="BC137" s="2">
        <f t="shared" si="453"/>
        <v>143.74982396122601</v>
      </c>
      <c r="BD137" s="2">
        <f t="shared" si="453"/>
        <v>140.15607836219536</v>
      </c>
      <c r="BE137" s="2">
        <f t="shared" si="453"/>
        <v>136.65217640314046</v>
      </c>
      <c r="BF137" s="2">
        <f t="shared" si="453"/>
        <v>133.23587199306195</v>
      </c>
      <c r="BG137" s="2">
        <f t="shared" si="453"/>
        <v>129.9049751932354</v>
      </c>
      <c r="BH137" s="2">
        <f t="shared" si="453"/>
        <v>126.65735081340452</v>
      </c>
      <c r="BI137" s="2">
        <f t="shared" si="453"/>
        <v>123.4909170430694</v>
      </c>
      <c r="BJ137" s="2">
        <f t="shared" ref="BJ137:CW137" si="454">+BJ133*BJ47</f>
        <v>120.40364411699267</v>
      </c>
      <c r="BK137" s="2">
        <f t="shared" si="454"/>
        <v>117.39355301406785</v>
      </c>
      <c r="BL137" s="2">
        <f t="shared" si="454"/>
        <v>114.45871418871614</v>
      </c>
      <c r="BM137" s="2">
        <f t="shared" si="454"/>
        <v>111.59724633399824</v>
      </c>
      <c r="BN137" s="2">
        <f t="shared" si="454"/>
        <v>108.80731517564828</v>
      </c>
      <c r="BO137" s="2">
        <f t="shared" si="454"/>
        <v>106.08713229625708</v>
      </c>
      <c r="BP137" s="2">
        <f t="shared" si="454"/>
        <v>103.43495398885065</v>
      </c>
      <c r="BQ137" s="2">
        <f t="shared" si="454"/>
        <v>100.84908013912938</v>
      </c>
      <c r="BR137" s="2">
        <f t="shared" si="454"/>
        <v>98.327853135651154</v>
      </c>
      <c r="BS137" s="2">
        <f t="shared" si="454"/>
        <v>95.869656807259872</v>
      </c>
      <c r="BT137" s="2">
        <f t="shared" si="454"/>
        <v>93.472915387078373</v>
      </c>
      <c r="BU137" s="2">
        <f t="shared" si="454"/>
        <v>91.136092502401411</v>
      </c>
      <c r="BV137" s="2">
        <f t="shared" si="454"/>
        <v>88.857690189841378</v>
      </c>
      <c r="BW137" s="2">
        <f t="shared" si="454"/>
        <v>86.636247935095341</v>
      </c>
      <c r="BX137" s="2">
        <f t="shared" si="454"/>
        <v>84.470341736717955</v>
      </c>
      <c r="BY137" s="2">
        <f t="shared" si="454"/>
        <v>82.358583193300007</v>
      </c>
      <c r="BZ137" s="2">
        <f t="shared" si="454"/>
        <v>80.299618613467501</v>
      </c>
      <c r="CA137" s="2">
        <f t="shared" si="454"/>
        <v>78.292128148130814</v>
      </c>
      <c r="CB137" s="2">
        <f t="shared" si="454"/>
        <v>76.334824944427538</v>
      </c>
      <c r="CC137" s="2">
        <f t="shared" si="454"/>
        <v>74.426454320816845</v>
      </c>
      <c r="CD137" s="2">
        <f t="shared" si="454"/>
        <v>72.565792962796422</v>
      </c>
      <c r="CE137" s="2">
        <f t="shared" si="454"/>
        <v>70.751648138726509</v>
      </c>
      <c r="CF137" s="2">
        <f t="shared" si="454"/>
        <v>68.98285693525834</v>
      </c>
      <c r="CG137" s="2">
        <f t="shared" si="454"/>
        <v>67.258285511876878</v>
      </c>
      <c r="CH137" s="2">
        <f t="shared" si="454"/>
        <v>65.576828374079952</v>
      </c>
      <c r="CI137" s="2">
        <f t="shared" si="454"/>
        <v>63.937407664727949</v>
      </c>
      <c r="CJ137" s="2">
        <f t="shared" si="454"/>
        <v>62.338972473109749</v>
      </c>
      <c r="CK137" s="2">
        <f t="shared" si="454"/>
        <v>60.780498161282004</v>
      </c>
      <c r="CL137" s="2">
        <f t="shared" si="454"/>
        <v>59.260985707249951</v>
      </c>
      <c r="CM137" s="2">
        <f t="shared" si="454"/>
        <v>57.7794610645687</v>
      </c>
      <c r="CN137" s="2">
        <f t="shared" si="454"/>
        <v>56.33497453795448</v>
      </c>
      <c r="CO137" s="2">
        <f t="shared" si="454"/>
        <v>54.926600174505616</v>
      </c>
      <c r="CP137" s="2">
        <f t="shared" si="454"/>
        <v>53.553435170142976</v>
      </c>
      <c r="CQ137" s="2">
        <f t="shared" si="454"/>
        <v>52.214599290889403</v>
      </c>
      <c r="CR137" s="2">
        <f t="shared" si="454"/>
        <v>50.909234308617165</v>
      </c>
      <c r="CS137" s="2">
        <f t="shared" si="454"/>
        <v>49.636503450901735</v>
      </c>
      <c r="CT137" s="2">
        <f t="shared" si="454"/>
        <v>48.395590864629192</v>
      </c>
      <c r="CU137" s="2">
        <f t="shared" si="454"/>
        <v>47.185701093013463</v>
      </c>
      <c r="CV137" s="2">
        <f t="shared" si="454"/>
        <v>46.006058565688129</v>
      </c>
      <c r="CW137" s="2">
        <f t="shared" si="454"/>
        <v>44.855907101545924</v>
      </c>
    </row>
    <row r="138" spans="1:101" s="39" customFormat="1" ht="33" customHeight="1" x14ac:dyDescent="0.2">
      <c r="A138" s="62" t="s">
        <v>208</v>
      </c>
      <c r="B138" s="63">
        <f>+C154</f>
        <v>3.648888574565734E-2</v>
      </c>
      <c r="C138" s="63">
        <f t="shared" ref="C138:BH138" si="455">+D154</f>
        <v>3.5367193307014766E-2</v>
      </c>
      <c r="D138" s="63">
        <f t="shared" si="455"/>
        <v>3.4266144324889281E-2</v>
      </c>
      <c r="E138" s="63">
        <f t="shared" si="455"/>
        <v>3.3194950681689761E-2</v>
      </c>
      <c r="F138" s="63">
        <f t="shared" si="455"/>
        <v>3.2157361049728328E-2</v>
      </c>
      <c r="G138" s="63">
        <f t="shared" si="455"/>
        <v>3.1154351932922042E-2</v>
      </c>
      <c r="H138" s="63">
        <f t="shared" si="455"/>
        <v>3.0185573160110835E-2</v>
      </c>
      <c r="I138" s="63">
        <f t="shared" si="455"/>
        <v>2.9250107558737026E-2</v>
      </c>
      <c r="J138" s="63">
        <f t="shared" si="455"/>
        <v>2.8346856477251769E-2</v>
      </c>
      <c r="K138" s="63">
        <f t="shared" si="455"/>
        <v>2.7474723304839577E-2</v>
      </c>
      <c r="L138" s="63">
        <f t="shared" si="455"/>
        <v>2.6632691530459107E-2</v>
      </c>
      <c r="M138" s="63">
        <f t="shared" si="455"/>
        <v>2.5819852073798444E-2</v>
      </c>
      <c r="N138" s="63">
        <f t="shared" si="455"/>
        <v>2.5035409213180593E-2</v>
      </c>
      <c r="O138" s="63">
        <f t="shared" si="455"/>
        <v>2.4278689107009921E-2</v>
      </c>
      <c r="P138" s="63">
        <f t="shared" si="455"/>
        <v>2.3549163949044161E-2</v>
      </c>
      <c r="Q138" s="63">
        <f t="shared" si="455"/>
        <v>2.2846513922732292E-2</v>
      </c>
      <c r="R138" s="63">
        <f t="shared" si="455"/>
        <v>2.2170757742458136E-2</v>
      </c>
      <c r="S138" s="63">
        <f t="shared" si="455"/>
        <v>2.1529036871338336E-2</v>
      </c>
      <c r="T138" s="63">
        <f t="shared" si="455"/>
        <v>2.0916790139479113E-2</v>
      </c>
      <c r="U138" s="63">
        <f t="shared" si="455"/>
        <v>2.0330982859843694E-2</v>
      </c>
      <c r="V138" s="63">
        <f t="shared" si="455"/>
        <v>1.976948800164835E-2</v>
      </c>
      <c r="W138" s="63">
        <f t="shared" si="455"/>
        <v>1.9230724732950621E-2</v>
      </c>
      <c r="X138" s="63">
        <f t="shared" si="455"/>
        <v>1.8713446347606855E-2</v>
      </c>
      <c r="Y138" s="63">
        <f t="shared" si="455"/>
        <v>1.8216615570393557E-2</v>
      </c>
      <c r="Z138" s="63">
        <f t="shared" si="455"/>
        <v>1.7739330602300596E-2</v>
      </c>
      <c r="AA138" s="63">
        <f t="shared" si="455"/>
        <v>1.7280781783898913E-2</v>
      </c>
      <c r="AB138" s="63">
        <f t="shared" si="455"/>
        <v>1.6840225601894021E-2</v>
      </c>
      <c r="AC138" s="63">
        <f t="shared" si="455"/>
        <v>1.6416968482898975E-2</v>
      </c>
      <c r="AD138" s="63">
        <f t="shared" si="455"/>
        <v>1.6010357909540973E-2</v>
      </c>
      <c r="AE138" s="63">
        <f t="shared" si="455"/>
        <v>1.5619775907092626E-2</v>
      </c>
      <c r="AF138" s="63">
        <f t="shared" si="455"/>
        <v>1.5244634694338677E-2</v>
      </c>
      <c r="AG138" s="63">
        <f t="shared" si="455"/>
        <v>1.4884373295309006E-2</v>
      </c>
      <c r="AH138" s="63">
        <f t="shared" si="455"/>
        <v>1.4538453367269888E-2</v>
      </c>
      <c r="AI138" s="63">
        <f t="shared" si="455"/>
        <v>1.4206353728052123E-2</v>
      </c>
      <c r="AJ138" s="63">
        <f t="shared" si="455"/>
        <v>1.3887561701453777E-2</v>
      </c>
      <c r="AK138" s="63">
        <f t="shared" si="455"/>
        <v>1.3581558133921368E-2</v>
      </c>
      <c r="AL138" s="63">
        <f t="shared" si="455"/>
        <v>1.3287792180300739E-2</v>
      </c>
      <c r="AM138" s="63">
        <f t="shared" si="455"/>
        <v>1.3005635227822054E-2</v>
      </c>
      <c r="AN138" s="63">
        <f t="shared" si="455"/>
        <v>1.2734301476733156E-2</v>
      </c>
      <c r="AO138" s="63">
        <f t="shared" si="455"/>
        <v>1.2472705422086561E-2</v>
      </c>
      <c r="AP138" s="63">
        <f t="shared" si="455"/>
        <v>1.2219210878082309E-2</v>
      </c>
      <c r="AQ138" s="63">
        <f t="shared" si="455"/>
        <v>1.1971186368239684E-2</v>
      </c>
      <c r="AR138" s="63">
        <f t="shared" si="455"/>
        <v>1.1724222524127637E-2</v>
      </c>
      <c r="AS138" s="63">
        <f t="shared" si="455"/>
        <v>1.1470756355710821E-2</v>
      </c>
      <c r="AT138" s="63">
        <f t="shared" si="455"/>
        <v>1.162759843687633E-2</v>
      </c>
      <c r="AU138" s="63">
        <f t="shared" si="455"/>
        <v>1.1384869985106016E-2</v>
      </c>
      <c r="AV138" s="63">
        <f t="shared" si="455"/>
        <v>1.117441105651551E-2</v>
      </c>
      <c r="AW138" s="63">
        <f t="shared" si="455"/>
        <v>1.0978166890951879E-2</v>
      </c>
      <c r="AX138" s="63">
        <f t="shared" si="455"/>
        <v>1.078695879093039E-2</v>
      </c>
      <c r="AY138" s="63">
        <f t="shared" si="455"/>
        <v>1.0596519759201062E-2</v>
      </c>
      <c r="AZ138" s="63">
        <f t="shared" si="455"/>
        <v>1.0405218160171259E-2</v>
      </c>
      <c r="BA138" s="63">
        <f t="shared" si="455"/>
        <v>1.021277059709691E-2</v>
      </c>
      <c r="BB138" s="63">
        <f t="shared" si="455"/>
        <v>1.0019528380227571E-2</v>
      </c>
      <c r="BC138" s="63">
        <f t="shared" si="455"/>
        <v>9.8260939283008053E-3</v>
      </c>
      <c r="BD138" s="63">
        <f t="shared" si="455"/>
        <v>9.633123409553912E-3</v>
      </c>
      <c r="BE138" s="63">
        <f t="shared" si="455"/>
        <v>9.4412329212749668E-3</v>
      </c>
      <c r="BF138" s="63">
        <f t="shared" si="455"/>
        <v>9.2509597941106136E-3</v>
      </c>
      <c r="BG138" s="63">
        <f t="shared" si="455"/>
        <v>9.0627529855236144E-3</v>
      </c>
      <c r="BH138" s="63">
        <f t="shared" si="455"/>
        <v>8.8769765563199154E-3</v>
      </c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</row>
    <row r="139" spans="1:101" ht="20.75" customHeight="1" x14ac:dyDescent="0.2">
      <c r="A139" s="26"/>
    </row>
    <row r="140" spans="1:101" ht="20.75" customHeight="1" x14ac:dyDescent="0.2">
      <c r="A140" s="26" t="s">
        <v>418</v>
      </c>
    </row>
    <row r="141" spans="1:101" ht="20.75" customHeight="1" x14ac:dyDescent="0.2">
      <c r="A141" s="26" t="s">
        <v>419</v>
      </c>
      <c r="C141" s="3">
        <f>+(C87-Parameters!$B$82)/(C87+C89+C90-Parameters!$B$82-Parameters!$B$83-Parameters!$B$84)</f>
        <v>0.69685118148842817</v>
      </c>
      <c r="D141" s="3">
        <f>+(D87-Parameters!$B$82)/(D87+D89+D90-Parameters!$B$82-Parameters!$B$83-Parameters!$B$84)</f>
        <v>0.70222975657829656</v>
      </c>
      <c r="E141" s="3">
        <f>+(E87-Parameters!$B$82)/(E87+E89+E90-Parameters!$B$82-Parameters!$B$83-Parameters!$B$84)</f>
        <v>0.70460627861058356</v>
      </c>
      <c r="F141" s="3">
        <f>+(F87-Parameters!$B$82)/(F87+F89+F90-Parameters!$B$82-Parameters!$B$83-Parameters!$B$84)</f>
        <v>0.70506248721687992</v>
      </c>
      <c r="G141" s="3">
        <f>+(G87-Parameters!$B$82)/(G87+G89+G90-Parameters!$B$82-Parameters!$B$83-Parameters!$B$84)</f>
        <v>0.70426682790573902</v>
      </c>
      <c r="H141" s="3">
        <f>+(H87-Parameters!$B$82)/(H87+H89+H90-Parameters!$B$82-Parameters!$B$83-Parameters!$B$84)</f>
        <v>0.70264194727357021</v>
      </c>
      <c r="I141" s="3">
        <f>+(I87-Parameters!$B$82)/(I87+I89+I90-Parameters!$B$82-Parameters!$B$83-Parameters!$B$84)</f>
        <v>0.7004617589906581</v>
      </c>
      <c r="J141" s="3">
        <f>+(J87-Parameters!$B$82)/(J87+J89+J90-Parameters!$B$82-Parameters!$B$83-Parameters!$B$84)</f>
        <v>0.69790829819792144</v>
      </c>
      <c r="K141" s="3">
        <f>+(K87-Parameters!$B$82)/(K87+K89+K90-Parameters!$B$82-Parameters!$B$83-Parameters!$B$84)</f>
        <v>0.69510547744688356</v>
      </c>
      <c r="L141" s="3">
        <f>+(L87-Parameters!$B$82)/(L87+L89+L90-Parameters!$B$82-Parameters!$B$83-Parameters!$B$84)</f>
        <v>0.69213946769340851</v>
      </c>
      <c r="M141" s="3">
        <f>+(M87-Parameters!$B$82)/(M87+M89+M90-Parameters!$B$82-Parameters!$B$83-Parameters!$B$84)</f>
        <v>0.68907125344022013</v>
      </c>
      <c r="N141" s="3">
        <f>+(N87-Parameters!$B$82)/(N87+N89+N90-Parameters!$B$82-Parameters!$B$83-Parameters!$B$84)</f>
        <v>0.68594454793850912</v>
      </c>
      <c r="O141" s="3">
        <f>+(O87-Parameters!$B$82)/(O87+O89+O90-Parameters!$B$82-Parameters!$B$83-Parameters!$B$84)</f>
        <v>0.6827909122065281</v>
      </c>
      <c r="P141" s="3">
        <f>+(P87-Parameters!$B$82)/(P87+P89+P90-Parameters!$B$82-Parameters!$B$83-Parameters!$B$84)</f>
        <v>0.67963315574027228</v>
      </c>
      <c r="Q141" s="3">
        <f>+(Q87-Parameters!$B$82)/(Q87+Q89+Q90-Parameters!$B$82-Parameters!$B$83-Parameters!$B$84)</f>
        <v>0.67648765698595792</v>
      </c>
      <c r="R141" s="3">
        <f>+(R87-Parameters!$B$82)/(R87+R89+R90-Parameters!$B$82-Parameters!$B$83-Parameters!$B$84)</f>
        <v>0.67336598679412574</v>
      </c>
      <c r="S141" s="3">
        <f>+(S87-Parameters!$B$82)/(S87+S89+S90-Parameters!$B$82-Parameters!$B$83-Parameters!$B$84)</f>
        <v>0.67027606872868384</v>
      </c>
      <c r="T141" s="3">
        <f>+(T87-Parameters!$B$82)/(T87+T89+T90-Parameters!$B$82-Parameters!$B$83-Parameters!$B$84)</f>
        <v>0.66722302102057296</v>
      </c>
      <c r="U141" s="3">
        <f>+(U87-Parameters!$B$82)/(U87+U89+U90-Parameters!$B$82-Parameters!$B$83-Parameters!$B$84)</f>
        <v>0.66420977026171468</v>
      </c>
      <c r="V141" s="3">
        <f>+(V87-Parameters!$B$82)/(V87+V89+V90-Parameters!$B$82-Parameters!$B$83-Parameters!$B$84)</f>
        <v>0.66123790845641506</v>
      </c>
      <c r="W141" s="3">
        <f>+(W87-Parameters!$B$82)/(W87+W89+W90-Parameters!$B$82-Parameters!$B$83-Parameters!$B$84)</f>
        <v>0.65830779782470084</v>
      </c>
      <c r="X141" s="3">
        <f>+(X87-Parameters!$B$82)/(X87+X89+X90-Parameters!$B$82-Parameters!$B$83-Parameters!$B$84)</f>
        <v>0.65541875048178866</v>
      </c>
      <c r="Y141" s="3">
        <f>+(Y87-Parameters!$B$82)/(Y87+Y89+Y90-Parameters!$B$82-Parameters!$B$83-Parameters!$B$84)</f>
        <v>0.65256921543180568</v>
      </c>
      <c r="Z141" s="3">
        <f>+(Z87-Parameters!$B$82)/(Z87+Z89+Z90-Parameters!$B$82-Parameters!$B$83-Parameters!$B$84)</f>
        <v>0.64975694521189098</v>
      </c>
      <c r="AA141" s="3">
        <f>+(AA87-Parameters!$B$82)/(AA87+AA89+AA90-Parameters!$B$82-Parameters!$B$83-Parameters!$B$84)</f>
        <v>0.64697913335585677</v>
      </c>
      <c r="AB141" s="3">
        <f>+(AB87-Parameters!$B$82)/(AB87+AB89+AB90-Parameters!$B$82-Parameters!$B$83-Parameters!$B$84)</f>
        <v>0.64423252225547756</v>
      </c>
      <c r="AC141" s="3">
        <f>+(AC87-Parameters!$B$82)/(AC87+AC89+AC90-Parameters!$B$82-Parameters!$B$83-Parameters!$B$84)</f>
        <v>0.6415134842928305</v>
      </c>
      <c r="AD141" s="3">
        <f>+(AD87-Parameters!$B$82)/(AD87+AD89+AD90-Parameters!$B$82-Parameters!$B$83-Parameters!$B$84)</f>
        <v>0.63881808002329654</v>
      </c>
      <c r="AE141" s="3">
        <f>+(AE87-Parameters!$B$82)/(AE87+AE89+AE90-Parameters!$B$82-Parameters!$B$83-Parameters!$B$84)</f>
        <v>0.63614209705932612</v>
      </c>
      <c r="AF141" s="3">
        <f>+(AF87-Parameters!$B$82)/(AF87+AF89+AF90-Parameters!$B$82-Parameters!$B$83-Parameters!$B$84)</f>
        <v>0.63348107278234</v>
      </c>
      <c r="AG141" s="3">
        <f>+(AG87-Parameters!$B$82)/(AG87+AG89+AG90-Parameters!$B$82-Parameters!$B$83-Parameters!$B$84)</f>
        <v>0.63083030334527324</v>
      </c>
      <c r="AH141" s="3">
        <f>+(AH87-Parameters!$B$82)/(AH87+AH89+AH90-Parameters!$B$82-Parameters!$B$83-Parameters!$B$84)</f>
        <v>0.62818484082301085</v>
      </c>
      <c r="AI141" s="3">
        <f>+(AI87-Parameters!$B$82)/(AI87+AI89+AI90-Parameters!$B$82-Parameters!$B$83-Parameters!$B$84)</f>
        <v>0.62553947979220792</v>
      </c>
      <c r="AJ141" s="3">
        <f>+(AJ87-Parameters!$B$82)/(AJ87+AJ89+AJ90-Parameters!$B$82-Parameters!$B$83-Parameters!$B$84)</f>
        <v>0.62288873411509516</v>
      </c>
      <c r="AK141" s="3">
        <f>+(AK87-Parameters!$B$82)/(AK87+AK89+AK90-Parameters!$B$82-Parameters!$B$83-Parameters!$B$84)</f>
        <v>0.62022680426070653</v>
      </c>
      <c r="AL141" s="3">
        <f>+(AL87-Parameters!$B$82)/(AL87+AL89+AL90-Parameters!$B$82-Parameters!$B$83-Parameters!$B$84)</f>
        <v>0.61754753506870408</v>
      </c>
      <c r="AM141" s="3">
        <f>+(AM87-Parameters!$B$82)/(AM87+AM89+AM90-Parameters!$B$82-Parameters!$B$83-Parameters!$B$84)</f>
        <v>0.61484436345515148</v>
      </c>
      <c r="AN141" s="3">
        <f>+(AN87-Parameters!$B$82)/(AN87+AN89+AN90-Parameters!$B$82-Parameters!$B$83-Parameters!$B$84)</f>
        <v>0.61211025512302442</v>
      </c>
      <c r="AO141" s="3">
        <f>+(AO87-Parameters!$B$82)/(AO87+AO89+AO90-Parameters!$B$82-Parameters!$B$83-Parameters!$B$84)</f>
        <v>0.60933762884740306</v>
      </c>
      <c r="AP141" s="3">
        <f>+(AP87-Parameters!$B$82)/(AP87+AP89+AP90-Parameters!$B$82-Parameters!$B$83-Parameters!$B$84)</f>
        <v>0.60651826627199401</v>
      </c>
      <c r="AQ141" s="3">
        <f>+(AQ87-Parameters!$B$82)/(AQ87+AQ89+AQ90-Parameters!$B$82-Parameters!$B$83-Parameters!$B$84)</f>
        <v>0.60364320427214668</v>
      </c>
      <c r="AR141" s="3">
        <f>+(AR87-Parameters!$B$82)/(AR87+AR89+AR90-Parameters!$B$82-Parameters!$B$83-Parameters!$B$84)</f>
        <v>0.60070260558882183</v>
      </c>
      <c r="AS141" s="3">
        <f>+(AS87-Parameters!$B$82)/(AS87+AS89+AS90-Parameters!$B$82-Parameters!$B$83-Parameters!$B$84)</f>
        <v>0.59768560108378466</v>
      </c>
      <c r="AT141" s="3">
        <f>+(AT87-Parameters!$B$82)/(AT87+AT89+AT90-Parameters!$B$82-Parameters!$B$83-Parameters!$B$84)</f>
        <v>0.59458009293356195</v>
      </c>
      <c r="AU141" s="3">
        <f>+(AU87-Parameters!$B$82)/(AU87+AU89+AU90-Parameters!$B$82-Parameters!$B$83-Parameters!$B$84)</f>
        <v>0.59137250024738375</v>
      </c>
      <c r="AV141" s="3">
        <f>+(AV87-Parameters!$B$82)/(AV87+AV89+AV90-Parameters!$B$82-Parameters!$B$83-Parameters!$B$84)</f>
        <v>0.58604209757019776</v>
      </c>
      <c r="AW141" s="3">
        <f>+(AW87-Parameters!$B$82)/(AW87+AW89+AW90-Parameters!$B$82-Parameters!$B$83-Parameters!$B$84)</f>
        <v>0.58190055267252505</v>
      </c>
      <c r="AX141" s="3">
        <f>+(AX87-Parameters!$B$82)/(AX87+AX89+AX90-Parameters!$B$82-Parameters!$B$83-Parameters!$B$84)</f>
        <v>0.57857296851073226</v>
      </c>
      <c r="AY141" s="3">
        <f>+(AY87-Parameters!$B$82)/(AY87+AY89+AY90-Parameters!$B$82-Parameters!$B$83-Parameters!$B$84)</f>
        <v>0.57580317734566544</v>
      </c>
      <c r="AZ141" s="3">
        <f>+(AZ87-Parameters!$B$82)/(AZ87+AZ89+AZ90-Parameters!$B$82-Parameters!$B$83-Parameters!$B$84)</f>
        <v>0.57341618825397234</v>
      </c>
      <c r="BA141" s="3">
        <f>+(BA87-Parameters!$B$82)/(BA87+BA89+BA90-Parameters!$B$82-Parameters!$B$83-Parameters!$B$84)</f>
        <v>0.57129249826063377</v>
      </c>
      <c r="BB141" s="3">
        <f>+(BB87-Parameters!$B$82)/(BB87+BB89+BB90-Parameters!$B$82-Parameters!$B$83-Parameters!$B$84)</f>
        <v>0.56935052355009419</v>
      </c>
      <c r="BC141" s="3">
        <f>+(BC87-Parameters!$B$82)/(BC87+BC89+BC90-Parameters!$B$82-Parameters!$B$83-Parameters!$B$84)</f>
        <v>0.56753458711609484</v>
      </c>
      <c r="BD141" s="3">
        <f>+(BD87-Parameters!$B$82)/(BD87+BD89+BD90-Parameters!$B$82-Parameters!$B$83-Parameters!$B$84)</f>
        <v>0.56580670756941709</v>
      </c>
      <c r="BE141" s="3">
        <f>+(BE87-Parameters!$B$82)/(BE87+BE89+BE90-Parameters!$B$82-Parameters!$B$83-Parameters!$B$84)</f>
        <v>0.56414098760724007</v>
      </c>
      <c r="BF141" s="3">
        <f>+(BF87-Parameters!$B$82)/(BF87+BF89+BF90-Parameters!$B$82-Parameters!$B$83-Parameters!$B$84)</f>
        <v>0.56251977995357105</v>
      </c>
      <c r="BG141" s="3">
        <f>+(BG87-Parameters!$B$82)/(BG87+BG89+BG90-Parameters!$B$82-Parameters!$B$83-Parameters!$B$84)</f>
        <v>0.56093106830552897</v>
      </c>
      <c r="BH141" s="3">
        <f>+(BH87-Parameters!$B$82)/(BH87+BH89+BH90-Parameters!$B$82-Parameters!$B$83-Parameters!$B$84)</f>
        <v>0.55936667860977385</v>
      </c>
      <c r="BI141" s="3">
        <f>+(BI87-Parameters!$B$82)/(BI87+BI89+BI90-Parameters!$B$82-Parameters!$B$83-Parameters!$B$84)</f>
        <v>0.55782105765591883</v>
      </c>
      <c r="BJ141" s="3">
        <f>+(BJ87-Parameters!$B$82)/(BJ87+BJ89+BJ90-Parameters!$B$82-Parameters!$B$83-Parameters!$B$84)</f>
        <v>0.55629043920438914</v>
      </c>
      <c r="BK141" s="3">
        <f>+(BK87-Parameters!$B$82)/(BK87+BK89+BK90-Parameters!$B$82-Parameters!$B$83-Parameters!$B$84)</f>
        <v>0.55477227478681834</v>
      </c>
      <c r="BL141" s="3">
        <f>+(BL87-Parameters!$B$82)/(BL87+BL89+BL90-Parameters!$B$82-Parameters!$B$83-Parameters!$B$84)</f>
        <v>0.55326484523565622</v>
      </c>
      <c r="BM141" s="3">
        <f>+(BM87-Parameters!$B$82)/(BM87+BM89+BM90-Parameters!$B$82-Parameters!$B$83-Parameters!$B$84)</f>
        <v>0.5517669956021346</v>
      </c>
      <c r="BN141" s="3">
        <f>+(BN87-Parameters!$B$82)/(BN87+BN89+BN90-Parameters!$B$82-Parameters!$B$83-Parameters!$B$84)</f>
        <v>0.55027795430045545</v>
      </c>
      <c r="BO141" s="3">
        <f>+(BO87-Parameters!$B$82)/(BO87+BO89+BO90-Parameters!$B$82-Parameters!$B$83-Parameters!$B$84)</f>
        <v>0.54879720973809876</v>
      </c>
      <c r="BP141" s="3">
        <f>+(BP87-Parameters!$B$82)/(BP87+BP89+BP90-Parameters!$B$82-Parameters!$B$83-Parameters!$B$84)</f>
        <v>0.54732442617589261</v>
      </c>
      <c r="BQ141" s="3">
        <f>+(BQ87-Parameters!$B$82)/(BQ87+BQ89+BQ90-Parameters!$B$82-Parameters!$B$83-Parameters!$B$84)</f>
        <v>0.54585938635669695</v>
      </c>
      <c r="BR141" s="3">
        <f>+(BR87-Parameters!$B$82)/(BR87+BR89+BR90-Parameters!$B$82-Parameters!$B$83-Parameters!$B$84)</f>
        <v>0.54440195239800282</v>
      </c>
      <c r="BS141" s="3">
        <f>+(BS87-Parameters!$B$82)/(BS87+BS89+BS90-Parameters!$B$82-Parameters!$B$83-Parameters!$B$84)</f>
        <v>0.54295203914487788</v>
      </c>
      <c r="BT141" s="3">
        <f>+(BT87-Parameters!$B$82)/(BT87+BT89+BT90-Parameters!$B$82-Parameters!$B$83-Parameters!$B$84)</f>
        <v>0.54150959602395254</v>
      </c>
      <c r="BU141" s="3">
        <f>+(BU87-Parameters!$B$82)/(BU87+BU89+BU90-Parameters!$B$82-Parameters!$B$83-Parameters!$B$84)</f>
        <v>0.54007459469758268</v>
      </c>
      <c r="BV141" s="3">
        <f>+(BV87-Parameters!$B$82)/(BV87+BV89+BV90-Parameters!$B$82-Parameters!$B$83-Parameters!$B$84)</f>
        <v>0.53864702067596693</v>
      </c>
      <c r="BW141" s="3">
        <f>+(BW87-Parameters!$B$82)/(BW87+BW89+BW90-Parameters!$B$82-Parameters!$B$83-Parameters!$B$84)</f>
        <v>0.53722686763163174</v>
      </c>
      <c r="BX141" s="3">
        <f>+(BX87-Parameters!$B$82)/(BX87+BX89+BX90-Parameters!$B$82-Parameters!$B$83-Parameters!$B$84)</f>
        <v>0.53581413355981689</v>
      </c>
      <c r="BY141" s="3">
        <f>+(BY87-Parameters!$B$82)/(BY87+BY89+BY90-Parameters!$B$82-Parameters!$B$83-Parameters!$B$84)</f>
        <v>0.53440881820314579</v>
      </c>
      <c r="BZ141" s="3">
        <f>+(BZ87-Parameters!$B$82)/(BZ87+BZ89+BZ90-Parameters!$B$82-Parameters!$B$83-Parameters!$B$84)</f>
        <v>0.53301092134492889</v>
      </c>
      <c r="CA141" s="3">
        <f>+(CA87-Parameters!$B$82)/(CA87+CA89+CA90-Parameters!$B$82-Parameters!$B$83-Parameters!$B$84)</f>
        <v>0.53162044170588318</v>
      </c>
      <c r="CB141" s="3">
        <f>+(CB87-Parameters!$B$82)/(CB87+CB89+CB90-Parameters!$B$82-Parameters!$B$83-Parameters!$B$84)</f>
        <v>0.53023737626911682</v>
      </c>
      <c r="CC141" s="3">
        <f>+(CC87-Parameters!$B$82)/(CC87+CC89+CC90-Parameters!$B$82-Parameters!$B$83-Parameters!$B$84)</f>
        <v>0.52886171992412867</v>
      </c>
      <c r="CD141" s="3">
        <f>+(CD87-Parameters!$B$82)/(CD87+CD89+CD90-Parameters!$B$82-Parameters!$B$83-Parameters!$B$84)</f>
        <v>0.52749346537386221</v>
      </c>
      <c r="CE141" s="3">
        <f>+(CE87-Parameters!$B$82)/(CE87+CE89+CE90-Parameters!$B$82-Parameters!$B$83-Parameters!$B$84)</f>
        <v>0.52613260329601497</v>
      </c>
      <c r="CF141" s="3">
        <f>+(CF87-Parameters!$B$82)/(CF87+CF89+CF90-Parameters!$B$82-Parameters!$B$83-Parameters!$B$84)</f>
        <v>0.52477912280342598</v>
      </c>
      <c r="CG141" s="3">
        <f>+(CG87-Parameters!$B$82)/(CG87+CG89+CG90-Parameters!$B$82-Parameters!$B$83-Parameters!$B$84)</f>
        <v>0.52343301231983863</v>
      </c>
      <c r="CH141" s="3">
        <f>+(CH87-Parameters!$B$82)/(CH87+CH89+CH90-Parameters!$B$82-Parameters!$B$83-Parameters!$B$84)</f>
        <v>0.52209426109471391</v>
      </c>
      <c r="CI141" s="3">
        <f>+(CI87-Parameters!$B$82)/(CI87+CI89+CI90-Parameters!$B$82-Parameters!$B$83-Parameters!$B$84)</f>
        <v>0.52076286175374076</v>
      </c>
      <c r="CJ141" s="3">
        <f>+(CJ87-Parameters!$B$82)/(CJ87+CJ89+CJ90-Parameters!$B$82-Parameters!$B$83-Parameters!$B$84)</f>
        <v>0.519438814570233</v>
      </c>
      <c r="CK141" s="3">
        <f>+(CK87-Parameters!$B$82)/(CK87+CK89+CK90-Parameters!$B$82-Parameters!$B$83-Parameters!$B$84)</f>
        <v>0.51812213463030521</v>
      </c>
      <c r="CL141" s="3">
        <f>+(CL87-Parameters!$B$82)/(CL87+CL89+CL90-Parameters!$B$82-Parameters!$B$83-Parameters!$B$84)</f>
        <v>0.51681286390927028</v>
      </c>
      <c r="CM141" s="3">
        <f>+(CM87-Parameters!$B$82)/(CM87+CM89+CM90-Parameters!$B$82-Parameters!$B$83-Parameters!$B$84)</f>
        <v>0.51551109176907495</v>
      </c>
      <c r="CN141" s="3">
        <f>+(CN87-Parameters!$B$82)/(CN87+CN89+CN90-Parameters!$B$82-Parameters!$B$83-Parameters!$B$84)</f>
        <v>0.51421699012324673</v>
      </c>
      <c r="CO141" s="3">
        <f>+(CO87-Parameters!$B$82)/(CO87+CO89+CO90-Parameters!$B$82-Parameters!$B$83-Parameters!$B$84)</f>
        <v>0.51293087481717259</v>
      </c>
      <c r="CP141" s="3">
        <f>+(CP87-Parameters!$B$82)/(CP87+CP89+CP90-Parameters!$B$82-Parameters!$B$83-Parameters!$B$84)</f>
        <v>0.51164829860886263</v>
      </c>
      <c r="CQ141" s="3">
        <f>+(CQ87-Parameters!$B$82)/(CQ87+CQ89+CQ90-Parameters!$B$82-Parameters!$B$83-Parameters!$B$84)</f>
        <v>0.51037118400154591</v>
      </c>
      <c r="CR141" s="3">
        <f>+(CR87-Parameters!$B$82)/(CR87+CR89+CR90-Parameters!$B$82-Parameters!$B$83-Parameters!$B$84)</f>
        <v>0.50910056173654228</v>
      </c>
      <c r="CS141" s="3">
        <f>+(CS87-Parameters!$B$82)/(CS87+CS89+CS90-Parameters!$B$82-Parameters!$B$83-Parameters!$B$84)</f>
        <v>0.50783694084260333</v>
      </c>
      <c r="CT141" s="3">
        <f>+(CT87-Parameters!$B$82)/(CT87+CT89+CT90-Parameters!$B$82-Parameters!$B$83-Parameters!$B$84)</f>
        <v>0.50658053228872113</v>
      </c>
      <c r="CU141" s="3">
        <f>+(CU87-Parameters!$B$82)/(CU87+CU89+CU90-Parameters!$B$82-Parameters!$B$83-Parameters!$B$84)</f>
        <v>0.50533138253158238</v>
      </c>
      <c r="CV141" s="3">
        <f>+(CV87-Parameters!$B$82)/(CV87+CV89+CV90-Parameters!$B$82-Parameters!$B$83-Parameters!$B$84)</f>
        <v>0.5040894519387541</v>
      </c>
      <c r="CW141" s="3">
        <f>+(CW87-Parameters!$B$82)/(CW87+CW89+CW90-Parameters!$B$82-Parameters!$B$83-Parameters!$B$84)</f>
        <v>0.50285465978559174</v>
      </c>
    </row>
    <row r="142" spans="1:101" ht="20.75" customHeight="1" x14ac:dyDescent="0.2">
      <c r="A142" s="26" t="s">
        <v>420</v>
      </c>
      <c r="C142" s="3">
        <f>+(C87-$B$87)/(C92-$B$92)</f>
        <v>0.77130949316452135</v>
      </c>
      <c r="D142" s="3">
        <f t="shared" ref="D142" si="456">+(D87-$B$87)/(D92-$B$92)</f>
        <v>0.75677817404455616</v>
      </c>
      <c r="E142" s="3">
        <f t="shared" ref="E142:BI142" si="457">+(E87-$B$87)/(E92-$B$92)</f>
        <v>0.74486987650006253</v>
      </c>
      <c r="F142" s="3">
        <f t="shared" si="457"/>
        <v>0.73486886185325195</v>
      </c>
      <c r="G142" s="3">
        <f t="shared" si="457"/>
        <v>0.72627490703829323</v>
      </c>
      <c r="H142" s="3">
        <f t="shared" si="457"/>
        <v>0.71873622743987642</v>
      </c>
      <c r="I142" s="3">
        <f t="shared" si="457"/>
        <v>0.71200347276282738</v>
      </c>
      <c r="J142" s="3">
        <f t="shared" si="457"/>
        <v>0.70589819261825737</v>
      </c>
      <c r="K142" s="3">
        <f t="shared" si="457"/>
        <v>0.7002912054581012</v>
      </c>
      <c r="L142" s="3">
        <f t="shared" si="457"/>
        <v>0.69508773545570868</v>
      </c>
      <c r="M142" s="3">
        <f t="shared" si="457"/>
        <v>0.69021717387213544</v>
      </c>
      <c r="N142" s="3">
        <f t="shared" si="457"/>
        <v>0.68562600297986909</v>
      </c>
      <c r="O142" s="3">
        <f t="shared" si="457"/>
        <v>0.68127288619678872</v>
      </c>
      <c r="P142" s="3">
        <f t="shared" si="457"/>
        <v>0.67712524500984206</v>
      </c>
      <c r="Q142" s="3">
        <f t="shared" si="457"/>
        <v>0.67315685869980613</v>
      </c>
      <c r="R142" s="3">
        <f t="shared" si="457"/>
        <v>0.66934616898344734</v>
      </c>
      <c r="S142" s="3">
        <f t="shared" si="457"/>
        <v>0.66567507073213306</v>
      </c>
      <c r="T142" s="3">
        <f t="shared" si="457"/>
        <v>0.66212803664676978</v>
      </c>
      <c r="U142" s="3">
        <f t="shared" si="457"/>
        <v>0.65869146801840184</v>
      </c>
      <c r="V142" s="3">
        <f t="shared" si="457"/>
        <v>0.65535371407051057</v>
      </c>
      <c r="W142" s="3">
        <f t="shared" si="457"/>
        <v>0.65210439253903596</v>
      </c>
      <c r="X142" s="3">
        <f t="shared" si="457"/>
        <v>0.64893401231619596</v>
      </c>
      <c r="Y142" s="3">
        <f t="shared" si="457"/>
        <v>0.64583374847862984</v>
      </c>
      <c r="Z142" s="3">
        <f t="shared" si="457"/>
        <v>0.64279529527881174</v>
      </c>
      <c r="AA142" s="3">
        <f t="shared" si="457"/>
        <v>0.63981075978046176</v>
      </c>
      <c r="AB142" s="3">
        <f t="shared" si="457"/>
        <v>0.6368725772195748</v>
      </c>
      <c r="AC142" s="3">
        <f t="shared" si="457"/>
        <v>0.63397343827395081</v>
      </c>
      <c r="AD142" s="3">
        <f t="shared" si="457"/>
        <v>0.63110622292275476</v>
      </c>
      <c r="AE142" s="3">
        <f t="shared" si="457"/>
        <v>0.62826393780316336</v>
      </c>
      <c r="AF142" s="3">
        <f t="shared" si="457"/>
        <v>0.62543965506614174</v>
      </c>
      <c r="AG142" s="3">
        <f t="shared" si="457"/>
        <v>0.62262645121139026</v>
      </c>
      <c r="AH142" s="3">
        <f t="shared" si="457"/>
        <v>0.61981734461252846</v>
      </c>
      <c r="AI142" s="3">
        <f t="shared" si="457"/>
        <v>0.61700523047657596</v>
      </c>
      <c r="AJ142" s="3">
        <f t="shared" si="457"/>
        <v>0.61418281192104396</v>
      </c>
      <c r="AK142" s="3">
        <f t="shared" si="457"/>
        <v>0.61134252573339831</v>
      </c>
      <c r="AL142" s="3">
        <f t="shared" si="457"/>
        <v>0.60847646116761733</v>
      </c>
      <c r="AM142" s="3">
        <f t="shared" si="457"/>
        <v>0.60557626986151358</v>
      </c>
      <c r="AN142" s="3">
        <f t="shared" si="457"/>
        <v>0.60263306457701293</v>
      </c>
      <c r="AO142" s="3">
        <f t="shared" si="457"/>
        <v>0.59963730395084935</v>
      </c>
      <c r="AP142" s="3">
        <f t="shared" si="457"/>
        <v>0.59657865969909973</v>
      </c>
      <c r="AQ142" s="3">
        <f t="shared" si="457"/>
        <v>0.59344586161651625</v>
      </c>
      <c r="AR142" s="3">
        <f t="shared" si="457"/>
        <v>0.59022651398321901</v>
      </c>
      <c r="AS142" s="3">
        <f t="shared" si="457"/>
        <v>0.58690687399674002</v>
      </c>
      <c r="AT142" s="3">
        <f t="shared" si="457"/>
        <v>0.58347157776189207</v>
      </c>
      <c r="AU142" s="3">
        <f t="shared" si="457"/>
        <v>0.57990328966351234</v>
      </c>
      <c r="AV142" s="3">
        <f t="shared" si="457"/>
        <v>0.57386963381160438</v>
      </c>
      <c r="AW142" s="3">
        <f t="shared" si="457"/>
        <v>0.56916370372104541</v>
      </c>
      <c r="AX142" s="3">
        <f t="shared" si="457"/>
        <v>0.56536711613311486</v>
      </c>
      <c r="AY142" s="3">
        <f t="shared" si="457"/>
        <v>0.56219384308015452</v>
      </c>
      <c r="AZ142" s="3">
        <f t="shared" si="457"/>
        <v>0.55944840509373173</v>
      </c>
      <c r="BA142" s="3">
        <f t="shared" si="457"/>
        <v>0.55699725408132705</v>
      </c>
      <c r="BB142" s="3">
        <f t="shared" si="457"/>
        <v>0.55474918955473607</v>
      </c>
      <c r="BC142" s="3">
        <f t="shared" si="457"/>
        <v>0.55264196016004163</v>
      </c>
      <c r="BD142" s="3">
        <f t="shared" si="457"/>
        <v>0.55063309926505444</v>
      </c>
      <c r="BE142" s="3">
        <f t="shared" si="457"/>
        <v>0.54869365811334792</v>
      </c>
      <c r="BF142" s="3">
        <f t="shared" si="457"/>
        <v>0.54680392138787426</v>
      </c>
      <c r="BG142" s="3">
        <f t="shared" si="457"/>
        <v>0.54495047871794688</v>
      </c>
      <c r="BH142" s="3">
        <f t="shared" si="457"/>
        <v>0.5431242234094853</v>
      </c>
      <c r="BI142" s="3">
        <f t="shared" si="457"/>
        <v>0.5413189850854111</v>
      </c>
      <c r="BJ142" s="3">
        <f t="shared" ref="BJ142:CW142" si="458">+(BJ87-$B$87)/(BJ92-$B$92)</f>
        <v>0.53953059561639904</v>
      </c>
      <c r="BK142" s="3">
        <f t="shared" si="458"/>
        <v>0.53775625115486092</v>
      </c>
      <c r="BL142" s="3">
        <f t="shared" si="458"/>
        <v>0.53599407648372666</v>
      </c>
      <c r="BM142" s="3">
        <f t="shared" si="458"/>
        <v>0.53424282757503772</v>
      </c>
      <c r="BN142" s="3">
        <f t="shared" si="458"/>
        <v>0.532501688550024</v>
      </c>
      <c r="BO142" s="3">
        <f t="shared" si="458"/>
        <v>0.53077013311021215</v>
      </c>
      <c r="BP142" s="3">
        <f t="shared" si="458"/>
        <v>0.52904782999282729</v>
      </c>
      <c r="BQ142" s="3">
        <f t="shared" si="458"/>
        <v>0.52733457848595977</v>
      </c>
      <c r="BR142" s="3">
        <f t="shared" si="458"/>
        <v>0.52563026446704941</v>
      </c>
      <c r="BS142" s="3">
        <f t="shared" si="458"/>
        <v>0.52393483045310851</v>
      </c>
      <c r="BT142" s="3">
        <f t="shared" si="458"/>
        <v>0.52224825521764595</v>
      </c>
      <c r="BU142" s="3">
        <f t="shared" si="458"/>
        <v>0.52057053994016633</v>
      </c>
      <c r="BV142" s="3">
        <f t="shared" si="458"/>
        <v>0.5189016988173385</v>
      </c>
      <c r="BW142" s="3">
        <f t="shared" si="458"/>
        <v>0.51724175272343864</v>
      </c>
      <c r="BX142" s="3">
        <f t="shared" si="458"/>
        <v>0.51559072495590574</v>
      </c>
      <c r="BY142" s="3">
        <f t="shared" si="458"/>
        <v>0.51394863841085769</v>
      </c>
      <c r="BZ142" s="3">
        <f t="shared" si="458"/>
        <v>0.51231551374256268</v>
      </c>
      <c r="CA142" s="3">
        <f t="shared" si="458"/>
        <v>0.5106913682079095</v>
      </c>
      <c r="CB142" s="3">
        <f t="shared" si="458"/>
        <v>0.50907621499864897</v>
      </c>
      <c r="CC142" s="3">
        <f t="shared" si="458"/>
        <v>0.50747006293904917</v>
      </c>
      <c r="CD142" s="3">
        <f t="shared" si="458"/>
        <v>0.50587291648779642</v>
      </c>
      <c r="CE142" s="3">
        <f t="shared" si="458"/>
        <v>0.50428477603792909</v>
      </c>
      <c r="CF142" s="3">
        <f t="shared" si="458"/>
        <v>0.50270563857213946</v>
      </c>
      <c r="CG142" s="3">
        <f t="shared" si="458"/>
        <v>0.5011354988165776</v>
      </c>
      <c r="CH142" s="3">
        <f t="shared" si="458"/>
        <v>0.49957435116613352</v>
      </c>
      <c r="CI142" s="3">
        <f t="shared" si="458"/>
        <v>0.49802219286408006</v>
      </c>
      <c r="CJ142" s="3">
        <f t="shared" si="458"/>
        <v>0.49647902926967846</v>
      </c>
      <c r="CK142" s="3">
        <f t="shared" si="458"/>
        <v>0.49494488264061925</v>
      </c>
      <c r="CL142" s="3">
        <f t="shared" si="458"/>
        <v>0.49341980688473347</v>
      </c>
      <c r="CM142" s="3">
        <f t="shared" si="458"/>
        <v>0.49190391255088639</v>
      </c>
      <c r="CN142" s="3">
        <f t="shared" si="458"/>
        <v>0.490397409656252</v>
      </c>
      <c r="CO142" s="3">
        <f t="shared" si="458"/>
        <v>0.48890068238577944</v>
      </c>
      <c r="CP142" s="3">
        <f t="shared" si="458"/>
        <v>0.48740842756411906</v>
      </c>
      <c r="CQ142" s="3">
        <f t="shared" si="458"/>
        <v>0.4859228848928156</v>
      </c>
      <c r="CR142" s="3">
        <f t="shared" si="458"/>
        <v>0.48444526139878091</v>
      </c>
      <c r="CS142" s="3">
        <f t="shared" si="458"/>
        <v>0.48297615779230557</v>
      </c>
      <c r="CT142" s="3">
        <f t="shared" si="458"/>
        <v>0.48151582666185883</v>
      </c>
      <c r="CU142" s="3">
        <f t="shared" si="458"/>
        <v>0.48006432703855978</v>
      </c>
      <c r="CV142" s="3">
        <f t="shared" si="458"/>
        <v>0.478621615464844</v>
      </c>
      <c r="CW142" s="3">
        <f t="shared" si="458"/>
        <v>0.477187598487057</v>
      </c>
    </row>
    <row r="143" spans="1:101" ht="20.75" customHeight="1" x14ac:dyDescent="0.2">
      <c r="A143" s="26"/>
    </row>
    <row r="144" spans="1:101" ht="20.75" customHeight="1" x14ac:dyDescent="0.2">
      <c r="A144" s="26"/>
    </row>
    <row r="145" spans="1:101" ht="20.75" customHeight="1" x14ac:dyDescent="0.2">
      <c r="A145" s="10"/>
      <c r="B145" s="47"/>
    </row>
    <row r="146" spans="1:101" ht="20.75" customHeight="1" thickBot="1" x14ac:dyDescent="0.25">
      <c r="A146" s="196" t="s">
        <v>211</v>
      </c>
      <c r="B146" s="47"/>
    </row>
    <row r="147" spans="1:101" ht="20.75" customHeight="1" thickTop="1" x14ac:dyDescent="0.2">
      <c r="A147" s="9" t="s">
        <v>173</v>
      </c>
      <c r="B147" s="47"/>
    </row>
    <row r="148" spans="1:101" ht="20.75" customHeight="1" x14ac:dyDescent="0.2">
      <c r="A148" s="9" t="s">
        <v>174</v>
      </c>
      <c r="B148" s="47"/>
      <c r="C148" s="3">
        <f t="shared" ref="C148:AH148" si="459">+(C53/B53)^0.2</f>
        <v>1.0118743204547054</v>
      </c>
      <c r="D148" s="3">
        <f t="shared" si="459"/>
        <v>1.010275016931363</v>
      </c>
      <c r="E148" s="3">
        <f t="shared" si="459"/>
        <v>1.0088920625959359</v>
      </c>
      <c r="F148" s="3">
        <f t="shared" si="459"/>
        <v>1.0076959538270136</v>
      </c>
      <c r="G148" s="3">
        <f t="shared" si="459"/>
        <v>1.0066612694604775</v>
      </c>
      <c r="H148" s="3">
        <f t="shared" si="459"/>
        <v>1.0057660912307016</v>
      </c>
      <c r="I148" s="3">
        <f t="shared" si="459"/>
        <v>1.0049915100932214</v>
      </c>
      <c r="J148" s="3">
        <f t="shared" si="459"/>
        <v>1.0043212048329184</v>
      </c>
      <c r="K148" s="3">
        <f t="shared" si="459"/>
        <v>1.0037410817170842</v>
      </c>
      <c r="L148" s="3">
        <f t="shared" si="459"/>
        <v>1.0032389658549978</v>
      </c>
      <c r="M148" s="3">
        <f t="shared" si="459"/>
        <v>1.002804336471407</v>
      </c>
      <c r="N148" s="3">
        <f t="shared" si="459"/>
        <v>1.0024280995646233</v>
      </c>
      <c r="O148" s="3">
        <f t="shared" si="459"/>
        <v>1.0021023924581054</v>
      </c>
      <c r="P148" s="3">
        <f t="shared" si="459"/>
        <v>1.001820415611925</v>
      </c>
      <c r="Q148" s="3">
        <f t="shared" si="459"/>
        <v>1.0015762877722498</v>
      </c>
      <c r="R148" s="3">
        <f t="shared" si="459"/>
        <v>1.0013649211303104</v>
      </c>
      <c r="S148" s="3">
        <f t="shared" si="459"/>
        <v>1.0011819136590308</v>
      </c>
      <c r="T148" s="3">
        <f t="shared" si="459"/>
        <v>1.0010234562128226</v>
      </c>
      <c r="U148" s="3">
        <f t="shared" si="459"/>
        <v>1.0008862523279276</v>
      </c>
      <c r="V148" s="3">
        <f t="shared" si="459"/>
        <v>1.0007674489582605</v>
      </c>
      <c r="W148" s="3">
        <f t="shared" si="459"/>
        <v>1.0006645766340871</v>
      </c>
      <c r="X148" s="3">
        <f t="shared" si="459"/>
        <v>1.0005754977454362</v>
      </c>
      <c r="Y148" s="3">
        <f t="shared" si="459"/>
        <v>1.0004983618349765</v>
      </c>
      <c r="Z148" s="3">
        <f t="shared" si="459"/>
        <v>1.0004315669411976</v>
      </c>
      <c r="AA148" s="3">
        <f t="shared" si="459"/>
        <v>1.0003737261662407</v>
      </c>
      <c r="AB148" s="3">
        <f t="shared" si="459"/>
        <v>1.000323638757104</v>
      </c>
      <c r="AC148" s="3">
        <f t="shared" si="459"/>
        <v>1.0002802650870524</v>
      </c>
      <c r="AD148" s="3">
        <f t="shared" si="459"/>
        <v>1.000242705008328</v>
      </c>
      <c r="AE148" s="3">
        <f t="shared" si="459"/>
        <v>1.0002101791196978</v>
      </c>
      <c r="AF148" s="3">
        <f t="shared" si="459"/>
        <v>1.0001820125547249</v>
      </c>
      <c r="AG148" s="3">
        <f t="shared" si="459"/>
        <v>1.000157620950338</v>
      </c>
      <c r="AH148" s="3">
        <f t="shared" si="459"/>
        <v>1.000136498301559</v>
      </c>
      <c r="AI148" s="3">
        <f t="shared" ref="AI148:BI148" si="460">+(AI53/AH53)^0.2</f>
        <v>1.0001182064481522</v>
      </c>
      <c r="AJ148" s="3">
        <f t="shared" si="460"/>
        <v>1.0001023659734083</v>
      </c>
      <c r="AK148" s="3">
        <f t="shared" si="460"/>
        <v>1.0000886483249947</v>
      </c>
      <c r="AL148" s="3">
        <f t="shared" si="460"/>
        <v>1.0000767689934933</v>
      </c>
      <c r="AM148" s="3">
        <f t="shared" si="460"/>
        <v>1.0000664816064238</v>
      </c>
      <c r="AN148" s="3">
        <f t="shared" si="460"/>
        <v>1.0000575728147236</v>
      </c>
      <c r="AO148" s="3">
        <f t="shared" si="460"/>
        <v>1.0000498578652333</v>
      </c>
      <c r="AP148" s="3">
        <f t="shared" si="460"/>
        <v>1.0000431767670634</v>
      </c>
      <c r="AQ148" s="3">
        <f t="shared" si="460"/>
        <v>1.0000373909721121</v>
      </c>
      <c r="AR148" s="3">
        <f t="shared" si="460"/>
        <v>1.0000323805007305</v>
      </c>
      <c r="AS148" s="3">
        <f t="shared" si="460"/>
        <v>1.0000280414527976</v>
      </c>
      <c r="AT148" s="3">
        <f t="shared" si="460"/>
        <v>1.0000242838524991</v>
      </c>
      <c r="AU148" s="3">
        <f t="shared" si="460"/>
        <v>1.0000210297820487</v>
      </c>
      <c r="AV148" s="3">
        <f t="shared" si="460"/>
        <v>1.000018211765594</v>
      </c>
      <c r="AW148" s="3">
        <f t="shared" si="460"/>
        <v>1.0000157713697604</v>
      </c>
      <c r="AX148" s="3">
        <f t="shared" si="460"/>
        <v>1.0000136579917804</v>
      </c>
      <c r="AY148" s="3">
        <f t="shared" si="460"/>
        <v>1.0000118278100585</v>
      </c>
      <c r="AZ148" s="3">
        <f t="shared" si="460"/>
        <v>1.0000102428753936</v>
      </c>
      <c r="BA148" s="3">
        <f t="shared" si="460"/>
        <v>1.0000088703240033</v>
      </c>
      <c r="BB148" s="3">
        <f t="shared" si="460"/>
        <v>1.0000076816960217</v>
      </c>
      <c r="BC148" s="3">
        <f t="shared" si="460"/>
        <v>1.000006652345331</v>
      </c>
      <c r="BD148" s="3">
        <f t="shared" si="460"/>
        <v>1.0000057609284889</v>
      </c>
      <c r="BE148" s="3">
        <f t="shared" si="460"/>
        <v>1.0000049889621458</v>
      </c>
      <c r="BF148" s="3">
        <f t="shared" si="460"/>
        <v>1.0000043204397739</v>
      </c>
      <c r="BG148" s="3">
        <f t="shared" si="460"/>
        <v>1.0000037414997613</v>
      </c>
      <c r="BH148" s="3">
        <f t="shared" si="460"/>
        <v>1.000003240137981</v>
      </c>
      <c r="BI148" s="3">
        <f t="shared" si="460"/>
        <v>1.0000028059588824</v>
      </c>
    </row>
    <row r="149" spans="1:101" ht="20.75" customHeight="1" x14ac:dyDescent="0.2">
      <c r="A149" s="9" t="s">
        <v>175</v>
      </c>
      <c r="B149" s="47"/>
      <c r="C149" s="3">
        <f t="shared" ref="C149:AH149" si="461">+(B18/C18)^0.2</f>
        <v>1.0009999999999999</v>
      </c>
      <c r="D149" s="3">
        <f t="shared" si="461"/>
        <v>1.0009999999999999</v>
      </c>
      <c r="E149" s="3">
        <f t="shared" si="461"/>
        <v>1.0009999999999999</v>
      </c>
      <c r="F149" s="3">
        <f t="shared" si="461"/>
        <v>1.0009999999999999</v>
      </c>
      <c r="G149" s="3">
        <f t="shared" si="461"/>
        <v>1.0009999999999999</v>
      </c>
      <c r="H149" s="3">
        <f t="shared" si="461"/>
        <v>1.0009999999999999</v>
      </c>
      <c r="I149" s="3">
        <f t="shared" si="461"/>
        <v>1.0009999999999999</v>
      </c>
      <c r="J149" s="3">
        <f t="shared" si="461"/>
        <v>1.0009999999999999</v>
      </c>
      <c r="K149" s="3">
        <f t="shared" si="461"/>
        <v>1.0009999999999999</v>
      </c>
      <c r="L149" s="3">
        <f t="shared" si="461"/>
        <v>1.0009999999999999</v>
      </c>
      <c r="M149" s="3">
        <f t="shared" si="461"/>
        <v>1.0009999999999999</v>
      </c>
      <c r="N149" s="3">
        <f t="shared" si="461"/>
        <v>1.0009999999999999</v>
      </c>
      <c r="O149" s="3">
        <f t="shared" si="461"/>
        <v>1.0009999999999999</v>
      </c>
      <c r="P149" s="3">
        <f t="shared" si="461"/>
        <v>1.0009999999999999</v>
      </c>
      <c r="Q149" s="3">
        <f t="shared" si="461"/>
        <v>1.0009999999999999</v>
      </c>
      <c r="R149" s="3">
        <f t="shared" si="461"/>
        <v>1.0009999999999999</v>
      </c>
      <c r="S149" s="3">
        <f t="shared" si="461"/>
        <v>1.0009999999999999</v>
      </c>
      <c r="T149" s="3">
        <f t="shared" si="461"/>
        <v>1.0009999999999999</v>
      </c>
      <c r="U149" s="3">
        <f t="shared" si="461"/>
        <v>1.0009999999999999</v>
      </c>
      <c r="V149" s="3">
        <f t="shared" si="461"/>
        <v>1.0009999999999999</v>
      </c>
      <c r="W149" s="3">
        <f t="shared" si="461"/>
        <v>1.0009999999999999</v>
      </c>
      <c r="X149" s="3">
        <f t="shared" si="461"/>
        <v>1.0009999999999999</v>
      </c>
      <c r="Y149" s="3">
        <f t="shared" si="461"/>
        <v>1.0009999999999999</v>
      </c>
      <c r="Z149" s="3">
        <f t="shared" si="461"/>
        <v>1.0009999999999999</v>
      </c>
      <c r="AA149" s="3">
        <f t="shared" si="461"/>
        <v>1.0009999999999999</v>
      </c>
      <c r="AB149" s="3">
        <f t="shared" si="461"/>
        <v>1.0009999999999999</v>
      </c>
      <c r="AC149" s="3">
        <f t="shared" si="461"/>
        <v>1.0009999999999999</v>
      </c>
      <c r="AD149" s="3">
        <f t="shared" si="461"/>
        <v>1.0009999999999999</v>
      </c>
      <c r="AE149" s="3">
        <f t="shared" si="461"/>
        <v>1.0009999999999999</v>
      </c>
      <c r="AF149" s="3">
        <f t="shared" si="461"/>
        <v>1.0009999999999999</v>
      </c>
      <c r="AG149" s="3">
        <f t="shared" si="461"/>
        <v>1.0009999999999999</v>
      </c>
      <c r="AH149" s="3">
        <f t="shared" si="461"/>
        <v>1.0009999999999999</v>
      </c>
      <c r="AI149" s="3">
        <f t="shared" ref="AI149:BI149" si="462">+(AH18/AI18)^0.2</f>
        <v>1.0009999999999999</v>
      </c>
      <c r="AJ149" s="3">
        <f t="shared" si="462"/>
        <v>1.0009999999999999</v>
      </c>
      <c r="AK149" s="3">
        <f t="shared" si="462"/>
        <v>1.0009999999999999</v>
      </c>
      <c r="AL149" s="3">
        <f t="shared" si="462"/>
        <v>1.0009999999999999</v>
      </c>
      <c r="AM149" s="3">
        <f t="shared" si="462"/>
        <v>1.0009999999999999</v>
      </c>
      <c r="AN149" s="3">
        <f t="shared" si="462"/>
        <v>1.0009999999999999</v>
      </c>
      <c r="AO149" s="3">
        <f t="shared" si="462"/>
        <v>1.0009999999999999</v>
      </c>
      <c r="AP149" s="3">
        <f t="shared" si="462"/>
        <v>1.0009999999999999</v>
      </c>
      <c r="AQ149" s="3">
        <f t="shared" si="462"/>
        <v>1.0009999999999999</v>
      </c>
      <c r="AR149" s="3">
        <f t="shared" si="462"/>
        <v>1.0009999999999999</v>
      </c>
      <c r="AS149" s="3">
        <f t="shared" si="462"/>
        <v>1.0009999999999999</v>
      </c>
      <c r="AT149" s="3">
        <f t="shared" si="462"/>
        <v>1.0009999999999999</v>
      </c>
      <c r="AU149" s="3">
        <f t="shared" si="462"/>
        <v>1.0009999999999999</v>
      </c>
      <c r="AV149" s="3">
        <f t="shared" si="462"/>
        <v>1.0009999999999999</v>
      </c>
      <c r="AW149" s="3">
        <f t="shared" si="462"/>
        <v>1.0009999999999999</v>
      </c>
      <c r="AX149" s="3">
        <f t="shared" si="462"/>
        <v>1.0009999999999999</v>
      </c>
      <c r="AY149" s="3">
        <f t="shared" si="462"/>
        <v>1.0009999999999999</v>
      </c>
      <c r="AZ149" s="3">
        <f t="shared" si="462"/>
        <v>1.0009999999999999</v>
      </c>
      <c r="BA149" s="3">
        <f t="shared" si="462"/>
        <v>1.0009999999999999</v>
      </c>
      <c r="BB149" s="3">
        <f t="shared" si="462"/>
        <v>1.0009999999999999</v>
      </c>
      <c r="BC149" s="3">
        <f t="shared" si="462"/>
        <v>1.0009999999999999</v>
      </c>
      <c r="BD149" s="3">
        <f t="shared" si="462"/>
        <v>1.0009999999999999</v>
      </c>
      <c r="BE149" s="3">
        <f t="shared" si="462"/>
        <v>1.0009999999999999</v>
      </c>
      <c r="BF149" s="3">
        <f t="shared" si="462"/>
        <v>1.0009999999999999</v>
      </c>
      <c r="BG149" s="3">
        <f t="shared" si="462"/>
        <v>1.0009999999999999</v>
      </c>
      <c r="BH149" s="3">
        <f t="shared" si="462"/>
        <v>1.0009999999999999</v>
      </c>
      <c r="BI149" s="3">
        <f t="shared" si="462"/>
        <v>1.0009999999999999</v>
      </c>
    </row>
    <row r="150" spans="1:101" ht="20.75" customHeight="1" x14ac:dyDescent="0.2">
      <c r="A150" s="9" t="s">
        <v>176</v>
      </c>
      <c r="B150" s="47"/>
      <c r="C150" s="3">
        <f t="shared" ref="C150:AH150" si="463">+((C126/B126)^($B$19))^0.2</f>
        <v>1.0354534323133442</v>
      </c>
      <c r="D150" s="3">
        <f t="shared" si="463"/>
        <v>1.0343328604465682</v>
      </c>
      <c r="E150" s="3">
        <f t="shared" si="463"/>
        <v>1.033232911413476</v>
      </c>
      <c r="F150" s="3">
        <f t="shared" si="463"/>
        <v>1.032162787893796</v>
      </c>
      <c r="G150" s="3">
        <f t="shared" si="463"/>
        <v>1.0311262348149135</v>
      </c>
      <c r="H150" s="3">
        <f t="shared" si="463"/>
        <v>1.0301242277052169</v>
      </c>
      <c r="I150" s="3">
        <f t="shared" si="463"/>
        <v>1.0291564167433676</v>
      </c>
      <c r="J150" s="3">
        <f t="shared" si="463"/>
        <v>1.0282218856730641</v>
      </c>
      <c r="K150" s="3">
        <f t="shared" si="463"/>
        <v>1.0273195369403116</v>
      </c>
      <c r="L150" s="3">
        <f t="shared" si="463"/>
        <v>1.0264482750298098</v>
      </c>
      <c r="M150" s="3">
        <f t="shared" si="463"/>
        <v>1.0256070844460132</v>
      </c>
      <c r="N150" s="3">
        <f t="shared" si="463"/>
        <v>1.0247950570167819</v>
      </c>
      <c r="O150" s="3">
        <f t="shared" si="463"/>
        <v>1.0240113978153653</v>
      </c>
      <c r="P150" s="3">
        <f t="shared" si="463"/>
        <v>1.0232554336733366</v>
      </c>
      <c r="Q150" s="3">
        <f t="shared" si="463"/>
        <v>1.0225266373117325</v>
      </c>
      <c r="R150" s="3">
        <f t="shared" si="463"/>
        <v>1.021824689233499</v>
      </c>
      <c r="S150" s="3">
        <f t="shared" si="463"/>
        <v>1.0211496081343239</v>
      </c>
      <c r="T150" s="3">
        <f t="shared" si="463"/>
        <v>1.0205085283429955</v>
      </c>
      <c r="U150" s="3">
        <f t="shared" si="463"/>
        <v>1.0198968932462329</v>
      </c>
      <c r="V150" s="3">
        <f t="shared" si="463"/>
        <v>1.0193116711886552</v>
      </c>
      <c r="W150" s="3">
        <f t="shared" si="463"/>
        <v>1.018750737264384</v>
      </c>
      <c r="X150" s="3">
        <f t="shared" si="463"/>
        <v>1.0182125122207299</v>
      </c>
      <c r="Y150" s="3">
        <f t="shared" si="463"/>
        <v>1.0176957505970099</v>
      </c>
      <c r="Z150" s="3">
        <f t="shared" si="463"/>
        <v>1.0171994161542395</v>
      </c>
      <c r="AA150" s="3">
        <f t="shared" si="463"/>
        <v>1.0167226079943064</v>
      </c>
      <c r="AB150" s="3">
        <f t="shared" si="463"/>
        <v>1.0162645172666325</v>
      </c>
      <c r="AC150" s="3">
        <f t="shared" si="463"/>
        <v>1.0158244012006934</v>
      </c>
      <c r="AD150" s="3">
        <f t="shared" si="463"/>
        <v>1.015401566915983</v>
      </c>
      <c r="AE150" s="3">
        <f t="shared" si="463"/>
        <v>1.0149953625469941</v>
      </c>
      <c r="AF150" s="3">
        <f t="shared" si="463"/>
        <v>1.0146051707363564</v>
      </c>
      <c r="AG150" s="3">
        <f t="shared" si="463"/>
        <v>1.0142304042900487</v>
      </c>
      <c r="AH150" s="3">
        <f t="shared" si="463"/>
        <v>1.0138705027925166</v>
      </c>
      <c r="AI150" s="3">
        <f t="shared" ref="AI150:BI150" si="464">+((AI126/AH126)^($B$19))^0.2</f>
        <v>1.0135249284388312</v>
      </c>
      <c r="AJ150" s="3">
        <f t="shared" si="464"/>
        <v>1.0131931605674847</v>
      </c>
      <c r="AK150" s="3">
        <f t="shared" si="464"/>
        <v>1.0128746870144394</v>
      </c>
      <c r="AL150" s="3">
        <f t="shared" si="464"/>
        <v>1.0125689891447767</v>
      </c>
      <c r="AM150" s="3">
        <f t="shared" si="464"/>
        <v>1.0122755166636372</v>
      </c>
      <c r="AN150" s="3">
        <f t="shared" si="464"/>
        <v>1.0119936415862358</v>
      </c>
      <c r="AO150" s="3">
        <f t="shared" si="464"/>
        <v>1.0117225788978355</v>
      </c>
      <c r="AP150" s="3">
        <f t="shared" si="464"/>
        <v>1.0114612441779087</v>
      </c>
      <c r="AQ150" s="3">
        <f t="shared" si="464"/>
        <v>1.0112080028752073</v>
      </c>
      <c r="AR150" s="3">
        <f t="shared" si="464"/>
        <v>1.0109602261420978</v>
      </c>
      <c r="AS150" s="3">
        <f t="shared" si="464"/>
        <v>1.0107135090151127</v>
      </c>
      <c r="AT150" s="3">
        <f t="shared" si="464"/>
        <v>1.0104602960596514</v>
      </c>
      <c r="AU150" s="3">
        <f t="shared" si="464"/>
        <v>1.0106169814554211</v>
      </c>
      <c r="AV150" s="3">
        <f t="shared" si="464"/>
        <v>1.0103744954896166</v>
      </c>
      <c r="AW150" s="3">
        <f t="shared" si="464"/>
        <v>1.0101642468097058</v>
      </c>
      <c r="AX150" s="3">
        <f t="shared" si="464"/>
        <v>1.0099681986922597</v>
      </c>
      <c r="AY150" s="3">
        <f t="shared" si="464"/>
        <v>1.0097771816093213</v>
      </c>
      <c r="AZ150" s="3">
        <f t="shared" si="464"/>
        <v>1.0095869328263749</v>
      </c>
      <c r="BA150" s="3">
        <f t="shared" si="464"/>
        <v>1.0093958223378334</v>
      </c>
      <c r="BB150" s="3">
        <f t="shared" si="464"/>
        <v>1.009203567030067</v>
      </c>
      <c r="BC150" s="3">
        <f t="shared" si="464"/>
        <v>1.0090105178623654</v>
      </c>
      <c r="BD150" s="3">
        <f t="shared" si="464"/>
        <v>1.0088172766516492</v>
      </c>
      <c r="BE150" s="3">
        <f t="shared" si="464"/>
        <v>1.0086244989106434</v>
      </c>
      <c r="BF150" s="3">
        <f t="shared" si="464"/>
        <v>1.008432800121154</v>
      </c>
      <c r="BG150" s="3">
        <f t="shared" si="464"/>
        <v>1.0082427170770336</v>
      </c>
      <c r="BH150" s="3">
        <f t="shared" si="464"/>
        <v>1.0080546982872365</v>
      </c>
      <c r="BI150" s="3">
        <f t="shared" si="464"/>
        <v>1.0078691074488713</v>
      </c>
    </row>
    <row r="151" spans="1:101" ht="20.75" customHeight="1" x14ac:dyDescent="0.2">
      <c r="A151" s="9" t="s">
        <v>177</v>
      </c>
      <c r="B151" s="47"/>
      <c r="C151" s="3">
        <f>+C150*C149</f>
        <v>1.0364888857456573</v>
      </c>
      <c r="D151" s="3">
        <f t="shared" ref="D151:BI151" si="465">+D150*D149</f>
        <v>1.0353671933070148</v>
      </c>
      <c r="E151" s="3">
        <f t="shared" si="465"/>
        <v>1.0342661443248893</v>
      </c>
      <c r="F151" s="3">
        <f t="shared" si="465"/>
        <v>1.0331949506816898</v>
      </c>
      <c r="G151" s="3">
        <f t="shared" si="465"/>
        <v>1.0321573610497283</v>
      </c>
      <c r="H151" s="3">
        <f t="shared" si="465"/>
        <v>1.031154351932922</v>
      </c>
      <c r="I151" s="3">
        <f t="shared" si="465"/>
        <v>1.0301855731601108</v>
      </c>
      <c r="J151" s="3">
        <f t="shared" si="465"/>
        <v>1.029250107558737</v>
      </c>
      <c r="K151" s="3">
        <f t="shared" si="465"/>
        <v>1.0283468564772518</v>
      </c>
      <c r="L151" s="3">
        <f t="shared" si="465"/>
        <v>1.0274747233048396</v>
      </c>
      <c r="M151" s="3">
        <f t="shared" si="465"/>
        <v>1.0266326915304591</v>
      </c>
      <c r="N151" s="3">
        <f t="shared" si="465"/>
        <v>1.0258198520737984</v>
      </c>
      <c r="O151" s="3">
        <f t="shared" si="465"/>
        <v>1.0250354092131806</v>
      </c>
      <c r="P151" s="3">
        <f t="shared" si="465"/>
        <v>1.0242786891070099</v>
      </c>
      <c r="Q151" s="3">
        <f t="shared" si="465"/>
        <v>1.0235491639490442</v>
      </c>
      <c r="R151" s="3">
        <f t="shared" si="465"/>
        <v>1.0228465139227323</v>
      </c>
      <c r="S151" s="3">
        <f t="shared" si="465"/>
        <v>1.0221707577424581</v>
      </c>
      <c r="T151" s="3">
        <f t="shared" si="465"/>
        <v>1.0215290368713383</v>
      </c>
      <c r="U151" s="3">
        <f t="shared" si="465"/>
        <v>1.0209167901394791</v>
      </c>
      <c r="V151" s="3">
        <f t="shared" si="465"/>
        <v>1.0203309828598437</v>
      </c>
      <c r="W151" s="3">
        <f t="shared" si="465"/>
        <v>1.0197694880016483</v>
      </c>
      <c r="X151" s="3">
        <f t="shared" si="465"/>
        <v>1.0192307247329506</v>
      </c>
      <c r="Y151" s="3">
        <f t="shared" si="465"/>
        <v>1.0187134463476069</v>
      </c>
      <c r="Z151" s="3">
        <f t="shared" si="465"/>
        <v>1.0182166155703936</v>
      </c>
      <c r="AA151" s="3">
        <f t="shared" si="465"/>
        <v>1.0177393306023006</v>
      </c>
      <c r="AB151" s="3">
        <f t="shared" si="465"/>
        <v>1.0172807817838989</v>
      </c>
      <c r="AC151" s="3">
        <f t="shared" si="465"/>
        <v>1.016840225601894</v>
      </c>
      <c r="AD151" s="3">
        <f t="shared" si="465"/>
        <v>1.016416968482899</v>
      </c>
      <c r="AE151" s="3">
        <f t="shared" si="465"/>
        <v>1.016010357909541</v>
      </c>
      <c r="AF151" s="3">
        <f t="shared" si="465"/>
        <v>1.0156197759070926</v>
      </c>
      <c r="AG151" s="3">
        <f t="shared" si="465"/>
        <v>1.0152446346943387</v>
      </c>
      <c r="AH151" s="3">
        <f t="shared" si="465"/>
        <v>1.014884373295309</v>
      </c>
      <c r="AI151" s="3">
        <f t="shared" si="465"/>
        <v>1.0145384533672699</v>
      </c>
      <c r="AJ151" s="3">
        <f t="shared" si="465"/>
        <v>1.0142063537280521</v>
      </c>
      <c r="AK151" s="3">
        <f t="shared" si="465"/>
        <v>1.0138875617014538</v>
      </c>
      <c r="AL151" s="3">
        <f t="shared" si="465"/>
        <v>1.0135815581339214</v>
      </c>
      <c r="AM151" s="3">
        <f t="shared" si="465"/>
        <v>1.0132877921803007</v>
      </c>
      <c r="AN151" s="3">
        <f t="shared" si="465"/>
        <v>1.0130056352278221</v>
      </c>
      <c r="AO151" s="3">
        <f t="shared" si="465"/>
        <v>1.0127343014767332</v>
      </c>
      <c r="AP151" s="3">
        <f t="shared" si="465"/>
        <v>1.0124727054220866</v>
      </c>
      <c r="AQ151" s="3">
        <f t="shared" si="465"/>
        <v>1.0122192108780823</v>
      </c>
      <c r="AR151" s="3">
        <f t="shared" si="465"/>
        <v>1.0119711863682397</v>
      </c>
      <c r="AS151" s="3">
        <f t="shared" si="465"/>
        <v>1.0117242225241276</v>
      </c>
      <c r="AT151" s="3">
        <f t="shared" si="465"/>
        <v>1.0114707563557108</v>
      </c>
      <c r="AU151" s="3">
        <f t="shared" si="465"/>
        <v>1.0116275984368763</v>
      </c>
      <c r="AV151" s="3">
        <f t="shared" si="465"/>
        <v>1.011384869985106</v>
      </c>
      <c r="AW151" s="3">
        <f t="shared" si="465"/>
        <v>1.0111744110565155</v>
      </c>
      <c r="AX151" s="3">
        <f t="shared" si="465"/>
        <v>1.0109781668909519</v>
      </c>
      <c r="AY151" s="3">
        <f t="shared" si="465"/>
        <v>1.0107869587909304</v>
      </c>
      <c r="AZ151" s="3">
        <f t="shared" si="465"/>
        <v>1.0105965197592011</v>
      </c>
      <c r="BA151" s="3">
        <f t="shared" si="465"/>
        <v>1.0104052181601713</v>
      </c>
      <c r="BB151" s="3">
        <f t="shared" si="465"/>
        <v>1.0102127705970969</v>
      </c>
      <c r="BC151" s="3">
        <f t="shared" si="465"/>
        <v>1.0100195283802276</v>
      </c>
      <c r="BD151" s="3">
        <f t="shared" si="465"/>
        <v>1.0098260939283008</v>
      </c>
      <c r="BE151" s="3">
        <f t="shared" si="465"/>
        <v>1.0096331234095539</v>
      </c>
      <c r="BF151" s="3">
        <f t="shared" si="465"/>
        <v>1.009441232921275</v>
      </c>
      <c r="BG151" s="3">
        <f t="shared" si="465"/>
        <v>1.0092509597941106</v>
      </c>
      <c r="BH151" s="3">
        <f t="shared" si="465"/>
        <v>1.0090627529855236</v>
      </c>
      <c r="BI151" s="3">
        <f t="shared" si="465"/>
        <v>1.0088769765563199</v>
      </c>
    </row>
    <row r="152" spans="1:101" ht="20.75" customHeight="1" x14ac:dyDescent="0.2">
      <c r="A152" s="9" t="s">
        <v>3</v>
      </c>
      <c r="B152" s="47"/>
      <c r="C152" s="3">
        <f>+C151-1</f>
        <v>3.648888574565734E-2</v>
      </c>
      <c r="D152" s="3">
        <f t="shared" ref="D152" si="466">+D151-1</f>
        <v>3.5367193307014766E-2</v>
      </c>
      <c r="E152" s="3">
        <f t="shared" ref="E152" si="467">+E151-1</f>
        <v>3.4266144324889281E-2</v>
      </c>
      <c r="F152" s="3">
        <f t="shared" ref="F152" si="468">+F151-1</f>
        <v>3.3194950681689761E-2</v>
      </c>
      <c r="G152" s="3">
        <f t="shared" ref="G152" si="469">+G151-1</f>
        <v>3.2157361049728328E-2</v>
      </c>
      <c r="H152" s="3">
        <f t="shared" ref="H152" si="470">+H151-1</f>
        <v>3.1154351932922042E-2</v>
      </c>
      <c r="I152" s="3">
        <f t="shared" ref="I152" si="471">+I151-1</f>
        <v>3.0185573160110835E-2</v>
      </c>
      <c r="J152" s="3">
        <f t="shared" ref="J152" si="472">+J151-1</f>
        <v>2.9250107558737026E-2</v>
      </c>
      <c r="K152" s="3">
        <f t="shared" ref="K152" si="473">+K151-1</f>
        <v>2.8346856477251769E-2</v>
      </c>
      <c r="L152" s="3">
        <f t="shared" ref="L152" si="474">+L151-1</f>
        <v>2.7474723304839577E-2</v>
      </c>
      <c r="M152" s="3">
        <f t="shared" ref="M152" si="475">+M151-1</f>
        <v>2.6632691530459107E-2</v>
      </c>
      <c r="N152" s="3">
        <f t="shared" ref="N152" si="476">+N151-1</f>
        <v>2.5819852073798444E-2</v>
      </c>
      <c r="O152" s="3">
        <f t="shared" ref="O152" si="477">+O151-1</f>
        <v>2.5035409213180593E-2</v>
      </c>
      <c r="P152" s="3">
        <f t="shared" ref="P152" si="478">+P151-1</f>
        <v>2.4278689107009921E-2</v>
      </c>
      <c r="Q152" s="3">
        <f t="shared" ref="Q152" si="479">+Q151-1</f>
        <v>2.3549163949044161E-2</v>
      </c>
      <c r="R152" s="3">
        <f t="shared" ref="R152" si="480">+R151-1</f>
        <v>2.2846513922732292E-2</v>
      </c>
      <c r="S152" s="3">
        <f t="shared" ref="S152" si="481">+S151-1</f>
        <v>2.2170757742458136E-2</v>
      </c>
      <c r="T152" s="3">
        <f t="shared" ref="T152" si="482">+T151-1</f>
        <v>2.1529036871338336E-2</v>
      </c>
      <c r="U152" s="3">
        <f t="shared" ref="U152" si="483">+U151-1</f>
        <v>2.0916790139479113E-2</v>
      </c>
      <c r="V152" s="3">
        <f t="shared" ref="V152" si="484">+V151-1</f>
        <v>2.0330982859843694E-2</v>
      </c>
      <c r="W152" s="3">
        <f t="shared" ref="W152" si="485">+W151-1</f>
        <v>1.976948800164835E-2</v>
      </c>
      <c r="X152" s="3">
        <f t="shared" ref="X152" si="486">+X151-1</f>
        <v>1.9230724732950621E-2</v>
      </c>
      <c r="Y152" s="3">
        <f t="shared" ref="Y152" si="487">+Y151-1</f>
        <v>1.8713446347606855E-2</v>
      </c>
      <c r="Z152" s="3">
        <f t="shared" ref="Z152" si="488">+Z151-1</f>
        <v>1.8216615570393557E-2</v>
      </c>
      <c r="AA152" s="3">
        <f t="shared" ref="AA152" si="489">+AA151-1</f>
        <v>1.7739330602300596E-2</v>
      </c>
      <c r="AB152" s="3">
        <f t="shared" ref="AB152" si="490">+AB151-1</f>
        <v>1.7280781783898913E-2</v>
      </c>
      <c r="AC152" s="3">
        <f t="shared" ref="AC152" si="491">+AC151-1</f>
        <v>1.6840225601894021E-2</v>
      </c>
      <c r="AD152" s="3">
        <f t="shared" ref="AD152" si="492">+AD151-1</f>
        <v>1.6416968482898975E-2</v>
      </c>
      <c r="AE152" s="3">
        <f t="shared" ref="AE152" si="493">+AE151-1</f>
        <v>1.6010357909540973E-2</v>
      </c>
      <c r="AF152" s="3">
        <f t="shared" ref="AF152" si="494">+AF151-1</f>
        <v>1.5619775907092626E-2</v>
      </c>
      <c r="AG152" s="3">
        <f t="shared" ref="AG152" si="495">+AG151-1</f>
        <v>1.5244634694338677E-2</v>
      </c>
      <c r="AH152" s="3">
        <f t="shared" ref="AH152" si="496">+AH151-1</f>
        <v>1.4884373295309006E-2</v>
      </c>
      <c r="AI152" s="3">
        <f t="shared" ref="AI152" si="497">+AI151-1</f>
        <v>1.4538453367269888E-2</v>
      </c>
      <c r="AJ152" s="3">
        <f t="shared" ref="AJ152" si="498">+AJ151-1</f>
        <v>1.4206353728052123E-2</v>
      </c>
      <c r="AK152" s="3">
        <f t="shared" ref="AK152" si="499">+AK151-1</f>
        <v>1.3887561701453777E-2</v>
      </c>
      <c r="AL152" s="3">
        <f t="shared" ref="AL152" si="500">+AL151-1</f>
        <v>1.3581558133921368E-2</v>
      </c>
      <c r="AM152" s="3">
        <f t="shared" ref="AM152" si="501">+AM151-1</f>
        <v>1.3287792180300739E-2</v>
      </c>
      <c r="AN152" s="3">
        <f t="shared" ref="AN152" si="502">+AN151-1</f>
        <v>1.3005635227822054E-2</v>
      </c>
      <c r="AO152" s="3">
        <f t="shared" ref="AO152" si="503">+AO151-1</f>
        <v>1.2734301476733156E-2</v>
      </c>
      <c r="AP152" s="3">
        <f t="shared" ref="AP152" si="504">+AP151-1</f>
        <v>1.2472705422086561E-2</v>
      </c>
      <c r="AQ152" s="3">
        <f t="shared" ref="AQ152" si="505">+AQ151-1</f>
        <v>1.2219210878082309E-2</v>
      </c>
      <c r="AR152" s="3">
        <f t="shared" ref="AR152" si="506">+AR151-1</f>
        <v>1.1971186368239684E-2</v>
      </c>
      <c r="AS152" s="3">
        <f t="shared" ref="AS152" si="507">+AS151-1</f>
        <v>1.1724222524127637E-2</v>
      </c>
      <c r="AT152" s="3">
        <f t="shared" ref="AT152" si="508">+AT151-1</f>
        <v>1.1470756355710821E-2</v>
      </c>
      <c r="AU152" s="3">
        <f t="shared" ref="AU152" si="509">+AU151-1</f>
        <v>1.162759843687633E-2</v>
      </c>
      <c r="AV152" s="3">
        <f t="shared" ref="AV152" si="510">+AV151-1</f>
        <v>1.1384869985106016E-2</v>
      </c>
      <c r="AW152" s="3">
        <f t="shared" ref="AW152" si="511">+AW151-1</f>
        <v>1.117441105651551E-2</v>
      </c>
      <c r="AX152" s="3">
        <f t="shared" ref="AX152" si="512">+AX151-1</f>
        <v>1.0978166890951879E-2</v>
      </c>
      <c r="AY152" s="3">
        <f t="shared" ref="AY152" si="513">+AY151-1</f>
        <v>1.078695879093039E-2</v>
      </c>
      <c r="AZ152" s="3">
        <f t="shared" ref="AZ152" si="514">+AZ151-1</f>
        <v>1.0596519759201062E-2</v>
      </c>
      <c r="BA152" s="3">
        <f t="shared" ref="BA152" si="515">+BA151-1</f>
        <v>1.0405218160171259E-2</v>
      </c>
      <c r="BB152" s="3">
        <f t="shared" ref="BB152" si="516">+BB151-1</f>
        <v>1.021277059709691E-2</v>
      </c>
      <c r="BC152" s="3">
        <f t="shared" ref="BC152" si="517">+BC151-1</f>
        <v>1.0019528380227571E-2</v>
      </c>
      <c r="BD152" s="3">
        <f t="shared" ref="BD152" si="518">+BD151-1</f>
        <v>9.8260939283008053E-3</v>
      </c>
      <c r="BE152" s="3">
        <f t="shared" ref="BE152" si="519">+BE151-1</f>
        <v>9.633123409553912E-3</v>
      </c>
      <c r="BF152" s="3">
        <f t="shared" ref="BF152" si="520">+BF151-1</f>
        <v>9.4412329212749668E-3</v>
      </c>
      <c r="BG152" s="3">
        <f t="shared" ref="BG152" si="521">+BG151-1</f>
        <v>9.2509597941106136E-3</v>
      </c>
      <c r="BH152" s="3">
        <f t="shared" ref="BH152" si="522">+BH151-1</f>
        <v>9.0627529855236144E-3</v>
      </c>
      <c r="BI152" s="3">
        <f t="shared" ref="BI152" si="523">+BI151-1</f>
        <v>8.8769765563199154E-3</v>
      </c>
    </row>
    <row r="153" spans="1:101" ht="20.75" customHeight="1" x14ac:dyDescent="0.2">
      <c r="A153" s="9" t="s">
        <v>178</v>
      </c>
      <c r="B153" s="47"/>
      <c r="C153" s="3">
        <f>+C151/(1+$B$17)-1</f>
        <v>3.648888574565734E-2</v>
      </c>
      <c r="D153" s="3">
        <f>+D151/(1+$B$17)-1</f>
        <v>3.5367193307014766E-2</v>
      </c>
      <c r="E153" s="3">
        <f t="shared" ref="E153:BI153" si="524">+E151/(1+$B$17)-1</f>
        <v>3.4266144324889281E-2</v>
      </c>
      <c r="F153" s="3">
        <f t="shared" si="524"/>
        <v>3.3194950681689761E-2</v>
      </c>
      <c r="G153" s="3">
        <f t="shared" si="524"/>
        <v>3.2157361049728328E-2</v>
      </c>
      <c r="H153" s="3">
        <f t="shared" si="524"/>
        <v>3.1154351932922042E-2</v>
      </c>
      <c r="I153" s="3">
        <f t="shared" si="524"/>
        <v>3.0185573160110835E-2</v>
      </c>
      <c r="J153" s="3">
        <f t="shared" si="524"/>
        <v>2.9250107558737026E-2</v>
      </c>
      <c r="K153" s="3">
        <f t="shared" si="524"/>
        <v>2.8346856477251769E-2</v>
      </c>
      <c r="L153" s="3">
        <f t="shared" si="524"/>
        <v>2.7474723304839577E-2</v>
      </c>
      <c r="M153" s="3">
        <f t="shared" si="524"/>
        <v>2.6632691530459107E-2</v>
      </c>
      <c r="N153" s="3">
        <f t="shared" si="524"/>
        <v>2.5819852073798444E-2</v>
      </c>
      <c r="O153" s="3">
        <f t="shared" si="524"/>
        <v>2.5035409213180593E-2</v>
      </c>
      <c r="P153" s="3">
        <f t="shared" si="524"/>
        <v>2.4278689107009921E-2</v>
      </c>
      <c r="Q153" s="3">
        <f t="shared" si="524"/>
        <v>2.3549163949044161E-2</v>
      </c>
      <c r="R153" s="3">
        <f t="shared" si="524"/>
        <v>2.2846513922732292E-2</v>
      </c>
      <c r="S153" s="3">
        <f t="shared" si="524"/>
        <v>2.2170757742458136E-2</v>
      </c>
      <c r="T153" s="3">
        <f t="shared" si="524"/>
        <v>2.1529036871338336E-2</v>
      </c>
      <c r="U153" s="3">
        <f t="shared" si="524"/>
        <v>2.0916790139479113E-2</v>
      </c>
      <c r="V153" s="3">
        <f t="shared" si="524"/>
        <v>2.0330982859843694E-2</v>
      </c>
      <c r="W153" s="3">
        <f t="shared" si="524"/>
        <v>1.976948800164835E-2</v>
      </c>
      <c r="X153" s="3">
        <f t="shared" si="524"/>
        <v>1.9230724732950621E-2</v>
      </c>
      <c r="Y153" s="3">
        <f t="shared" si="524"/>
        <v>1.8713446347606855E-2</v>
      </c>
      <c r="Z153" s="3">
        <f t="shared" si="524"/>
        <v>1.8216615570393557E-2</v>
      </c>
      <c r="AA153" s="3">
        <f t="shared" si="524"/>
        <v>1.7739330602300596E-2</v>
      </c>
      <c r="AB153" s="3">
        <f t="shared" si="524"/>
        <v>1.7280781783898913E-2</v>
      </c>
      <c r="AC153" s="3">
        <f t="shared" si="524"/>
        <v>1.6840225601894021E-2</v>
      </c>
      <c r="AD153" s="3">
        <f t="shared" si="524"/>
        <v>1.6416968482898975E-2</v>
      </c>
      <c r="AE153" s="3">
        <f t="shared" si="524"/>
        <v>1.6010357909540973E-2</v>
      </c>
      <c r="AF153" s="3">
        <f t="shared" si="524"/>
        <v>1.5619775907092626E-2</v>
      </c>
      <c r="AG153" s="3">
        <f t="shared" si="524"/>
        <v>1.5244634694338677E-2</v>
      </c>
      <c r="AH153" s="3">
        <f t="shared" si="524"/>
        <v>1.4884373295309006E-2</v>
      </c>
      <c r="AI153" s="3">
        <f t="shared" si="524"/>
        <v>1.4538453367269888E-2</v>
      </c>
      <c r="AJ153" s="3">
        <f t="shared" si="524"/>
        <v>1.4206353728052123E-2</v>
      </c>
      <c r="AK153" s="3">
        <f t="shared" si="524"/>
        <v>1.3887561701453777E-2</v>
      </c>
      <c r="AL153" s="3">
        <f t="shared" si="524"/>
        <v>1.3581558133921368E-2</v>
      </c>
      <c r="AM153" s="3">
        <f t="shared" si="524"/>
        <v>1.3287792180300739E-2</v>
      </c>
      <c r="AN153" s="3">
        <f t="shared" si="524"/>
        <v>1.3005635227822054E-2</v>
      </c>
      <c r="AO153" s="3">
        <f t="shared" si="524"/>
        <v>1.2734301476733156E-2</v>
      </c>
      <c r="AP153" s="3">
        <f t="shared" si="524"/>
        <v>1.2472705422086561E-2</v>
      </c>
      <c r="AQ153" s="3">
        <f t="shared" si="524"/>
        <v>1.2219210878082309E-2</v>
      </c>
      <c r="AR153" s="3">
        <f t="shared" si="524"/>
        <v>1.1971186368239684E-2</v>
      </c>
      <c r="AS153" s="3">
        <f t="shared" si="524"/>
        <v>1.1724222524127637E-2</v>
      </c>
      <c r="AT153" s="3">
        <f t="shared" si="524"/>
        <v>1.1470756355710821E-2</v>
      </c>
      <c r="AU153" s="3">
        <f t="shared" si="524"/>
        <v>1.162759843687633E-2</v>
      </c>
      <c r="AV153" s="3">
        <f t="shared" si="524"/>
        <v>1.1384869985106016E-2</v>
      </c>
      <c r="AW153" s="3">
        <f t="shared" si="524"/>
        <v>1.117441105651551E-2</v>
      </c>
      <c r="AX153" s="3">
        <f t="shared" si="524"/>
        <v>1.0978166890951879E-2</v>
      </c>
      <c r="AY153" s="3">
        <f t="shared" si="524"/>
        <v>1.078695879093039E-2</v>
      </c>
      <c r="AZ153" s="3">
        <f t="shared" si="524"/>
        <v>1.0596519759201062E-2</v>
      </c>
      <c r="BA153" s="3">
        <f t="shared" si="524"/>
        <v>1.0405218160171259E-2</v>
      </c>
      <c r="BB153" s="3">
        <f t="shared" si="524"/>
        <v>1.021277059709691E-2</v>
      </c>
      <c r="BC153" s="3">
        <f t="shared" si="524"/>
        <v>1.0019528380227571E-2</v>
      </c>
      <c r="BD153" s="3">
        <f t="shared" si="524"/>
        <v>9.8260939283008053E-3</v>
      </c>
      <c r="BE153" s="3">
        <f t="shared" si="524"/>
        <v>9.633123409553912E-3</v>
      </c>
      <c r="BF153" s="3">
        <f t="shared" si="524"/>
        <v>9.4412329212749668E-3</v>
      </c>
      <c r="BG153" s="3">
        <f t="shared" si="524"/>
        <v>9.2509597941106136E-3</v>
      </c>
      <c r="BH153" s="3">
        <f t="shared" si="524"/>
        <v>9.0627529855236144E-3</v>
      </c>
      <c r="BI153" s="3">
        <f t="shared" si="524"/>
        <v>8.8769765563199154E-3</v>
      </c>
    </row>
    <row r="154" spans="1:101" ht="20.75" customHeight="1" x14ac:dyDescent="0.2">
      <c r="A154" s="9" t="s">
        <v>179</v>
      </c>
      <c r="B154" s="47"/>
      <c r="C154" s="3">
        <f>+C151*(1+$B$9)-1</f>
        <v>3.648888574565734E-2</v>
      </c>
      <c r="D154" s="3">
        <f>+D151*(1+$B$9)-1</f>
        <v>3.5367193307014766E-2</v>
      </c>
      <c r="E154" s="3">
        <f t="shared" ref="E154:BI154" si="525">+E151*(1+$B$9)-1</f>
        <v>3.4266144324889281E-2</v>
      </c>
      <c r="F154" s="3">
        <f t="shared" si="525"/>
        <v>3.3194950681689761E-2</v>
      </c>
      <c r="G154" s="3">
        <f t="shared" si="525"/>
        <v>3.2157361049728328E-2</v>
      </c>
      <c r="H154" s="3">
        <f t="shared" si="525"/>
        <v>3.1154351932922042E-2</v>
      </c>
      <c r="I154" s="3">
        <f t="shared" si="525"/>
        <v>3.0185573160110835E-2</v>
      </c>
      <c r="J154" s="3">
        <f t="shared" si="525"/>
        <v>2.9250107558737026E-2</v>
      </c>
      <c r="K154" s="3">
        <f t="shared" si="525"/>
        <v>2.8346856477251769E-2</v>
      </c>
      <c r="L154" s="3">
        <f t="shared" si="525"/>
        <v>2.7474723304839577E-2</v>
      </c>
      <c r="M154" s="3">
        <f t="shared" si="525"/>
        <v>2.6632691530459107E-2</v>
      </c>
      <c r="N154" s="3">
        <f t="shared" si="525"/>
        <v>2.5819852073798444E-2</v>
      </c>
      <c r="O154" s="3">
        <f t="shared" si="525"/>
        <v>2.5035409213180593E-2</v>
      </c>
      <c r="P154" s="3">
        <f t="shared" si="525"/>
        <v>2.4278689107009921E-2</v>
      </c>
      <c r="Q154" s="3">
        <f t="shared" si="525"/>
        <v>2.3549163949044161E-2</v>
      </c>
      <c r="R154" s="3">
        <f t="shared" si="525"/>
        <v>2.2846513922732292E-2</v>
      </c>
      <c r="S154" s="3">
        <f t="shared" si="525"/>
        <v>2.2170757742458136E-2</v>
      </c>
      <c r="T154" s="3">
        <f t="shared" si="525"/>
        <v>2.1529036871338336E-2</v>
      </c>
      <c r="U154" s="3">
        <f t="shared" si="525"/>
        <v>2.0916790139479113E-2</v>
      </c>
      <c r="V154" s="3">
        <f t="shared" si="525"/>
        <v>2.0330982859843694E-2</v>
      </c>
      <c r="W154" s="3">
        <f t="shared" si="525"/>
        <v>1.976948800164835E-2</v>
      </c>
      <c r="X154" s="3">
        <f t="shared" si="525"/>
        <v>1.9230724732950621E-2</v>
      </c>
      <c r="Y154" s="3">
        <f t="shared" si="525"/>
        <v>1.8713446347606855E-2</v>
      </c>
      <c r="Z154" s="3">
        <f t="shared" si="525"/>
        <v>1.8216615570393557E-2</v>
      </c>
      <c r="AA154" s="3">
        <f t="shared" si="525"/>
        <v>1.7739330602300596E-2</v>
      </c>
      <c r="AB154" s="3">
        <f t="shared" si="525"/>
        <v>1.7280781783898913E-2</v>
      </c>
      <c r="AC154" s="3">
        <f t="shared" si="525"/>
        <v>1.6840225601894021E-2</v>
      </c>
      <c r="AD154" s="3">
        <f t="shared" si="525"/>
        <v>1.6416968482898975E-2</v>
      </c>
      <c r="AE154" s="3">
        <f t="shared" si="525"/>
        <v>1.6010357909540973E-2</v>
      </c>
      <c r="AF154" s="3">
        <f t="shared" si="525"/>
        <v>1.5619775907092626E-2</v>
      </c>
      <c r="AG154" s="3">
        <f t="shared" si="525"/>
        <v>1.5244634694338677E-2</v>
      </c>
      <c r="AH154" s="3">
        <f t="shared" si="525"/>
        <v>1.4884373295309006E-2</v>
      </c>
      <c r="AI154" s="3">
        <f t="shared" si="525"/>
        <v>1.4538453367269888E-2</v>
      </c>
      <c r="AJ154" s="3">
        <f t="shared" si="525"/>
        <v>1.4206353728052123E-2</v>
      </c>
      <c r="AK154" s="3">
        <f t="shared" si="525"/>
        <v>1.3887561701453777E-2</v>
      </c>
      <c r="AL154" s="3">
        <f t="shared" si="525"/>
        <v>1.3581558133921368E-2</v>
      </c>
      <c r="AM154" s="3">
        <f t="shared" si="525"/>
        <v>1.3287792180300739E-2</v>
      </c>
      <c r="AN154" s="3">
        <f t="shared" si="525"/>
        <v>1.3005635227822054E-2</v>
      </c>
      <c r="AO154" s="3">
        <f t="shared" si="525"/>
        <v>1.2734301476733156E-2</v>
      </c>
      <c r="AP154" s="3">
        <f t="shared" si="525"/>
        <v>1.2472705422086561E-2</v>
      </c>
      <c r="AQ154" s="3">
        <f t="shared" si="525"/>
        <v>1.2219210878082309E-2</v>
      </c>
      <c r="AR154" s="3">
        <f t="shared" si="525"/>
        <v>1.1971186368239684E-2</v>
      </c>
      <c r="AS154" s="3">
        <f t="shared" si="525"/>
        <v>1.1724222524127637E-2</v>
      </c>
      <c r="AT154" s="3">
        <f t="shared" si="525"/>
        <v>1.1470756355710821E-2</v>
      </c>
      <c r="AU154" s="3">
        <f t="shared" si="525"/>
        <v>1.162759843687633E-2</v>
      </c>
      <c r="AV154" s="3">
        <f t="shared" si="525"/>
        <v>1.1384869985106016E-2</v>
      </c>
      <c r="AW154" s="3">
        <f t="shared" si="525"/>
        <v>1.117441105651551E-2</v>
      </c>
      <c r="AX154" s="3">
        <f t="shared" si="525"/>
        <v>1.0978166890951879E-2</v>
      </c>
      <c r="AY154" s="3">
        <f t="shared" si="525"/>
        <v>1.078695879093039E-2</v>
      </c>
      <c r="AZ154" s="3">
        <f t="shared" si="525"/>
        <v>1.0596519759201062E-2</v>
      </c>
      <c r="BA154" s="3">
        <f t="shared" si="525"/>
        <v>1.0405218160171259E-2</v>
      </c>
      <c r="BB154" s="3">
        <f t="shared" si="525"/>
        <v>1.021277059709691E-2</v>
      </c>
      <c r="BC154" s="3">
        <f t="shared" si="525"/>
        <v>1.0019528380227571E-2</v>
      </c>
      <c r="BD154" s="3">
        <f t="shared" si="525"/>
        <v>9.8260939283008053E-3</v>
      </c>
      <c r="BE154" s="3">
        <f t="shared" si="525"/>
        <v>9.633123409553912E-3</v>
      </c>
      <c r="BF154" s="3">
        <f t="shared" si="525"/>
        <v>9.4412329212749668E-3</v>
      </c>
      <c r="BG154" s="3">
        <f t="shared" si="525"/>
        <v>9.2509597941106136E-3</v>
      </c>
      <c r="BH154" s="3">
        <f t="shared" si="525"/>
        <v>9.0627529855236144E-3</v>
      </c>
      <c r="BI154" s="3">
        <f t="shared" si="525"/>
        <v>8.8769765563199154E-3</v>
      </c>
    </row>
    <row r="155" spans="1:101" ht="20.75" customHeight="1" x14ac:dyDescent="0.2">
      <c r="A155" s="197" t="s">
        <v>181</v>
      </c>
      <c r="B155" s="46">
        <v>1</v>
      </c>
      <c r="C155" s="27">
        <f>+B155/(1+C152)^5</f>
        <v>0.83594316736172336</v>
      </c>
      <c r="D155" s="27">
        <f t="shared" ref="D155:BI155" si="526">+C155/(1+D152)^5</f>
        <v>0.70259451244238702</v>
      </c>
      <c r="E155" s="27">
        <f t="shared" si="526"/>
        <v>0.59366741181927973</v>
      </c>
      <c r="F155" s="27">
        <f t="shared" si="526"/>
        <v>0.50423366113101442</v>
      </c>
      <c r="G155" s="27">
        <f t="shared" si="526"/>
        <v>0.43042973296457782</v>
      </c>
      <c r="H155" s="27">
        <f t="shared" si="526"/>
        <v>0.36921885271106408</v>
      </c>
      <c r="I155" s="27">
        <f t="shared" si="526"/>
        <v>0.31820467071810532</v>
      </c>
      <c r="J155" s="27">
        <f t="shared" si="526"/>
        <v>0.27548752975114044</v>
      </c>
      <c r="K155" s="27">
        <f t="shared" si="526"/>
        <v>0.23955421718039352</v>
      </c>
      <c r="L155" s="27">
        <f t="shared" si="526"/>
        <v>0.20919345237224446</v>
      </c>
      <c r="M155" s="27">
        <f t="shared" si="526"/>
        <v>0.18343096015576146</v>
      </c>
      <c r="N155" s="27">
        <f t="shared" si="526"/>
        <v>0.16147940559173934</v>
      </c>
      <c r="O155" s="27">
        <f t="shared" si="526"/>
        <v>0.14269961508941742</v>
      </c>
      <c r="P155" s="27">
        <f t="shared" si="526"/>
        <v>0.12657038954916169</v>
      </c>
      <c r="Q155" s="27">
        <f t="shared" si="526"/>
        <v>0.11266488488847895</v>
      </c>
      <c r="R155" s="27">
        <f t="shared" si="526"/>
        <v>0.1006320293160534</v>
      </c>
      <c r="S155" s="27">
        <f t="shared" si="526"/>
        <v>9.0181814263067234E-2</v>
      </c>
      <c r="T155" s="27">
        <f t="shared" si="526"/>
        <v>8.1070973582232794E-2</v>
      </c>
      <c r="U155" s="27">
        <f t="shared" si="526"/>
        <v>7.3099373827472877E-2</v>
      </c>
      <c r="V155" s="27">
        <f t="shared" si="526"/>
        <v>6.6101038808791521E-2</v>
      </c>
      <c r="W155" s="27">
        <f t="shared" si="526"/>
        <v>5.9937443766763243E-2</v>
      </c>
      <c r="X155" s="27">
        <f t="shared" si="526"/>
        <v>5.4492368148063158E-2</v>
      </c>
      <c r="Y155" s="27">
        <f t="shared" si="526"/>
        <v>4.966786466041518E-2</v>
      </c>
      <c r="Z155" s="27">
        <f t="shared" si="526"/>
        <v>4.5381055264613224E-2</v>
      </c>
      <c r="AA155" s="27">
        <f t="shared" si="526"/>
        <v>4.1561556105029381E-2</v>
      </c>
      <c r="AB155" s="27">
        <f t="shared" si="526"/>
        <v>3.8149390137144572E-2</v>
      </c>
      <c r="AC155" s="27">
        <f t="shared" si="526"/>
        <v>3.5093283758184018E-2</v>
      </c>
      <c r="AD155" s="27">
        <f t="shared" si="526"/>
        <v>3.2349269228960267E-2</v>
      </c>
      <c r="AE155" s="27">
        <f t="shared" si="526"/>
        <v>2.9879532424062893E-2</v>
      </c>
      <c r="AF155" s="27">
        <f t="shared" si="526"/>
        <v>2.7651459121062403E-2</v>
      </c>
      <c r="AG155" s="27">
        <f t="shared" si="526"/>
        <v>2.5636842662931744E-2</v>
      </c>
      <c r="AH155" s="27">
        <f t="shared" si="526"/>
        <v>2.3811223450069616E-2</v>
      </c>
      <c r="AI155" s="27">
        <f t="shared" si="526"/>
        <v>2.2153336704074145E-2</v>
      </c>
      <c r="AJ155" s="27">
        <f t="shared" si="526"/>
        <v>2.0644649480558875E-2</v>
      </c>
      <c r="AK155" s="27">
        <f t="shared" si="526"/>
        <v>1.9268971640072598E-2</v>
      </c>
      <c r="AL155" s="27">
        <f t="shared" si="526"/>
        <v>1.8012128525559949E-2</v>
      </c>
      <c r="AM155" s="27">
        <f t="shared" si="526"/>
        <v>1.6861685516539052E-2</v>
      </c>
      <c r="AN155" s="27">
        <f t="shared" si="526"/>
        <v>1.5806717028800751E-2</v>
      </c>
      <c r="AO155" s="27">
        <f t="shared" si="526"/>
        <v>1.4837614363334807E-2</v>
      </c>
      <c r="AP155" s="27">
        <f t="shared" si="526"/>
        <v>1.3945929275732183E-2</v>
      </c>
      <c r="AQ155" s="27">
        <f t="shared" si="526"/>
        <v>1.3124252608629558E-2</v>
      </c>
      <c r="AR155" s="27">
        <f t="shared" si="526"/>
        <v>1.2366131069864308E-2</v>
      </c>
      <c r="AS155" s="27">
        <f t="shared" si="526"/>
        <v>1.1666030451282138E-2</v>
      </c>
      <c r="AT155" s="27">
        <f t="shared" si="526"/>
        <v>1.1019362011745585E-2</v>
      </c>
      <c r="AU155" s="27">
        <f t="shared" si="526"/>
        <v>1.0400473368775219E-2</v>
      </c>
      <c r="AV155" s="27">
        <f t="shared" si="526"/>
        <v>9.8281289079005692E-3</v>
      </c>
      <c r="AW155" s="27">
        <f t="shared" si="526"/>
        <v>9.296949895330156E-3</v>
      </c>
      <c r="AX155" s="27">
        <f t="shared" si="526"/>
        <v>8.8030183490525899E-3</v>
      </c>
      <c r="AY155" s="27">
        <f t="shared" si="526"/>
        <v>8.3432154195979113E-3</v>
      </c>
      <c r="AZ155" s="27">
        <f t="shared" si="526"/>
        <v>7.9148823839020454E-3</v>
      </c>
      <c r="BA155" s="27">
        <f t="shared" si="526"/>
        <v>7.5156502835392533E-3</v>
      </c>
      <c r="BB155" s="27">
        <f t="shared" si="526"/>
        <v>7.1433559558218397E-3</v>
      </c>
      <c r="BC155" s="27">
        <f t="shared" si="526"/>
        <v>6.7960010564997999E-3</v>
      </c>
      <c r="BD155" s="27">
        <f t="shared" si="526"/>
        <v>6.4717315503779954E-3</v>
      </c>
      <c r="BE155" s="27">
        <f t="shared" si="526"/>
        <v>6.1688263233433968E-3</v>
      </c>
      <c r="BF155" s="27">
        <f t="shared" si="526"/>
        <v>5.8856894141898312E-3</v>
      </c>
      <c r="BG155" s="27">
        <f t="shared" si="526"/>
        <v>5.6208433943068688E-3</v>
      </c>
      <c r="BH155" s="27">
        <f t="shared" si="526"/>
        <v>5.3729228853316262E-3</v>
      </c>
      <c r="BI155" s="27">
        <f t="shared" si="526"/>
        <v>5.140667938980388E-3</v>
      </c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</row>
    <row r="156" spans="1:101" ht="20.75" customHeight="1" x14ac:dyDescent="0.2">
      <c r="A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</row>
    <row r="157" spans="1:101" ht="20.75" customHeight="1" x14ac:dyDescent="0.2">
      <c r="A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</row>
    <row r="158" spans="1:101" s="28" customFormat="1" ht="20.75" customHeight="1" thickBot="1" x14ac:dyDescent="0.25">
      <c r="A158" s="198" t="s">
        <v>47</v>
      </c>
      <c r="B158" s="49" t="s">
        <v>414</v>
      </c>
      <c r="F158" s="37"/>
      <c r="G158" s="37"/>
    </row>
    <row r="159" spans="1:101" ht="20.75" customHeight="1" thickTop="1" x14ac:dyDescent="0.2">
      <c r="A159" s="9" t="s">
        <v>47</v>
      </c>
      <c r="B159" s="47" t="s">
        <v>182</v>
      </c>
      <c r="C159" s="3" t="s">
        <v>183</v>
      </c>
      <c r="D159" s="3" t="s">
        <v>184</v>
      </c>
      <c r="E159" s="47"/>
      <c r="F159" s="3" t="s">
        <v>183</v>
      </c>
      <c r="G159" s="3" t="s">
        <v>412</v>
      </c>
      <c r="H159" s="3" t="s">
        <v>412</v>
      </c>
      <c r="I159" s="3" t="s">
        <v>413</v>
      </c>
    </row>
    <row r="160" spans="1:101" ht="20.75" customHeight="1" x14ac:dyDescent="0.2">
      <c r="A160" s="9" t="s">
        <v>180</v>
      </c>
      <c r="B160" s="47">
        <f>+SUMPRODUCT(B155:T155*B123:T123)*5</f>
        <v>6256.3311209127633</v>
      </c>
      <c r="C160" s="3">
        <v>3776.4221217090844</v>
      </c>
      <c r="D160" s="3">
        <f>+B160-C160</f>
        <v>2479.9089992036788</v>
      </c>
      <c r="E160" s="47"/>
      <c r="G160" s="4">
        <v>2100</v>
      </c>
      <c r="H160" s="3">
        <v>3699.4882356731414</v>
      </c>
      <c r="I160" s="3">
        <f>+E160/H160</f>
        <v>0</v>
      </c>
    </row>
    <row r="161" spans="1:61" ht="20.75" customHeight="1" x14ac:dyDescent="0.2">
      <c r="A161" s="9" t="s">
        <v>50</v>
      </c>
      <c r="B161" s="47">
        <f>+SUMPRODUCT(B155:AN155*B123:AN123)*5</f>
        <v>10030.491799739631</v>
      </c>
      <c r="C161" s="3">
        <v>4377.5172061638978</v>
      </c>
      <c r="D161" s="3">
        <f t="shared" ref="D161:D163" si="527">+B161-C161</f>
        <v>5652.9745935757337</v>
      </c>
      <c r="E161" s="47"/>
      <c r="G161" s="4">
        <v>2200</v>
      </c>
      <c r="H161" s="3">
        <v>4344.689379218742</v>
      </c>
      <c r="I161" s="3">
        <f>+E161/H161</f>
        <v>0</v>
      </c>
    </row>
    <row r="162" spans="1:61" ht="20.75" customHeight="1" x14ac:dyDescent="0.2">
      <c r="A162" s="9" t="s">
        <v>48</v>
      </c>
      <c r="B162" s="47">
        <f>+SUMPRODUCT(B155:BH155*B123:BH123)*5</f>
        <v>12388.549650953926</v>
      </c>
      <c r="C162" s="3">
        <v>4470.6228008417265</v>
      </c>
      <c r="D162" s="3">
        <f t="shared" si="527"/>
        <v>7917.9268501121996</v>
      </c>
      <c r="E162" s="47"/>
      <c r="G162" s="4">
        <v>2300</v>
      </c>
      <c r="H162" s="3">
        <v>4441.3050621337643</v>
      </c>
      <c r="I162" s="3">
        <f>+E162/H162</f>
        <v>0</v>
      </c>
    </row>
    <row r="163" spans="1:61" ht="20.75" customHeight="1" x14ac:dyDescent="0.2">
      <c r="A163" s="9" t="s">
        <v>49</v>
      </c>
      <c r="B163" s="57">
        <f>+SUMPRODUCT(B155:CW155*B123:CW123)*5</f>
        <v>12484.535168612401</v>
      </c>
      <c r="C163" s="3">
        <v>4472.2469382806266</v>
      </c>
      <c r="D163" s="38">
        <f t="shared" si="527"/>
        <v>8012.2882303317747</v>
      </c>
      <c r="E163" s="57"/>
      <c r="G163" s="4"/>
    </row>
    <row r="164" spans="1:61" ht="20.75" customHeight="1" x14ac:dyDescent="0.2">
      <c r="A164" s="9" t="s">
        <v>185</v>
      </c>
      <c r="B164" s="58">
        <f>+B129</f>
        <v>116462.55062076024</v>
      </c>
      <c r="C164" s="3">
        <f>+B164-B163</f>
        <v>103978.01545214784</v>
      </c>
      <c r="D164" s="38"/>
      <c r="E164" s="58"/>
      <c r="G164" s="4"/>
    </row>
    <row r="165" spans="1:61" ht="20.75" customHeight="1" thickBot="1" x14ac:dyDescent="0.25">
      <c r="A165" s="198" t="s">
        <v>80</v>
      </c>
      <c r="B165" s="47"/>
    </row>
    <row r="166" spans="1:61" ht="20.75" customHeight="1" thickTop="1" x14ac:dyDescent="0.2">
      <c r="A166" s="9" t="s">
        <v>169</v>
      </c>
      <c r="B166" s="47">
        <f t="shared" ref="B166:AU166" si="528">+B117/B104</f>
        <v>2.120226906227388</v>
      </c>
      <c r="C166" s="3">
        <f t="shared" si="528"/>
        <v>2.1376010205056661</v>
      </c>
      <c r="D166" s="3">
        <f t="shared" si="528"/>
        <v>2.1548509771661601</v>
      </c>
      <c r="E166" s="3">
        <f t="shared" si="528"/>
        <v>2.171589489953262</v>
      </c>
      <c r="F166" s="3">
        <f t="shared" si="528"/>
        <v>2.1876163175444656</v>
      </c>
      <c r="G166" s="3">
        <f t="shared" si="528"/>
        <v>2.2028332952620713</v>
      </c>
      <c r="H166" s="3">
        <f t="shared" si="528"/>
        <v>2.2171975986555634</v>
      </c>
      <c r="I166" s="3">
        <f t="shared" si="528"/>
        <v>2.2306962738810228</v>
      </c>
      <c r="J166" s="3">
        <f t="shared" si="528"/>
        <v>2.2433325807873312</v>
      </c>
      <c r="K166" s="3">
        <f t="shared" si="528"/>
        <v>2.2551188447175998</v>
      </c>
      <c r="L166" s="3">
        <f t="shared" si="528"/>
        <v>2.2660728231273168</v>
      </c>
      <c r="M166" s="3">
        <f t="shared" si="528"/>
        <v>2.2762158920971154</v>
      </c>
      <c r="N166" s="3">
        <f t="shared" si="528"/>
        <v>2.2855720831632906</v>
      </c>
      <c r="O166" s="3">
        <f t="shared" si="528"/>
        <v>2.2941673899963542</v>
      </c>
      <c r="P166" s="3">
        <f t="shared" si="528"/>
        <v>2.3020289643572003</v>
      </c>
      <c r="Q166" s="3">
        <f t="shared" si="528"/>
        <v>2.3091838441401196</v>
      </c>
      <c r="R166" s="3">
        <f t="shared" si="528"/>
        <v>2.3156567664266605</v>
      </c>
      <c r="S166" s="3">
        <f t="shared" si="528"/>
        <v>2.3214663302712353</v>
      </c>
      <c r="T166" s="3">
        <f t="shared" si="528"/>
        <v>2.3266181985629171</v>
      </c>
      <c r="U166" s="3">
        <f t="shared" si="528"/>
        <v>2.3312350324808961</v>
      </c>
      <c r="V166" s="3">
        <f t="shared" si="528"/>
        <v>2.3354073219559357</v>
      </c>
      <c r="W166" s="3">
        <f t="shared" si="528"/>
        <v>2.3392061099696688</v>
      </c>
      <c r="X166" s="3">
        <f t="shared" si="528"/>
        <v>2.342690459795262</v>
      </c>
      <c r="Y166" s="3">
        <f t="shared" si="528"/>
        <v>2.3459118410701834</v>
      </c>
      <c r="Z166" s="3">
        <f t="shared" si="528"/>
        <v>2.3489167102995738</v>
      </c>
      <c r="AA166" s="3">
        <f t="shared" si="528"/>
        <v>2.3517480335806282</v>
      </c>
      <c r="AB166" s="3">
        <f t="shared" si="528"/>
        <v>2.3544461935496086</v>
      </c>
      <c r="AC166" s="3">
        <f t="shared" si="528"/>
        <v>2.3570495369580966</v>
      </c>
      <c r="AD166" s="3">
        <f t="shared" si="528"/>
        <v>2.3595947152030496</v>
      </c>
      <c r="AE166" s="3">
        <f t="shared" si="528"/>
        <v>2.3621169124662758</v>
      </c>
      <c r="AF166" s="3">
        <f t="shared" si="528"/>
        <v>2.3646500105057173</v>
      </c>
      <c r="AG166" s="3">
        <f t="shared" si="528"/>
        <v>2.3672267268210985</v>
      </c>
      <c r="AH166" s="3">
        <f t="shared" si="528"/>
        <v>2.3698787503991467</v>
      </c>
      <c r="AI166" s="3">
        <f t="shared" si="528"/>
        <v>2.3726368944835574</v>
      </c>
      <c r="AJ166" s="3">
        <f t="shared" si="528"/>
        <v>2.3755312938738076</v>
      </c>
      <c r="AK166" s="3">
        <f t="shared" si="528"/>
        <v>2.3785916868333725</v>
      </c>
      <c r="AL166" s="3">
        <f t="shared" si="528"/>
        <v>2.3818478496961686</v>
      </c>
      <c r="AM166" s="3">
        <f t="shared" si="528"/>
        <v>2.3853303067291094</v>
      </c>
      <c r="AN166" s="3">
        <f t="shared" si="528"/>
        <v>2.3890715266136171</v>
      </c>
      <c r="AO166" s="3">
        <f t="shared" si="528"/>
        <v>2.3931079942669884</v>
      </c>
      <c r="AP166" s="3">
        <f t="shared" si="528"/>
        <v>2.3974838335280051</v>
      </c>
      <c r="AQ166" s="3">
        <f t="shared" si="528"/>
        <v>2.4022571922428639</v>
      </c>
      <c r="AR166" s="3">
        <f t="shared" si="528"/>
        <v>2.4075115229291808</v>
      </c>
      <c r="AS166" s="3">
        <f t="shared" si="528"/>
        <v>2.4133755261671377</v>
      </c>
      <c r="AT166" s="3">
        <f t="shared" si="528"/>
        <v>2.420058355997059</v>
      </c>
      <c r="AU166" s="3">
        <f t="shared" si="528"/>
        <v>2.4279115898409711</v>
      </c>
    </row>
    <row r="167" spans="1:61" ht="20.75" customHeight="1" x14ac:dyDescent="0.2">
      <c r="A167" s="9" t="s">
        <v>189</v>
      </c>
      <c r="C167" s="3">
        <f t="shared" ref="C167:AU167" si="529">+C124/(C124+C123)</f>
        <v>8.8132847730870226E-2</v>
      </c>
      <c r="D167" s="3">
        <f t="shared" si="529"/>
        <v>8.4099383677345846E-2</v>
      </c>
      <c r="E167" s="3">
        <f t="shared" si="529"/>
        <v>8.033816121221618E-2</v>
      </c>
      <c r="F167" s="3">
        <f t="shared" si="529"/>
        <v>7.6851083395796091E-2</v>
      </c>
      <c r="G167" s="3">
        <f t="shared" si="529"/>
        <v>7.36268727935738E-2</v>
      </c>
      <c r="H167" s="3">
        <f t="shared" si="529"/>
        <v>7.0647775758387141E-2</v>
      </c>
      <c r="I167" s="3">
        <f t="shared" si="529"/>
        <v>6.7893452860305042E-2</v>
      </c>
      <c r="J167" s="3">
        <f t="shared" si="529"/>
        <v>6.5343189370266772E-2</v>
      </c>
      <c r="K167" s="3">
        <f t="shared" si="529"/>
        <v>6.2977098892472536E-2</v>
      </c>
      <c r="L167" s="3">
        <f t="shared" si="529"/>
        <v>6.0776721704052725E-2</v>
      </c>
      <c r="M167" s="3">
        <f t="shared" si="529"/>
        <v>5.872525941939491E-2</v>
      </c>
      <c r="N167" s="3">
        <f t="shared" si="529"/>
        <v>5.6807588234359774E-2</v>
      </c>
      <c r="O167" s="3">
        <f t="shared" si="529"/>
        <v>5.5010128255706989E-2</v>
      </c>
      <c r="P167" s="3">
        <f t="shared" si="529"/>
        <v>5.3320605459732523E-2</v>
      </c>
      <c r="Q167" s="3">
        <f t="shared" si="529"/>
        <v>5.1727693641850987E-2</v>
      </c>
      <c r="R167" s="3">
        <f t="shared" si="529"/>
        <v>5.0220484214833057E-2</v>
      </c>
      <c r="S167" s="3">
        <f t="shared" si="529"/>
        <v>4.8787655195260182E-2</v>
      </c>
      <c r="T167" s="3">
        <f t="shared" si="529"/>
        <v>4.7415094841530815E-2</v>
      </c>
      <c r="U167" s="3">
        <f t="shared" si="529"/>
        <v>4.613646129522881E-2</v>
      </c>
      <c r="V167" s="3">
        <f t="shared" si="529"/>
        <v>4.4936989553610938E-2</v>
      </c>
      <c r="W167" s="3">
        <f t="shared" si="529"/>
        <v>4.3806157309741002E-2</v>
      </c>
      <c r="X167" s="3">
        <f t="shared" si="529"/>
        <v>4.2736169259621738E-2</v>
      </c>
      <c r="Y167" s="3">
        <f t="shared" si="529"/>
        <v>4.1721029734495915E-2</v>
      </c>
      <c r="Z167" s="3">
        <f t="shared" si="529"/>
        <v>4.0755969022527108E-2</v>
      </c>
      <c r="AA167" s="3">
        <f t="shared" si="529"/>
        <v>3.9837082891493368E-2</v>
      </c>
      <c r="AB167" s="3">
        <f t="shared" si="529"/>
        <v>3.8961102476967539E-2</v>
      </c>
      <c r="AC167" s="3">
        <f t="shared" si="529"/>
        <v>3.8125242785983893E-2</v>
      </c>
      <c r="AD167" s="3">
        <f t="shared" si="529"/>
        <v>3.7327100539979174E-2</v>
      </c>
      <c r="AE167" s="3">
        <f t="shared" si="529"/>
        <v>3.6564584910054723E-2</v>
      </c>
      <c r="AF167" s="3">
        <f t="shared" si="529"/>
        <v>3.5835867100969303E-2</v>
      </c>
      <c r="AG167" s="3">
        <f t="shared" si="529"/>
        <v>3.5139345503020954E-2</v>
      </c>
      <c r="AH167" s="3">
        <f t="shared" si="529"/>
        <v>3.4473622567090849E-2</v>
      </c>
      <c r="AI167" s="3">
        <f t="shared" si="529"/>
        <v>3.3837492197604166E-2</v>
      </c>
      <c r="AJ167" s="3">
        <f t="shared" si="529"/>
        <v>3.3229941268270315E-2</v>
      </c>
      <c r="AK167" s="3">
        <f t="shared" si="529"/>
        <v>3.2650171036377802E-2</v>
      </c>
      <c r="AL167" s="3">
        <f t="shared" si="529"/>
        <v>3.2097650935507691E-2</v>
      </c>
      <c r="AM167" s="3">
        <f t="shared" si="529"/>
        <v>3.1572228800803244E-2</v>
      </c>
      <c r="AN167" s="3">
        <f t="shared" si="529"/>
        <v>3.1074337665451944E-2</v>
      </c>
      <c r="AO167" s="3">
        <f t="shared" si="529"/>
        <v>3.0605377928843901E-2</v>
      </c>
      <c r="AP167" s="3">
        <f t="shared" si="529"/>
        <v>3.0168404679651182E-2</v>
      </c>
      <c r="AQ167" s="3">
        <f t="shared" si="529"/>
        <v>2.976936105213256E-2</v>
      </c>
      <c r="AR167" s="3">
        <f t="shared" si="529"/>
        <v>2.9419274591661437E-2</v>
      </c>
      <c r="AS167" s="3">
        <f t="shared" si="529"/>
        <v>2.9138157310740986E-2</v>
      </c>
      <c r="AT167" s="3">
        <f t="shared" si="529"/>
        <v>2.8961902080373213E-2</v>
      </c>
      <c r="AU167" s="3">
        <f t="shared" si="529"/>
        <v>2.8913251329178855E-2</v>
      </c>
    </row>
    <row r="169" spans="1:61" ht="20.75" customHeight="1" x14ac:dyDescent="0.2">
      <c r="A169" s="9" t="s">
        <v>366</v>
      </c>
      <c r="B169" s="47">
        <f>+B107/B53*1000</f>
        <v>14.183180325982532</v>
      </c>
      <c r="C169" s="47">
        <f>+C107/C53*1000</f>
        <v>15.922593028361771</v>
      </c>
      <c r="D169" s="47">
        <f t="shared" ref="D169:BI169" si="530">+D107/D53*1000</f>
        <v>17.81965016052774</v>
      </c>
      <c r="E169" s="47">
        <f t="shared" si="530"/>
        <v>19.880415747018649</v>
      </c>
      <c r="F169" s="47">
        <f t="shared" si="530"/>
        <v>22.110822508157852</v>
      </c>
      <c r="G169" s="47">
        <f t="shared" si="530"/>
        <v>24.51650558034337</v>
      </c>
      <c r="H169" s="47">
        <f t="shared" si="530"/>
        <v>27.102683524481844</v>
      </c>
      <c r="I169" s="47">
        <f t="shared" si="530"/>
        <v>29.874073967981925</v>
      </c>
      <c r="J169" s="47">
        <f t="shared" si="530"/>
        <v>32.834835612782996</v>
      </c>
      <c r="K169" s="47">
        <f t="shared" si="530"/>
        <v>35.988530973925066</v>
      </c>
      <c r="L169" s="47">
        <f t="shared" si="530"/>
        <v>39.338105713090556</v>
      </c>
      <c r="M169" s="47">
        <f t="shared" si="530"/>
        <v>42.885881249364267</v>
      </c>
      <c r="N169" s="47">
        <f t="shared" si="530"/>
        <v>46.63355764336773</v>
      </c>
      <c r="O169" s="47">
        <f t="shared" si="530"/>
        <v>50.582223566955186</v>
      </c>
      <c r="P169" s="47">
        <f t="shared" si="530"/>
        <v>54.732369529937436</v>
      </c>
      <c r="Q169" s="47">
        <f t="shared" si="530"/>
        <v>59.083898671532467</v>
      </c>
      <c r="R169" s="47">
        <f t="shared" si="530"/>
        <v>63.636125942614463</v>
      </c>
      <c r="S169" s="47">
        <f t="shared" si="530"/>
        <v>68.387749397994185</v>
      </c>
      <c r="T169" s="47">
        <f t="shared" si="530"/>
        <v>73.341353080404005</v>
      </c>
      <c r="U169" s="47">
        <f t="shared" si="530"/>
        <v>78.497069171526775</v>
      </c>
      <c r="V169" s="47">
        <f t="shared" si="530"/>
        <v>83.854499943572392</v>
      </c>
      <c r="W169" s="47">
        <f t="shared" si="530"/>
        <v>89.412833716793742</v>
      </c>
      <c r="X169" s="47">
        <f t="shared" si="530"/>
        <v>95.170931810442923</v>
      </c>
      <c r="Y169" s="47">
        <f t="shared" si="530"/>
        <v>101.12739687290623</v>
      </c>
      <c r="Z169" s="47">
        <f t="shared" si="530"/>
        <v>107.28062921673592</v>
      </c>
      <c r="AA169" s="47">
        <f t="shared" si="530"/>
        <v>113.628875369615</v>
      </c>
      <c r="AB169" s="47">
        <f t="shared" si="530"/>
        <v>120.1702715863659</v>
      </c>
      <c r="AC169" s="47">
        <f t="shared" si="530"/>
        <v>126.90288402137487</v>
      </c>
      <c r="AD169" s="47">
        <f t="shared" si="530"/>
        <v>133.82474669221216</v>
      </c>
      <c r="AE169" s="47">
        <f t="shared" si="530"/>
        <v>140.93389811658642</v>
      </c>
      <c r="AF169" s="47">
        <f t="shared" si="530"/>
        <v>148.22841709298578</v>
      </c>
      <c r="AG169" s="47">
        <f t="shared" si="530"/>
        <v>155.7064581904703</v>
      </c>
      <c r="AH169" s="47">
        <f t="shared" si="530"/>
        <v>163.3662875090412</v>
      </c>
      <c r="AI169" s="47">
        <f t="shared" si="530"/>
        <v>171.20631939278957</v>
      </c>
      <c r="AJ169" s="47">
        <f t="shared" si="530"/>
        <v>179.22515527810148</v>
      </c>
      <c r="AK169" s="47">
        <f t="shared" si="530"/>
        <v>187.4216266343071</v>
      </c>
      <c r="AL169" s="47">
        <f t="shared" si="530"/>
        <v>195.79484546230475</v>
      </c>
      <c r="AM169" s="47">
        <f t="shared" si="530"/>
        <v>204.34426870268265</v>
      </c>
      <c r="AN169" s="47">
        <f t="shared" si="530"/>
        <v>213.06978789349014</v>
      </c>
      <c r="AO169" s="47">
        <f t="shared" si="530"/>
        <v>221.9718652354741</v>
      </c>
      <c r="AP169" s="47">
        <f t="shared" si="530"/>
        <v>231.05175417280486</v>
      </c>
      <c r="AQ169" s="47">
        <f t="shared" si="530"/>
        <v>240.31187451420806</v>
      </c>
      <c r="AR169" s="47">
        <f t="shared" si="530"/>
        <v>249.7564691824409</v>
      </c>
      <c r="AS169" s="47">
        <f t="shared" si="530"/>
        <v>259.39277332337758</v>
      </c>
      <c r="AT169" s="47">
        <f t="shared" si="530"/>
        <v>269.23311143478549</v>
      </c>
      <c r="AU169" s="47">
        <f t="shared" si="530"/>
        <v>279.29866602504461</v>
      </c>
      <c r="AV169" s="47">
        <f t="shared" si="530"/>
        <v>289.37692767412852</v>
      </c>
      <c r="AW169" s="47">
        <f t="shared" si="530"/>
        <v>299.62320008337781</v>
      </c>
      <c r="AX169" s="47">
        <f t="shared" si="530"/>
        <v>310.03699654540321</v>
      </c>
      <c r="AY169" s="47">
        <f t="shared" si="530"/>
        <v>320.61149872982264</v>
      </c>
      <c r="AZ169" s="47">
        <f t="shared" si="530"/>
        <v>331.33661513150923</v>
      </c>
      <c r="BA169" s="47">
        <f t="shared" si="530"/>
        <v>342.20073643534607</v>
      </c>
      <c r="BB169" s="47">
        <f t="shared" si="530"/>
        <v>353.19171613492159</v>
      </c>
      <c r="BC169" s="47">
        <f t="shared" si="530"/>
        <v>364.29739703611983</v>
      </c>
      <c r="BD169" s="47">
        <f t="shared" si="530"/>
        <v>375.50587698388512</v>
      </c>
      <c r="BE169" s="47">
        <f t="shared" si="530"/>
        <v>386.80562892179802</v>
      </c>
      <c r="BF169" s="47">
        <f t="shared" si="530"/>
        <v>398.18554289478078</v>
      </c>
      <c r="BG169" s="47">
        <f t="shared" si="530"/>
        <v>409.63492872901759</v>
      </c>
      <c r="BH169" s="47">
        <f t="shared" si="530"/>
        <v>421.14350116840285</v>
      </c>
      <c r="BI169" s="47">
        <f t="shared" si="530"/>
        <v>432.70135891678484</v>
      </c>
    </row>
    <row r="170" spans="1:61" ht="20.75" customHeight="1" x14ac:dyDescent="0.2">
      <c r="C170" s="98">
        <f>+(C169/$B169)^(1/(C2-$B2))-1</f>
        <v>2.3406177344726942E-2</v>
      </c>
      <c r="D170" s="98">
        <f t="shared" ref="D170:AS170" si="531">+(D169/$B169)^(1/(D2-$B2))-1</f>
        <v>2.3086973207629535E-2</v>
      </c>
      <c r="E170" s="98">
        <f t="shared" si="531"/>
        <v>2.2767193796686902E-2</v>
      </c>
      <c r="F170" s="98">
        <f t="shared" si="531"/>
        <v>2.2448786187379444E-2</v>
      </c>
      <c r="G170" s="98">
        <f t="shared" si="531"/>
        <v>2.2132971457609063E-2</v>
      </c>
      <c r="H170" s="98">
        <f t="shared" si="531"/>
        <v>2.182052578818805E-2</v>
      </c>
      <c r="I170" s="98">
        <f t="shared" si="531"/>
        <v>2.151195161331998E-2</v>
      </c>
      <c r="J170" s="98">
        <f t="shared" si="531"/>
        <v>2.1207581909517437E-2</v>
      </c>
      <c r="K170" s="98">
        <f t="shared" si="531"/>
        <v>2.0907643654299646E-2</v>
      </c>
      <c r="L170" s="98">
        <f t="shared" si="531"/>
        <v>2.0612296248047945E-2</v>
      </c>
      <c r="M170" s="98">
        <f t="shared" si="531"/>
        <v>2.0321654547214463E-2</v>
      </c>
      <c r="N170" s="98">
        <f t="shared" si="531"/>
        <v>2.0035802404512415E-2</v>
      </c>
      <c r="O170" s="98">
        <f t="shared" si="531"/>
        <v>1.9754800275567197E-2</v>
      </c>
      <c r="P170" s="98">
        <f t="shared" si="531"/>
        <v>1.9478689008187944E-2</v>
      </c>
      <c r="Q170" s="98">
        <f t="shared" si="531"/>
        <v>1.9207490862681809E-2</v>
      </c>
      <c r="R170" s="98">
        <f t="shared" si="531"/>
        <v>1.894120806252686E-2</v>
      </c>
      <c r="S170" s="98">
        <f t="shared" si="531"/>
        <v>1.8679818381543756E-2</v>
      </c>
      <c r="T170" s="98">
        <f t="shared" si="531"/>
        <v>1.8423974435809676E-2</v>
      </c>
      <c r="U170" s="98">
        <f t="shared" si="531"/>
        <v>1.8173742290150452E-2</v>
      </c>
      <c r="V170" s="98">
        <f t="shared" si="531"/>
        <v>1.7929094311859739E-2</v>
      </c>
      <c r="W170" s="98">
        <f t="shared" si="531"/>
        <v>1.7689955153199932E-2</v>
      </c>
      <c r="X170" s="98">
        <f t="shared" si="531"/>
        <v>1.7456225888038857E-2</v>
      </c>
      <c r="Y170" s="98">
        <f t="shared" si="531"/>
        <v>1.7227796684563534E-2</v>
      </c>
      <c r="Z170" s="98">
        <f t="shared" si="531"/>
        <v>1.700455343871643E-2</v>
      </c>
      <c r="AA170" s="98">
        <f t="shared" si="531"/>
        <v>1.6786381222288149E-2</v>
      </c>
      <c r="AB170" s="98">
        <f t="shared" si="531"/>
        <v>1.657316605924164E-2</v>
      </c>
      <c r="AC170" s="98">
        <f t="shared" si="531"/>
        <v>1.6364795827134238E-2</v>
      </c>
      <c r="AD170" s="98">
        <f t="shared" si="531"/>
        <v>1.616116070818463E-2</v>
      </c>
      <c r="AE170" s="98">
        <f t="shared" si="531"/>
        <v>1.5962153420149283E-2</v>
      </c>
      <c r="AF170" s="98">
        <f t="shared" si="531"/>
        <v>1.5767669337735324E-2</v>
      </c>
      <c r="AG170" s="98">
        <f t="shared" si="531"/>
        <v>1.5577606571153257E-2</v>
      </c>
      <c r="AH170" s="98">
        <f t="shared" si="531"/>
        <v>1.5391866036936763E-2</v>
      </c>
      <c r="AI170" s="98">
        <f t="shared" si="531"/>
        <v>1.5210351542189304E-2</v>
      </c>
      <c r="AJ170" s="98">
        <f t="shared" si="531"/>
        <v>1.5032969907095461E-2</v>
      </c>
      <c r="AK170" s="98">
        <f t="shared" si="531"/>
        <v>1.4859631157866371E-2</v>
      </c>
      <c r="AL170" s="98">
        <f t="shared" si="531"/>
        <v>1.4690248843203024E-2</v>
      </c>
      <c r="AM170" s="98">
        <f t="shared" si="531"/>
        <v>1.4524740568704786E-2</v>
      </c>
      <c r="AN170" s="98">
        <f t="shared" si="531"/>
        <v>1.4363028906972941E-2</v>
      </c>
      <c r="AO170" s="98">
        <f t="shared" si="531"/>
        <v>1.4205042970371728E-2</v>
      </c>
      <c r="AP170" s="98">
        <f t="shared" si="531"/>
        <v>1.4050721128727295E-2</v>
      </c>
      <c r="AQ170" s="98">
        <f t="shared" si="531"/>
        <v>1.3900015719247039E-2</v>
      </c>
      <c r="AR170" s="98">
        <f t="shared" si="531"/>
        <v>1.3752901199220124E-2</v>
      </c>
      <c r="AS170" s="98">
        <f t="shared" si="531"/>
        <v>1.36093882353161E-2</v>
      </c>
      <c r="AT170" s="98">
        <f t="shared" ref="AT170:BH170" si="532">+(AT169/AS169)^(1/(AT2-AS2))-1</f>
        <v>7.4746320951981637E-3</v>
      </c>
      <c r="AU170" s="98">
        <f t="shared" si="532"/>
        <v>7.3678313228562331E-3</v>
      </c>
      <c r="AV170" s="98">
        <f t="shared" si="532"/>
        <v>7.1148691686697685E-3</v>
      </c>
      <c r="AW170" s="98">
        <f t="shared" si="532"/>
        <v>6.9833907788878768E-3</v>
      </c>
      <c r="AX170" s="98">
        <f t="shared" si="532"/>
        <v>6.8565892177510079E-3</v>
      </c>
      <c r="AY170" s="98">
        <f t="shared" si="532"/>
        <v>6.7302413183965015E-3</v>
      </c>
      <c r="AZ170" s="98">
        <f t="shared" si="532"/>
        <v>6.6026453781875549E-3</v>
      </c>
      <c r="BA170" s="98">
        <f t="shared" si="532"/>
        <v>6.4734006229425489E-3</v>
      </c>
      <c r="BB170" s="98">
        <f t="shared" si="532"/>
        <v>6.342730699656407E-3</v>
      </c>
      <c r="BC170" s="98">
        <f t="shared" si="532"/>
        <v>6.2111183298627637E-3</v>
      </c>
      <c r="BD170" s="98">
        <f t="shared" si="532"/>
        <v>6.0791159376694104E-3</v>
      </c>
      <c r="BE170" s="98">
        <f t="shared" si="532"/>
        <v>5.9472538760025895E-3</v>
      </c>
      <c r="BF170" s="98">
        <f t="shared" si="532"/>
        <v>5.8160014075665512E-3</v>
      </c>
      <c r="BG170" s="98">
        <f t="shared" si="532"/>
        <v>5.6857549909765659E-3</v>
      </c>
      <c r="BH170" s="98">
        <f t="shared" si="532"/>
        <v>5.5568399124144019E-3</v>
      </c>
    </row>
    <row r="171" spans="1:61" ht="20.75" customHeight="1" x14ac:dyDescent="0.2">
      <c r="B171" s="98"/>
      <c r="C171" s="98">
        <f>+(C169/B169)^(1/(C2-B2))-1</f>
        <v>2.3406177344726942E-2</v>
      </c>
      <c r="D171" s="98">
        <f t="shared" ref="D171:AS171" si="533">+(D169/C169)^(1/(D2-C2))-1</f>
        <v>2.276786863147251E-2</v>
      </c>
      <c r="E171" s="98">
        <f t="shared" si="533"/>
        <v>2.2127934797456783E-2</v>
      </c>
      <c r="F171" s="98">
        <f t="shared" si="533"/>
        <v>2.1494157995457286E-2</v>
      </c>
      <c r="G171" s="98">
        <f t="shared" si="533"/>
        <v>2.0870687728113513E-2</v>
      </c>
      <c r="H171" s="98">
        <f t="shared" si="533"/>
        <v>2.0259729483487421E-2</v>
      </c>
      <c r="I171" s="98">
        <f t="shared" si="533"/>
        <v>1.9662462457831653E-2</v>
      </c>
      <c r="J171" s="98">
        <f t="shared" si="533"/>
        <v>1.9079531790168858E-2</v>
      </c>
      <c r="K171" s="98">
        <f t="shared" si="533"/>
        <v>1.8511306848622677E-2</v>
      </c>
      <c r="L171" s="98">
        <f t="shared" si="533"/>
        <v>1.7958011591943102E-2</v>
      </c>
      <c r="M171" s="98">
        <f t="shared" si="533"/>
        <v>1.7419785814496436E-2</v>
      </c>
      <c r="N171" s="98">
        <f t="shared" si="533"/>
        <v>1.6896709446448943E-2</v>
      </c>
      <c r="O171" s="98">
        <f t="shared" si="533"/>
        <v>1.6388806707022363E-2</v>
      </c>
      <c r="P171" s="98">
        <f t="shared" si="533"/>
        <v>1.58960383797766E-2</v>
      </c>
      <c r="Q171" s="98">
        <f t="shared" si="533"/>
        <v>1.5418283134385202E-2</v>
      </c>
      <c r="R171" s="98">
        <f t="shared" si="533"/>
        <v>1.4955304321285556E-2</v>
      </c>
      <c r="S171" s="98">
        <f t="shared" si="533"/>
        <v>1.450669120754533E-2</v>
      </c>
      <c r="T171" s="98">
        <f t="shared" si="533"/>
        <v>1.4084445345199148E-2</v>
      </c>
      <c r="U171" s="98">
        <f t="shared" si="533"/>
        <v>1.3680062698552264E-2</v>
      </c>
      <c r="V171" s="98">
        <f t="shared" si="533"/>
        <v>1.329193565602016E-2</v>
      </c>
      <c r="W171" s="98">
        <f t="shared" si="533"/>
        <v>1.2918952302750641E-2</v>
      </c>
      <c r="X171" s="98">
        <f t="shared" si="533"/>
        <v>1.2560292382927551E-2</v>
      </c>
      <c r="Y171" s="98">
        <f t="shared" si="533"/>
        <v>1.2215308859890195E-2</v>
      </c>
      <c r="Z171" s="98">
        <f t="shared" si="533"/>
        <v>1.1883459251891493E-2</v>
      </c>
      <c r="AA171" s="98">
        <f t="shared" si="533"/>
        <v>1.1564265936542251E-2</v>
      </c>
      <c r="AB171" s="98">
        <f t="shared" si="533"/>
        <v>1.1257293445776639E-2</v>
      </c>
      <c r="AC171" s="98">
        <f t="shared" si="533"/>
        <v>1.096213553530645E-2</v>
      </c>
      <c r="AD171" s="98">
        <f t="shared" si="533"/>
        <v>1.0678407993585104E-2</v>
      </c>
      <c r="AE171" s="98">
        <f t="shared" si="533"/>
        <v>1.0405744958742913E-2</v>
      </c>
      <c r="AF171" s="98">
        <f t="shared" si="533"/>
        <v>1.0143797009046551E-2</v>
      </c>
      <c r="AG171" s="98">
        <f t="shared" si="533"/>
        <v>9.8922305469346661E-3</v>
      </c>
      <c r="AH171" s="98">
        <f t="shared" si="533"/>
        <v>9.650728004125142E-3</v>
      </c>
      <c r="AI171" s="98">
        <f t="shared" si="533"/>
        <v>9.4189886888400576E-3</v>
      </c>
      <c r="AJ171" s="98">
        <f t="shared" si="533"/>
        <v>9.1967305674034439E-3</v>
      </c>
      <c r="AK171" s="98">
        <f t="shared" si="533"/>
        <v>8.9836934328884066E-3</v>
      </c>
      <c r="AL171" s="98">
        <f t="shared" si="533"/>
        <v>8.7796444651473404E-3</v>
      </c>
      <c r="AM171" s="98">
        <f t="shared" si="533"/>
        <v>8.5843881251626009E-3</v>
      </c>
      <c r="AN171" s="98">
        <f t="shared" si="533"/>
        <v>8.3977835270032664E-3</v>
      </c>
      <c r="AO171" s="98">
        <f t="shared" si="533"/>
        <v>8.2197755523467642E-3</v>
      </c>
      <c r="AP171" s="98">
        <f t="shared" si="533"/>
        <v>8.0504497578302026E-3</v>
      </c>
      <c r="AQ171" s="98">
        <f t="shared" si="533"/>
        <v>7.8901297915896507E-3</v>
      </c>
      <c r="AR171" s="98">
        <f t="shared" si="533"/>
        <v>7.7395492543768096E-3</v>
      </c>
      <c r="AS171" s="98">
        <f t="shared" si="533"/>
        <v>7.6001541600989597E-3</v>
      </c>
    </row>
    <row r="172" spans="1:61" ht="20.75" customHeight="1" x14ac:dyDescent="0.2">
      <c r="B172" s="47"/>
    </row>
    <row r="173" spans="1:61" ht="20.75" customHeight="1" x14ac:dyDescent="0.2">
      <c r="A173" s="3"/>
    </row>
    <row r="174" spans="1:61" ht="20.75" customHeight="1" x14ac:dyDescent="0.2">
      <c r="A174" s="3"/>
    </row>
    <row r="175" spans="1:61" ht="20.75" customHeight="1" x14ac:dyDescent="0.2">
      <c r="A175" s="3"/>
    </row>
    <row r="176" spans="1:61" ht="20.75" customHeight="1" x14ac:dyDescent="0.2">
      <c r="A176" s="3"/>
    </row>
    <row r="177" spans="1:2" ht="20.75" customHeight="1" x14ac:dyDescent="0.2">
      <c r="A177" s="3"/>
      <c r="B177" s="47"/>
    </row>
    <row r="178" spans="1:2" ht="20.75" customHeight="1" x14ac:dyDescent="0.2">
      <c r="A178" s="3"/>
      <c r="B178" s="47"/>
    </row>
    <row r="179" spans="1:2" ht="20.75" customHeight="1" x14ac:dyDescent="0.2">
      <c r="A179" s="3"/>
      <c r="B179" s="47"/>
    </row>
    <row r="180" spans="1:2" ht="20.75" customHeight="1" x14ac:dyDescent="0.2">
      <c r="A180" s="3"/>
      <c r="B180" s="47"/>
    </row>
    <row r="181" spans="1:2" ht="20.75" customHeight="1" x14ac:dyDescent="0.2">
      <c r="A181" s="3"/>
      <c r="B181" s="47"/>
    </row>
    <row r="182" spans="1:2" ht="20.75" customHeight="1" x14ac:dyDescent="0.2">
      <c r="A182" s="3"/>
      <c r="B182" s="47"/>
    </row>
    <row r="183" spans="1:2" ht="20.75" customHeight="1" x14ac:dyDescent="0.2">
      <c r="A183" s="3"/>
      <c r="B183" s="47"/>
    </row>
    <row r="184" spans="1:2" ht="20.75" customHeight="1" x14ac:dyDescent="0.2">
      <c r="A184" s="3"/>
      <c r="B184" s="47"/>
    </row>
    <row r="185" spans="1:2" ht="20.75" customHeight="1" x14ac:dyDescent="0.2">
      <c r="A185" s="3"/>
      <c r="B185" s="47"/>
    </row>
    <row r="186" spans="1:2" ht="20.75" customHeight="1" x14ac:dyDescent="0.2">
      <c r="A186" s="3"/>
      <c r="B186" s="47"/>
    </row>
    <row r="187" spans="1:2" ht="20.75" customHeight="1" x14ac:dyDescent="0.2">
      <c r="A187" s="3"/>
      <c r="B187" s="47"/>
    </row>
    <row r="188" spans="1:2" ht="20.75" customHeight="1" x14ac:dyDescent="0.2">
      <c r="A188" s="3"/>
      <c r="B188" s="47"/>
    </row>
    <row r="189" spans="1:2" ht="20.75" customHeight="1" x14ac:dyDescent="0.2">
      <c r="A189" s="3"/>
      <c r="B189" s="47"/>
    </row>
    <row r="190" spans="1:2" ht="20.75" customHeight="1" x14ac:dyDescent="0.2">
      <c r="A190" s="3"/>
      <c r="B190" s="47"/>
    </row>
    <row r="191" spans="1:2" ht="20.75" customHeight="1" x14ac:dyDescent="0.2">
      <c r="A191" s="3"/>
      <c r="B191" s="47"/>
    </row>
    <row r="192" spans="1:2" ht="20.75" customHeight="1" x14ac:dyDescent="0.2">
      <c r="A192" s="3"/>
      <c r="B192" s="47"/>
    </row>
    <row r="193" spans="1:2" ht="20.75" customHeight="1" x14ac:dyDescent="0.2">
      <c r="A193" s="3"/>
      <c r="B193" s="47"/>
    </row>
    <row r="194" spans="1:2" ht="20.75" customHeight="1" x14ac:dyDescent="0.2">
      <c r="A194" s="3"/>
      <c r="B194" s="47"/>
    </row>
    <row r="195" spans="1:2" ht="20.75" customHeight="1" x14ac:dyDescent="0.2">
      <c r="A195" s="3"/>
      <c r="B195" s="47"/>
    </row>
    <row r="196" spans="1:2" ht="20.75" customHeight="1" x14ac:dyDescent="0.2">
      <c r="A196" s="3"/>
      <c r="B196" s="47"/>
    </row>
    <row r="197" spans="1:2" ht="20.75" customHeight="1" x14ac:dyDescent="0.2">
      <c r="A197" s="3"/>
      <c r="B197" s="47"/>
    </row>
    <row r="198" spans="1:2" ht="20.75" customHeight="1" x14ac:dyDescent="0.2">
      <c r="A198" s="3"/>
      <c r="B198" s="47"/>
    </row>
    <row r="199" spans="1:2" ht="20.75" customHeight="1" x14ac:dyDescent="0.2">
      <c r="A199" s="3"/>
      <c r="B199" s="47"/>
    </row>
    <row r="200" spans="1:2" ht="20.75" customHeight="1" x14ac:dyDescent="0.2">
      <c r="A200" s="3"/>
      <c r="B200" s="47"/>
    </row>
    <row r="201" spans="1:2" ht="20.75" customHeight="1" x14ac:dyDescent="0.2">
      <c r="A201" s="3"/>
      <c r="B201" s="47"/>
    </row>
    <row r="202" spans="1:2" ht="20.75" customHeight="1" x14ac:dyDescent="0.2">
      <c r="A202" s="3"/>
      <c r="B202" s="47"/>
    </row>
    <row r="203" spans="1:2" ht="20.75" customHeight="1" x14ac:dyDescent="0.2">
      <c r="A203" s="3"/>
      <c r="B203" s="47"/>
    </row>
    <row r="204" spans="1:2" ht="20.75" customHeight="1" x14ac:dyDescent="0.2">
      <c r="A204" s="3"/>
      <c r="B204" s="47"/>
    </row>
    <row r="205" spans="1:2" ht="20.75" customHeight="1" x14ac:dyDescent="0.2">
      <c r="A205" s="3"/>
      <c r="B205" s="47"/>
    </row>
    <row r="206" spans="1:2" ht="20.75" customHeight="1" x14ac:dyDescent="0.2">
      <c r="A206" s="3"/>
      <c r="B206" s="47"/>
    </row>
    <row r="207" spans="1:2" ht="20.75" customHeight="1" x14ac:dyDescent="0.2">
      <c r="A207" s="3"/>
      <c r="B207" s="47"/>
    </row>
    <row r="208" spans="1:2" ht="20.75" customHeight="1" x14ac:dyDescent="0.2">
      <c r="A208" s="3"/>
      <c r="B208" s="47"/>
    </row>
    <row r="209" spans="1:2" ht="20.75" customHeight="1" x14ac:dyDescent="0.2">
      <c r="A209" s="3"/>
      <c r="B209" s="47"/>
    </row>
    <row r="210" spans="1:2" ht="20.75" customHeight="1" x14ac:dyDescent="0.2">
      <c r="A210" s="3"/>
      <c r="B210" s="47"/>
    </row>
    <row r="211" spans="1:2" ht="20.75" customHeight="1" x14ac:dyDescent="0.2">
      <c r="A211" s="3"/>
      <c r="B211" s="47"/>
    </row>
    <row r="212" spans="1:2" ht="20.75" customHeight="1" x14ac:dyDescent="0.2">
      <c r="A212" s="3"/>
      <c r="B212" s="47"/>
    </row>
    <row r="213" spans="1:2" ht="20.75" customHeight="1" x14ac:dyDescent="0.2">
      <c r="A213" s="3"/>
      <c r="B213" s="47"/>
    </row>
    <row r="214" spans="1:2" ht="20.75" customHeight="1" x14ac:dyDescent="0.2">
      <c r="A214" s="3"/>
      <c r="B214" s="47"/>
    </row>
    <row r="215" spans="1:2" ht="20.75" customHeight="1" x14ac:dyDescent="0.2">
      <c r="A215" s="3"/>
      <c r="B215" s="47"/>
    </row>
    <row r="216" spans="1:2" ht="20.75" customHeight="1" x14ac:dyDescent="0.2">
      <c r="A216" s="3"/>
      <c r="B216" s="47"/>
    </row>
    <row r="217" spans="1:2" ht="20.75" customHeight="1" x14ac:dyDescent="0.2">
      <c r="A217" s="3"/>
      <c r="B217" s="47"/>
    </row>
    <row r="218" spans="1:2" ht="20.75" customHeight="1" x14ac:dyDescent="0.2">
      <c r="A218" s="3"/>
      <c r="B218" s="47"/>
    </row>
    <row r="219" spans="1:2" ht="20.75" customHeight="1" x14ac:dyDescent="0.2">
      <c r="A219" s="3"/>
      <c r="B219" s="47"/>
    </row>
    <row r="220" spans="1:2" ht="20.75" customHeight="1" x14ac:dyDescent="0.2">
      <c r="A220" s="3"/>
      <c r="B220" s="47"/>
    </row>
    <row r="221" spans="1:2" ht="20.75" customHeight="1" x14ac:dyDescent="0.2">
      <c r="A221" s="3"/>
      <c r="B221" s="47"/>
    </row>
    <row r="222" spans="1:2" ht="20.75" customHeight="1" x14ac:dyDescent="0.2">
      <c r="A222" s="3"/>
      <c r="B222" s="47"/>
    </row>
    <row r="223" spans="1:2" ht="20.75" customHeight="1" x14ac:dyDescent="0.2">
      <c r="A223" s="3"/>
      <c r="B223" s="47"/>
    </row>
    <row r="224" spans="1:2" ht="20.75" customHeight="1" x14ac:dyDescent="0.2">
      <c r="A224" s="3"/>
      <c r="B224" s="47"/>
    </row>
    <row r="225" spans="1:2" ht="20.75" customHeight="1" x14ac:dyDescent="0.2">
      <c r="A225" s="3"/>
      <c r="B225" s="47"/>
    </row>
    <row r="226" spans="1:2" ht="20.75" customHeight="1" x14ac:dyDescent="0.2">
      <c r="A226" s="3"/>
      <c r="B226" s="47"/>
    </row>
    <row r="227" spans="1:2" ht="20.75" customHeight="1" x14ac:dyDescent="0.2">
      <c r="A227" s="3"/>
      <c r="B227" s="47"/>
    </row>
    <row r="228" spans="1:2" ht="20.75" customHeight="1" x14ac:dyDescent="0.2">
      <c r="A228" s="3"/>
      <c r="B228" s="47"/>
    </row>
    <row r="229" spans="1:2" ht="20.75" customHeight="1" x14ac:dyDescent="0.2">
      <c r="A229" s="3"/>
      <c r="B229" s="47"/>
    </row>
    <row r="230" spans="1:2" ht="20.75" customHeight="1" x14ac:dyDescent="0.2">
      <c r="A230" s="3"/>
      <c r="B230" s="47"/>
    </row>
    <row r="231" spans="1:2" ht="20.75" customHeight="1" x14ac:dyDescent="0.2">
      <c r="A231" s="3"/>
      <c r="B231" s="47"/>
    </row>
    <row r="232" spans="1:2" ht="20.75" customHeight="1" x14ac:dyDescent="0.2">
      <c r="A232" s="3"/>
      <c r="B232" s="47"/>
    </row>
    <row r="233" spans="1:2" ht="20.75" customHeight="1" x14ac:dyDescent="0.2">
      <c r="A233" s="3"/>
      <c r="B233" s="47"/>
    </row>
    <row r="234" spans="1:2" ht="20.75" customHeight="1" x14ac:dyDescent="0.2">
      <c r="A234" s="3"/>
      <c r="B234" s="47"/>
    </row>
    <row r="235" spans="1:2" ht="20.75" customHeight="1" x14ac:dyDescent="0.2">
      <c r="A235" s="3"/>
      <c r="B235" s="47"/>
    </row>
    <row r="236" spans="1:2" ht="20.75" customHeight="1" x14ac:dyDescent="0.2">
      <c r="A236" s="3"/>
      <c r="B236" s="47"/>
    </row>
    <row r="237" spans="1:2" ht="20.75" customHeight="1" x14ac:dyDescent="0.2">
      <c r="A237" s="3"/>
      <c r="B237" s="47"/>
    </row>
    <row r="238" spans="1:2" ht="20.75" customHeight="1" x14ac:dyDescent="0.2">
      <c r="A238" s="3"/>
      <c r="B238" s="47"/>
    </row>
    <row r="239" spans="1:2" ht="20.75" customHeight="1" x14ac:dyDescent="0.2">
      <c r="A239" s="3"/>
      <c r="B239" s="47"/>
    </row>
    <row r="240" spans="1:2" ht="20.75" customHeight="1" x14ac:dyDescent="0.2">
      <c r="A240" s="3"/>
      <c r="B240" s="47"/>
    </row>
    <row r="241" spans="1:2" ht="20.75" customHeight="1" x14ac:dyDescent="0.2">
      <c r="A241" s="3"/>
      <c r="B241" s="47"/>
    </row>
    <row r="242" spans="1:2" ht="20.75" customHeight="1" x14ac:dyDescent="0.2">
      <c r="A242" s="3"/>
      <c r="B242" s="47"/>
    </row>
    <row r="243" spans="1:2" ht="20.75" customHeight="1" x14ac:dyDescent="0.2">
      <c r="A243" s="3"/>
      <c r="B243" s="47"/>
    </row>
    <row r="244" spans="1:2" ht="20.75" customHeight="1" x14ac:dyDescent="0.2">
      <c r="A244" s="3"/>
      <c r="B244" s="47"/>
    </row>
    <row r="245" spans="1:2" ht="20.75" customHeight="1" x14ac:dyDescent="0.2">
      <c r="A245" s="3"/>
      <c r="B245" s="47"/>
    </row>
    <row r="246" spans="1:2" ht="20.75" customHeight="1" x14ac:dyDescent="0.2">
      <c r="A246" s="3"/>
      <c r="B246" s="47"/>
    </row>
    <row r="247" spans="1:2" ht="20.75" customHeight="1" x14ac:dyDescent="0.2">
      <c r="A247" s="3"/>
      <c r="B247" s="47"/>
    </row>
    <row r="248" spans="1:2" ht="20.75" customHeight="1" x14ac:dyDescent="0.2">
      <c r="A248" s="3"/>
      <c r="B248" s="47"/>
    </row>
    <row r="249" spans="1:2" ht="20.75" customHeight="1" x14ac:dyDescent="0.2">
      <c r="A249" s="3"/>
      <c r="B249" s="47"/>
    </row>
    <row r="250" spans="1:2" ht="20.75" customHeight="1" x14ac:dyDescent="0.2">
      <c r="A250" s="3"/>
      <c r="B250" s="47"/>
    </row>
    <row r="251" spans="1:2" ht="20.75" customHeight="1" x14ac:dyDescent="0.2">
      <c r="A251" s="3"/>
      <c r="B251" s="47"/>
    </row>
    <row r="252" spans="1:2" ht="20.75" customHeight="1" x14ac:dyDescent="0.2">
      <c r="A252" s="3"/>
      <c r="B252" s="47"/>
    </row>
    <row r="253" spans="1:2" ht="20.75" customHeight="1" x14ac:dyDescent="0.2">
      <c r="A253" s="3"/>
      <c r="B253" s="47"/>
    </row>
    <row r="254" spans="1:2" ht="20.75" customHeight="1" x14ac:dyDescent="0.2">
      <c r="A254" s="3"/>
      <c r="B254" s="47"/>
    </row>
    <row r="255" spans="1:2" ht="20.75" customHeight="1" x14ac:dyDescent="0.2">
      <c r="A255" s="3"/>
      <c r="B255" s="47"/>
    </row>
    <row r="256" spans="1:2" ht="20.75" customHeight="1" x14ac:dyDescent="0.2">
      <c r="A256" s="3"/>
      <c r="B256" s="47"/>
    </row>
    <row r="257" spans="1:2" ht="20.75" customHeight="1" x14ac:dyDescent="0.2">
      <c r="A257" s="3"/>
      <c r="B257" s="47"/>
    </row>
    <row r="258" spans="1:2" ht="20.75" customHeight="1" x14ac:dyDescent="0.2">
      <c r="A258" s="3"/>
      <c r="B258" s="47"/>
    </row>
    <row r="259" spans="1:2" ht="20.75" customHeight="1" x14ac:dyDescent="0.2">
      <c r="A259" s="3"/>
      <c r="B259" s="47"/>
    </row>
    <row r="260" spans="1:2" ht="20.75" customHeight="1" x14ac:dyDescent="0.2">
      <c r="A260" s="3"/>
      <c r="B260" s="47"/>
    </row>
    <row r="261" spans="1:2" ht="20.75" customHeight="1" x14ac:dyDescent="0.2">
      <c r="A261" s="3"/>
      <c r="B261" s="47"/>
    </row>
    <row r="262" spans="1:2" ht="20.75" customHeight="1" x14ac:dyDescent="0.2">
      <c r="A262" s="3"/>
      <c r="B262" s="47"/>
    </row>
    <row r="263" spans="1:2" ht="20.75" customHeight="1" x14ac:dyDescent="0.2">
      <c r="A263" s="3"/>
      <c r="B263" s="47"/>
    </row>
    <row r="264" spans="1:2" ht="20.75" customHeight="1" x14ac:dyDescent="0.2">
      <c r="A264" s="3"/>
      <c r="B264" s="47"/>
    </row>
    <row r="265" spans="1:2" ht="20.75" customHeight="1" x14ac:dyDescent="0.2">
      <c r="A265" s="3"/>
      <c r="B265" s="47"/>
    </row>
    <row r="266" spans="1:2" ht="20.75" customHeight="1" x14ac:dyDescent="0.2">
      <c r="A266" s="3"/>
      <c r="B266" s="47"/>
    </row>
    <row r="267" spans="1:2" ht="20.75" customHeight="1" x14ac:dyDescent="0.2">
      <c r="A267" s="3"/>
      <c r="B267" s="47"/>
    </row>
    <row r="268" spans="1:2" ht="20.75" customHeight="1" x14ac:dyDescent="0.2">
      <c r="A268" s="3"/>
      <c r="B268" s="47"/>
    </row>
    <row r="269" spans="1:2" ht="20.75" customHeight="1" x14ac:dyDescent="0.2">
      <c r="A269" s="3"/>
      <c r="B269" s="47"/>
    </row>
    <row r="270" spans="1:2" ht="20.75" customHeight="1" x14ac:dyDescent="0.2">
      <c r="A270" s="3"/>
      <c r="B270" s="47"/>
    </row>
    <row r="271" spans="1:2" ht="20.75" customHeight="1" x14ac:dyDescent="0.2">
      <c r="A271" s="3"/>
      <c r="B271" s="47"/>
    </row>
    <row r="272" spans="1:2" ht="20.75" customHeight="1" x14ac:dyDescent="0.2">
      <c r="A272" s="3"/>
      <c r="B272" s="47"/>
    </row>
    <row r="273" spans="1:2" ht="20.75" customHeight="1" x14ac:dyDescent="0.2">
      <c r="A273" s="3"/>
      <c r="B273" s="47"/>
    </row>
    <row r="274" spans="1:2" ht="20.75" customHeight="1" x14ac:dyDescent="0.2">
      <c r="A274" s="3"/>
      <c r="B274" s="47"/>
    </row>
    <row r="275" spans="1:2" ht="20.75" customHeight="1" x14ac:dyDescent="0.2">
      <c r="A275" s="3"/>
      <c r="B275" s="47"/>
    </row>
    <row r="276" spans="1:2" ht="20.75" customHeight="1" x14ac:dyDescent="0.2">
      <c r="A276" s="3"/>
      <c r="B276" s="47"/>
    </row>
    <row r="277" spans="1:2" ht="20.75" customHeight="1" x14ac:dyDescent="0.2">
      <c r="A277" s="3"/>
      <c r="B277" s="47"/>
    </row>
    <row r="278" spans="1:2" ht="20.75" customHeight="1" x14ac:dyDescent="0.2">
      <c r="A278" s="3"/>
      <c r="B278" s="47"/>
    </row>
    <row r="279" spans="1:2" ht="20.75" customHeight="1" x14ac:dyDescent="0.2">
      <c r="A279" s="3"/>
      <c r="B279" s="47"/>
    </row>
    <row r="280" spans="1:2" ht="20.75" customHeight="1" x14ac:dyDescent="0.2">
      <c r="A280" s="3"/>
      <c r="B280" s="47"/>
    </row>
    <row r="281" spans="1:2" ht="20.75" customHeight="1" x14ac:dyDescent="0.2">
      <c r="A281" s="3"/>
      <c r="B281" s="47"/>
    </row>
    <row r="282" spans="1:2" ht="20.75" customHeight="1" x14ac:dyDescent="0.2">
      <c r="A282" s="3"/>
      <c r="B282" s="47"/>
    </row>
    <row r="283" spans="1:2" ht="20.75" customHeight="1" x14ac:dyDescent="0.2">
      <c r="A283" s="3"/>
      <c r="B283" s="47"/>
    </row>
    <row r="284" spans="1:2" ht="20.75" customHeight="1" x14ac:dyDescent="0.2">
      <c r="A284" s="3"/>
      <c r="B284" s="47"/>
    </row>
    <row r="285" spans="1:2" ht="20.75" customHeight="1" x14ac:dyDescent="0.2">
      <c r="A285" s="3"/>
      <c r="B285" s="47"/>
    </row>
    <row r="286" spans="1:2" ht="20.75" customHeight="1" x14ac:dyDescent="0.2">
      <c r="A286" s="3"/>
      <c r="B286" s="47"/>
    </row>
    <row r="287" spans="1:2" ht="20.75" customHeight="1" x14ac:dyDescent="0.2">
      <c r="A287" s="3"/>
      <c r="B287" s="47"/>
    </row>
    <row r="288" spans="1:2" ht="20.75" customHeight="1" x14ac:dyDescent="0.2">
      <c r="A288" s="3"/>
      <c r="B288" s="47"/>
    </row>
    <row r="289" spans="1:2" ht="20.75" customHeight="1" x14ac:dyDescent="0.2">
      <c r="A289" s="3"/>
      <c r="B289" s="47"/>
    </row>
    <row r="290" spans="1:2" ht="20.75" customHeight="1" x14ac:dyDescent="0.2">
      <c r="A290" s="3"/>
      <c r="B290" s="47"/>
    </row>
    <row r="291" spans="1:2" ht="20.75" customHeight="1" x14ac:dyDescent="0.2">
      <c r="A291" s="3"/>
      <c r="B291" s="47"/>
    </row>
    <row r="292" spans="1:2" ht="20.75" customHeight="1" x14ac:dyDescent="0.2">
      <c r="A292" s="3"/>
      <c r="B292" s="47"/>
    </row>
    <row r="293" spans="1:2" ht="20.75" customHeight="1" x14ac:dyDescent="0.2">
      <c r="A293" s="3"/>
      <c r="B293" s="47"/>
    </row>
    <row r="294" spans="1:2" ht="20.75" customHeight="1" x14ac:dyDescent="0.2">
      <c r="A294" s="3"/>
      <c r="B294" s="47"/>
    </row>
    <row r="295" spans="1:2" ht="20.75" customHeight="1" x14ac:dyDescent="0.2">
      <c r="A295" s="3"/>
      <c r="B295" s="47"/>
    </row>
    <row r="296" spans="1:2" ht="20.75" customHeight="1" x14ac:dyDescent="0.2">
      <c r="A296" s="3"/>
      <c r="B296" s="47"/>
    </row>
    <row r="297" spans="1:2" ht="20.75" customHeight="1" x14ac:dyDescent="0.2">
      <c r="A297" s="3"/>
      <c r="B297" s="47"/>
    </row>
    <row r="298" spans="1:2" ht="20.75" customHeight="1" x14ac:dyDescent="0.2">
      <c r="A298" s="3"/>
      <c r="B298" s="47"/>
    </row>
    <row r="299" spans="1:2" ht="20.75" customHeight="1" x14ac:dyDescent="0.2">
      <c r="A299" s="3"/>
      <c r="B299" s="47"/>
    </row>
    <row r="300" spans="1:2" ht="20.75" customHeight="1" x14ac:dyDescent="0.2">
      <c r="A300" s="3"/>
      <c r="B300" s="47"/>
    </row>
    <row r="301" spans="1:2" ht="20.75" customHeight="1" x14ac:dyDescent="0.2">
      <c r="A301" s="3"/>
      <c r="B301" s="47"/>
    </row>
    <row r="302" spans="1:2" ht="20.75" customHeight="1" x14ac:dyDescent="0.2">
      <c r="A302" s="3"/>
      <c r="B302" s="47"/>
    </row>
    <row r="303" spans="1:2" ht="20.75" customHeight="1" x14ac:dyDescent="0.2">
      <c r="A303" s="3"/>
      <c r="B303" s="47"/>
    </row>
    <row r="304" spans="1:2" ht="20.75" customHeight="1" x14ac:dyDescent="0.2">
      <c r="A304" s="3"/>
      <c r="B304" s="47"/>
    </row>
    <row r="305" spans="1:2" ht="20.75" customHeight="1" x14ac:dyDescent="0.2">
      <c r="A305" s="3"/>
      <c r="B305" s="47"/>
    </row>
    <row r="306" spans="1:2" ht="20.75" customHeight="1" x14ac:dyDescent="0.2">
      <c r="A306" s="3"/>
      <c r="B306" s="47"/>
    </row>
    <row r="307" spans="1:2" ht="20.75" customHeight="1" x14ac:dyDescent="0.2">
      <c r="A307" s="3"/>
      <c r="B307" s="47"/>
    </row>
    <row r="308" spans="1:2" ht="20.75" customHeight="1" x14ac:dyDescent="0.2">
      <c r="A308" s="3"/>
      <c r="B308" s="47"/>
    </row>
    <row r="309" spans="1:2" ht="20.75" customHeight="1" x14ac:dyDescent="0.2">
      <c r="A309" s="3"/>
      <c r="B309" s="47"/>
    </row>
    <row r="310" spans="1:2" ht="20.75" customHeight="1" x14ac:dyDescent="0.2">
      <c r="A310" s="3"/>
      <c r="B310" s="47"/>
    </row>
    <row r="311" spans="1:2" ht="20.75" customHeight="1" x14ac:dyDescent="0.2">
      <c r="A311" s="3"/>
      <c r="B311" s="47"/>
    </row>
    <row r="312" spans="1:2" ht="20.75" customHeight="1" x14ac:dyDescent="0.2">
      <c r="A312" s="3"/>
      <c r="B312" s="47"/>
    </row>
    <row r="313" spans="1:2" ht="20.75" customHeight="1" x14ac:dyDescent="0.2">
      <c r="A313" s="3"/>
      <c r="B313" s="47"/>
    </row>
    <row r="314" spans="1:2" ht="20.75" customHeight="1" x14ac:dyDescent="0.2">
      <c r="A314" s="3"/>
      <c r="B314" s="47"/>
    </row>
    <row r="315" spans="1:2" ht="20.75" customHeight="1" x14ac:dyDescent="0.2">
      <c r="A315" s="3"/>
      <c r="B315" s="47"/>
    </row>
    <row r="316" spans="1:2" ht="20.75" customHeight="1" x14ac:dyDescent="0.2">
      <c r="A316" s="3"/>
      <c r="B316" s="47"/>
    </row>
    <row r="317" spans="1:2" ht="20.75" customHeight="1" x14ac:dyDescent="0.2">
      <c r="A317" s="3"/>
      <c r="B317" s="47"/>
    </row>
    <row r="318" spans="1:2" ht="20.75" customHeight="1" x14ac:dyDescent="0.2">
      <c r="A318" s="3"/>
      <c r="B318" s="47"/>
    </row>
    <row r="319" spans="1:2" ht="20.75" customHeight="1" x14ac:dyDescent="0.2">
      <c r="A319" s="3"/>
      <c r="B319" s="47"/>
    </row>
    <row r="320" spans="1:2" ht="20.75" customHeight="1" x14ac:dyDescent="0.2">
      <c r="A320" s="3"/>
      <c r="B320" s="47"/>
    </row>
    <row r="321" spans="1:2" ht="20.75" customHeight="1" x14ac:dyDescent="0.2">
      <c r="A321" s="3"/>
      <c r="B321" s="47"/>
    </row>
    <row r="322" spans="1:2" ht="20.75" customHeight="1" x14ac:dyDescent="0.2">
      <c r="A322" s="3"/>
      <c r="B322" s="47"/>
    </row>
    <row r="323" spans="1:2" ht="20.75" customHeight="1" x14ac:dyDescent="0.2">
      <c r="A323" s="3"/>
      <c r="B323" s="47"/>
    </row>
    <row r="324" spans="1:2" ht="20.75" customHeight="1" x14ac:dyDescent="0.2">
      <c r="A324" s="3"/>
      <c r="B324" s="47"/>
    </row>
    <row r="325" spans="1:2" ht="20.75" customHeight="1" x14ac:dyDescent="0.2">
      <c r="A325" s="3"/>
      <c r="B325" s="47"/>
    </row>
    <row r="326" spans="1:2" ht="20.75" customHeight="1" x14ac:dyDescent="0.2">
      <c r="A326" s="3"/>
      <c r="B326" s="47"/>
    </row>
    <row r="327" spans="1:2" ht="20.75" customHeight="1" x14ac:dyDescent="0.2">
      <c r="A327" s="3"/>
      <c r="B327" s="47"/>
    </row>
    <row r="328" spans="1:2" ht="20.75" customHeight="1" x14ac:dyDescent="0.2">
      <c r="A328" s="3"/>
      <c r="B328" s="47"/>
    </row>
    <row r="329" spans="1:2" ht="20.75" customHeight="1" x14ac:dyDescent="0.2">
      <c r="A329" s="3"/>
      <c r="B329" s="47"/>
    </row>
    <row r="330" spans="1:2" ht="20.75" customHeight="1" x14ac:dyDescent="0.2">
      <c r="A330" s="3"/>
      <c r="B330" s="47"/>
    </row>
    <row r="331" spans="1:2" ht="20.75" customHeight="1" x14ac:dyDescent="0.2">
      <c r="A331" s="3"/>
      <c r="B331" s="47"/>
    </row>
    <row r="332" spans="1:2" ht="20.75" customHeight="1" x14ac:dyDescent="0.2">
      <c r="A332" s="3"/>
      <c r="B332" s="47"/>
    </row>
    <row r="333" spans="1:2" ht="20.75" customHeight="1" x14ac:dyDescent="0.2">
      <c r="A333" s="3"/>
      <c r="B333" s="47"/>
    </row>
    <row r="334" spans="1:2" ht="20.75" customHeight="1" x14ac:dyDescent="0.2">
      <c r="A334" s="3"/>
      <c r="B334" s="47"/>
    </row>
    <row r="335" spans="1:2" ht="20.75" customHeight="1" x14ac:dyDescent="0.2">
      <c r="A335" s="3"/>
      <c r="B335" s="47"/>
    </row>
    <row r="336" spans="1:2" ht="20.75" customHeight="1" x14ac:dyDescent="0.2">
      <c r="A336" s="3"/>
      <c r="B336" s="47"/>
    </row>
    <row r="337" spans="1:2" ht="20.75" customHeight="1" x14ac:dyDescent="0.2">
      <c r="A337" s="3"/>
      <c r="B337" s="47"/>
    </row>
    <row r="338" spans="1:2" ht="20.75" customHeight="1" x14ac:dyDescent="0.2">
      <c r="A338" s="3"/>
      <c r="B338" s="47"/>
    </row>
    <row r="339" spans="1:2" ht="20.75" customHeight="1" x14ac:dyDescent="0.2">
      <c r="A339" s="3"/>
      <c r="B339" s="47"/>
    </row>
    <row r="340" spans="1:2" ht="20.75" customHeight="1" x14ac:dyDescent="0.2">
      <c r="A340" s="3"/>
      <c r="B340" s="47"/>
    </row>
    <row r="341" spans="1:2" ht="20.75" customHeight="1" x14ac:dyDescent="0.2">
      <c r="A341" s="3"/>
      <c r="B341" s="47"/>
    </row>
    <row r="342" spans="1:2" ht="20.75" customHeight="1" x14ac:dyDescent="0.2">
      <c r="A342" s="3"/>
      <c r="B342" s="47"/>
    </row>
    <row r="343" spans="1:2" ht="20.75" customHeight="1" x14ac:dyDescent="0.2">
      <c r="A343" s="3"/>
      <c r="B343" s="47"/>
    </row>
    <row r="344" spans="1:2" ht="20.75" customHeight="1" x14ac:dyDescent="0.2">
      <c r="A344" s="3"/>
      <c r="B344" s="47"/>
    </row>
    <row r="345" spans="1:2" ht="20.75" customHeight="1" x14ac:dyDescent="0.2">
      <c r="A345" s="3"/>
      <c r="B345" s="47"/>
    </row>
    <row r="346" spans="1:2" ht="20.75" customHeight="1" x14ac:dyDescent="0.2">
      <c r="A346" s="3"/>
      <c r="B346" s="47"/>
    </row>
    <row r="347" spans="1:2" ht="20.75" customHeight="1" x14ac:dyDescent="0.2">
      <c r="A347" s="3"/>
      <c r="B347" s="47"/>
    </row>
    <row r="348" spans="1:2" ht="20.75" customHeight="1" x14ac:dyDescent="0.2">
      <c r="A348" s="3"/>
      <c r="B348" s="47"/>
    </row>
    <row r="349" spans="1:2" ht="20.75" customHeight="1" x14ac:dyDescent="0.2">
      <c r="A349" s="3"/>
      <c r="B349" s="47"/>
    </row>
    <row r="350" spans="1:2" ht="20.75" customHeight="1" x14ac:dyDescent="0.2">
      <c r="A350" s="3"/>
      <c r="B350" s="47"/>
    </row>
    <row r="351" spans="1:2" ht="20.75" customHeight="1" x14ac:dyDescent="0.2">
      <c r="A351" s="3"/>
      <c r="B351" s="47"/>
    </row>
    <row r="352" spans="1:2" ht="20.75" customHeight="1" x14ac:dyDescent="0.2">
      <c r="A352" s="3"/>
      <c r="B352" s="47"/>
    </row>
    <row r="353" spans="1:2" ht="20.75" customHeight="1" x14ac:dyDescent="0.2">
      <c r="A353" s="3"/>
      <c r="B353" s="47"/>
    </row>
    <row r="354" spans="1:2" ht="20.75" customHeight="1" x14ac:dyDescent="0.2">
      <c r="A354" s="3"/>
      <c r="B354" s="47"/>
    </row>
    <row r="355" spans="1:2" ht="20.75" customHeight="1" x14ac:dyDescent="0.2">
      <c r="A355" s="3"/>
      <c r="B355" s="47"/>
    </row>
    <row r="356" spans="1:2" ht="20.75" customHeight="1" x14ac:dyDescent="0.2">
      <c r="A356" s="3"/>
      <c r="B356" s="47"/>
    </row>
    <row r="357" spans="1:2" ht="20.75" customHeight="1" x14ac:dyDescent="0.2">
      <c r="A357" s="3"/>
      <c r="B357" s="47"/>
    </row>
    <row r="358" spans="1:2" ht="20.75" customHeight="1" x14ac:dyDescent="0.2">
      <c r="A358" s="3"/>
      <c r="B358" s="47"/>
    </row>
    <row r="359" spans="1:2" ht="20.75" customHeight="1" x14ac:dyDescent="0.2">
      <c r="A359" s="3"/>
      <c r="B359" s="47"/>
    </row>
    <row r="360" spans="1:2" ht="20.75" customHeight="1" x14ac:dyDescent="0.2">
      <c r="A360" s="3"/>
      <c r="B360" s="47"/>
    </row>
    <row r="361" spans="1:2" ht="20.75" customHeight="1" x14ac:dyDescent="0.2">
      <c r="A361" s="3"/>
      <c r="B361" s="47"/>
    </row>
    <row r="362" spans="1:2" ht="20.75" customHeight="1" x14ac:dyDescent="0.2">
      <c r="A362" s="3"/>
      <c r="B362" s="47"/>
    </row>
    <row r="363" spans="1:2" ht="20.75" customHeight="1" x14ac:dyDescent="0.2">
      <c r="A363" s="3"/>
      <c r="B363" s="47"/>
    </row>
    <row r="364" spans="1:2" ht="20.75" customHeight="1" x14ac:dyDescent="0.2">
      <c r="A364" s="3"/>
      <c r="B364" s="47"/>
    </row>
    <row r="365" spans="1:2" ht="20.75" customHeight="1" x14ac:dyDescent="0.2">
      <c r="A365" s="3"/>
      <c r="B365" s="47"/>
    </row>
    <row r="366" spans="1:2" ht="20.75" customHeight="1" x14ac:dyDescent="0.2">
      <c r="A366" s="3"/>
      <c r="B366" s="47"/>
    </row>
    <row r="367" spans="1:2" ht="20.75" customHeight="1" x14ac:dyDescent="0.2">
      <c r="A367" s="3"/>
      <c r="B367" s="47"/>
    </row>
    <row r="368" spans="1:2" ht="20.75" customHeight="1" x14ac:dyDescent="0.2">
      <c r="A368" s="3"/>
      <c r="B368" s="47"/>
    </row>
    <row r="369" spans="1:2" ht="20.75" customHeight="1" x14ac:dyDescent="0.2">
      <c r="A369" s="3"/>
      <c r="B369" s="47"/>
    </row>
    <row r="370" spans="1:2" ht="20.75" customHeight="1" x14ac:dyDescent="0.2">
      <c r="A370" s="3"/>
      <c r="B370" s="47"/>
    </row>
    <row r="371" spans="1:2" ht="20.75" customHeight="1" x14ac:dyDescent="0.2">
      <c r="A371" s="3"/>
      <c r="B371" s="47"/>
    </row>
    <row r="372" spans="1:2" ht="20.75" customHeight="1" x14ac:dyDescent="0.2">
      <c r="A372" s="3"/>
      <c r="B372" s="47"/>
    </row>
    <row r="373" spans="1:2" ht="20.75" customHeight="1" x14ac:dyDescent="0.2">
      <c r="A373" s="3"/>
      <c r="B373" s="47"/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CW487"/>
  <sheetViews>
    <sheetView zoomScale="85" zoomScaleNormal="85" workbookViewId="0">
      <pane xSplit="1" ySplit="2" topLeftCell="B99" activePane="bottomRight" state="frozen"/>
      <selection pane="topRight" activeCell="B1" sqref="B1"/>
      <selection pane="bottomLeft" activeCell="A3" sqref="A3"/>
      <selection pane="bottomRight" activeCell="G19" sqref="G19"/>
    </sheetView>
  </sheetViews>
  <sheetFormatPr baseColWidth="10" defaultColWidth="12.33203125" defaultRowHeight="15" x14ac:dyDescent="0.2"/>
  <cols>
    <col min="1" max="1" width="49.33203125" style="9" customWidth="1"/>
    <col min="2" max="2" width="17.33203125" style="46" bestFit="1" customWidth="1"/>
    <col min="3" max="6" width="15.6640625" style="3" bestFit="1" customWidth="1"/>
    <col min="7" max="7" width="17.83203125" style="3" bestFit="1" customWidth="1"/>
    <col min="8" max="17" width="15.6640625" style="3" bestFit="1" customWidth="1"/>
    <col min="18" max="61" width="16.83203125" style="3" bestFit="1" customWidth="1"/>
    <col min="62" max="101" width="13" style="3" bestFit="1" customWidth="1"/>
    <col min="102" max="16384" width="12.33203125" style="3"/>
  </cols>
  <sheetData>
    <row r="1" spans="1:101" s="42" customFormat="1" ht="20.75" customHeight="1" x14ac:dyDescent="0.15">
      <c r="A1" s="43" t="s">
        <v>349</v>
      </c>
      <c r="B1" s="45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f>+AN1+1</f>
        <v>40</v>
      </c>
      <c r="AP1" s="42">
        <f t="shared" ref="AP1:CW1" si="0">+AO1+1</f>
        <v>41</v>
      </c>
      <c r="AQ1" s="42">
        <f t="shared" si="0"/>
        <v>42</v>
      </c>
      <c r="AR1" s="42">
        <f t="shared" si="0"/>
        <v>43</v>
      </c>
      <c r="AS1" s="42">
        <f t="shared" si="0"/>
        <v>44</v>
      </c>
      <c r="AT1" s="42">
        <f t="shared" si="0"/>
        <v>45</v>
      </c>
      <c r="AU1" s="42">
        <f t="shared" si="0"/>
        <v>46</v>
      </c>
      <c r="AV1" s="42">
        <f t="shared" si="0"/>
        <v>47</v>
      </c>
      <c r="AW1" s="42">
        <f t="shared" si="0"/>
        <v>48</v>
      </c>
      <c r="AX1" s="42">
        <f t="shared" si="0"/>
        <v>49</v>
      </c>
      <c r="AY1" s="42">
        <f t="shared" si="0"/>
        <v>50</v>
      </c>
      <c r="AZ1" s="42">
        <f t="shared" si="0"/>
        <v>51</v>
      </c>
      <c r="BA1" s="42">
        <f t="shared" si="0"/>
        <v>52</v>
      </c>
      <c r="BB1" s="42">
        <f t="shared" si="0"/>
        <v>53</v>
      </c>
      <c r="BC1" s="42">
        <f t="shared" si="0"/>
        <v>54</v>
      </c>
      <c r="BD1" s="42">
        <f t="shared" si="0"/>
        <v>55</v>
      </c>
      <c r="BE1" s="42">
        <f t="shared" si="0"/>
        <v>56</v>
      </c>
      <c r="BF1" s="42">
        <f t="shared" si="0"/>
        <v>57</v>
      </c>
      <c r="BG1" s="42">
        <f t="shared" si="0"/>
        <v>58</v>
      </c>
      <c r="BH1" s="42">
        <f t="shared" si="0"/>
        <v>59</v>
      </c>
      <c r="BI1" s="42">
        <f t="shared" si="0"/>
        <v>60</v>
      </c>
      <c r="BJ1" s="42">
        <f t="shared" si="0"/>
        <v>61</v>
      </c>
      <c r="BK1" s="42">
        <f t="shared" si="0"/>
        <v>62</v>
      </c>
      <c r="BL1" s="42">
        <f t="shared" si="0"/>
        <v>63</v>
      </c>
      <c r="BM1" s="42">
        <f t="shared" si="0"/>
        <v>64</v>
      </c>
      <c r="BN1" s="42">
        <f t="shared" si="0"/>
        <v>65</v>
      </c>
      <c r="BO1" s="42">
        <f t="shared" si="0"/>
        <v>66</v>
      </c>
      <c r="BP1" s="42">
        <f t="shared" si="0"/>
        <v>67</v>
      </c>
      <c r="BQ1" s="42">
        <f t="shared" si="0"/>
        <v>68</v>
      </c>
      <c r="BR1" s="42">
        <f t="shared" si="0"/>
        <v>69</v>
      </c>
      <c r="BS1" s="42">
        <f t="shared" si="0"/>
        <v>70</v>
      </c>
      <c r="BT1" s="42">
        <f t="shared" si="0"/>
        <v>71</v>
      </c>
      <c r="BU1" s="42">
        <f t="shared" si="0"/>
        <v>72</v>
      </c>
      <c r="BV1" s="42">
        <f t="shared" si="0"/>
        <v>73</v>
      </c>
      <c r="BW1" s="42">
        <f t="shared" si="0"/>
        <v>74</v>
      </c>
      <c r="BX1" s="42">
        <f t="shared" si="0"/>
        <v>75</v>
      </c>
      <c r="BY1" s="42">
        <f t="shared" si="0"/>
        <v>76</v>
      </c>
      <c r="BZ1" s="42">
        <f t="shared" si="0"/>
        <v>77</v>
      </c>
      <c r="CA1" s="42">
        <f t="shared" si="0"/>
        <v>78</v>
      </c>
      <c r="CB1" s="42">
        <f t="shared" si="0"/>
        <v>79</v>
      </c>
      <c r="CC1" s="42">
        <f t="shared" si="0"/>
        <v>80</v>
      </c>
      <c r="CD1" s="42">
        <f t="shared" si="0"/>
        <v>81</v>
      </c>
      <c r="CE1" s="42">
        <f t="shared" si="0"/>
        <v>82</v>
      </c>
      <c r="CF1" s="42">
        <f t="shared" si="0"/>
        <v>83</v>
      </c>
      <c r="CG1" s="42">
        <f t="shared" si="0"/>
        <v>84</v>
      </c>
      <c r="CH1" s="42">
        <f t="shared" si="0"/>
        <v>85</v>
      </c>
      <c r="CI1" s="42">
        <f t="shared" si="0"/>
        <v>86</v>
      </c>
      <c r="CJ1" s="42">
        <f t="shared" si="0"/>
        <v>87</v>
      </c>
      <c r="CK1" s="42">
        <f t="shared" si="0"/>
        <v>88</v>
      </c>
      <c r="CL1" s="42">
        <f t="shared" si="0"/>
        <v>89</v>
      </c>
      <c r="CM1" s="42">
        <f t="shared" si="0"/>
        <v>90</v>
      </c>
      <c r="CN1" s="42">
        <f t="shared" si="0"/>
        <v>91</v>
      </c>
      <c r="CO1" s="42">
        <f t="shared" si="0"/>
        <v>92</v>
      </c>
      <c r="CP1" s="42">
        <f t="shared" si="0"/>
        <v>93</v>
      </c>
      <c r="CQ1" s="42">
        <f t="shared" si="0"/>
        <v>94</v>
      </c>
      <c r="CR1" s="42">
        <f t="shared" si="0"/>
        <v>95</v>
      </c>
      <c r="CS1" s="42">
        <f t="shared" si="0"/>
        <v>96</v>
      </c>
      <c r="CT1" s="42">
        <f t="shared" si="0"/>
        <v>97</v>
      </c>
      <c r="CU1" s="42">
        <f t="shared" si="0"/>
        <v>98</v>
      </c>
      <c r="CV1" s="42">
        <f t="shared" si="0"/>
        <v>99</v>
      </c>
      <c r="CW1" s="42">
        <f t="shared" si="0"/>
        <v>100</v>
      </c>
    </row>
    <row r="2" spans="1:101" s="42" customFormat="1" ht="20.75" customHeight="1" x14ac:dyDescent="0.15">
      <c r="A2" s="43" t="s">
        <v>348</v>
      </c>
      <c r="B2" s="42">
        <v>2015</v>
      </c>
      <c r="C2" s="42">
        <f>+B2+Parameters!$B$21</f>
        <v>2020</v>
      </c>
      <c r="D2" s="42">
        <f>+C2+Parameters!$B$21</f>
        <v>2025</v>
      </c>
      <c r="E2" s="42">
        <f>+D2+Parameters!$B$21</f>
        <v>2030</v>
      </c>
      <c r="F2" s="42">
        <f>+E2+Parameters!$B$21</f>
        <v>2035</v>
      </c>
      <c r="G2" s="42">
        <f>+F2+Parameters!$B$21</f>
        <v>2040</v>
      </c>
      <c r="H2" s="42">
        <f>+G2+Parameters!$B$21</f>
        <v>2045</v>
      </c>
      <c r="I2" s="42">
        <f>+H2+Parameters!$B$21</f>
        <v>2050</v>
      </c>
      <c r="J2" s="42">
        <f>+I2+Parameters!$B$21</f>
        <v>2055</v>
      </c>
      <c r="K2" s="42">
        <f>+J2+Parameters!$B$21</f>
        <v>2060</v>
      </c>
      <c r="L2" s="42">
        <f>+K2+Parameters!$B$21</f>
        <v>2065</v>
      </c>
      <c r="M2" s="42">
        <f>+L2+Parameters!$B$21</f>
        <v>2070</v>
      </c>
      <c r="N2" s="42">
        <f>+M2+Parameters!$B$21</f>
        <v>2075</v>
      </c>
      <c r="O2" s="42">
        <f>+N2+Parameters!$B$21</f>
        <v>2080</v>
      </c>
      <c r="P2" s="42">
        <f>+O2+Parameters!$B$21</f>
        <v>2085</v>
      </c>
      <c r="Q2" s="42">
        <f>+P2+Parameters!$B$21</f>
        <v>2090</v>
      </c>
      <c r="R2" s="42">
        <f>+Q2+Parameters!$B$21</f>
        <v>2095</v>
      </c>
      <c r="S2" s="42">
        <f>+R2+Parameters!$B$21</f>
        <v>2100</v>
      </c>
      <c r="T2" s="42">
        <f>+S2+Parameters!$B$21</f>
        <v>2105</v>
      </c>
      <c r="U2" s="42">
        <f>+T2+Parameters!$B$21</f>
        <v>2110</v>
      </c>
      <c r="V2" s="42">
        <f>+U2+Parameters!$B$21</f>
        <v>2115</v>
      </c>
      <c r="W2" s="42">
        <f>+V2+Parameters!$B$21</f>
        <v>2120</v>
      </c>
      <c r="X2" s="42">
        <f>+W2+Parameters!$B$21</f>
        <v>2125</v>
      </c>
      <c r="Y2" s="42">
        <f>+X2+Parameters!$B$21</f>
        <v>2130</v>
      </c>
      <c r="Z2" s="42">
        <f>+Y2+Parameters!$B$21</f>
        <v>2135</v>
      </c>
      <c r="AA2" s="42">
        <f>+Z2+Parameters!$B$21</f>
        <v>2140</v>
      </c>
      <c r="AB2" s="42">
        <f>+AA2+Parameters!$B$21</f>
        <v>2145</v>
      </c>
      <c r="AC2" s="42">
        <f>+AB2+Parameters!$B$21</f>
        <v>2150</v>
      </c>
      <c r="AD2" s="42">
        <f>+AC2+Parameters!$B$21</f>
        <v>2155</v>
      </c>
      <c r="AE2" s="42">
        <f>+AD2+Parameters!$B$21</f>
        <v>2160</v>
      </c>
      <c r="AF2" s="42">
        <f>+AE2+Parameters!$B$21</f>
        <v>2165</v>
      </c>
      <c r="AG2" s="42">
        <f>+AF2+Parameters!$B$21</f>
        <v>2170</v>
      </c>
      <c r="AH2" s="42">
        <f>+AG2+Parameters!$B$21</f>
        <v>2175</v>
      </c>
      <c r="AI2" s="42">
        <f>+AH2+Parameters!$B$21</f>
        <v>2180</v>
      </c>
      <c r="AJ2" s="42">
        <f>+AI2+Parameters!$B$21</f>
        <v>2185</v>
      </c>
      <c r="AK2" s="42">
        <f>+AJ2+Parameters!$B$21</f>
        <v>2190</v>
      </c>
      <c r="AL2" s="42">
        <f>+AK2+Parameters!$B$21</f>
        <v>2195</v>
      </c>
      <c r="AM2" s="42">
        <f>+AL2+Parameters!$B$21</f>
        <v>2200</v>
      </c>
      <c r="AN2" s="42">
        <f>+AM2+Parameters!$B$21</f>
        <v>2205</v>
      </c>
      <c r="AO2" s="42">
        <f>+AN2+Parameters!$B$21</f>
        <v>2210</v>
      </c>
      <c r="AP2" s="42">
        <f>+AO2+Parameters!$B$21</f>
        <v>2215</v>
      </c>
      <c r="AQ2" s="42">
        <f>+AP2+Parameters!$B$21</f>
        <v>2220</v>
      </c>
      <c r="AR2" s="42">
        <f>+AQ2+Parameters!$B$21</f>
        <v>2225</v>
      </c>
      <c r="AS2" s="42">
        <f>+AR2+Parameters!$B$21</f>
        <v>2230</v>
      </c>
      <c r="AT2" s="42">
        <f>+AS2+Parameters!$B$21</f>
        <v>2235</v>
      </c>
      <c r="AU2" s="42">
        <f>+AT2+Parameters!$B$21</f>
        <v>2240</v>
      </c>
      <c r="AV2" s="42">
        <f>+AU2+Parameters!$B$21</f>
        <v>2245</v>
      </c>
      <c r="AW2" s="42">
        <f>+AV2+Parameters!$B$21</f>
        <v>2250</v>
      </c>
      <c r="AX2" s="42">
        <f>+AW2+Parameters!$B$21</f>
        <v>2255</v>
      </c>
      <c r="AY2" s="42">
        <f>+AX2+Parameters!$B$21</f>
        <v>2260</v>
      </c>
      <c r="AZ2" s="42">
        <f>+AY2+Parameters!$B$21</f>
        <v>2265</v>
      </c>
      <c r="BA2" s="42">
        <f>+AZ2+Parameters!$B$21</f>
        <v>2270</v>
      </c>
      <c r="BB2" s="42">
        <f>+BA2+Parameters!$B$21</f>
        <v>2275</v>
      </c>
      <c r="BC2" s="42">
        <f>+BB2+Parameters!$B$21</f>
        <v>2280</v>
      </c>
      <c r="BD2" s="42">
        <f>+BC2+Parameters!$B$21</f>
        <v>2285</v>
      </c>
      <c r="BE2" s="42">
        <f>+BD2+Parameters!$B$21</f>
        <v>2290</v>
      </c>
      <c r="BF2" s="42">
        <f>+BE2+Parameters!$B$21</f>
        <v>2295</v>
      </c>
      <c r="BG2" s="42">
        <f>+BF2+Parameters!$B$21</f>
        <v>2300</v>
      </c>
      <c r="BH2" s="42">
        <f>+BG2+Parameters!$B$21</f>
        <v>2305</v>
      </c>
      <c r="BI2" s="42">
        <f>+BH2+Parameters!$B$21</f>
        <v>2310</v>
      </c>
      <c r="BJ2" s="42">
        <f>+BI2+Parameters!$B$21</f>
        <v>2315</v>
      </c>
      <c r="BK2" s="42">
        <f>+BJ2+Parameters!$B$21</f>
        <v>2320</v>
      </c>
      <c r="BL2" s="42">
        <f>+BK2+Parameters!$B$21</f>
        <v>2325</v>
      </c>
      <c r="BM2" s="42">
        <f>+BL2+Parameters!$B$21</f>
        <v>2330</v>
      </c>
      <c r="BN2" s="42">
        <f>+BM2+Parameters!$B$21</f>
        <v>2335</v>
      </c>
      <c r="BO2" s="42">
        <f>+BN2+Parameters!$B$21</f>
        <v>2340</v>
      </c>
      <c r="BP2" s="42">
        <f>+BO2+Parameters!$B$21</f>
        <v>2345</v>
      </c>
      <c r="BQ2" s="42">
        <f>+BP2+Parameters!$B$21</f>
        <v>2350</v>
      </c>
      <c r="BR2" s="42">
        <f>+BQ2+Parameters!$B$21</f>
        <v>2355</v>
      </c>
      <c r="BS2" s="42">
        <f>+BR2+Parameters!$B$21</f>
        <v>2360</v>
      </c>
      <c r="BT2" s="42">
        <f>+BS2+Parameters!$B$21</f>
        <v>2365</v>
      </c>
      <c r="BU2" s="42">
        <f>+BT2+Parameters!$B$21</f>
        <v>2370</v>
      </c>
      <c r="BV2" s="42">
        <f>+BU2+Parameters!$B$21</f>
        <v>2375</v>
      </c>
      <c r="BW2" s="42">
        <f>+BV2+Parameters!$B$21</f>
        <v>2380</v>
      </c>
      <c r="BX2" s="42">
        <f>+BW2+Parameters!$B$21</f>
        <v>2385</v>
      </c>
      <c r="BY2" s="42">
        <f>+BX2+Parameters!$B$21</f>
        <v>2390</v>
      </c>
      <c r="BZ2" s="42">
        <f>+BY2+Parameters!$B$21</f>
        <v>2395</v>
      </c>
      <c r="CA2" s="42">
        <f>+BZ2+Parameters!$B$21</f>
        <v>2400</v>
      </c>
      <c r="CB2" s="42">
        <f>+CA2+Parameters!$B$21</f>
        <v>2405</v>
      </c>
      <c r="CC2" s="42">
        <f>+CB2+Parameters!$B$21</f>
        <v>2410</v>
      </c>
      <c r="CD2" s="42">
        <f>+CC2+Parameters!$B$21</f>
        <v>2415</v>
      </c>
      <c r="CE2" s="42">
        <f>+CD2+Parameters!$B$21</f>
        <v>2420</v>
      </c>
      <c r="CF2" s="42">
        <f>+CE2+Parameters!$B$21</f>
        <v>2425</v>
      </c>
      <c r="CG2" s="42">
        <f>+CF2+Parameters!$B$21</f>
        <v>2430</v>
      </c>
      <c r="CH2" s="42">
        <f>+CG2+Parameters!$B$21</f>
        <v>2435</v>
      </c>
      <c r="CI2" s="42">
        <f>+CH2+Parameters!$B$21</f>
        <v>2440</v>
      </c>
      <c r="CJ2" s="42">
        <f>+CI2+Parameters!$B$21</f>
        <v>2445</v>
      </c>
      <c r="CK2" s="42">
        <f>+CJ2+Parameters!$B$21</f>
        <v>2450</v>
      </c>
      <c r="CL2" s="42">
        <f>+CK2+Parameters!$B$21</f>
        <v>2455</v>
      </c>
      <c r="CM2" s="42">
        <f>+CL2+Parameters!$B$21</f>
        <v>2460</v>
      </c>
      <c r="CN2" s="42">
        <f>+CM2+Parameters!$B$21</f>
        <v>2465</v>
      </c>
      <c r="CO2" s="42">
        <f>+CN2+Parameters!$B$21</f>
        <v>2470</v>
      </c>
      <c r="CP2" s="42">
        <f>+CO2+Parameters!$B$21</f>
        <v>2475</v>
      </c>
      <c r="CQ2" s="42">
        <f>+CP2+Parameters!$B$21</f>
        <v>2480</v>
      </c>
      <c r="CR2" s="42">
        <f>+CQ2+Parameters!$B$21</f>
        <v>2485</v>
      </c>
      <c r="CS2" s="42">
        <f>+CR2+Parameters!$B$21</f>
        <v>2490</v>
      </c>
      <c r="CT2" s="42">
        <f>+CS2+Parameters!$B$21</f>
        <v>2495</v>
      </c>
      <c r="CU2" s="42">
        <f>+CT2+Parameters!$B$21</f>
        <v>2500</v>
      </c>
      <c r="CV2" s="42">
        <f>+CU2+Parameters!$B$21</f>
        <v>2505</v>
      </c>
      <c r="CW2" s="42">
        <f>+CV2+Parameters!$B$21</f>
        <v>2510</v>
      </c>
    </row>
    <row r="3" spans="1:101" ht="20.75" customHeight="1" thickBot="1" x14ac:dyDescent="0.25">
      <c r="A3" s="11" t="s">
        <v>142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</row>
    <row r="4" spans="1:101" ht="20.75" customHeight="1" thickTop="1" thickBot="1" x14ac:dyDescent="0.25">
      <c r="A4" s="12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</row>
    <row r="5" spans="1:101" ht="20.75" customHeight="1" thickTop="1" x14ac:dyDescent="0.2">
      <c r="A5" s="8" t="s">
        <v>38</v>
      </c>
      <c r="B5" s="46">
        <f>+Parameters!B32</f>
        <v>0.3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</row>
    <row r="6" spans="1:101" ht="20.75" customHeight="1" x14ac:dyDescent="0.2">
      <c r="A6" s="8" t="s">
        <v>111</v>
      </c>
      <c r="B6" s="46">
        <f>+Parameters!B33</f>
        <v>0.1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</row>
    <row r="7" spans="1:101" ht="20.75" customHeight="1" x14ac:dyDescent="0.2">
      <c r="A7" s="36" t="s">
        <v>124</v>
      </c>
      <c r="B7" s="46">
        <f>+Parameters!B22*Parameters!B23</f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</row>
    <row r="8" spans="1:101" ht="20.75" customHeight="1" x14ac:dyDescent="0.2">
      <c r="A8" s="36" t="s">
        <v>125</v>
      </c>
      <c r="B8" s="46">
        <f>1-Parameters!B24</f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</row>
    <row r="9" spans="1:101" ht="20.75" customHeight="1" x14ac:dyDescent="0.2">
      <c r="A9" s="36" t="s">
        <v>133</v>
      </c>
      <c r="B9" s="47">
        <f>+B7*B8</f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</row>
    <row r="10" spans="1:101" ht="20.75" customHeight="1" x14ac:dyDescent="0.2">
      <c r="A10" s="8" t="s">
        <v>207</v>
      </c>
      <c r="B10" s="46">
        <f>+B6+B9</f>
        <v>0.1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</row>
    <row r="11" spans="1:101" ht="20.75" customHeight="1" x14ac:dyDescent="0.2">
      <c r="A11" s="8" t="s">
        <v>367</v>
      </c>
      <c r="B11" s="187">
        <f>+Parameters!B36</f>
        <v>105100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</row>
    <row r="12" spans="1:101" ht="20.75" customHeight="1" x14ac:dyDescent="0.2">
      <c r="A12" s="8" t="s">
        <v>10</v>
      </c>
      <c r="B12" s="46">
        <f>+Parameters!B42</f>
        <v>223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</row>
    <row r="13" spans="1:101" ht="20.75" customHeight="1" x14ac:dyDescent="0.2">
      <c r="A13" s="8" t="s">
        <v>57</v>
      </c>
      <c r="B13" s="46">
        <f>+Parameters!B43</f>
        <v>5.1150000000000002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</row>
    <row r="14" spans="1:101" ht="20.75" customHeight="1" thickBot="1" x14ac:dyDescent="0.25">
      <c r="A14" s="12" t="s">
        <v>39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</row>
    <row r="15" spans="1:101" ht="20.75" customHeight="1" thickTop="1" x14ac:dyDescent="0.2">
      <c r="A15" s="8" t="s">
        <v>107</v>
      </c>
      <c r="B15" s="46">
        <f>+B16+B17</f>
        <v>1E-3</v>
      </c>
      <c r="C15" s="2">
        <f>+B15</f>
        <v>1E-3</v>
      </c>
      <c r="D15" s="2">
        <f t="shared" ref="D15:BO15" si="1">+C15</f>
        <v>1E-3</v>
      </c>
      <c r="E15" s="2">
        <f t="shared" si="1"/>
        <v>1E-3</v>
      </c>
      <c r="F15" s="2">
        <f t="shared" si="1"/>
        <v>1E-3</v>
      </c>
      <c r="G15" s="2">
        <f t="shared" si="1"/>
        <v>1E-3</v>
      </c>
      <c r="H15" s="2">
        <f t="shared" si="1"/>
        <v>1E-3</v>
      </c>
      <c r="I15" s="2">
        <f t="shared" si="1"/>
        <v>1E-3</v>
      </c>
      <c r="J15" s="2">
        <f t="shared" si="1"/>
        <v>1E-3</v>
      </c>
      <c r="K15" s="2">
        <f t="shared" si="1"/>
        <v>1E-3</v>
      </c>
      <c r="L15" s="2">
        <f t="shared" si="1"/>
        <v>1E-3</v>
      </c>
      <c r="M15" s="2">
        <f t="shared" si="1"/>
        <v>1E-3</v>
      </c>
      <c r="N15" s="2">
        <f t="shared" si="1"/>
        <v>1E-3</v>
      </c>
      <c r="O15" s="2">
        <f t="shared" si="1"/>
        <v>1E-3</v>
      </c>
      <c r="P15" s="2">
        <f t="shared" si="1"/>
        <v>1E-3</v>
      </c>
      <c r="Q15" s="2">
        <f t="shared" si="1"/>
        <v>1E-3</v>
      </c>
      <c r="R15" s="2">
        <f t="shared" si="1"/>
        <v>1E-3</v>
      </c>
      <c r="S15" s="2">
        <f t="shared" si="1"/>
        <v>1E-3</v>
      </c>
      <c r="T15" s="2">
        <f t="shared" si="1"/>
        <v>1E-3</v>
      </c>
      <c r="U15" s="2">
        <f t="shared" si="1"/>
        <v>1E-3</v>
      </c>
      <c r="V15" s="2">
        <f t="shared" si="1"/>
        <v>1E-3</v>
      </c>
      <c r="W15" s="2">
        <f t="shared" si="1"/>
        <v>1E-3</v>
      </c>
      <c r="X15" s="2">
        <f t="shared" si="1"/>
        <v>1E-3</v>
      </c>
      <c r="Y15" s="2">
        <f t="shared" si="1"/>
        <v>1E-3</v>
      </c>
      <c r="Z15" s="2">
        <f t="shared" si="1"/>
        <v>1E-3</v>
      </c>
      <c r="AA15" s="2">
        <f t="shared" si="1"/>
        <v>1E-3</v>
      </c>
      <c r="AB15" s="2">
        <f t="shared" si="1"/>
        <v>1E-3</v>
      </c>
      <c r="AC15" s="2">
        <f t="shared" si="1"/>
        <v>1E-3</v>
      </c>
      <c r="AD15" s="2">
        <f t="shared" si="1"/>
        <v>1E-3</v>
      </c>
      <c r="AE15" s="2">
        <f t="shared" si="1"/>
        <v>1E-3</v>
      </c>
      <c r="AF15" s="2">
        <f t="shared" si="1"/>
        <v>1E-3</v>
      </c>
      <c r="AG15" s="2">
        <f t="shared" si="1"/>
        <v>1E-3</v>
      </c>
      <c r="AH15" s="2">
        <f t="shared" si="1"/>
        <v>1E-3</v>
      </c>
      <c r="AI15" s="2">
        <f t="shared" si="1"/>
        <v>1E-3</v>
      </c>
      <c r="AJ15" s="2">
        <f t="shared" si="1"/>
        <v>1E-3</v>
      </c>
      <c r="AK15" s="2">
        <f t="shared" si="1"/>
        <v>1E-3</v>
      </c>
      <c r="AL15" s="2">
        <f t="shared" si="1"/>
        <v>1E-3</v>
      </c>
      <c r="AM15" s="2">
        <f t="shared" si="1"/>
        <v>1E-3</v>
      </c>
      <c r="AN15" s="2">
        <f t="shared" si="1"/>
        <v>1E-3</v>
      </c>
      <c r="AO15" s="2">
        <f t="shared" si="1"/>
        <v>1E-3</v>
      </c>
      <c r="AP15" s="2">
        <f t="shared" si="1"/>
        <v>1E-3</v>
      </c>
      <c r="AQ15" s="2">
        <f t="shared" si="1"/>
        <v>1E-3</v>
      </c>
      <c r="AR15" s="2">
        <f t="shared" si="1"/>
        <v>1E-3</v>
      </c>
      <c r="AS15" s="2">
        <f t="shared" si="1"/>
        <v>1E-3</v>
      </c>
      <c r="AT15" s="2">
        <f t="shared" si="1"/>
        <v>1E-3</v>
      </c>
      <c r="AU15" s="2">
        <f t="shared" si="1"/>
        <v>1E-3</v>
      </c>
      <c r="AV15" s="2">
        <f t="shared" si="1"/>
        <v>1E-3</v>
      </c>
      <c r="AW15" s="2">
        <f t="shared" si="1"/>
        <v>1E-3</v>
      </c>
      <c r="AX15" s="2">
        <f t="shared" si="1"/>
        <v>1E-3</v>
      </c>
      <c r="AY15" s="2">
        <f t="shared" si="1"/>
        <v>1E-3</v>
      </c>
      <c r="AZ15" s="2">
        <f t="shared" si="1"/>
        <v>1E-3</v>
      </c>
      <c r="BA15" s="2">
        <f t="shared" si="1"/>
        <v>1E-3</v>
      </c>
      <c r="BB15" s="2">
        <f t="shared" si="1"/>
        <v>1E-3</v>
      </c>
      <c r="BC15" s="2">
        <f t="shared" si="1"/>
        <v>1E-3</v>
      </c>
      <c r="BD15" s="2">
        <f t="shared" si="1"/>
        <v>1E-3</v>
      </c>
      <c r="BE15" s="2">
        <f t="shared" si="1"/>
        <v>1E-3</v>
      </c>
      <c r="BF15" s="2">
        <f t="shared" si="1"/>
        <v>1E-3</v>
      </c>
      <c r="BG15" s="2">
        <f t="shared" si="1"/>
        <v>1E-3</v>
      </c>
      <c r="BH15" s="2">
        <f t="shared" si="1"/>
        <v>1E-3</v>
      </c>
      <c r="BI15" s="2">
        <f t="shared" si="1"/>
        <v>1E-3</v>
      </c>
      <c r="BJ15" s="2">
        <f t="shared" si="1"/>
        <v>1E-3</v>
      </c>
      <c r="BK15" s="2">
        <f t="shared" si="1"/>
        <v>1E-3</v>
      </c>
      <c r="BL15" s="2">
        <f t="shared" si="1"/>
        <v>1E-3</v>
      </c>
      <c r="BM15" s="2">
        <f t="shared" si="1"/>
        <v>1E-3</v>
      </c>
      <c r="BN15" s="2">
        <f t="shared" si="1"/>
        <v>1E-3</v>
      </c>
      <c r="BO15" s="2">
        <f t="shared" si="1"/>
        <v>1E-3</v>
      </c>
      <c r="BP15" s="2">
        <f t="shared" ref="BP15:CW15" si="2">+BO15</f>
        <v>1E-3</v>
      </c>
      <c r="BQ15" s="2">
        <f t="shared" si="2"/>
        <v>1E-3</v>
      </c>
      <c r="BR15" s="2">
        <f t="shared" si="2"/>
        <v>1E-3</v>
      </c>
      <c r="BS15" s="2">
        <f t="shared" si="2"/>
        <v>1E-3</v>
      </c>
      <c r="BT15" s="2">
        <f t="shared" si="2"/>
        <v>1E-3</v>
      </c>
      <c r="BU15" s="2">
        <f t="shared" si="2"/>
        <v>1E-3</v>
      </c>
      <c r="BV15" s="2">
        <f t="shared" si="2"/>
        <v>1E-3</v>
      </c>
      <c r="BW15" s="2">
        <f t="shared" si="2"/>
        <v>1E-3</v>
      </c>
      <c r="BX15" s="2">
        <f t="shared" si="2"/>
        <v>1E-3</v>
      </c>
      <c r="BY15" s="2">
        <f t="shared" si="2"/>
        <v>1E-3</v>
      </c>
      <c r="BZ15" s="2">
        <f t="shared" si="2"/>
        <v>1E-3</v>
      </c>
      <c r="CA15" s="2">
        <f t="shared" si="2"/>
        <v>1E-3</v>
      </c>
      <c r="CB15" s="2">
        <f t="shared" si="2"/>
        <v>1E-3</v>
      </c>
      <c r="CC15" s="2">
        <f t="shared" si="2"/>
        <v>1E-3</v>
      </c>
      <c r="CD15" s="2">
        <f t="shared" si="2"/>
        <v>1E-3</v>
      </c>
      <c r="CE15" s="2">
        <f t="shared" si="2"/>
        <v>1E-3</v>
      </c>
      <c r="CF15" s="2">
        <f t="shared" si="2"/>
        <v>1E-3</v>
      </c>
      <c r="CG15" s="2">
        <f t="shared" si="2"/>
        <v>1E-3</v>
      </c>
      <c r="CH15" s="2">
        <f t="shared" si="2"/>
        <v>1E-3</v>
      </c>
      <c r="CI15" s="2">
        <f t="shared" si="2"/>
        <v>1E-3</v>
      </c>
      <c r="CJ15" s="2">
        <f t="shared" si="2"/>
        <v>1E-3</v>
      </c>
      <c r="CK15" s="2">
        <f t="shared" si="2"/>
        <v>1E-3</v>
      </c>
      <c r="CL15" s="2">
        <f t="shared" si="2"/>
        <v>1E-3</v>
      </c>
      <c r="CM15" s="2">
        <f t="shared" si="2"/>
        <v>1E-3</v>
      </c>
      <c r="CN15" s="2">
        <f t="shared" si="2"/>
        <v>1E-3</v>
      </c>
      <c r="CO15" s="2">
        <f t="shared" si="2"/>
        <v>1E-3</v>
      </c>
      <c r="CP15" s="2">
        <f t="shared" si="2"/>
        <v>1E-3</v>
      </c>
      <c r="CQ15" s="2">
        <f t="shared" si="2"/>
        <v>1E-3</v>
      </c>
      <c r="CR15" s="2">
        <f t="shared" si="2"/>
        <v>1E-3</v>
      </c>
      <c r="CS15" s="2">
        <f t="shared" si="2"/>
        <v>1E-3</v>
      </c>
      <c r="CT15" s="2">
        <f t="shared" si="2"/>
        <v>1E-3</v>
      </c>
      <c r="CU15" s="2">
        <f t="shared" si="2"/>
        <v>1E-3</v>
      </c>
      <c r="CV15" s="2">
        <f t="shared" si="2"/>
        <v>1E-3</v>
      </c>
      <c r="CW15" s="2">
        <f t="shared" si="2"/>
        <v>1E-3</v>
      </c>
    </row>
    <row r="16" spans="1:101" ht="20.75" customHeight="1" x14ac:dyDescent="0.2">
      <c r="A16" s="8" t="s">
        <v>110</v>
      </c>
      <c r="B16" s="46">
        <f>+Parameters!B5</f>
        <v>1E-3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ht="20.75" customHeight="1" x14ac:dyDescent="0.2">
      <c r="A17" s="8" t="s">
        <v>126</v>
      </c>
      <c r="B17" s="46">
        <f>+B7*(1-B8)</f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ht="20.75" customHeight="1" x14ac:dyDescent="0.2">
      <c r="A18" s="8" t="s">
        <v>40</v>
      </c>
      <c r="B18" s="46">
        <v>1</v>
      </c>
      <c r="C18" s="2">
        <f>B18/(1+B15)^(C2-B2)</f>
        <v>0.99501496506987486</v>
      </c>
      <c r="D18" s="2">
        <f>C18/(1+C15)^(D2-C2)</f>
        <v>0.99005478071300423</v>
      </c>
      <c r="E18" s="2">
        <f t="shared" ref="E18:BP18" si="3">D18/(1+D15)^(E2-D2)</f>
        <v>0.98511932304841254</v>
      </c>
      <c r="F18" s="2">
        <f t="shared" si="3"/>
        <v>0.98020846881267498</v>
      </c>
      <c r="G18" s="2">
        <f t="shared" si="3"/>
        <v>0.97532209535683934</v>
      </c>
      <c r="H18" s="2">
        <f t="shared" si="3"/>
        <v>0.97046008064336264</v>
      </c>
      <c r="I18" s="2">
        <f t="shared" si="3"/>
        <v>0.96562230324306342</v>
      </c>
      <c r="J18" s="2">
        <f t="shared" si="3"/>
        <v>0.96080864233208885</v>
      </c>
      <c r="K18" s="2">
        <f t="shared" si="3"/>
        <v>0.95601897768889732</v>
      </c>
      <c r="L18" s="2">
        <f t="shared" si="3"/>
        <v>0.95125318969125561</v>
      </c>
      <c r="M18" s="2">
        <f t="shared" si="3"/>
        <v>0.94651115931325169</v>
      </c>
      <c r="N18" s="2">
        <f t="shared" si="3"/>
        <v>0.94179276812232193</v>
      </c>
      <c r="O18" s="2">
        <f t="shared" si="3"/>
        <v>0.93709789827629286</v>
      </c>
      <c r="P18" s="2">
        <f t="shared" si="3"/>
        <v>0.93242643252043866</v>
      </c>
      <c r="Q18" s="2">
        <f t="shared" si="3"/>
        <v>0.92777825418455229</v>
      </c>
      <c r="R18" s="2">
        <f t="shared" si="3"/>
        <v>0.92315324718003178</v>
      </c>
      <c r="S18" s="2">
        <f t="shared" si="3"/>
        <v>0.91855129599698082</v>
      </c>
      <c r="T18" s="2">
        <f t="shared" si="3"/>
        <v>0.91397228570132416</v>
      </c>
      <c r="U18" s="2">
        <f t="shared" si="3"/>
        <v>0.90941610193193678</v>
      </c>
      <c r="V18" s="2">
        <f t="shared" si="3"/>
        <v>0.90488263089778787</v>
      </c>
      <c r="W18" s="2">
        <f t="shared" si="3"/>
        <v>0.90037175937509883</v>
      </c>
      <c r="X18" s="2">
        <f t="shared" si="3"/>
        <v>0.89588337470451573</v>
      </c>
      <c r="Y18" s="2">
        <f t="shared" si="3"/>
        <v>0.89141736478829536</v>
      </c>
      <c r="Z18" s="2">
        <f t="shared" si="3"/>
        <v>0.88697361808750563</v>
      </c>
      <c r="AA18" s="2">
        <f t="shared" si="3"/>
        <v>0.8825520236192399</v>
      </c>
      <c r="AB18" s="2">
        <f t="shared" si="3"/>
        <v>0.87815247095384541</v>
      </c>
      <c r="AC18" s="2">
        <f t="shared" si="3"/>
        <v>0.87377485021216483</v>
      </c>
      <c r="AD18" s="2">
        <f t="shared" si="3"/>
        <v>0.86941905206279235</v>
      </c>
      <c r="AE18" s="2">
        <f t="shared" si="3"/>
        <v>0.86508496771934307</v>
      </c>
      <c r="AF18" s="2">
        <f t="shared" si="3"/>
        <v>0.86077248893773595</v>
      </c>
      <c r="AG18" s="2">
        <f t="shared" si="3"/>
        <v>0.85648150801349054</v>
      </c>
      <c r="AH18" s="2">
        <f t="shared" si="3"/>
        <v>0.85221191777903704</v>
      </c>
      <c r="AI18" s="2">
        <f t="shared" si="3"/>
        <v>0.84796361160103961</v>
      </c>
      <c r="AJ18" s="2">
        <f t="shared" si="3"/>
        <v>0.84373648337773333</v>
      </c>
      <c r="AK18" s="2">
        <f t="shared" si="3"/>
        <v>0.83953042753627438</v>
      </c>
      <c r="AL18" s="2">
        <f t="shared" si="3"/>
        <v>0.83534533903010311</v>
      </c>
      <c r="AM18" s="2">
        <f t="shared" si="3"/>
        <v>0.83118111333632083</v>
      </c>
      <c r="AN18" s="2">
        <f t="shared" si="3"/>
        <v>0.82703764645307898</v>
      </c>
      <c r="AO18" s="2">
        <f t="shared" si="3"/>
        <v>0.82291483489698192</v>
      </c>
      <c r="AP18" s="2">
        <f t="shared" si="3"/>
        <v>0.81881257570050225</v>
      </c>
      <c r="AQ18" s="2">
        <f t="shared" si="3"/>
        <v>0.81473076640940956</v>
      </c>
      <c r="AR18" s="2">
        <f t="shared" si="3"/>
        <v>0.81066930508021107</v>
      </c>
      <c r="AS18" s="2">
        <f t="shared" si="3"/>
        <v>0.80662809027760596</v>
      </c>
      <c r="AT18" s="2">
        <f t="shared" si="3"/>
        <v>0.80260702107195192</v>
      </c>
      <c r="AU18" s="2">
        <f t="shared" si="3"/>
        <v>0.79860599703674451</v>
      </c>
      <c r="AV18" s="2">
        <f t="shared" si="3"/>
        <v>0.79462491824610892</v>
      </c>
      <c r="AW18" s="2">
        <f t="shared" si="3"/>
        <v>0.79066368527230424</v>
      </c>
      <c r="AX18" s="2">
        <f t="shared" si="3"/>
        <v>0.78672219918324038</v>
      </c>
      <c r="AY18" s="2">
        <f t="shared" si="3"/>
        <v>0.78280036154000709</v>
      </c>
      <c r="AZ18" s="2">
        <f t="shared" si="3"/>
        <v>0.77889807439441561</v>
      </c>
      <c r="BA18" s="2">
        <f t="shared" si="3"/>
        <v>0.77501524028655222</v>
      </c>
      <c r="BB18" s="2">
        <f t="shared" si="3"/>
        <v>0.77115176224234439</v>
      </c>
      <c r="BC18" s="2">
        <f t="shared" si="3"/>
        <v>0.76730754377113874</v>
      </c>
      <c r="BD18" s="2">
        <f t="shared" si="3"/>
        <v>0.76348248886329106</v>
      </c>
      <c r="BE18" s="2">
        <f t="shared" si="3"/>
        <v>0.7596765019877687</v>
      </c>
      <c r="BF18" s="2">
        <f t="shared" si="3"/>
        <v>0.75588948808976442</v>
      </c>
      <c r="BG18" s="2">
        <f t="shared" si="3"/>
        <v>0.75212135258832258</v>
      </c>
      <c r="BH18" s="2">
        <f t="shared" si="3"/>
        <v>0.74837200137397686</v>
      </c>
      <c r="BI18" s="2">
        <f t="shared" si="3"/>
        <v>0.74464134080639988</v>
      </c>
      <c r="BJ18" s="2">
        <f t="shared" si="3"/>
        <v>0.74092927771206474</v>
      </c>
      <c r="BK18" s="2">
        <f t="shared" si="3"/>
        <v>0.73723571938191768</v>
      </c>
      <c r="BL18" s="2">
        <f t="shared" si="3"/>
        <v>0.7335605735690629</v>
      </c>
      <c r="BM18" s="2">
        <f t="shared" si="3"/>
        <v>0.72990374848645845</v>
      </c>
      <c r="BN18" s="2">
        <f t="shared" si="3"/>
        <v>0.72626515280462423</v>
      </c>
      <c r="BO18" s="2">
        <f t="shared" si="3"/>
        <v>0.72264469564936051</v>
      </c>
      <c r="BP18" s="2">
        <f t="shared" si="3"/>
        <v>0.71904228659947877</v>
      </c>
      <c r="BQ18" s="2">
        <f t="shared" ref="BQ18:CW18" si="4">BP18/(1+BP15)^(BQ2-BP2)</f>
        <v>0.71545783568454335</v>
      </c>
      <c r="BR18" s="2">
        <f t="shared" si="4"/>
        <v>0.71189125338262416</v>
      </c>
      <c r="BS18" s="2">
        <f t="shared" si="4"/>
        <v>0.70834245061806123</v>
      </c>
      <c r="BT18" s="2">
        <f t="shared" si="4"/>
        <v>0.70481133875923974</v>
      </c>
      <c r="BU18" s="2">
        <f t="shared" si="4"/>
        <v>0.70129782961637666</v>
      </c>
      <c r="BV18" s="2">
        <f t="shared" si="4"/>
        <v>0.69780183543931806</v>
      </c>
      <c r="BW18" s="2">
        <f t="shared" si="4"/>
        <v>0.69432326891534768</v>
      </c>
      <c r="BX18" s="2">
        <f t="shared" si="4"/>
        <v>0.69086204316700595</v>
      </c>
      <c r="BY18" s="2">
        <f t="shared" si="4"/>
        <v>0.68741807174992076</v>
      </c>
      <c r="BZ18" s="2">
        <f t="shared" si="4"/>
        <v>0.68399126865064808</v>
      </c>
      <c r="CA18" s="2">
        <f t="shared" si="4"/>
        <v>0.680581548284524</v>
      </c>
      <c r="CB18" s="2">
        <f t="shared" si="4"/>
        <v>0.67718882549352699</v>
      </c>
      <c r="CC18" s="2">
        <f t="shared" si="4"/>
        <v>0.67381301554415129</v>
      </c>
      <c r="CD18" s="2">
        <f t="shared" si="4"/>
        <v>0.6704540341252907</v>
      </c>
      <c r="CE18" s="2">
        <f t="shared" si="4"/>
        <v>0.6671117973461328</v>
      </c>
      <c r="CF18" s="2">
        <f t="shared" si="4"/>
        <v>0.66378622173406376</v>
      </c>
      <c r="CG18" s="2">
        <f t="shared" si="4"/>
        <v>0.6604772242325837</v>
      </c>
      <c r="CH18" s="2">
        <f t="shared" si="4"/>
        <v>0.65718472219923219</v>
      </c>
      <c r="CI18" s="2">
        <f t="shared" si="4"/>
        <v>0.65390863340352445</v>
      </c>
      <c r="CJ18" s="2">
        <f t="shared" si="4"/>
        <v>0.65064887602489752</v>
      </c>
      <c r="CK18" s="2">
        <f t="shared" si="4"/>
        <v>0.64740536865066678</v>
      </c>
      <c r="CL18" s="2">
        <f t="shared" si="4"/>
        <v>0.64417803027399267</v>
      </c>
      <c r="CM18" s="2">
        <f t="shared" si="4"/>
        <v>0.64096678029185761</v>
      </c>
      <c r="CN18" s="2">
        <f t="shared" si="4"/>
        <v>0.6377715385030529</v>
      </c>
      <c r="CO18" s="2">
        <f t="shared" si="4"/>
        <v>0.63459222510617552</v>
      </c>
      <c r="CP18" s="2">
        <f t="shared" si="4"/>
        <v>0.63142876069763543</v>
      </c>
      <c r="CQ18" s="2">
        <f t="shared" si="4"/>
        <v>0.62828106626967206</v>
      </c>
      <c r="CR18" s="2">
        <f t="shared" si="4"/>
        <v>0.62514906320838148</v>
      </c>
      <c r="CS18" s="2">
        <f t="shared" si="4"/>
        <v>0.62203267329175271</v>
      </c>
      <c r="CT18" s="2">
        <f t="shared" si="4"/>
        <v>0.61893181868771419</v>
      </c>
      <c r="CU18" s="2">
        <f t="shared" si="4"/>
        <v>0.61584642195219008</v>
      </c>
      <c r="CV18" s="2">
        <f t="shared" si="4"/>
        <v>0.61277640602716588</v>
      </c>
      <c r="CW18" s="2">
        <f t="shared" si="4"/>
        <v>0.60972169423876388</v>
      </c>
    </row>
    <row r="19" spans="1:101" ht="20.75" customHeight="1" x14ac:dyDescent="0.2">
      <c r="A19" s="8" t="s">
        <v>45</v>
      </c>
      <c r="B19" s="46">
        <f>+Parameters!B6</f>
        <v>1.45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s="101" customFormat="1" ht="20.75" customHeight="1" thickBot="1" x14ac:dyDescent="0.25">
      <c r="A20" s="99" t="s">
        <v>12</v>
      </c>
      <c r="B20" s="100"/>
      <c r="C20" s="101">
        <f>+(C21/$B21)^(1/(C2-$B2))-1</f>
        <v>1.5934259115782501E-2</v>
      </c>
      <c r="D20" s="101">
        <f t="shared" ref="D20:T20" si="5">+(D21/$B21)^(1/(D2-$B2))-1</f>
        <v>1.5728174674741302E-2</v>
      </c>
      <c r="E20" s="101">
        <f t="shared" si="5"/>
        <v>1.5525791047107163E-2</v>
      </c>
      <c r="F20" s="101">
        <f t="shared" si="5"/>
        <v>1.5327027744796773E-2</v>
      </c>
      <c r="G20" s="101">
        <f t="shared" si="5"/>
        <v>1.5131806384780733E-2</v>
      </c>
      <c r="H20" s="101">
        <f t="shared" si="5"/>
        <v>1.4940050621439882E-2</v>
      </c>
      <c r="I20" s="101">
        <f t="shared" si="5"/>
        <v>1.4751686081614368E-2</v>
      </c>
      <c r="J20" s="101">
        <f t="shared" si="5"/>
        <v>1.4566640302210221E-2</v>
      </c>
      <c r="K20" s="101">
        <f t="shared" si="5"/>
        <v>1.4384842670247533E-2</v>
      </c>
      <c r="L20" s="101">
        <f t="shared" si="5"/>
        <v>1.4206224365228337E-2</v>
      </c>
      <c r="M20" s="101">
        <f t="shared" si="5"/>
        <v>1.4030718303719381E-2</v>
      </c>
      <c r="N20" s="101">
        <f t="shared" si="5"/>
        <v>1.3858259086045654E-2</v>
      </c>
      <c r="O20" s="101">
        <f t="shared" si="5"/>
        <v>1.3688782944995648E-2</v>
      </c>
      <c r="P20" s="101">
        <f t="shared" si="5"/>
        <v>1.3522227696447731E-2</v>
      </c>
      <c r="Q20" s="101">
        <f t="shared" si="5"/>
        <v>1.3358532691831071E-2</v>
      </c>
      <c r="R20" s="101">
        <f t="shared" si="5"/>
        <v>1.3197638772335596E-2</v>
      </c>
      <c r="S20" s="101">
        <f t="shared" si="5"/>
        <v>1.3039488224796392E-2</v>
      </c>
      <c r="T20" s="101">
        <f t="shared" si="5"/>
        <v>1.2884024739176603E-2</v>
      </c>
    </row>
    <row r="21" spans="1:101" s="95" customFormat="1" ht="20.75" customHeight="1" thickTop="1" x14ac:dyDescent="0.2">
      <c r="A21" s="130" t="s">
        <v>71</v>
      </c>
      <c r="B21" s="181">
        <f>+B22</f>
        <v>5.1150000000000002</v>
      </c>
      <c r="C21" s="181">
        <f>Parameters!D117</f>
        <v>5.5357142857142856</v>
      </c>
      <c r="D21" s="181">
        <f>Parameters!E117</f>
        <v>5.9788909260293277</v>
      </c>
      <c r="E21" s="181">
        <f>Parameters!F117</f>
        <v>6.4448082612879061</v>
      </c>
      <c r="F21" s="181">
        <f>Parameters!G117</f>
        <v>6.9336925573668475</v>
      </c>
      <c r="G21" s="181">
        <f>Parameters!H117</f>
        <v>7.4457169695463099</v>
      </c>
      <c r="H21" s="181">
        <f>Parameters!I117</f>
        <v>7.9810008154847836</v>
      </c>
      <c r="I21" s="181">
        <f>Parameters!J117</f>
        <v>8.5396091537637471</v>
      </c>
      <c r="J21" s="181">
        <f>Parameters!K117</f>
        <v>9.121552661859619</v>
      </c>
      <c r="K21" s="181">
        <f>Parameters!L117</f>
        <v>9.7267878050112397</v>
      </c>
      <c r="L21" s="181">
        <f>Parameters!M117</f>
        <v>10.355217285293657</v>
      </c>
      <c r="M21" s="181">
        <f>Parameters!N117</f>
        <v>11.006690758294056</v>
      </c>
      <c r="N21" s="181">
        <f>Parameters!O117</f>
        <v>11.681005803119218</v>
      </c>
      <c r="O21" s="181">
        <f>Parameters!P117</f>
        <v>12.377909130047854</v>
      </c>
      <c r="P21" s="181">
        <f>Parameters!Q117</f>
        <v>13.097098008973768</v>
      </c>
      <c r="Q21" s="181">
        <f>Parameters!R117</f>
        <v>13.838221900861839</v>
      </c>
      <c r="R21" s="181">
        <f>Parameters!S117</f>
        <v>14.600884273750275</v>
      </c>
      <c r="S21" s="181">
        <f>Parameters!T117</f>
        <v>15.384644584369026</v>
      </c>
      <c r="T21" s="181">
        <f>Parameters!U117</f>
        <v>16.189020406192903</v>
      </c>
      <c r="U21" s="181">
        <f>Parameters!V117</f>
        <v>17.013489684694793</v>
      </c>
      <c r="V21" s="181">
        <f>Parameters!W117</f>
        <v>17.857493100693688</v>
      </c>
      <c r="W21" s="181">
        <f>Parameters!X117</f>
        <v>18.720436522987804</v>
      </c>
      <c r="X21" s="181">
        <f>Parameters!Y117</f>
        <v>19.601693531907859</v>
      </c>
      <c r="Y21" s="181">
        <f>Parameters!Z117</f>
        <v>20.500607996002199</v>
      </c>
      <c r="Z21" s="181">
        <f>Parameters!AA117</f>
        <v>21.416496684757064</v>
      </c>
      <c r="AA21" s="181">
        <f>Parameters!AB117</f>
        <v>22.34865190104448</v>
      </c>
      <c r="AB21" s="181">
        <f>Parameters!AC117</f>
        <v>23.296344117860993</v>
      </c>
      <c r="AC21" s="181">
        <f>Parameters!AD117</f>
        <v>24.25882460485651</v>
      </c>
      <c r="AD21" s="181">
        <f>Parameters!AE117</f>
        <v>25.235328031139112</v>
      </c>
      <c r="AE21" s="181">
        <f>Parameters!AF117</f>
        <v>26.225075031864588</v>
      </c>
      <c r="AF21" s="181">
        <f>Parameters!AG117</f>
        <v>27.227274727165423</v>
      </c>
      <c r="AG21" s="181">
        <f>Parameters!AH117</f>
        <v>28.241127183031061</v>
      </c>
      <c r="AH21" s="181">
        <f>Parameters!AI117</f>
        <v>29.265825804808316</v>
      </c>
      <c r="AI21" s="181">
        <f>Parameters!AJ117</f>
        <v>30.300559655038061</v>
      </c>
      <c r="AJ21" s="181">
        <f>Parameters!AK117</f>
        <v>31.34451568837294</v>
      </c>
      <c r="AK21" s="181">
        <f>Parameters!AL117</f>
        <v>32.396880897323044</v>
      </c>
      <c r="AL21" s="181">
        <f>Parameters!AM117</f>
        <v>33.456844363545791</v>
      </c>
      <c r="AM21" s="181">
        <f>Parameters!AN117</f>
        <v>34.523599210327014</v>
      </c>
      <c r="AN21" s="181">
        <f>Parameters!AO117</f>
        <v>35.596344452787719</v>
      </c>
      <c r="AO21" s="181">
        <f>Parameters!AP117</f>
        <v>36.674286743191679</v>
      </c>
      <c r="AP21" s="181">
        <f>Parameters!AQ117</f>
        <v>37.756642009519815</v>
      </c>
      <c r="AQ21" s="181">
        <f>Parameters!AR117</f>
        <v>38.842636986216519</v>
      </c>
      <c r="AR21" s="181">
        <f>Parameters!AS117</f>
        <v>39.93151063669886</v>
      </c>
      <c r="AS21" s="181">
        <f>Parameters!AT117</f>
        <v>41.022515467851882</v>
      </c>
      <c r="AT21" s="181">
        <f>Parameters!AU117</f>
        <v>42.114918737311214</v>
      </c>
      <c r="AU21" s="181">
        <f>Parameters!AV117</f>
        <v>43.208003554859182</v>
      </c>
      <c r="AV21" s="181">
        <f>Parameters!AW117</f>
        <v>44.301069879732488</v>
      </c>
      <c r="AW21" s="181">
        <f>Parameters!AX117</f>
        <v>45.393435416060505</v>
      </c>
      <c r="AX21" s="181">
        <f>Parameters!AY117</f>
        <v>46.484436409024276</v>
      </c>
      <c r="AY21" s="181">
        <f>Parameters!AZ117</f>
        <v>47.573428344649628</v>
      </c>
      <c r="AZ21" s="181">
        <f>Parameters!BA117</f>
        <v>48.659786556425388</v>
      </c>
      <c r="BA21" s="181">
        <f>Parameters!BB117</f>
        <v>49.74290674217189</v>
      </c>
      <c r="BB21" s="181">
        <f>Parameters!BC117</f>
        <v>50.822205394778258</v>
      </c>
      <c r="BC21" s="181">
        <f>Parameters!BD117</f>
        <v>51.897120150581671</v>
      </c>
      <c r="BD21" s="181">
        <f>Parameters!BE117</f>
        <v>52.967110059280742</v>
      </c>
      <c r="BE21" s="181">
        <f>Parameters!BF117</f>
        <v>54.031655779360911</v>
      </c>
      <c r="BF21" s="181">
        <f>Parameters!BG117</f>
        <v>55.090259703064618</v>
      </c>
      <c r="BG21" s="181">
        <f>Parameters!BH117</f>
        <v>56.142446014966126</v>
      </c>
      <c r="BH21" s="181">
        <f>Parameters!BI117</f>
        <v>57.187760688212201</v>
      </c>
      <c r="BI21" s="181">
        <f>Parameters!BJ117</f>
        <v>58.225771422468149</v>
      </c>
      <c r="BJ21" s="181">
        <f>Parameters!BK117</f>
        <v>59.256067527566486</v>
      </c>
      <c r="BK21" s="181">
        <f>Parameters!BL117</f>
        <v>60.278259756794654</v>
      </c>
      <c r="BL21" s="181">
        <f>Parameters!BM117</f>
        <v>61.291980093681232</v>
      </c>
      <c r="BM21" s="181">
        <f>Parameters!BN117</f>
        <v>62.296881496049082</v>
      </c>
      <c r="BN21" s="181">
        <f>Parameters!BO117</f>
        <v>63.292637601000465</v>
      </c>
      <c r="BO21" s="181">
        <f>Parameters!BP117</f>
        <v>64.27894239438568</v>
      </c>
      <c r="BP21" s="181">
        <f>Parameters!BQ117</f>
        <v>65.255509848184417</v>
      </c>
      <c r="BQ21" s="181">
        <f>Parameters!BR117</f>
        <v>66.222073529099902</v>
      </c>
      <c r="BR21" s="181">
        <f>Parameters!BS117</f>
        <v>67.178386181530982</v>
      </c>
      <c r="BS21" s="181">
        <f>Parameters!BT117</f>
        <v>68.12421928794862</v>
      </c>
      <c r="BT21" s="181">
        <f>Parameters!BU117</f>
        <v>69.059362609561006</v>
      </c>
      <c r="BU21" s="181">
        <f>Parameters!BV117</f>
        <v>69.983623710008061</v>
      </c>
      <c r="BV21" s="181">
        <f>Parameters!BW117</f>
        <v>70.896827464681564</v>
      </c>
      <c r="BW21" s="181">
        <f>Parameters!BX117</f>
        <v>71.798815558122783</v>
      </c>
      <c r="BX21" s="181">
        <f>Parameters!BY117</f>
        <v>72.689445971805952</v>
      </c>
      <c r="BY21" s="181">
        <f>Parameters!BZ117</f>
        <v>73.568592464474463</v>
      </c>
      <c r="BZ21" s="181">
        <f>Parameters!CA117</f>
        <v>74.436144047056928</v>
      </c>
      <c r="CA21" s="181">
        <f>Parameters!CB117</f>
        <v>75.292004454053924</v>
      </c>
      <c r="CB21" s="181">
        <f>Parameters!CC117</f>
        <v>76.136091613152843</v>
      </c>
      <c r="CC21" s="181">
        <f>Parameters!CD117</f>
        <v>76.968337114698755</v>
      </c>
      <c r="CD21" s="181">
        <f>Parameters!CE117</f>
        <v>77.788685682523848</v>
      </c>
      <c r="CE21" s="181">
        <f>Parameters!CF117</f>
        <v>78.597094647516784</v>
      </c>
      <c r="CF21" s="181">
        <f>Parameters!CG117</f>
        <v>79.393533425196836</v>
      </c>
      <c r="CG21" s="181">
        <f>Parameters!CH117</f>
        <v>80.177982998445714</v>
      </c>
      <c r="CH21" s="181">
        <f>Parameters!CI117</f>
        <v>80.950435406443262</v>
      </c>
      <c r="CI21" s="181">
        <f>Parameters!CJ117</f>
        <v>81.710893240750607</v>
      </c>
      <c r="CJ21" s="181">
        <f>Parameters!CK117</f>
        <v>82.459369149387967</v>
      </c>
      <c r="CK21" s="181">
        <f>Parameters!CL117</f>
        <v>83.195885349661324</v>
      </c>
      <c r="CL21" s="181">
        <f>Parameters!CM117</f>
        <v>83.920473150405712</v>
      </c>
      <c r="CM21" s="181">
        <f>Parameters!CN117</f>
        <v>84.633172484229945</v>
      </c>
      <c r="CN21" s="181">
        <f>Parameters!CO117</f>
        <v>85.334031450270544</v>
      </c>
      <c r="CO21" s="181">
        <f>Parameters!CP117</f>
        <v>86.023105867889328</v>
      </c>
      <c r="CP21" s="181">
        <f>Parameters!CQ117</f>
        <v>86.700458841681595</v>
      </c>
      <c r="CQ21" s="181">
        <f>Parameters!CR117</f>
        <v>87.366160338097501</v>
      </c>
      <c r="CR21" s="181">
        <f>Parameters!CS117</f>
        <v>88.020286773920247</v>
      </c>
      <c r="CS21" s="181">
        <f>Parameters!CT117</f>
        <v>88.662920616789577</v>
      </c>
      <c r="CT21" s="181">
        <f>Parameters!CU117</f>
        <v>89.294149997907823</v>
      </c>
      <c r="CU21" s="181">
        <f>Parameters!CV117</f>
        <v>89.914068337018691</v>
      </c>
      <c r="CV21" s="181">
        <f>Parameters!CW117</f>
        <v>90.522773979705619</v>
      </c>
      <c r="CW21" s="181">
        <f>Parameters!CX117</f>
        <v>91.120369847016477</v>
      </c>
    </row>
    <row r="22" spans="1:101" ht="20.75" customHeight="1" x14ac:dyDescent="0.2">
      <c r="A22" s="8" t="s">
        <v>72</v>
      </c>
      <c r="B22" s="46">
        <f>+Parameters!B43</f>
        <v>5.1150000000000002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s="44" customFormat="1" ht="20.75" customHeight="1" x14ac:dyDescent="0.2">
      <c r="A23" s="176" t="s">
        <v>112</v>
      </c>
      <c r="B23" s="44">
        <f>Parameters!B118</f>
        <v>7.5999999999999998E-2</v>
      </c>
      <c r="C23" s="44">
        <f>Parameters!D118</f>
        <v>7.4123553314153282E-2</v>
      </c>
      <c r="D23" s="44">
        <f>Parameters!E118</f>
        <v>7.229343626205427E-2</v>
      </c>
      <c r="E23" s="44">
        <f>Parameters!F118</f>
        <v>7.0508504960970012E-2</v>
      </c>
      <c r="F23" s="44">
        <f>Parameters!G118</f>
        <v>6.8767643770732925E-2</v>
      </c>
      <c r="G23" s="44">
        <f>Parameters!H118</f>
        <v>6.7069764596429257E-2</v>
      </c>
      <c r="H23" s="44">
        <f>Parameters!I118</f>
        <v>6.5413806208304393E-2</v>
      </c>
      <c r="I23" s="44">
        <f>Parameters!J118</f>
        <v>6.3798733578459763E-2</v>
      </c>
      <c r="J23" s="44">
        <f>Parameters!K118</f>
        <v>6.2223537233926617E-2</v>
      </c>
      <c r="K23" s="44">
        <f>Parameters!L118</f>
        <v>6.0687232625712656E-2</v>
      </c>
      <c r="L23" s="44">
        <f>Parameters!M118</f>
        <v>5.918885951342677E-2</v>
      </c>
      <c r="M23" s="44">
        <f>Parameters!N118</f>
        <v>5.7727481365097602E-2</v>
      </c>
      <c r="N23" s="44">
        <f>Parameters!O118</f>
        <v>5.6302184771810558E-2</v>
      </c>
      <c r="O23" s="44">
        <f>Parameters!P118</f>
        <v>5.4912078876797485E-2</v>
      </c>
      <c r="P23" s="44">
        <f>Parameters!Q118</f>
        <v>5.3556294818622223E-2</v>
      </c>
      <c r="Q23" s="44">
        <f>Parameters!R118</f>
        <v>5.2233985188113889E-2</v>
      </c>
      <c r="R23" s="44">
        <f>Parameters!S118</f>
        <v>5.0944323498708588E-2</v>
      </c>
      <c r="S23" s="44">
        <f>Parameters!T118</f>
        <v>4.968650366986839E-2</v>
      </c>
      <c r="T23" s="44">
        <f>Parameters!U118</f>
        <v>4.8459739523254775E-2</v>
      </c>
      <c r="U23" s="44">
        <f>Parameters!V118</f>
        <v>4.726326429134152E-2</v>
      </c>
      <c r="V23" s="44">
        <f>Parameters!W118</f>
        <v>4.6096330138160141E-2</v>
      </c>
      <c r="W23" s="44">
        <f>Parameters!X118</f>
        <v>4.4958207691877944E-2</v>
      </c>
      <c r="X23" s="44">
        <f>Parameters!Y118</f>
        <v>4.3848185588916982E-2</v>
      </c>
      <c r="Y23" s="44">
        <f>Parameters!Z118</f>
        <v>4.2765570029328633E-2</v>
      </c>
      <c r="Z23" s="44">
        <f>Parameters!AA118</f>
        <v>4.1709684343146002E-2</v>
      </c>
      <c r="AA23" s="44">
        <f>Parameters!AB118</f>
        <v>4.067986856744326E-2</v>
      </c>
      <c r="AB23" s="44">
        <f>Parameters!AC118</f>
        <v>3.9675479033837217E-2</v>
      </c>
      <c r="AC23" s="44">
        <f>Parameters!AD118</f>
        <v>3.8695887966173736E-2</v>
      </c>
      <c r="AD23" s="44">
        <f>Parameters!AE118</f>
        <v>3.774048308814712E-2</v>
      </c>
      <c r="AE23" s="44">
        <f>Parameters!AF118</f>
        <v>3.6808667240607544E-2</v>
      </c>
      <c r="AF23" s="44">
        <f>Parameters!AG118</f>
        <v>3.5899858008317118E-2</v>
      </c>
      <c r="AG23" s="44">
        <f>Parameters!AH118</f>
        <v>3.5013487355921399E-2</v>
      </c>
      <c r="AH23" s="44">
        <f>Parameters!AI118</f>
        <v>3.414900127290884E-2</v>
      </c>
      <c r="AI23" s="44">
        <f>Parameters!AJ118</f>
        <v>3.3305859427336139E-2</v>
      </c>
      <c r="AJ23" s="44">
        <f>Parameters!AK118</f>
        <v>3.2483534828103226E-2</v>
      </c>
      <c r="AK23" s="44">
        <f>Parameters!AL118</f>
        <v>3.1681513495566638E-2</v>
      </c>
      <c r="AL23" s="44">
        <f>Parameters!AM118</f>
        <v>3.089929414028553E-2</v>
      </c>
      <c r="AM23" s="44">
        <f>Parameters!AN118</f>
        <v>3.0136387849699454E-2</v>
      </c>
      <c r="AN23" s="44">
        <f>Parameters!AO118</f>
        <v>2.9392317782542088E-2</v>
      </c>
      <c r="AO23" s="44">
        <f>Parameters!AP118</f>
        <v>2.8666618870799923E-2</v>
      </c>
      <c r="AP23" s="44">
        <f>Parameters!AQ118</f>
        <v>2.7958837529029616E-2</v>
      </c>
      <c r="AQ23" s="44">
        <f>Parameters!AR118</f>
        <v>2.7268531370852316E-2</v>
      </c>
      <c r="AR23" s="44">
        <f>Parameters!AS118</f>
        <v>2.6595268932447805E-2</v>
      </c>
      <c r="AS23" s="44">
        <f>Parameters!AT118</f>
        <v>2.5938629402875522E-2</v>
      </c>
      <c r="AT23" s="44">
        <f>Parameters!AU118</f>
        <v>2.5298202361054047E-2</v>
      </c>
      <c r="AU23" s="44">
        <f>Parameters!AV118</f>
        <v>2.4673587519234579E-2</v>
      </c>
      <c r="AV23" s="44">
        <f>Parameters!AW118</f>
        <v>2.4064394472808039E-2</v>
      </c>
      <c r="AW23" s="44">
        <f>Parameters!AX118</f>
        <v>2.3470242456289508E-2</v>
      </c>
      <c r="AX23" s="44">
        <f>Parameters!AY118</f>
        <v>2.2890760105327354E-2</v>
      </c>
      <c r="AY23" s="44">
        <f>Parameters!AZ118</f>
        <v>2.2325585224588489E-2</v>
      </c>
      <c r="AZ23" s="44">
        <f>Parameters!BA118</f>
        <v>2.1774364561374448E-2</v>
      </c>
      <c r="BA23" s="44">
        <f>Parameters!BB118</f>
        <v>2.1236753584826951E-2</v>
      </c>
      <c r="BB23" s="44">
        <f>Parameters!BC118</f>
        <v>2.0712416270584958E-2</v>
      </c>
      <c r="BC23" s="44">
        <f>Parameters!BD118</f>
        <v>2.0201024890758416E-2</v>
      </c>
      <c r="BD23" s="44">
        <f>Parameters!BE118</f>
        <v>1.9702259809087755E-2</v>
      </c>
      <c r="BE23" s="44">
        <f>Parameters!BF118</f>
        <v>1.921580928116073E-2</v>
      </c>
      <c r="BF23" s="44">
        <f>Parameters!BG118</f>
        <v>1.8741369259562088E-2</v>
      </c>
      <c r="BG23" s="44">
        <f>Parameters!BH118</f>
        <v>1.8278643203834002E-2</v>
      </c>
      <c r="BH23" s="44">
        <f>Parameters!BI118</f>
        <v>1.7827341895128621E-2</v>
      </c>
      <c r="BI23" s="44">
        <f>Parameters!BJ118</f>
        <v>1.7387183255436905E-2</v>
      </c>
      <c r="BJ23" s="44">
        <f>Parameters!BK118</f>
        <v>1.6957892171280665E-2</v>
      </c>
      <c r="BK23" s="44">
        <f>Parameters!BL118</f>
        <v>1.6539200321757694E-2</v>
      </c>
      <c r="BL23" s="44">
        <f>Parameters!BM118</f>
        <v>1.6130846010832471E-2</v>
      </c>
      <c r="BM23" s="44">
        <f>Parameters!BN118</f>
        <v>1.5732574003767597E-2</v>
      </c>
      <c r="BN23" s="44">
        <f>Parameters!BO118</f>
        <v>1.534413536759381E-2</v>
      </c>
      <c r="BO23" s="44">
        <f>Parameters!BP118</f>
        <v>1.4965287315518747E-2</v>
      </c>
      <c r="BP23" s="44">
        <f>Parameters!BQ118</f>
        <v>1.459579305517731E-2</v>
      </c>
      <c r="BQ23" s="44">
        <f>Parameters!BR118</f>
        <v>1.4235421640628734E-2</v>
      </c>
      <c r="BR23" s="44">
        <f>Parameters!BS118</f>
        <v>1.388394782800783E-2</v>
      </c>
      <c r="BS23" s="44">
        <f>Parameters!BT118</f>
        <v>1.354115193474028E-2</v>
      </c>
      <c r="BT23" s="44">
        <f>Parameters!BU118</f>
        <v>1.320681970223383E-2</v>
      </c>
      <c r="BU23" s="44">
        <f>Parameters!BV118</f>
        <v>1.2880742161959724E-2</v>
      </c>
      <c r="BV23" s="44">
        <f>Parameters!BW118</f>
        <v>1.2562715504840576E-2</v>
      </c>
      <c r="BW23" s="44">
        <f>Parameters!BX118</f>
        <v>1.2252540953863031E-2</v>
      </c>
      <c r="BX23" s="44">
        <f>Parameters!BY118</f>
        <v>1.1950024639835698E-2</v>
      </c>
      <c r="BY23" s="44">
        <f>Parameters!BZ118</f>
        <v>1.1654977480214563E-2</v>
      </c>
      <c r="BZ23" s="44">
        <f>Parameters!CA118</f>
        <v>1.1367215060920262E-2</v>
      </c>
      <c r="CA23" s="44">
        <f>Parameters!CB118</f>
        <v>1.1086557521073279E-2</v>
      </c>
      <c r="CB23" s="44">
        <f>Parameters!CC118</f>
        <v>1.0812829440575029E-2</v>
      </c>
      <c r="CC23" s="44">
        <f>Parameters!CD118</f>
        <v>1.0545859730464598E-2</v>
      </c>
      <c r="CD23" s="44">
        <f>Parameters!CE118</f>
        <v>1.0285481525982566E-2</v>
      </c>
      <c r="CE23" s="44">
        <f>Parameters!CF118</f>
        <v>1.0031532082275097E-2</v>
      </c>
      <c r="CF23" s="44">
        <f>Parameters!CG118</f>
        <v>9.7838526726731177E-3</v>
      </c>
      <c r="CG23" s="44">
        <f>Parameters!CH118</f>
        <v>9.5422884894829866E-3</v>
      </c>
      <c r="CH23" s="44">
        <f>Parameters!CI118</f>
        <v>9.3066885472266239E-3</v>
      </c>
      <c r="CI23" s="44">
        <f>Parameters!CJ118</f>
        <v>9.0769055882706905E-3</v>
      </c>
      <c r="CJ23" s="44">
        <f>Parameters!CK118</f>
        <v>8.8527959907857695E-3</v>
      </c>
      <c r="CK23" s="44">
        <f>Parameters!CL118</f>
        <v>8.6342196789780425E-3</v>
      </c>
      <c r="CL23" s="44">
        <f>Parameters!CM118</f>
        <v>8.4210400355373746E-3</v>
      </c>
      <c r="CM23" s="44">
        <f>Parameters!CN118</f>
        <v>8.2131238162470241E-3</v>
      </c>
      <c r="CN23" s="44">
        <f>Parameters!CO118</f>
        <v>8.0103410667016883E-3</v>
      </c>
      <c r="CO23" s="44">
        <f>Parameters!CP118</f>
        <v>7.8125650410817652E-3</v>
      </c>
      <c r="CP23" s="44">
        <f>Parameters!CQ118</f>
        <v>7.6196721229330813E-3</v>
      </c>
      <c r="CQ23" s="44">
        <f>Parameters!CR118</f>
        <v>7.4315417479026034E-3</v>
      </c>
      <c r="CR23" s="44">
        <f>Parameters!CS118</f>
        <v>7.2480563283817707E-3</v>
      </c>
      <c r="CS23" s="44">
        <f>Parameters!CT118</f>
        <v>7.0691011800104253E-3</v>
      </c>
      <c r="CT23" s="44">
        <f>Parameters!CU118</f>
        <v>6.8945644499953471E-3</v>
      </c>
      <c r="CU23" s="44">
        <f>Parameters!CV118</f>
        <v>6.7243370471986325E-3</v>
      </c>
      <c r="CV23" s="44">
        <f>Parameters!CW118</f>
        <v>6.5583125739521577E-3</v>
      </c>
      <c r="CW23" s="44">
        <f>Parameters!CX118</f>
        <v>6.396387259555587E-3</v>
      </c>
    </row>
    <row r="24" spans="1:101" ht="20.75" customHeight="1" thickBot="1" x14ac:dyDescent="0.25">
      <c r="A24" s="12" t="s">
        <v>37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20.75" customHeight="1" thickTop="1" x14ac:dyDescent="0.2">
      <c r="A25" s="8" t="s">
        <v>64</v>
      </c>
      <c r="B25" s="46">
        <f>+Parameters!B7*Parameters!B$25</f>
        <v>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ht="20.75" customHeight="1" x14ac:dyDescent="0.2">
      <c r="A26" s="8" t="s">
        <v>65</v>
      </c>
      <c r="B26" s="60">
        <v>2.3600000000000001E-3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</row>
    <row r="27" spans="1:101" ht="20.75" customHeight="1" x14ac:dyDescent="0.2">
      <c r="A27" s="8" t="s">
        <v>17</v>
      </c>
      <c r="B27" s="46">
        <f>+Parameters!B9</f>
        <v>2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ht="20.75" customHeight="1" x14ac:dyDescent="0.2">
      <c r="A28" s="8" t="str">
        <f>+Parameters!A18</f>
        <v>Threshold for catastrophic damages</v>
      </c>
      <c r="B28" s="46">
        <f>+Parameters!B18*Parameters!B20</f>
        <v>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ht="20.75" customHeight="1" x14ac:dyDescent="0.2">
      <c r="A29" s="8" t="str">
        <f>+Parameters!A19</f>
        <v>Exponent for catastrophic damages</v>
      </c>
      <c r="B29" s="46">
        <f>+Parameters!B19*Parameters!B20</f>
        <v>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20.75" customHeight="1" x14ac:dyDescent="0.2">
      <c r="A30" s="8" t="str">
        <f>+Parameters!A17</f>
        <v>Damage rate at threshold for catastrophic damages</v>
      </c>
      <c r="B30" s="46">
        <f>+Parameters!B17*Parameters!B20</f>
        <v>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20.75" customHeight="1" thickBot="1" x14ac:dyDescent="0.25">
      <c r="A31" s="12" t="s">
        <v>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20.75" customHeight="1" thickTop="1" x14ac:dyDescent="0.2">
      <c r="A32" s="8" t="s">
        <v>26</v>
      </c>
      <c r="B32" s="47">
        <f>+B34*B41/$B39/1000</f>
        <v>7.4106159642307684E-2</v>
      </c>
      <c r="C32" s="2">
        <f t="shared" ref="C32:BN32" si="6">+C34*C41/$B39/1000</f>
        <v>6.6965720018308417E-2</v>
      </c>
      <c r="D32" s="2">
        <f t="shared" si="6"/>
        <v>6.0536245190856167E-2</v>
      </c>
      <c r="E32" s="2">
        <f t="shared" si="6"/>
        <v>5.4744727398482712E-2</v>
      </c>
      <c r="F32" s="2">
        <f t="shared" si="6"/>
        <v>4.9525877330402049E-2</v>
      </c>
      <c r="G32" s="2">
        <f t="shared" si="6"/>
        <v>4.4821285332469103E-2</v>
      </c>
      <c r="H32" s="2">
        <f t="shared" si="6"/>
        <v>4.0578676183362986E-2</v>
      </c>
      <c r="I32" s="2">
        <f t="shared" si="6"/>
        <v>3.6751246739876578E-2</v>
      </c>
      <c r="J32" s="2">
        <f t="shared" si="6"/>
        <v>3.3297077003429057E-2</v>
      </c>
      <c r="K32" s="2">
        <f t="shared" si="6"/>
        <v>3.0178606263014218E-2</v>
      </c>
      <c r="L32" s="2">
        <f t="shared" si="6"/>
        <v>2.7362166941136083E-2</v>
      </c>
      <c r="M32" s="2">
        <f>+M34*M41/$B39/1000</f>
        <v>2.4817569624949205E-2</v>
      </c>
      <c r="N32" s="2">
        <f t="shared" si="6"/>
        <v>2.2517733518893465E-2</v>
      </c>
      <c r="O32" s="2">
        <f t="shared" si="6"/>
        <v>2.0438357219920943E-2</v>
      </c>
      <c r="P32" s="2">
        <f t="shared" si="6"/>
        <v>1.8557625302757629E-2</v>
      </c>
      <c r="Q32" s="2">
        <f t="shared" si="6"/>
        <v>1.6855946719990762E-2</v>
      </c>
      <c r="R32" s="2">
        <f t="shared" si="6"/>
        <v>1.531572147842439E-2</v>
      </c>
      <c r="S32" s="2">
        <f t="shared" si="6"/>
        <v>1.39211324563808E-2</v>
      </c>
      <c r="T32" s="2">
        <f t="shared" si="6"/>
        <v>1.2657959582832652E-2</v>
      </c>
      <c r="U32" s="2">
        <f t="shared" si="6"/>
        <v>1.1513413914037093E-2</v>
      </c>
      <c r="V32" s="2">
        <f t="shared" si="6"/>
        <v>1.047598942163451E-2</v>
      </c>
      <c r="W32" s="2">
        <f t="shared" si="6"/>
        <v>9.5353305522965226E-3</v>
      </c>
      <c r="X32" s="2">
        <f t="shared" si="6"/>
        <v>8.6821138367638509E-3</v>
      </c>
      <c r="Y32" s="2">
        <f t="shared" si="6"/>
        <v>7.9079420188473016E-3</v>
      </c>
      <c r="Z32" s="2">
        <f t="shared" si="6"/>
        <v>7.205249345615795E-3</v>
      </c>
      <c r="AA32" s="2">
        <f t="shared" si="6"/>
        <v>6.567216811151147E-3</v>
      </c>
      <c r="AB32" s="2">
        <f t="shared" si="6"/>
        <v>5.9876962801884018E-3</v>
      </c>
      <c r="AC32" s="2">
        <f t="shared" si="6"/>
        <v>5.461142536688517E-3</v>
      </c>
      <c r="AD32" s="2">
        <f t="shared" si="6"/>
        <v>4.9825524076741942E-3</v>
      </c>
      <c r="AE32" s="2">
        <f t="shared" si="6"/>
        <v>4.5474102060569475E-3</v>
      </c>
      <c r="AF32" s="2">
        <f t="shared" si="6"/>
        <v>4.1516388190669306E-3</v>
      </c>
      <c r="AG32" s="2">
        <f t="shared" si="6"/>
        <v>3.7915558424774219E-3</v>
      </c>
      <c r="AH32" s="2">
        <f t="shared" si="6"/>
        <v>3.4638342261616843E-3</v>
      </c>
      <c r="AI32" s="2">
        <f t="shared" si="6"/>
        <v>3.1654669545738067E-3</v>
      </c>
      <c r="AJ32" s="2">
        <f t="shared" si="6"/>
        <v>2.8937353373398931E-3</v>
      </c>
      <c r="AK32" s="2">
        <f t="shared" si="6"/>
        <v>2.6461805310168656E-3</v>
      </c>
      <c r="AL32" s="2">
        <f t="shared" si="6"/>
        <v>2.4205779538729686E-3</v>
      </c>
      <c r="AM32" s="2">
        <f t="shared" si="6"/>
        <v>2.2149142918412319E-3</v>
      </c>
      <c r="AN32" s="2">
        <f t="shared" si="6"/>
        <v>2.0273668261025506E-3</v>
      </c>
      <c r="AO32" s="2">
        <f t="shared" si="6"/>
        <v>1.8562848415179431E-3</v>
      </c>
      <c r="AP32" s="2">
        <f t="shared" si="6"/>
        <v>1.7001729007475727E-3</v>
      </c>
      <c r="AQ32" s="2">
        <f t="shared" si="6"/>
        <v>1.5576757917192014E-3</v>
      </c>
      <c r="AR32" s="2">
        <f t="shared" si="6"/>
        <v>1.4275649764525476E-3</v>
      </c>
      <c r="AS32" s="2">
        <f t="shared" si="6"/>
        <v>1.3087263873847095E-3</v>
      </c>
      <c r="AT32" s="2">
        <f t="shared" si="6"/>
        <v>1.2001494335200143E-3</v>
      </c>
      <c r="AU32" s="2">
        <f t="shared" si="6"/>
        <v>1.1009170931623297E-3</v>
      </c>
      <c r="AV32" s="2">
        <f t="shared" si="6"/>
        <v>1.0101969828713959E-3</v>
      </c>
      <c r="AW32" s="2">
        <f t="shared" si="6"/>
        <v>9.2723330378774037E-4</v>
      </c>
      <c r="AX32" s="2">
        <f t="shared" si="6"/>
        <v>8.5133957674472392E-4</v>
      </c>
      <c r="AY32" s="2">
        <f t="shared" si="6"/>
        <v>7.8189208676565463E-4</v>
      </c>
      <c r="AZ32" s="2">
        <f t="shared" si="6"/>
        <v>7.1832396574814854E-4</v>
      </c>
      <c r="BA32" s="2">
        <f t="shared" si="6"/>
        <v>6.6011984947306765E-4</v>
      </c>
      <c r="BB32" s="2">
        <f t="shared" si="6"/>
        <v>6.0681105163572148E-4</v>
      </c>
      <c r="BC32" s="2">
        <f t="shared" si="6"/>
        <v>5.579712034663991E-4</v>
      </c>
      <c r="BD32" s="2">
        <f t="shared" si="6"/>
        <v>5.1321231276022709E-4</v>
      </c>
      <c r="BE32" s="2">
        <f t="shared" si="6"/>
        <v>4.7218120083915982E-4</v>
      </c>
      <c r="BF32" s="2">
        <f t="shared" si="6"/>
        <v>4.345562801805875E-4</v>
      </c>
      <c r="BG32" s="2">
        <f t="shared" si="6"/>
        <v>4.0004463922016254E-4</v>
      </c>
      <c r="BH32" s="2">
        <f t="shared" si="6"/>
        <v>3.6837940421775151E-4</v>
      </c>
      <c r="BI32" s="2">
        <f t="shared" si="6"/>
        <v>3.3931735110661622E-4</v>
      </c>
      <c r="BJ32" s="2">
        <f t="shared" si="6"/>
        <v>3.1263674296414152E-4</v>
      </c>
      <c r="BK32" s="2">
        <f t="shared" si="6"/>
        <v>2.8813537118077748E-4</v>
      </c>
      <c r="BL32" s="2">
        <f t="shared" si="6"/>
        <v>2.6562878059186378E-4</v>
      </c>
      <c r="BM32" s="2">
        <f t="shared" si="6"/>
        <v>2.4494866080099773E-4</v>
      </c>
      <c r="BN32" s="2">
        <f t="shared" si="6"/>
        <v>2.2594138768709083E-4</v>
      </c>
      <c r="BO32" s="2">
        <f t="shared" ref="BO32:CW32" si="7">+BO34*BO41/$B39/1000</f>
        <v>2.0846670067120964E-4</v>
      </c>
      <c r="BP32" s="2">
        <f t="shared" si="7"/>
        <v>1.9239650274244699E-4</v>
      </c>
      <c r="BQ32" s="2">
        <f t="shared" si="7"/>
        <v>1.776137715211427E-4</v>
      </c>
      <c r="BR32" s="2">
        <f t="shared" si="7"/>
        <v>1.6401157078772775E-4</v>
      </c>
      <c r="BS32" s="2">
        <f t="shared" si="7"/>
        <v>1.5149215293965034E-4</v>
      </c>
      <c r="BT32" s="2">
        <f t="shared" si="7"/>
        <v>1.3996614376921097E-4</v>
      </c>
      <c r="BU32" s="2">
        <f t="shared" si="7"/>
        <v>1.2935180179236245E-4</v>
      </c>
      <c r="BV32" s="2">
        <f t="shared" si="7"/>
        <v>1.1957434511218291E-4</v>
      </c>
      <c r="BW32" s="2">
        <f t="shared" si="7"/>
        <v>1.1056533947935286E-4</v>
      </c>
      <c r="BX32" s="2">
        <f t="shared" si="7"/>
        <v>1.0226214182322296E-4</v>
      </c>
      <c r="BY32" s="2">
        <f t="shared" si="7"/>
        <v>9.4607394077799944E-5</v>
      </c>
      <c r="BZ32" s="2">
        <f t="shared" si="7"/>
        <v>8.7548562623348812E-5</v>
      </c>
      <c r="CA32" s="2">
        <f t="shared" si="7"/>
        <v>8.1037519111812337E-5</v>
      </c>
      <c r="CB32" s="2">
        <f t="shared" si="7"/>
        <v>7.5030158847816172E-5</v>
      </c>
      <c r="CC32" s="2">
        <f t="shared" si="7"/>
        <v>6.9486053261084621E-5</v>
      </c>
      <c r="CD32" s="2">
        <f t="shared" si="7"/>
        <v>6.4368133334602803E-5</v>
      </c>
      <c r="CE32" s="2">
        <f t="shared" si="7"/>
        <v>5.9642401149386321E-5</v>
      </c>
      <c r="CF32" s="2">
        <f t="shared" si="7"/>
        <v>5.5277666974451701E-5</v>
      </c>
      <c r="CG32" s="2">
        <f t="shared" si="7"/>
        <v>5.1245309572389419E-5</v>
      </c>
      <c r="CH32" s="2">
        <f t="shared" si="7"/>
        <v>4.7519057609398233E-5</v>
      </c>
      <c r="CI32" s="2">
        <f t="shared" si="7"/>
        <v>4.4074790256059218E-5</v>
      </c>
      <c r="CJ32" s="2">
        <f t="shared" si="7"/>
        <v>4.0890355243588686E-5</v>
      </c>
      <c r="CK32" s="2">
        <f t="shared" si="7"/>
        <v>3.794540280167666E-5</v>
      </c>
      <c r="CL32" s="2">
        <f t="shared" si="7"/>
        <v>3.5221234049973853E-5</v>
      </c>
      <c r="CM32" s="2">
        <f t="shared" si="7"/>
        <v>3.270066254734277E-5</v>
      </c>
      <c r="CN32" s="2">
        <f t="shared" si="7"/>
        <v>3.036788782249781E-5</v>
      </c>
      <c r="CO32" s="2">
        <f t="shared" si="7"/>
        <v>2.820837981784685E-5</v>
      </c>
      <c r="CP32" s="2">
        <f t="shared" si="7"/>
        <v>2.6208773276313174E-5</v>
      </c>
      <c r="CQ32" s="2">
        <f t="shared" si="7"/>
        <v>2.4356771189652806E-5</v>
      </c>
      <c r="CR32" s="2">
        <f t="shared" si="7"/>
        <v>2.264105650718063E-5</v>
      </c>
      <c r="CS32" s="2">
        <f t="shared" si="7"/>
        <v>2.1051211376682585E-5</v>
      </c>
      <c r="CT32" s="2">
        <f t="shared" si="7"/>
        <v>1.9577643255345978E-5</v>
      </c>
      <c r="CU32" s="2">
        <f t="shared" si="7"/>
        <v>1.8211517288438137E-5</v>
      </c>
      <c r="CV32" s="2">
        <f t="shared" si="7"/>
        <v>1.6944694407793869E-5</v>
      </c>
      <c r="CW32" s="2">
        <f t="shared" si="7"/>
        <v>1.5769674651466526E-5</v>
      </c>
    </row>
    <row r="33" spans="1:101" ht="20.75" customHeight="1" x14ac:dyDescent="0.2">
      <c r="A33" s="8" t="s">
        <v>148</v>
      </c>
      <c r="B33" s="46">
        <f>+Parameters!B10</f>
        <v>550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ht="20.75" customHeight="1" x14ac:dyDescent="0.2">
      <c r="A34" s="8" t="s">
        <v>116</v>
      </c>
      <c r="B34" s="46">
        <f>+B33</f>
        <v>550</v>
      </c>
      <c r="C34" s="2">
        <f>+B34*(1-$B$36)</f>
        <v>536.25</v>
      </c>
      <c r="D34" s="2">
        <f>+C34*(1-$B$36)</f>
        <v>522.84375</v>
      </c>
      <c r="E34" s="2">
        <f>+D34*(1-$B$36)</f>
        <v>509.77265625000001</v>
      </c>
      <c r="F34" s="2">
        <f>+E34*(1-$B$36)</f>
        <v>497.02833984375002</v>
      </c>
      <c r="G34" s="2">
        <f>+F34*(1-$B$36)</f>
        <v>484.60263134765626</v>
      </c>
      <c r="H34" s="2">
        <f t="shared" ref="H34:BS34" si="8">+G34*(1-$B$36)</f>
        <v>472.48756556396484</v>
      </c>
      <c r="I34" s="2">
        <f t="shared" si="8"/>
        <v>460.6753764248657</v>
      </c>
      <c r="J34" s="2">
        <f t="shared" si="8"/>
        <v>449.15849201424408</v>
      </c>
      <c r="K34" s="2">
        <f t="shared" si="8"/>
        <v>437.92952971388797</v>
      </c>
      <c r="L34" s="2">
        <f t="shared" si="8"/>
        <v>426.98129147104078</v>
      </c>
      <c r="M34" s="2">
        <f>+L34*(1-$B$36)</f>
        <v>416.30675918426476</v>
      </c>
      <c r="N34" s="2">
        <f t="shared" si="8"/>
        <v>405.89909020465814</v>
      </c>
      <c r="O34" s="2">
        <f t="shared" si="8"/>
        <v>395.75161294954165</v>
      </c>
      <c r="P34" s="2">
        <f t="shared" si="8"/>
        <v>385.85782262580312</v>
      </c>
      <c r="Q34" s="2">
        <f t="shared" si="8"/>
        <v>376.21137706015804</v>
      </c>
      <c r="R34" s="2">
        <f t="shared" si="8"/>
        <v>366.80609263365409</v>
      </c>
      <c r="S34" s="2">
        <f t="shared" si="8"/>
        <v>357.63594031781275</v>
      </c>
      <c r="T34" s="2">
        <f t="shared" si="8"/>
        <v>348.6950418098674</v>
      </c>
      <c r="U34" s="2">
        <f t="shared" si="8"/>
        <v>339.97766576462072</v>
      </c>
      <c r="V34" s="2">
        <f t="shared" si="8"/>
        <v>331.47822412050522</v>
      </c>
      <c r="W34" s="2">
        <f t="shared" si="8"/>
        <v>323.19126851749257</v>
      </c>
      <c r="X34" s="2">
        <f t="shared" si="8"/>
        <v>315.11148680455523</v>
      </c>
      <c r="Y34" s="2">
        <f t="shared" si="8"/>
        <v>307.23369963444134</v>
      </c>
      <c r="Z34" s="2">
        <f t="shared" si="8"/>
        <v>299.5528571435803</v>
      </c>
      <c r="AA34" s="2">
        <f t="shared" si="8"/>
        <v>292.06403571499078</v>
      </c>
      <c r="AB34" s="2">
        <f t="shared" si="8"/>
        <v>284.76243482211601</v>
      </c>
      <c r="AC34" s="2">
        <f t="shared" si="8"/>
        <v>277.64337395156309</v>
      </c>
      <c r="AD34" s="2">
        <f t="shared" si="8"/>
        <v>270.70228960277399</v>
      </c>
      <c r="AE34" s="2">
        <f t="shared" si="8"/>
        <v>263.93473236270461</v>
      </c>
      <c r="AF34" s="2">
        <f t="shared" si="8"/>
        <v>257.336364053637</v>
      </c>
      <c r="AG34" s="2">
        <f t="shared" si="8"/>
        <v>250.90295495229606</v>
      </c>
      <c r="AH34" s="2">
        <f t="shared" si="8"/>
        <v>244.63038107848865</v>
      </c>
      <c r="AI34" s="2">
        <f t="shared" si="8"/>
        <v>238.51462155152643</v>
      </c>
      <c r="AJ34" s="2">
        <f t="shared" si="8"/>
        <v>232.55175601273825</v>
      </c>
      <c r="AK34" s="2">
        <f t="shared" si="8"/>
        <v>226.73796211241978</v>
      </c>
      <c r="AL34" s="2">
        <f t="shared" si="8"/>
        <v>221.06951305960928</v>
      </c>
      <c r="AM34" s="2">
        <f t="shared" si="8"/>
        <v>215.54277523311904</v>
      </c>
      <c r="AN34" s="2">
        <f t="shared" si="8"/>
        <v>210.15420585229106</v>
      </c>
      <c r="AO34" s="2">
        <f t="shared" si="8"/>
        <v>204.90035070598378</v>
      </c>
      <c r="AP34" s="2">
        <f t="shared" si="8"/>
        <v>199.77784193833418</v>
      </c>
      <c r="AQ34" s="2">
        <f t="shared" si="8"/>
        <v>194.78339588987581</v>
      </c>
      <c r="AR34" s="2">
        <f t="shared" si="8"/>
        <v>189.9138109926289</v>
      </c>
      <c r="AS34" s="2">
        <f t="shared" si="8"/>
        <v>185.16596571781318</v>
      </c>
      <c r="AT34" s="2">
        <f t="shared" si="8"/>
        <v>180.53681657486786</v>
      </c>
      <c r="AU34" s="2">
        <f t="shared" si="8"/>
        <v>176.02339616049616</v>
      </c>
      <c r="AV34" s="2">
        <f t="shared" si="8"/>
        <v>171.62281125648374</v>
      </c>
      <c r="AW34" s="2">
        <f>+AV34*(1-$B$36)</f>
        <v>167.33224097507164</v>
      </c>
      <c r="AX34" s="2">
        <f t="shared" si="8"/>
        <v>163.14893495069484</v>
      </c>
      <c r="AY34" s="2">
        <f t="shared" si="8"/>
        <v>159.07021157692745</v>
      </c>
      <c r="AZ34" s="2">
        <f t="shared" si="8"/>
        <v>155.09345628750427</v>
      </c>
      <c r="BA34" s="2">
        <f t="shared" si="8"/>
        <v>151.21611988031665</v>
      </c>
      <c r="BB34" s="2">
        <f t="shared" si="8"/>
        <v>147.43571688330874</v>
      </c>
      <c r="BC34" s="2">
        <f t="shared" si="8"/>
        <v>143.74982396122601</v>
      </c>
      <c r="BD34" s="2">
        <f t="shared" si="8"/>
        <v>140.15607836219536</v>
      </c>
      <c r="BE34" s="2">
        <f t="shared" si="8"/>
        <v>136.65217640314046</v>
      </c>
      <c r="BF34" s="2">
        <f t="shared" si="8"/>
        <v>133.23587199306195</v>
      </c>
      <c r="BG34" s="2">
        <f t="shared" si="8"/>
        <v>129.9049751932354</v>
      </c>
      <c r="BH34" s="2">
        <f t="shared" si="8"/>
        <v>126.65735081340452</v>
      </c>
      <c r="BI34" s="2">
        <f t="shared" si="8"/>
        <v>123.4909170430694</v>
      </c>
      <c r="BJ34" s="2">
        <f t="shared" si="8"/>
        <v>120.40364411699267</v>
      </c>
      <c r="BK34" s="2">
        <f t="shared" si="8"/>
        <v>117.39355301406785</v>
      </c>
      <c r="BL34" s="2">
        <f t="shared" si="8"/>
        <v>114.45871418871614</v>
      </c>
      <c r="BM34" s="2">
        <f t="shared" si="8"/>
        <v>111.59724633399824</v>
      </c>
      <c r="BN34" s="2">
        <f t="shared" si="8"/>
        <v>108.80731517564828</v>
      </c>
      <c r="BO34" s="2">
        <f t="shared" si="8"/>
        <v>106.08713229625708</v>
      </c>
      <c r="BP34" s="2">
        <f t="shared" si="8"/>
        <v>103.43495398885065</v>
      </c>
      <c r="BQ34" s="2">
        <f t="shared" si="8"/>
        <v>100.84908013912938</v>
      </c>
      <c r="BR34" s="2">
        <f t="shared" si="8"/>
        <v>98.327853135651154</v>
      </c>
      <c r="BS34" s="2">
        <f t="shared" si="8"/>
        <v>95.869656807259872</v>
      </c>
      <c r="BT34" s="2">
        <f t="shared" ref="BT34:CW34" si="9">+BS34*(1-$B$36)</f>
        <v>93.472915387078373</v>
      </c>
      <c r="BU34" s="2">
        <f t="shared" si="9"/>
        <v>91.136092502401411</v>
      </c>
      <c r="BV34" s="2">
        <f t="shared" si="9"/>
        <v>88.857690189841378</v>
      </c>
      <c r="BW34" s="2">
        <f t="shared" si="9"/>
        <v>86.636247935095341</v>
      </c>
      <c r="BX34" s="2">
        <f t="shared" si="9"/>
        <v>84.470341736717955</v>
      </c>
      <c r="BY34" s="2">
        <f t="shared" si="9"/>
        <v>82.358583193300007</v>
      </c>
      <c r="BZ34" s="2">
        <f t="shared" si="9"/>
        <v>80.299618613467501</v>
      </c>
      <c r="CA34" s="2">
        <f t="shared" si="9"/>
        <v>78.292128148130814</v>
      </c>
      <c r="CB34" s="2">
        <f t="shared" si="9"/>
        <v>76.334824944427538</v>
      </c>
      <c r="CC34" s="2">
        <f t="shared" si="9"/>
        <v>74.426454320816845</v>
      </c>
      <c r="CD34" s="2">
        <f t="shared" si="9"/>
        <v>72.565792962796422</v>
      </c>
      <c r="CE34" s="2">
        <f t="shared" si="9"/>
        <v>70.751648138726509</v>
      </c>
      <c r="CF34" s="2">
        <f t="shared" si="9"/>
        <v>68.98285693525834</v>
      </c>
      <c r="CG34" s="2">
        <f t="shared" si="9"/>
        <v>67.258285511876878</v>
      </c>
      <c r="CH34" s="2">
        <f t="shared" si="9"/>
        <v>65.576828374079952</v>
      </c>
      <c r="CI34" s="2">
        <f t="shared" si="9"/>
        <v>63.937407664727949</v>
      </c>
      <c r="CJ34" s="2">
        <f t="shared" si="9"/>
        <v>62.338972473109749</v>
      </c>
      <c r="CK34" s="2">
        <f t="shared" si="9"/>
        <v>60.780498161282004</v>
      </c>
      <c r="CL34" s="2">
        <f t="shared" si="9"/>
        <v>59.260985707249951</v>
      </c>
      <c r="CM34" s="2">
        <f t="shared" si="9"/>
        <v>57.7794610645687</v>
      </c>
      <c r="CN34" s="2">
        <f t="shared" si="9"/>
        <v>56.33497453795448</v>
      </c>
      <c r="CO34" s="2">
        <f t="shared" si="9"/>
        <v>54.926600174505616</v>
      </c>
      <c r="CP34" s="2">
        <f t="shared" si="9"/>
        <v>53.553435170142976</v>
      </c>
      <c r="CQ34" s="2">
        <f t="shared" si="9"/>
        <v>52.214599290889403</v>
      </c>
      <c r="CR34" s="2">
        <f t="shared" si="9"/>
        <v>50.909234308617165</v>
      </c>
      <c r="CS34" s="2">
        <f t="shared" si="9"/>
        <v>49.636503450901735</v>
      </c>
      <c r="CT34" s="2">
        <f t="shared" si="9"/>
        <v>48.395590864629192</v>
      </c>
      <c r="CU34" s="2">
        <f t="shared" si="9"/>
        <v>47.185701093013463</v>
      </c>
      <c r="CV34" s="2">
        <f t="shared" si="9"/>
        <v>46.006058565688129</v>
      </c>
      <c r="CW34" s="2">
        <f t="shared" si="9"/>
        <v>44.855907101545924</v>
      </c>
    </row>
    <row r="35" spans="1:101" ht="20.75" customHeight="1" x14ac:dyDescent="0.2">
      <c r="A35" s="8" t="s">
        <v>149</v>
      </c>
      <c r="C35" s="2"/>
      <c r="D35" s="2">
        <f>+D34/C34</f>
        <v>0.97499999999999998</v>
      </c>
      <c r="E35" s="2">
        <f t="shared" ref="E35:AC35" si="10">+E34/D34</f>
        <v>0.97499999999999998</v>
      </c>
      <c r="F35" s="2">
        <f t="shared" si="10"/>
        <v>0.97499999999999998</v>
      </c>
      <c r="G35" s="2">
        <f t="shared" si="10"/>
        <v>0.97499999999999998</v>
      </c>
      <c r="H35" s="2">
        <f t="shared" si="10"/>
        <v>0.97499999999999998</v>
      </c>
      <c r="I35" s="2">
        <f t="shared" si="10"/>
        <v>0.97499999999999998</v>
      </c>
      <c r="J35" s="2">
        <f t="shared" si="10"/>
        <v>0.97499999999999998</v>
      </c>
      <c r="K35" s="2">
        <f t="shared" si="10"/>
        <v>0.97499999999999998</v>
      </c>
      <c r="L35" s="2">
        <f t="shared" si="10"/>
        <v>0.97499999999999998</v>
      </c>
      <c r="M35" s="2">
        <f t="shared" si="10"/>
        <v>0.97499999999999998</v>
      </c>
      <c r="N35" s="2">
        <f t="shared" si="10"/>
        <v>0.97499999999999998</v>
      </c>
      <c r="O35" s="2">
        <f t="shared" si="10"/>
        <v>0.97499999999999998</v>
      </c>
      <c r="P35" s="2">
        <f t="shared" si="10"/>
        <v>0.97499999999999998</v>
      </c>
      <c r="Q35" s="2">
        <f t="shared" si="10"/>
        <v>0.97499999999999998</v>
      </c>
      <c r="R35" s="2">
        <f t="shared" si="10"/>
        <v>0.97499999999999998</v>
      </c>
      <c r="S35" s="2">
        <f t="shared" si="10"/>
        <v>0.97500000000000009</v>
      </c>
      <c r="T35" s="2">
        <f t="shared" si="10"/>
        <v>0.97499999999999987</v>
      </c>
      <c r="U35" s="2">
        <f t="shared" si="10"/>
        <v>0.97499999999999998</v>
      </c>
      <c r="V35" s="2">
        <f t="shared" si="10"/>
        <v>0.97500000000000009</v>
      </c>
      <c r="W35" s="2">
        <f t="shared" si="10"/>
        <v>0.97499999999999998</v>
      </c>
      <c r="X35" s="2">
        <f t="shared" si="10"/>
        <v>0.97499999999999987</v>
      </c>
      <c r="Y35" s="2">
        <f t="shared" si="10"/>
        <v>0.97499999999999998</v>
      </c>
      <c r="Z35" s="2">
        <f t="shared" si="10"/>
        <v>0.97499999999999998</v>
      </c>
      <c r="AA35" s="2">
        <f t="shared" si="10"/>
        <v>0.97499999999999998</v>
      </c>
      <c r="AB35" s="2">
        <f t="shared" si="10"/>
        <v>0.97499999999999998</v>
      </c>
      <c r="AC35" s="2">
        <f t="shared" si="10"/>
        <v>0.97499999999999998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20.75" customHeight="1" x14ac:dyDescent="0.2">
      <c r="A36" s="8" t="s">
        <v>150</v>
      </c>
      <c r="B36" s="46">
        <f>+Parameters!B26</f>
        <v>2.5000000000000001E-2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ht="20.75" customHeight="1" x14ac:dyDescent="0.2">
      <c r="A37" s="8" t="s">
        <v>357</v>
      </c>
      <c r="B37" s="46">
        <v>1.2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20.75" customHeight="1" x14ac:dyDescent="0.2">
      <c r="A38" s="8" t="s">
        <v>120</v>
      </c>
      <c r="B38" s="46">
        <f>+Parameters!B12</f>
        <v>2250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ht="20.75" customHeight="1" x14ac:dyDescent="0.2">
      <c r="A39" s="8" t="s">
        <v>27</v>
      </c>
      <c r="B39" s="46">
        <f>+Parameters!B11</f>
        <v>2.6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20.75" customHeight="1" thickBot="1" x14ac:dyDescent="0.25">
      <c r="A40" s="12" t="s">
        <v>28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20.75" customHeight="1" thickTop="1" x14ac:dyDescent="0.2">
      <c r="A41" s="9" t="s">
        <v>370</v>
      </c>
      <c r="B41" s="96">
        <f>+B42</f>
        <v>0.35032002740000001</v>
      </c>
      <c r="C41" s="3">
        <f t="shared" ref="C41:BN41" si="11">+B41*EXP(B43*(C2-B2))</f>
        <v>0.32468227887664686</v>
      </c>
      <c r="D41" s="3">
        <f t="shared" si="11"/>
        <v>0.30103494112003065</v>
      </c>
      <c r="E41" s="3">
        <f t="shared" si="11"/>
        <v>0.27921523347900251</v>
      </c>
      <c r="F41" s="3">
        <f t="shared" si="11"/>
        <v>0.25907432380923329</v>
      </c>
      <c r="G41" s="3">
        <f t="shared" si="11"/>
        <v>0.24047608148626962</v>
      </c>
      <c r="H41" s="3">
        <f t="shared" si="11"/>
        <v>0.22329594631937605</v>
      </c>
      <c r="I41" s="3">
        <f t="shared" si="11"/>
        <v>0.20741990219931683</v>
      </c>
      <c r="J41" s="3">
        <f t="shared" si="11"/>
        <v>0.19274354542576499</v>
      </c>
      <c r="K41" s="3">
        <f t="shared" si="11"/>
        <v>0.17917123865819237</v>
      </c>
      <c r="L41" s="3">
        <f t="shared" si="11"/>
        <v>0.16661534233000197</v>
      </c>
      <c r="M41" s="3">
        <f t="shared" si="11"/>
        <v>0.15499551617010313</v>
      </c>
      <c r="N41" s="3">
        <f t="shared" si="11"/>
        <v>0.14423808419871922</v>
      </c>
      <c r="O41" s="3">
        <f t="shared" si="11"/>
        <v>0.13427545721353704</v>
      </c>
      <c r="P41" s="3">
        <f t="shared" si="11"/>
        <v>0.12504560736601034</v>
      </c>
      <c r="Q41" s="3">
        <f t="shared" si="11"/>
        <v>0.11649158995254968</v>
      </c>
      <c r="R41" s="3">
        <f t="shared" si="11"/>
        <v>0.10856110801756592</v>
      </c>
      <c r="S41" s="3">
        <f t="shared" si="11"/>
        <v>0.10120611579033552</v>
      </c>
      <c r="T41" s="3">
        <f t="shared" si="11"/>
        <v>9.438245736029155E-2</v>
      </c>
      <c r="U41" s="3">
        <f t="shared" si="11"/>
        <v>8.8049537339965969E-2</v>
      </c>
      <c r="V41" s="3">
        <f t="shared" si="11"/>
        <v>8.2170020575311795E-2</v>
      </c>
      <c r="W41" s="3">
        <f t="shared" si="11"/>
        <v>7.6709558242997883E-2</v>
      </c>
      <c r="X41" s="3">
        <f t="shared" si="11"/>
        <v>7.1636537926613258E-2</v>
      </c>
      <c r="Y41" s="3">
        <f t="shared" si="11"/>
        <v>6.6921855491330701E-2</v>
      </c>
      <c r="Z41" s="3">
        <f t="shared" si="11"/>
        <v>6.2538706781961162E-2</v>
      </c>
      <c r="AA41" s="3">
        <f t="shared" si="11"/>
        <v>5.8462397354720197E-2</v>
      </c>
      <c r="AB41" s="3">
        <f t="shared" si="11"/>
        <v>5.4670168620431954E-2</v>
      </c>
      <c r="AC41" s="3">
        <f t="shared" si="11"/>
        <v>5.1141038928115244E-2</v>
      </c>
      <c r="AD41" s="3">
        <f t="shared" si="11"/>
        <v>4.7855658254543826E-2</v>
      </c>
      <c r="AE41" s="3">
        <f t="shared" si="11"/>
        <v>4.4796175288897885E-2</v>
      </c>
      <c r="AF41" s="3">
        <f t="shared" si="11"/>
        <v>4.1946115813325774E-2</v>
      </c>
      <c r="AG41" s="3">
        <f t="shared" si="11"/>
        <v>3.9290271381282049E-2</v>
      </c>
      <c r="AH41" s="3">
        <f t="shared" si="11"/>
        <v>3.6814597386948644E-2</v>
      </c>
      <c r="AI41" s="3">
        <f t="shared" si="11"/>
        <v>3.4506119701822643E-2</v>
      </c>
      <c r="AJ41" s="3">
        <f t="shared" si="11"/>
        <v>3.2352849129514222E-2</v>
      </c>
      <c r="AK41" s="3">
        <f t="shared" si="11"/>
        <v>3.0343702997703663E-2</v>
      </c>
      <c r="AL41" s="3">
        <f t="shared" si="11"/>
        <v>2.8468433267742062E-2</v>
      </c>
      <c r="AM41" s="3">
        <f t="shared" si="11"/>
        <v>2.6717560598163548E-2</v>
      </c>
      <c r="AN41" s="3">
        <f t="shared" si="11"/>
        <v>2.5082313848962479E-2</v>
      </c>
      <c r="AO41" s="3">
        <f t="shared" si="11"/>
        <v>2.35545745593773E-2</v>
      </c>
      <c r="AP41" s="3">
        <f t="shared" si="11"/>
        <v>2.2126825973563968E-2</v>
      </c>
      <c r="AQ41" s="3">
        <f t="shared" si="11"/>
        <v>2.0792106226341991E-2</v>
      </c>
      <c r="AR41" s="3">
        <f t="shared" si="11"/>
        <v>1.9543965335520986E-2</v>
      </c>
      <c r="AS41" s="3">
        <f t="shared" si="11"/>
        <v>1.8376425678495529E-2</v>
      </c>
      <c r="AT41" s="3">
        <f t="shared" si="11"/>
        <v>1.7283945659128344E-2</v>
      </c>
      <c r="AU41" s="3">
        <f t="shared" si="11"/>
        <v>1.6261386296695282E-2</v>
      </c>
      <c r="AV41" s="3">
        <f t="shared" si="11"/>
        <v>1.5303980492082762E-2</v>
      </c>
      <c r="AW41" s="3">
        <f t="shared" si="11"/>
        <v>1.4407304747728058E-2</v>
      </c>
      <c r="AX41" s="3">
        <f t="shared" si="11"/>
        <v>1.356725313717321E-2</v>
      </c>
      <c r="AY41" s="3">
        <f t="shared" si="11"/>
        <v>1.2780013337742801E-2</v>
      </c>
      <c r="AZ41" s="3">
        <f t="shared" si="11"/>
        <v>1.2042044555916318E-2</v>
      </c>
      <c r="BA41" s="3">
        <f t="shared" si="11"/>
        <v>1.1350057189593204E-2</v>
      </c>
      <c r="BB41" s="3">
        <f t="shared" si="11"/>
        <v>1.0700994084775187E-2</v>
      </c>
      <c r="BC41" s="3">
        <f t="shared" si="11"/>
        <v>1.0092013256335849E-2</v>
      </c>
      <c r="BD41" s="3">
        <f t="shared" si="11"/>
        <v>9.5204719536195904E-3</v>
      </c>
      <c r="BE41" s="3">
        <f t="shared" si="11"/>
        <v>8.9839119617095391E-3</v>
      </c>
      <c r="BF41" s="3">
        <f t="shared" si="11"/>
        <v>8.4800460384149585E-3</v>
      </c>
      <c r="BG41" s="3">
        <f t="shared" si="11"/>
        <v>8.0067453954341308E-3</v>
      </c>
      <c r="BH41" s="3">
        <f t="shared" si="11"/>
        <v>7.5620281398210689E-3</v>
      </c>
      <c r="BI41" s="3">
        <f t="shared" si="11"/>
        <v>7.1440485988901702E-3</v>
      </c>
      <c r="BJ41" s="3">
        <f t="shared" si="11"/>
        <v>6.7510874580917184E-3</v>
      </c>
      <c r="BK41" s="3">
        <f t="shared" si="11"/>
        <v>6.3815426472375947E-3</v>
      </c>
      <c r="BL41" s="3">
        <f t="shared" si="11"/>
        <v>6.0339209157998014E-3</v>
      </c>
      <c r="BM41" s="3">
        <f t="shared" si="11"/>
        <v>5.7068300428894363E-3</v>
      </c>
      <c r="BN41" s="3">
        <f t="shared" si="11"/>
        <v>5.3989716319910661E-3</v>
      </c>
      <c r="BO41" s="3">
        <f t="shared" ref="BO41:CW41" si="12">+BN41*EXP(BN43*(BO2-BN2))</f>
        <v>5.109134444614148E-3</v>
      </c>
      <c r="BP41" s="3">
        <f t="shared" si="12"/>
        <v>4.8361882307627127E-3</v>
      </c>
      <c r="BQ41" s="3">
        <f t="shared" si="12"/>
        <v>4.5790780175474759E-3</v>
      </c>
      <c r="BR41" s="3">
        <f t="shared" si="12"/>
        <v>4.3368188203987091E-3</v>
      </c>
      <c r="BS41" s="3">
        <f t="shared" si="12"/>
        <v>4.1084907442086906E-3</v>
      </c>
      <c r="BT41" s="3">
        <f t="shared" si="12"/>
        <v>3.8932344443624299E-3</v>
      </c>
      <c r="BU41" s="3">
        <f t="shared" si="12"/>
        <v>3.6902469200254615E-3</v>
      </c>
      <c r="BV41" s="3">
        <f t="shared" si="12"/>
        <v>3.4987776142668442E-3</v>
      </c>
      <c r="BW41" s="3">
        <f t="shared" si="12"/>
        <v>3.3181247976214207E-3</v>
      </c>
      <c r="BX41" s="3">
        <f t="shared" si="12"/>
        <v>3.1476322135536609E-3</v>
      </c>
      <c r="BY41" s="3">
        <f t="shared" si="12"/>
        <v>2.9866859659903747E-3</v>
      </c>
      <c r="BZ41" s="3">
        <f t="shared" si="12"/>
        <v>2.8347116306543757E-3</v>
      </c>
      <c r="CA41" s="3">
        <f t="shared" si="12"/>
        <v>2.6911715733677166E-3</v>
      </c>
      <c r="CB41" s="3">
        <f t="shared" si="12"/>
        <v>2.5555624598122936E-3</v>
      </c>
      <c r="CC41" s="3">
        <f t="shared" si="12"/>
        <v>2.4274129424473861E-3</v>
      </c>
      <c r="CD41" s="3">
        <f t="shared" si="12"/>
        <v>2.3062815113971016E-3</v>
      </c>
      <c r="CE41" s="3">
        <f t="shared" si="12"/>
        <v>2.1917544971440097E-3</v>
      </c>
      <c r="CF41" s="3">
        <f t="shared" si="12"/>
        <v>2.0834442138060482E-3</v>
      </c>
      <c r="CG41" s="3">
        <f t="shared" si="12"/>
        <v>1.9809872326389372E-3</v>
      </c>
      <c r="CH41" s="3">
        <f t="shared" si="12"/>
        <v>1.8840427762021788E-3</v>
      </c>
      <c r="CI41" s="3">
        <f t="shared" si="12"/>
        <v>1.7922912243589718E-3</v>
      </c>
      <c r="CJ41" s="3">
        <f t="shared" si="12"/>
        <v>1.7054327239543466E-3</v>
      </c>
      <c r="CK41" s="3">
        <f t="shared" si="12"/>
        <v>1.6231858946362803E-3</v>
      </c>
      <c r="CL41" s="3">
        <f t="shared" si="12"/>
        <v>1.5452866238559505E-3</v>
      </c>
      <c r="CM41" s="3">
        <f t="shared" si="12"/>
        <v>1.471486944609594E-3</v>
      </c>
      <c r="CN41" s="3">
        <f t="shared" si="12"/>
        <v>1.4015539899693938E-3</v>
      </c>
      <c r="CO41" s="3">
        <f t="shared" si="12"/>
        <v>1.3352690188977632E-3</v>
      </c>
      <c r="CP41" s="3">
        <f t="shared" si="12"/>
        <v>1.272426508251428E-3</v>
      </c>
      <c r="CQ41" s="3">
        <f t="shared" si="12"/>
        <v>1.2128333062616633E-3</v>
      </c>
      <c r="CR41" s="3">
        <f t="shared" si="12"/>
        <v>1.1563078431275002E-3</v>
      </c>
      <c r="CS41" s="3">
        <f t="shared" si="12"/>
        <v>1.1026793946820683E-3</v>
      </c>
      <c r="CT41" s="3">
        <f t="shared" si="12"/>
        <v>1.0517873953906434E-3</v>
      </c>
      <c r="CU41" s="3">
        <f t="shared" si="12"/>
        <v>1.0034807972144344E-3</v>
      </c>
      <c r="CV41" s="3">
        <f t="shared" si="12"/>
        <v>9.5761747112850276E-4</v>
      </c>
      <c r="CW41" s="3">
        <f t="shared" si="12"/>
        <v>9.1406364831712211E-4</v>
      </c>
    </row>
    <row r="42" spans="1:101" ht="20.75" customHeight="1" x14ac:dyDescent="0.2">
      <c r="A42" s="8" t="s">
        <v>369</v>
      </c>
      <c r="B42">
        <v>0.35032002740000001</v>
      </c>
      <c r="C42" s="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ht="20.75" customHeight="1" x14ac:dyDescent="0.2">
      <c r="A43" s="8" t="s">
        <v>151</v>
      </c>
      <c r="B43" s="2">
        <f>+Parameters!B15</f>
        <v>-1.52E-2</v>
      </c>
      <c r="C43" s="2">
        <f>+B43*(1+Parameters!$B$66)^5</f>
        <v>-1.5124151848075985E-2</v>
      </c>
      <c r="D43" s="2">
        <f>+C43*(1+Parameters!$B$66)^5</f>
        <v>-1.5048682179188174E-2</v>
      </c>
      <c r="E43" s="2">
        <f>+D43*(1+Parameters!$B$66)^5</f>
        <v>-1.4973589104702431E-2</v>
      </c>
      <c r="F43" s="2">
        <f>+E43*(1+Parameters!$B$66)^5</f>
        <v>-1.4898870745408929E-2</v>
      </c>
      <c r="G43" s="2">
        <f>+F43*(1+Parameters!$B$66)^5</f>
        <v>-1.482452523147511E-2</v>
      </c>
      <c r="H43" s="2">
        <f>+G43*(1+Parameters!$B$66)^5</f>
        <v>-1.4750550702398904E-2</v>
      </c>
      <c r="I43" s="2">
        <f>+H43*(1+Parameters!$B$66)^5</f>
        <v>-1.4676945306962164E-2</v>
      </c>
      <c r="J43" s="2">
        <f>+I43*(1+Parameters!$B$66)^5</f>
        <v>-1.460370720318434E-2</v>
      </c>
      <c r="K43" s="2">
        <f>+J43*(1+Parameters!$B$66)^5</f>
        <v>-1.4530834558276381E-2</v>
      </c>
      <c r="L43" s="2">
        <f>+K43*(1+Parameters!$B$66)^5</f>
        <v>-1.4458325548594875E-2</v>
      </c>
      <c r="M43" s="2">
        <f>+L43*(1+Parameters!$B$66)^5</f>
        <v>-1.4386178359596409E-2</v>
      </c>
      <c r="N43" s="2">
        <f>+M43*(1+Parameters!$B$66)^5</f>
        <v>-1.4314391185792157E-2</v>
      </c>
      <c r="O43" s="2">
        <f>+N43*(1+Parameters!$B$66)^5</f>
        <v>-1.42429622307027E-2</v>
      </c>
      <c r="P43" s="2">
        <f>+O43*(1+Parameters!$B$66)^5</f>
        <v>-1.4171889706813072E-2</v>
      </c>
      <c r="Q43" s="2">
        <f>+P43*(1+Parameters!$B$66)^5</f>
        <v>-1.4101171835528023E-2</v>
      </c>
      <c r="R43" s="2">
        <f>+Q43*(1+Parameters!$B$66)^5</f>
        <v>-1.4030806847127512E-2</v>
      </c>
      <c r="S43" s="2">
        <f>+R43*(1+Parameters!$B$66)^5</f>
        <v>-1.3960792980722418E-2</v>
      </c>
      <c r="T43" s="2">
        <f>+S43*(1+Parameters!$B$66)^5</f>
        <v>-1.3891128484210473E-2</v>
      </c>
      <c r="U43" s="2">
        <f>+T43*(1+Parameters!$B$66)^5</f>
        <v>-1.382181161423242E-2</v>
      </c>
      <c r="V43" s="2">
        <f>+U43*(1+Parameters!$B$66)^5</f>
        <v>-1.375284063612838E-2</v>
      </c>
      <c r="W43" s="2">
        <f>+V43*(1+Parameters!$B$66)^5</f>
        <v>-1.3684213823894443E-2</v>
      </c>
      <c r="X43" s="2">
        <f>+W43*(1+Parameters!$B$66)^5</f>
        <v>-1.3615929460139479E-2</v>
      </c>
      <c r="Y43" s="2">
        <f>+X43*(1+Parameters!$B$66)^5</f>
        <v>-1.3547985836042154E-2</v>
      </c>
      <c r="Z43" s="2">
        <f>+Y43*(1+Parameters!$B$66)^5</f>
        <v>-1.3480381251308172E-2</v>
      </c>
      <c r="AA43" s="2">
        <f>+Z43*(1+Parameters!$B$66)^5</f>
        <v>-1.341311401412772E-2</v>
      </c>
      <c r="AB43" s="2">
        <f>+AA43*(1+Parameters!$B$66)^5</f>
        <v>-1.3346182441133135E-2</v>
      </c>
      <c r="AC43" s="2">
        <f>+AB43*(1+Parameters!$B$66)^5</f>
        <v>-1.3279584857356775E-2</v>
      </c>
      <c r="AD43" s="2">
        <f>+AC43*(1+Parameters!$B$66)^5</f>
        <v>-1.3213319596189101E-2</v>
      </c>
      <c r="AE43" s="2">
        <f>+AD43*(1+Parameters!$B$66)^5</f>
        <v>-1.3147384999336974E-2</v>
      </c>
      <c r="AF43" s="2">
        <f>+AE43*(1+Parameters!$B$66)^5</f>
        <v>-1.3081779416782157E-2</v>
      </c>
      <c r="AG43" s="2">
        <f>+AF43*(1+Parameters!$B$66)^5</f>
        <v>-1.3016501206740015E-2</v>
      </c>
      <c r="AH43" s="2">
        <f>+AG43*(1+Parameters!$B$66)^5</f>
        <v>-1.295154873561844E-2</v>
      </c>
      <c r="AI43" s="2">
        <f>+AH43*(1+Parameters!$B$66)^5</f>
        <v>-1.2886920377976962E-2</v>
      </c>
      <c r="AJ43" s="2">
        <f>+AI43*(1+Parameters!$B$66)^5</f>
        <v>-1.2822614516486076E-2</v>
      </c>
      <c r="AK43" s="2">
        <f>+AJ43*(1+Parameters!$B$66)^5</f>
        <v>-1.2758629541886765E-2</v>
      </c>
      <c r="AL43" s="2">
        <f>+AK43*(1+Parameters!$B$66)^5</f>
        <v>-1.2694963852950235E-2</v>
      </c>
      <c r="AM43" s="2">
        <f>+AL43*(1+Parameters!$B$66)^5</f>
        <v>-1.2631615856437836E-2</v>
      </c>
      <c r="AN43" s="2">
        <f>+AM43*(1+Parameters!$B$66)^5</f>
        <v>-1.2568583967061198E-2</v>
      </c>
      <c r="AO43" s="2">
        <f>+AN43*(1+Parameters!$B$66)^5</f>
        <v>-1.2505866607442554E-2</v>
      </c>
      <c r="AP43" s="2">
        <f>+AO43*(1+Parameters!$B$66)^5</f>
        <v>-1.2443462208075266E-2</v>
      </c>
      <c r="AQ43" s="2">
        <f>+AP43*(1+Parameters!$B$66)^5</f>
        <v>-1.2381369207284554E-2</v>
      </c>
      <c r="AR43" s="2">
        <f>+AQ43*(1+Parameters!$B$66)^5</f>
        <v>-1.2319586051188406E-2</v>
      </c>
      <c r="AS43" s="2">
        <f>+AR43*(1+Parameters!$B$66)^5</f>
        <v>-1.2258111193658702E-2</v>
      </c>
      <c r="AT43" s="2">
        <f>+AS43*(1+Parameters!$B$66)^5</f>
        <v>-1.2196943096282511E-2</v>
      </c>
      <c r="AU43" s="2">
        <f>+AT43*(1+Parameters!$B$66)^5</f>
        <v>-1.2136080228323604E-2</v>
      </c>
      <c r="AV43" s="2">
        <f>+AU43*(1+Parameters!$B$66)^5</f>
        <v>-1.2075521066684134E-2</v>
      </c>
      <c r="AW43" s="2">
        <f>+AV43*(1+Parameters!$B$66)^5</f>
        <v>-1.2015264095866536E-2</v>
      </c>
      <c r="AX43" s="2">
        <f>+AW43*(1+Parameters!$B$66)^5</f>
        <v>-1.1955307807935587E-2</v>
      </c>
      <c r="AY43" s="2">
        <f>+AX43*(1+Parameters!$B$66)^5</f>
        <v>-1.1895650702480675E-2</v>
      </c>
      <c r="AZ43" s="2">
        <f>+AY43*(1+Parameters!$B$66)^5</f>
        <v>-1.1836291286578256E-2</v>
      </c>
      <c r="BA43" s="2">
        <f>+AZ43*(1+Parameters!$B$66)^5</f>
        <v>-1.1777228074754488E-2</v>
      </c>
      <c r="BB43" s="2">
        <f>+BA43*(1+Parameters!$B$66)^5</f>
        <v>-1.1718459588948058E-2</v>
      </c>
      <c r="BC43" s="2">
        <f>+BB43*(1+Parameters!$B$66)^5</f>
        <v>-1.1659984358473192E-2</v>
      </c>
      <c r="BD43" s="2">
        <f>+BC43*(1+Parameters!$B$66)^5</f>
        <v>-1.1601800919982856E-2</v>
      </c>
      <c r="BE43" s="2">
        <f>+BD43*(1+Parameters!$B$66)^5</f>
        <v>-1.154390781743213E-2</v>
      </c>
      <c r="BF43" s="2">
        <f>+BE43*(1+Parameters!$B$66)^5</f>
        <v>-1.1486303602041774E-2</v>
      </c>
      <c r="BG43" s="2">
        <f>+BF43*(1+Parameters!$B$66)^5</f>
        <v>-1.142898683226197E-2</v>
      </c>
      <c r="BH43" s="2">
        <f>+BG43*(1+Parameters!$B$66)^5</f>
        <v>-1.1371956073736247E-2</v>
      </c>
      <c r="BI43" s="2">
        <f>+BH43*(1+Parameters!$B$66)^5</f>
        <v>-1.131520989926559E-2</v>
      </c>
      <c r="BJ43" s="2">
        <f>+BI43*(1+Parameters!$B$66)^5</f>
        <v>-1.125874688877272E-2</v>
      </c>
      <c r="BK43" s="2">
        <f>+BJ43*(1+Parameters!$B$66)^5</f>
        <v>-1.1202565629266558E-2</v>
      </c>
      <c r="BL43" s="2">
        <f>+BK43*(1+Parameters!$B$66)^5</f>
        <v>-1.1146664714806864E-2</v>
      </c>
      <c r="BM43" s="2">
        <f>+BL43*(1+Parameters!$B$66)^5</f>
        <v>-1.1091042746469052E-2</v>
      </c>
      <c r="BN43" s="2">
        <f>+BM43*(1+Parameters!$B$66)^5</f>
        <v>-1.1035698332309189E-2</v>
      </c>
      <c r="BO43" s="2">
        <f>+BN43*(1+Parameters!$B$66)^5</f>
        <v>-1.0980630087329151E-2</v>
      </c>
      <c r="BP43" s="2">
        <f>+BO43*(1+Parameters!$B$66)^5</f>
        <v>-1.092583663344197E-2</v>
      </c>
      <c r="BQ43" s="2">
        <f>+BP43*(1+Parameters!$B$66)^5</f>
        <v>-1.0871316599437348E-2</v>
      </c>
      <c r="BR43" s="2">
        <f>+BQ43*(1+Parameters!$B$66)^5</f>
        <v>-1.0817068620947334E-2</v>
      </c>
      <c r="BS43" s="2">
        <f>+BR43*(1+Parameters!$B$66)^5</f>
        <v>-1.0763091340412196E-2</v>
      </c>
      <c r="BT43" s="2">
        <f>+BS43*(1+Parameters!$B$66)^5</f>
        <v>-1.0709383407046431E-2</v>
      </c>
      <c r="BU43" s="2">
        <f>+BT43*(1+Parameters!$B$66)^5</f>
        <v>-1.0655943476804972E-2</v>
      </c>
      <c r="BV43" s="2">
        <f>+BU43*(1+Parameters!$B$66)^5</f>
        <v>-1.0602770212349549E-2</v>
      </c>
      <c r="BW43" s="2">
        <f>+BV43*(1+Parameters!$B$66)^5</f>
        <v>-1.0549862283015226E-2</v>
      </c>
      <c r="BX43" s="2">
        <f>+BW43*(1+Parameters!$B$66)^5</f>
        <v>-1.0497218364777097E-2</v>
      </c>
      <c r="BY43" s="2">
        <f>+BX43*(1+Parameters!$B$66)^5</f>
        <v>-1.0444837140217151E-2</v>
      </c>
      <c r="BZ43" s="2">
        <f>+BY43*(1+Parameters!$B$66)^5</f>
        <v>-1.0392717298491309E-2</v>
      </c>
      <c r="CA43" s="2">
        <f>+BZ43*(1+Parameters!$B$66)^5</f>
        <v>-1.0340857535296618E-2</v>
      </c>
      <c r="CB43" s="2">
        <f>+CA43*(1+Parameters!$B$66)^5</f>
        <v>-1.0289256552838607E-2</v>
      </c>
      <c r="CC43" s="2">
        <f>+CB43*(1+Parameters!$B$66)^5</f>
        <v>-1.0237913059798813E-2</v>
      </c>
      <c r="CD43" s="2">
        <f>+CC43*(1+Parameters!$B$66)^5</f>
        <v>-1.0186825771302466E-2</v>
      </c>
      <c r="CE43" s="2">
        <f>+CD43*(1+Parameters!$B$66)^5</f>
        <v>-1.0135993408886334E-2</v>
      </c>
      <c r="CF43" s="2">
        <f>+CE43*(1+Parameters!$B$66)^5</f>
        <v>-1.0085414700466727E-2</v>
      </c>
      <c r="CG43" s="2">
        <f>+CF43*(1+Parameters!$B$66)^5</f>
        <v>-1.0035088380307668E-2</v>
      </c>
      <c r="CH43" s="2">
        <f>+CG43*(1+Parameters!$B$66)^5</f>
        <v>-9.9850131889892141E-3</v>
      </c>
      <c r="CI43" s="2">
        <f>+CH43*(1+Parameters!$B$66)^5</f>
        <v>-9.9351878733759409E-3</v>
      </c>
      <c r="CJ43" s="2">
        <f>+CI43*(1+Parameters!$B$66)^5</f>
        <v>-9.8856111865855828E-3</v>
      </c>
      <c r="CK43" s="2">
        <f>+CJ43*(1+Parameters!$B$66)^5</f>
        <v>-9.8362818879578276E-3</v>
      </c>
      <c r="CL43" s="2">
        <f>+CK43*(1+Parameters!$B$66)^5</f>
        <v>-9.7871987430232701E-3</v>
      </c>
      <c r="CM43" s="2">
        <f>+CL43*(1+Parameters!$B$66)^5</f>
        <v>-9.738360523472522E-3</v>
      </c>
      <c r="CN43" s="2">
        <f>+CM43*(1+Parameters!$B$66)^5</f>
        <v>-9.6897660071254711E-3</v>
      </c>
      <c r="CO43" s="2">
        <f>+CN43*(1+Parameters!$B$66)^5</f>
        <v>-9.6414139779006942E-3</v>
      </c>
      <c r="CP43" s="2">
        <f>+CO43*(1+Parameters!$B$66)^5</f>
        <v>-9.593303225785027E-3</v>
      </c>
      <c r="CQ43" s="2">
        <f>+CP43*(1+Parameters!$B$66)^5</f>
        <v>-9.5454325468032845E-3</v>
      </c>
      <c r="CR43" s="2">
        <f>+CQ43*(1+Parameters!$B$66)^5</f>
        <v>-9.4978007429881283E-3</v>
      </c>
      <c r="CS43" s="2">
        <f>+CR43*(1+Parameters!$B$66)^5</f>
        <v>-9.4504066223500896E-3</v>
      </c>
      <c r="CT43" s="2">
        <f>+CS43*(1+Parameters!$B$66)^5</f>
        <v>-9.4032489988477384E-3</v>
      </c>
      <c r="CU43" s="2">
        <f>+CT43*(1+Parameters!$B$66)^5</f>
        <v>-9.3563266923580059E-3</v>
      </c>
      <c r="CV43" s="2">
        <f>+CU43*(1+Parameters!$B$66)^5</f>
        <v>-9.3096385286466441E-3</v>
      </c>
      <c r="CW43" s="2">
        <f>+CV43*(1+Parameters!$B$66)^5</f>
        <v>-9.2631833393388516E-3</v>
      </c>
    </row>
    <row r="44" spans="1:101" ht="25.25" customHeight="1" x14ac:dyDescent="0.2">
      <c r="A44" s="8" t="s">
        <v>122</v>
      </c>
      <c r="B44" s="46">
        <f>+B45</f>
        <v>2.6</v>
      </c>
      <c r="C44" s="2">
        <f>+B44*(1-Parameters!$D$64)</f>
        <v>2.3010000000000002</v>
      </c>
      <c r="D44" s="2">
        <f>+C44*(1-Parameters!$D$64)</f>
        <v>2.0363850000000001</v>
      </c>
      <c r="E44" s="2">
        <f>+D44*(1-Parameters!$D$64)</f>
        <v>1.8022007250000001</v>
      </c>
      <c r="F44" s="2">
        <f>+E44*(1-Parameters!$D$64)</f>
        <v>1.5949476416250001</v>
      </c>
      <c r="G44" s="2">
        <f>+F44*(1-Parameters!$D$64)</f>
        <v>1.4115286628381252</v>
      </c>
      <c r="H44" s="2">
        <f>+G44*(1-Parameters!$D$64)</f>
        <v>1.2492028666117407</v>
      </c>
      <c r="I44" s="2">
        <f>+H44*(1-Parameters!$D$64)</f>
        <v>1.1055445369513905</v>
      </c>
      <c r="J44" s="2">
        <f>+I44*(1-Parameters!$D$64)</f>
        <v>0.97840691520198064</v>
      </c>
      <c r="K44" s="2">
        <f>+J44*(1-Parameters!$D$64)</f>
        <v>0.86589011995375287</v>
      </c>
      <c r="L44" s="2">
        <f>+K44*(1-Parameters!$D$64)</f>
        <v>0.76631275615907135</v>
      </c>
      <c r="M44" s="2">
        <f>+L44*(1-Parameters!$D$64)</f>
        <v>0.67818678920077813</v>
      </c>
      <c r="N44" s="2">
        <f>+M44*(1-Parameters!$D$64)</f>
        <v>0.60019530844268865</v>
      </c>
      <c r="O44" s="2">
        <f>+N44*(1-Parameters!$D$64)</f>
        <v>0.53117284797177944</v>
      </c>
      <c r="P44" s="2">
        <f>+O44*(1-Parameters!$D$64)</f>
        <v>0.47008797045502482</v>
      </c>
      <c r="Q44" s="2">
        <f>+P44*(1-Parameters!$D$64)</f>
        <v>0.41602785385269697</v>
      </c>
      <c r="R44" s="2">
        <f>+Q44*(1-Parameters!$D$64)</f>
        <v>0.36818465065963685</v>
      </c>
      <c r="S44" s="2">
        <f>+R44*(1-Parameters!$D$64)</f>
        <v>0.32584341583377863</v>
      </c>
      <c r="T44" s="2">
        <f>+S44*(1-Parameters!$D$64)</f>
        <v>0.28837142301289409</v>
      </c>
      <c r="U44" s="2">
        <f>+T44*(1-Parameters!$D$64)</f>
        <v>0.25520870936641127</v>
      </c>
      <c r="V44" s="2">
        <f>+U44*(1-Parameters!$D$64)</f>
        <v>0.22585970778927397</v>
      </c>
      <c r="W44" s="2">
        <f>+V44*(1-Parameters!$D$64)</f>
        <v>0.19988584139350746</v>
      </c>
      <c r="X44" s="2">
        <f>+W44*(1-Parameters!$D$64)</f>
        <v>0.17689896963325411</v>
      </c>
      <c r="Y44" s="2">
        <f>+X44*(1-Parameters!$D$64)</f>
        <v>0.15655558812542988</v>
      </c>
      <c r="Z44" s="2">
        <f>+Y44*(1-Parameters!$D$64)</f>
        <v>0.13855169549100546</v>
      </c>
      <c r="AA44" s="2">
        <f>+Z44*(1-Parameters!$D$64)</f>
        <v>0.12261825050953984</v>
      </c>
      <c r="AB44" s="2">
        <f>+AA44*(1-Parameters!$D$64)</f>
        <v>0.10851715170094275</v>
      </c>
      <c r="AC44" s="2">
        <f>+AB44*(1-Parameters!$D$64)</f>
        <v>9.6037679255334338E-2</v>
      </c>
      <c r="AD44" s="2">
        <f>+AC44*(1-Parameters!$D$64)</f>
        <v>8.4993346140970885E-2</v>
      </c>
      <c r="AE44" s="2">
        <f>+AD44*(1-Parameters!$D$64)</f>
        <v>7.5219111334759239E-2</v>
      </c>
      <c r="AF44" s="2">
        <f>+AE44*(1-Parameters!$D$64)</f>
        <v>6.6568913531261931E-2</v>
      </c>
      <c r="AG44" s="2">
        <f>+AF44*(1-Parameters!$D$64)</f>
        <v>5.8913488475166809E-2</v>
      </c>
      <c r="AH44" s="2">
        <f>+AG44*(1-Parameters!$D$64)</f>
        <v>5.2138437300522623E-2</v>
      </c>
      <c r="AI44" s="2">
        <f>+AH44*(1-Parameters!$D$64)</f>
        <v>4.6142517010962524E-2</v>
      </c>
      <c r="AJ44" s="2">
        <f>+AI44*(1-Parameters!$D$64)</f>
        <v>4.0836127554701833E-2</v>
      </c>
      <c r="AK44" s="2">
        <f>+AJ44*(1-Parameters!$D$64)</f>
        <v>3.6139972885911122E-2</v>
      </c>
      <c r="AL44" s="2">
        <f>+AK44*(1-Parameters!$D$64)</f>
        <v>3.1983876004031346E-2</v>
      </c>
      <c r="AM44" s="2">
        <f>+AL44*(1-Parameters!$D$64)</f>
        <v>2.8305730263567742E-2</v>
      </c>
      <c r="AN44" s="2">
        <f>+AM44*(1-Parameters!$D$64)</f>
        <v>2.5050571283257453E-2</v>
      </c>
      <c r="AO44" s="2">
        <f>+AN44*(1-Parameters!$D$64)</f>
        <v>2.2169755585682845E-2</v>
      </c>
      <c r="AP44" s="2">
        <f>+AO44*(1-Parameters!$D$64)</f>
        <v>1.9620233693329318E-2</v>
      </c>
      <c r="AQ44" s="2">
        <f>+AP44*(1-Parameters!$D$64)</f>
        <v>1.7363906818596446E-2</v>
      </c>
      <c r="AR44" s="2">
        <f>+AQ44*(1-Parameters!$D$64)</f>
        <v>1.5367057534457855E-2</v>
      </c>
      <c r="AS44" s="2">
        <f>+AR44*(1-Parameters!$D$64)</f>
        <v>1.3599845917995202E-2</v>
      </c>
      <c r="AT44" s="2">
        <f>+AS44*(1-Parameters!$D$64)</f>
        <v>1.2035863637425754E-2</v>
      </c>
      <c r="AU44" s="2">
        <f>+AT44*(1-Parameters!$D$64)</f>
        <v>1.0651739319121792E-2</v>
      </c>
      <c r="AV44" s="2">
        <f>+AU44*(1-Parameters!$D$64)</f>
        <v>9.4267892974227857E-3</v>
      </c>
      <c r="AW44" s="2">
        <f>+AV44*(1-Parameters!$D$64)</f>
        <v>8.3427085282191654E-3</v>
      </c>
      <c r="AX44" s="2">
        <f>+AW44*(1-Parameters!$D$64)</f>
        <v>7.383297047473961E-3</v>
      </c>
      <c r="AY44" s="2">
        <f>+AX44*(1-Parameters!$D$64)</f>
        <v>6.534217887014456E-3</v>
      </c>
      <c r="AZ44" s="2">
        <f>+AY44*(1-Parameters!$D$64)</f>
        <v>5.7827828300077936E-3</v>
      </c>
      <c r="BA44" s="2">
        <f>+AZ44*(1-Parameters!$D$64)</f>
        <v>5.1177628045568973E-3</v>
      </c>
      <c r="BB44" s="2">
        <f>+BA44*(1-Parameters!$D$64)</f>
        <v>4.5292200820328541E-3</v>
      </c>
      <c r="BC44" s="2">
        <f>+BB44*(1-Parameters!$D$64)</f>
        <v>4.0083597725990763E-3</v>
      </c>
      <c r="BD44" s="2">
        <f>+BC44*(1-Parameters!$D$64)</f>
        <v>3.5473983987501824E-3</v>
      </c>
      <c r="BE44" s="2">
        <f>+BD44*(1-Parameters!$D$64)</f>
        <v>3.1394475828939116E-3</v>
      </c>
      <c r="BF44" s="2">
        <f>+BE44*(1-Parameters!$D$64)</f>
        <v>2.7784111108611117E-3</v>
      </c>
      <c r="BG44" s="2">
        <f>+BF44*(1-Parameters!$D$64)</f>
        <v>2.4588938331120839E-3</v>
      </c>
      <c r="BH44" s="2">
        <f>+BG44*(1-Parameters!$D$64)</f>
        <v>2.176121042304194E-3</v>
      </c>
      <c r="BI44" s="2">
        <f>+BH44*(1-Parameters!$D$64)</f>
        <v>1.9258671224392117E-3</v>
      </c>
      <c r="BJ44" s="2">
        <f>+BI44*(1-Parameters!$D$64)</f>
        <v>1.7043924033587024E-3</v>
      </c>
      <c r="BK44" s="2">
        <f>+BJ44*(1-Parameters!$D$64)</f>
        <v>1.5083872769724516E-3</v>
      </c>
      <c r="BL44" s="2">
        <f>+BK44*(1-Parameters!$D$64)</f>
        <v>1.3349227401206196E-3</v>
      </c>
      <c r="BM44" s="2">
        <f>+BL44*(1-Parameters!$D$64)</f>
        <v>1.1814066250067485E-3</v>
      </c>
      <c r="BN44" s="2">
        <f>+BM44*(1-Parameters!$D$64)</f>
        <v>1.0455448631309723E-3</v>
      </c>
      <c r="BO44" s="2">
        <f>+BN44*(1-Parameters!$D$64)</f>
        <v>9.2530720387091049E-4</v>
      </c>
      <c r="BP44" s="2">
        <f>+BO44*(1-Parameters!$D$64)</f>
        <v>8.1889687542575581E-4</v>
      </c>
      <c r="BQ44" s="2">
        <f>+BP44*(1-Parameters!$D$64)</f>
        <v>7.2472373475179395E-4</v>
      </c>
      <c r="BR44" s="2">
        <f>+BQ44*(1-Parameters!$D$64)</f>
        <v>6.4138050525533767E-4</v>
      </c>
      <c r="BS44" s="2">
        <f>+BR44*(1-Parameters!$D$64)</f>
        <v>5.6762174715097383E-4</v>
      </c>
      <c r="BT44" s="2">
        <f>+BS44*(1-Parameters!$D$64)</f>
        <v>5.0234524622861179E-4</v>
      </c>
      <c r="BU44" s="2">
        <f>+BT44*(1-Parameters!$D$64)</f>
        <v>4.4457554291232144E-4</v>
      </c>
      <c r="BV44" s="2">
        <f>+BU44*(1-Parameters!$D$64)</f>
        <v>3.9344935547740449E-4</v>
      </c>
      <c r="BW44" s="2">
        <f>+BV44*(1-Parameters!$D$64)</f>
        <v>3.4820267959750299E-4</v>
      </c>
      <c r="BX44" s="2">
        <f>+BW44*(1-Parameters!$D$64)</f>
        <v>3.0815937144379013E-4</v>
      </c>
      <c r="BY44" s="2">
        <f>+BX44*(1-Parameters!$D$64)</f>
        <v>2.7272104372775429E-4</v>
      </c>
      <c r="BZ44" s="2">
        <f>+BY44*(1-Parameters!$D$64)</f>
        <v>2.4135812369906255E-4</v>
      </c>
      <c r="CA44" s="2">
        <f>+BZ44*(1-Parameters!$D$64)</f>
        <v>2.1360193947367036E-4</v>
      </c>
      <c r="CB44" s="2">
        <f>+CA44*(1-Parameters!$D$64)</f>
        <v>1.8903771643419826E-4</v>
      </c>
      <c r="CC44" s="2">
        <f>+CB44*(1-Parameters!$D$64)</f>
        <v>1.6729837904426545E-4</v>
      </c>
      <c r="CD44" s="2">
        <f>+CC44*(1-Parameters!$D$64)</f>
        <v>1.4805906545417493E-4</v>
      </c>
      <c r="CE44" s="2">
        <f>+CD44*(1-Parameters!$D$64)</f>
        <v>1.3103227292694483E-4</v>
      </c>
      <c r="CF44" s="2">
        <f>+CE44*(1-Parameters!$D$64)</f>
        <v>1.1596356154034618E-4</v>
      </c>
      <c r="CG44" s="2">
        <f>+CF44*(1-Parameters!$D$64)</f>
        <v>1.0262775196320638E-4</v>
      </c>
      <c r="CH44" s="2">
        <f>+CG44*(1-Parameters!$D$64)</f>
        <v>9.0825560487437643E-5</v>
      </c>
      <c r="CI44" s="2">
        <f>+CH44*(1-Parameters!$D$64)</f>
        <v>8.0380621031382311E-5</v>
      </c>
      <c r="CJ44" s="2">
        <f>+CI44*(1-Parameters!$D$64)</f>
        <v>7.1136849612773342E-5</v>
      </c>
      <c r="CK44" s="2">
        <f>+CJ44*(1-Parameters!$D$64)</f>
        <v>6.2956111907304412E-5</v>
      </c>
      <c r="CL44" s="2">
        <f>+CK44*(1-Parameters!$D$64)</f>
        <v>5.5716159037964404E-5</v>
      </c>
      <c r="CM44" s="2">
        <f>+CL44*(1-Parameters!$D$64)</f>
        <v>4.9308800748598501E-5</v>
      </c>
      <c r="CN44" s="2">
        <f>+CM44*(1-Parameters!$D$64)</f>
        <v>4.3638288662509672E-5</v>
      </c>
      <c r="CO44" s="2">
        <f>+CN44*(1-Parameters!$D$64)</f>
        <v>3.8619885466321058E-5</v>
      </c>
      <c r="CP44" s="2">
        <f>+CO44*(1-Parameters!$D$64)</f>
        <v>3.4178598637694134E-5</v>
      </c>
      <c r="CQ44" s="2">
        <f>+CP44*(1-Parameters!$D$64)</f>
        <v>3.0248059794359309E-5</v>
      </c>
      <c r="CR44" s="2">
        <f>+CQ44*(1-Parameters!$D$64)</f>
        <v>2.6769532918007989E-5</v>
      </c>
      <c r="CS44" s="2">
        <f>+CR44*(1-Parameters!$D$64)</f>
        <v>2.3691036632437071E-5</v>
      </c>
      <c r="CT44" s="2">
        <f>+CS44*(1-Parameters!$D$64)</f>
        <v>2.0966567419706807E-5</v>
      </c>
      <c r="CU44" s="2">
        <f>+CT44*(1-Parameters!$D$64)</f>
        <v>1.8555412166440525E-5</v>
      </c>
      <c r="CV44" s="2">
        <f>+CU44*(1-Parameters!$D$64)</f>
        <v>1.6421539767299864E-5</v>
      </c>
      <c r="CW44" s="2">
        <f>+CV44*(1-Parameters!$D$64)</f>
        <v>1.453306269406038E-5</v>
      </c>
    </row>
    <row r="45" spans="1:101" ht="20.75" customHeight="1" x14ac:dyDescent="0.2">
      <c r="A45" s="8" t="s">
        <v>385</v>
      </c>
      <c r="B45" s="46">
        <f>Parameters!D63</f>
        <v>2.6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20.75" customHeight="1" thickBot="1" x14ac:dyDescent="0.25">
      <c r="A46" s="13" t="s">
        <v>2</v>
      </c>
      <c r="B46" s="4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20.75" customHeight="1" thickTop="1" x14ac:dyDescent="0.2">
      <c r="A47" s="8" t="str">
        <f>+IF(Parameters!B27=1,"Copenhagen",IF(Parameters!B27=2,"Copenhagen rich",IF(Parameters!B27=3,"Realistically optimistic","All immediate")))</f>
        <v>All immediate</v>
      </c>
      <c r="B47" s="49">
        <v>1</v>
      </c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</row>
    <row r="48" spans="1:101" ht="20.75" customHeight="1" thickBot="1" x14ac:dyDescent="0.25">
      <c r="A48" s="12" t="s">
        <v>79</v>
      </c>
      <c r="C48" s="2"/>
      <c r="D48" s="2">
        <f>+B126</f>
        <v>10.487073471942406</v>
      </c>
      <c r="E48" s="2">
        <v>7.5267760935020336</v>
      </c>
      <c r="F48" s="5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20.75" customHeight="1" thickTop="1" x14ac:dyDescent="0.2">
      <c r="A49" s="8" t="s">
        <v>41</v>
      </c>
      <c r="B49" s="184">
        <v>3.0245526568176299E-2</v>
      </c>
      <c r="C49" s="5">
        <v>0.84268526359483076</v>
      </c>
      <c r="D49" s="2">
        <f>+B126^B19/1000</f>
        <v>3.0195953677126321E-2</v>
      </c>
      <c r="E49" s="2">
        <f>+B49/C49</f>
        <v>3.5891842274719747E-2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ht="20.75" customHeight="1" x14ac:dyDescent="0.2">
      <c r="A50" s="8" t="s">
        <v>42</v>
      </c>
      <c r="B50" s="46">
        <v>-10993.704</v>
      </c>
      <c r="C50" s="16"/>
      <c r="D50" s="16">
        <f>+B163</f>
        <v>12233.478252198045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20.75" customHeight="1" thickBot="1" x14ac:dyDescent="0.25">
      <c r="A51" s="12" t="s">
        <v>186</v>
      </c>
      <c r="B51" s="46">
        <v>1</v>
      </c>
      <c r="C51" s="2"/>
      <c r="D51" s="2">
        <f>+D50-B129</f>
        <v>-105153.14967997785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20.75" customHeight="1" thickTop="1" thickBot="1" x14ac:dyDescent="0.25">
      <c r="A52" s="12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</row>
    <row r="53" spans="1:101" ht="20.75" customHeight="1" thickTop="1" x14ac:dyDescent="0.2">
      <c r="A53" s="8" t="s">
        <v>15</v>
      </c>
      <c r="B53" s="190">
        <f>+Parameters!B38</f>
        <v>7403</v>
      </c>
      <c r="C53" s="15">
        <f>+B53*(Parameters!$B$40/B53)^Parameters!$B$39</f>
        <v>7853.0908476727118</v>
      </c>
      <c r="D53" s="15">
        <f>+C53*(Parameters!$B$40/C53)^Parameters!$B$39</f>
        <v>8264.9206603509738</v>
      </c>
      <c r="E53" s="15">
        <f>+D53*(Parameters!$B$40/D53)^Parameters!$B$39</f>
        <v>8638.9749595589383</v>
      </c>
      <c r="F53" s="15">
        <f>+E53*(Parameters!$B$40/E53)^Parameters!$B$39</f>
        <v>8976.5569175846158</v>
      </c>
      <c r="G53" s="15">
        <f>+F53*(Parameters!$B$40/F53)^Parameters!$B$39</f>
        <v>9279.5429846998359</v>
      </c>
      <c r="H53" s="15">
        <f>+G53*(Parameters!$B$40/G53)^Parameters!$B$39</f>
        <v>9550.1795276371813</v>
      </c>
      <c r="I53" s="15">
        <f>+H53*(Parameters!$B$40/H53)^Parameters!$B$39</f>
        <v>9790.9199655999382</v>
      </c>
      <c r="J53" s="15">
        <f>+I53*(Parameters!$B$40/I53)^Parameters!$B$39</f>
        <v>10004.298976254453</v>
      </c>
      <c r="K53" s="15">
        <f>+J53*(Parameters!$B$40/J53)^Parameters!$B$39</f>
        <v>10192.8388950882</v>
      </c>
      <c r="L53" s="15">
        <f>+K53*(Parameters!$B$40/K53)^Parameters!$B$39</f>
        <v>10358.982970443227</v>
      </c>
      <c r="M53" s="15">
        <f>+L53*(Parameters!$B$40/L53)^Parameters!$B$39</f>
        <v>10505.05028880088</v>
      </c>
      <c r="N53" s="15">
        <f>+M53*(Parameters!$B$40/M53)^Parameters!$B$39</f>
        <v>10633.207677451763</v>
      </c>
      <c r="O53" s="15">
        <f>+N53*(Parameters!$B$40/N53)^Parameters!$B$39</f>
        <v>10745.454538260821</v>
      </c>
      <c r="P53" s="15">
        <f>+O53*(Parameters!$B$40/O53)^Parameters!$B$39</f>
        <v>10843.617248100269</v>
      </c>
      <c r="Q53" s="15">
        <f>+P53*(Parameters!$B$40/P53)^Parameters!$B$39</f>
        <v>10929.350409038889</v>
      </c>
      <c r="R53" s="15">
        <f>+Q53*(Parameters!$B$40/Q53)^Parameters!$B$39</f>
        <v>11004.142808573542</v>
      </c>
      <c r="S53" s="15">
        <f>+R53*(Parameters!$B$40/R53)^Parameters!$B$39</f>
        <v>11069.326442880916</v>
      </c>
      <c r="T53" s="15">
        <f>+S53*(Parameters!$B$40/S53)^Parameters!$B$39</f>
        <v>11126.087363263761</v>
      </c>
      <c r="U53" s="15">
        <f>+T53*(Parameters!$B$40/T53)^Parameters!$B$39</f>
        <v>11175.477433974342</v>
      </c>
      <c r="V53" s="15">
        <f>+U53*(Parameters!$B$40/U53)^Parameters!$B$39</f>
        <v>11218.426348174595</v>
      </c>
      <c r="W53" s="15">
        <f>+V53*(Parameters!$B$40/V53)^Parameters!$B$39</f>
        <v>11255.753448762487</v>
      </c>
      <c r="X53" s="15">
        <f>+W53*(Parameters!$B$40/W53)^Parameters!$B$39</f>
        <v>11288.179052678744</v>
      </c>
      <c r="Y53" s="15">
        <f>+X53*(Parameters!$B$40/X53)^Parameters!$B$39</f>
        <v>11316.335090616962</v>
      </c>
      <c r="Z53" s="15">
        <f>+Y53*(Parameters!$B$40/Y53)^Parameters!$B$39</f>
        <v>11340.77495699495</v>
      </c>
      <c r="AA53" s="15">
        <f>+Z53*(Parameters!$B$40/Z53)^Parameters!$B$39</f>
        <v>11361.982524452027</v>
      </c>
      <c r="AB53" s="15">
        <f>+AA53*(Parameters!$B$40/AA53)^Parameters!$B$39</f>
        <v>11380.380318589312</v>
      </c>
      <c r="AC53" s="15">
        <f>+AB53*(Parameters!$B$40/AB53)^Parameters!$B$39</f>
        <v>11396.336876618581</v>
      </c>
      <c r="AD53" s="15">
        <f>+AC53*(Parameters!$B$40/AC53)^Parameters!$B$39</f>
        <v>11410.173331525233</v>
      </c>
      <c r="AE53" s="15">
        <f>+AD53*(Parameters!$B$40/AD53)^Parameters!$B$39</f>
        <v>11422.169273990849</v>
      </c>
      <c r="AF53" s="15">
        <f>+AE53*(Parameters!$B$40/AE53)^Parameters!$B$39</f>
        <v>11432.567949731294</v>
      </c>
      <c r="AG53" s="15">
        <f>+AF53*(Parameters!$B$40/AF53)^Parameters!$B$39</f>
        <v>11441.580851653025</v>
      </c>
      <c r="AH53" s="15">
        <f>+AG53*(Parameters!$B$40/AG53)^Parameters!$B$39</f>
        <v>11449.391765481925</v>
      </c>
      <c r="AI53" s="15">
        <f>+AH53*(Parameters!$B$40/AH53)^Parameters!$B$39</f>
        <v>11456.160325138086</v>
      </c>
      <c r="AJ53" s="15">
        <f>+AI53*(Parameters!$B$40/AI53)^Parameters!$B$39</f>
        <v>11462.025130744276</v>
      </c>
      <c r="AK53" s="15">
        <f>+AJ53*(Parameters!$B$40/AJ53)^Parameters!$B$39</f>
        <v>11467.106478214737</v>
      </c>
      <c r="AL53" s="15">
        <f>+AK53*(Parameters!$B$40/AK53)^Parameters!$B$39</f>
        <v>11471.508745191126</v>
      </c>
      <c r="AM53" s="15">
        <f>+AL53*(Parameters!$B$40/AL53)^Parameters!$B$39</f>
        <v>11475.322473890456</v>
      </c>
      <c r="AN53" s="15">
        <f>+AM53*(Parameters!$B$40/AM53)^Parameters!$B$39</f>
        <v>11478.626187350132</v>
      </c>
      <c r="AO53" s="15">
        <f>+AN53*(Parameters!$B$40/AN53)^Parameters!$B$39</f>
        <v>11481.487971688384</v>
      </c>
      <c r="AP53" s="15">
        <f>+AO53*(Parameters!$B$40/AO53)^Parameters!$B$39</f>
        <v>11483.966853397809</v>
      </c>
      <c r="AQ53" s="15">
        <f>+AP53*(Parameters!$B$40/AP53)^Parameters!$B$39</f>
        <v>11486.113997381164</v>
      </c>
      <c r="AR53" s="15">
        <f>+AQ53*(Parameters!$B$40/AQ53)^Parameters!$B$39</f>
        <v>11487.973748430022</v>
      </c>
      <c r="AS53" s="15">
        <f>+AR53*(Parameters!$B$40/AR53)^Parameters!$B$39</f>
        <v>11489.584536133172</v>
      </c>
      <c r="AT53" s="15">
        <f>+AS53*(Parameters!$B$40/AS53)^Parameters!$B$39</f>
        <v>11490.979660770285</v>
      </c>
      <c r="AU53" s="15">
        <f>+AT53*(Parameters!$B$40/AT53)^Parameters!$B$39</f>
        <v>11492.187975579365</v>
      </c>
      <c r="AV53" s="15">
        <f>+AU53*(Parameters!$B$40/AU53)^Parameters!$B$39</f>
        <v>11493.234478863882</v>
      </c>
      <c r="AW53" s="15">
        <f>+AV53*(Parameters!$B$40/AV53)^Parameters!$B$39</f>
        <v>11494.140827705703</v>
      </c>
      <c r="AX53" s="15">
        <f>+AW53*(Parameters!$B$40/AW53)^Parameters!$B$39</f>
        <v>11494.925783551995</v>
      </c>
      <c r="AY53" s="15">
        <f>+AX53*(Parameters!$B$40/AX53)^Parameters!$B$39</f>
        <v>11495.605598627271</v>
      </c>
      <c r="AZ53" s="15">
        <f>+AY53*(Parameters!$B$40/AY53)^Parameters!$B$39</f>
        <v>11496.194350966784</v>
      </c>
      <c r="BA53" s="15">
        <f>+AZ53*(Parameters!$B$40/AZ53)^Parameters!$B$39</f>
        <v>11496.704234855868</v>
      </c>
      <c r="BB53" s="15">
        <f>+BA53*(Parameters!$B$40/BA53)^Parameters!$B$39</f>
        <v>11497.145812575862</v>
      </c>
      <c r="BC53" s="15">
        <f>+BB53*(Parameters!$B$40/BB53)^Parameters!$B$39</f>
        <v>11497.528232585137</v>
      </c>
      <c r="BD53" s="15">
        <f>+BC53*(Parameters!$B$40/BC53)^Parameters!$B$39</f>
        <v>11497.85941859073</v>
      </c>
      <c r="BE53" s="15">
        <f>+BD53*(Parameters!$B$40/BD53)^Parameters!$B$39</f>
        <v>11498.146233379515</v>
      </c>
      <c r="BF53" s="15">
        <f>+BE53*(Parameters!$B$40/BE53)^Parameters!$B$39</f>
        <v>11498.394620767363</v>
      </c>
      <c r="BG53" s="15">
        <f>+BF53*(Parameters!$B$40/BF53)^Parameters!$B$39</f>
        <v>11498.609728580654</v>
      </c>
      <c r="BH53" s="15">
        <f>+BG53*(Parameters!$B$40/BG53)^Parameters!$B$39</f>
        <v>11498.796015198392</v>
      </c>
      <c r="BI53" s="15">
        <f>+BH53*(Parameters!$B$40/BH53)^Parameters!$B$39</f>
        <v>11498.957341847823</v>
      </c>
      <c r="BJ53" s="15">
        <f>+BI53*(Parameters!$B$40/BI53)^Parameters!$B$39</f>
        <v>11499.097052555</v>
      </c>
      <c r="BK53" s="15">
        <f>+BJ53*(Parameters!$B$40/BJ53)^Parameters!$B$39</f>
        <v>11499.218043398931</v>
      </c>
      <c r="BL53" s="15">
        <f>+BK53*(Parameters!$B$40/BK53)^Parameters!$B$39</f>
        <v>11499.32282249836</v>
      </c>
      <c r="BM53" s="15">
        <f>+BL53*(Parameters!$B$40/BL53)^Parameters!$B$39</f>
        <v>11499.413561969866</v>
      </c>
      <c r="BN53" s="15">
        <f>+BM53*(Parameters!$B$40/BM53)^Parameters!$B$39</f>
        <v>11499.492142930712</v>
      </c>
      <c r="BO53" s="15">
        <f>+BN53*(Parameters!$B$40/BN53)^Parameters!$B$39</f>
        <v>11499.560194476675</v>
      </c>
      <c r="BP53" s="15">
        <f>+BO53*(Parameters!$B$40/BO53)^Parameters!$B$39</f>
        <v>11499.619127440863</v>
      </c>
      <c r="BQ53" s="15">
        <f>+BP53*(Parameters!$B$40/BP53)^Parameters!$B$39</f>
        <v>11499.670163631874</v>
      </c>
      <c r="BR53" s="15">
        <f>+BQ53*(Parameters!$B$40/BQ53)^Parameters!$B$39</f>
        <v>11499.714361156297</v>
      </c>
      <c r="BS53" s="15">
        <f>+BR53*(Parameters!$B$40/BR53)^Parameters!$B$39</f>
        <v>11499.752636349696</v>
      </c>
      <c r="BT53" s="15">
        <f>+BS53*(Parameters!$B$40/BS53)^Parameters!$B$39</f>
        <v>11499.785782770112</v>
      </c>
      <c r="BU53" s="15">
        <f>+BT53*(Parameters!$B$40/BT53)^Parameters!$B$39</f>
        <v>11499.814487647387</v>
      </c>
      <c r="BV53" s="15">
        <f>+BU53*(Parameters!$B$40/BU53)^Parameters!$B$39</f>
        <v>11499.839346129002</v>
      </c>
      <c r="BW53" s="15">
        <f>+BV53*(Parameters!$B$40/BV53)^Parameters!$B$39</f>
        <v>11499.860873617496</v>
      </c>
      <c r="BX53" s="15">
        <f>+BW53*(Parameters!$B$40/BW53)^Parameters!$B$39</f>
        <v>11499.87951645509</v>
      </c>
      <c r="BY53" s="15">
        <f>+BX53*(Parameters!$B$40/BX53)^Parameters!$B$39</f>
        <v>11499.895661176868</v>
      </c>
      <c r="BZ53" s="15">
        <f>+BY53*(Parameters!$B$40/BY53)^Parameters!$B$39</f>
        <v>11499.909642524241</v>
      </c>
      <c r="CA53" s="15">
        <f>+BZ53*(Parameters!$B$40/BZ53)^Parameters!$B$39</f>
        <v>11499.921750384799</v>
      </c>
      <c r="CB53" s="15">
        <f>+CA53*(Parameters!$B$40/CA53)^Parameters!$B$39</f>
        <v>11499.932235802344</v>
      </c>
      <c r="CC53" s="15">
        <f>+CB53*(Parameters!$B$40/CB53)^Parameters!$B$39</f>
        <v>11499.941316181661</v>
      </c>
      <c r="CD53" s="15">
        <f>+CC53*(Parameters!$B$40/CC53)^Parameters!$B$39</f>
        <v>11499.949179795942</v>
      </c>
      <c r="CE53" s="15">
        <f>+CD53*(Parameters!$B$40/CD53)^Parameters!$B$39</f>
        <v>11499.955989690256</v>
      </c>
      <c r="CF53" s="15">
        <f>+CE53*(Parameters!$B$40/CE53)^Parameters!$B$39</f>
        <v>11499.961887061989</v>
      </c>
      <c r="CG53" s="15">
        <f>+CF53*(Parameters!$B$40/CF53)^Parameters!$B$39</f>
        <v>11499.966994188353</v>
      </c>
      <c r="CH53" s="15">
        <f>+CG53*(Parameters!$B$40/CG53)^Parameters!$B$39</f>
        <v>11499.971416961618</v>
      </c>
      <c r="CI53" s="15">
        <f>+CH53*(Parameters!$B$40/CH53)^Parameters!$B$39</f>
        <v>11499.97524708464</v>
      </c>
      <c r="CJ53" s="15">
        <f>+CI53*(Parameters!$B$40/CI53)^Parameters!$B$39</f>
        <v>11499.978563972207</v>
      </c>
      <c r="CK53" s="15">
        <f>+CJ53*(Parameters!$B$40/CJ53)^Parameters!$B$39</f>
        <v>11499.981436397613</v>
      </c>
      <c r="CL53" s="15">
        <f>+CK53*(Parameters!$B$40/CK53)^Parameters!$B$39</f>
        <v>11499.983923918593</v>
      </c>
      <c r="CM53" s="15">
        <f>+CL53*(Parameters!$B$40/CL53)^Parameters!$B$39</f>
        <v>11499.986078112197</v>
      </c>
      <c r="CN53" s="15">
        <f>+CM53*(Parameters!$B$40/CM53)^Parameters!$B$39</f>
        <v>11499.987943644184</v>
      </c>
      <c r="CO53" s="15">
        <f>+CN53*(Parameters!$B$40/CN53)^Parameters!$B$39</f>
        <v>11499.98955919513</v>
      </c>
      <c r="CP53" s="15">
        <f>+CO53*(Parameters!$B$40/CO53)^Parameters!$B$39</f>
        <v>11499.990958262431</v>
      </c>
      <c r="CQ53" s="15">
        <f>+CP53*(Parameters!$B$40/CP53)^Parameters!$B$39</f>
        <v>11499.992169854851</v>
      </c>
      <c r="CR53" s="15">
        <f>+CQ53*(Parameters!$B$40/CQ53)^Parameters!$B$39</f>
        <v>11499.993219093993</v>
      </c>
      <c r="CS53" s="15">
        <f>+CR53*(Parameters!$B$40/CR53)^Parameters!$B$39</f>
        <v>11499.994127735165</v>
      </c>
      <c r="CT53" s="15">
        <f>+CS53*(Parameters!$B$40/CS53)^Parameters!$B$39</f>
        <v>11499.994914618479</v>
      </c>
      <c r="CU53" s="15">
        <f>+CT53*(Parameters!$B$40/CT53)^Parameters!$B$39</f>
        <v>11499.995596059473</v>
      </c>
      <c r="CV53" s="15">
        <f>+CU53*(Parameters!$B$40/CU53)^Parameters!$B$39</f>
        <v>11499.996186187405</v>
      </c>
      <c r="CW53" s="15">
        <f>+CV53*(Parameters!$B$40/CV53)^Parameters!$B$39</f>
        <v>11499.996697238221</v>
      </c>
    </row>
    <row r="54" spans="1:101" ht="20.75" customHeight="1" x14ac:dyDescent="0.2">
      <c r="A54" s="8" t="s">
        <v>119</v>
      </c>
      <c r="C54" s="5">
        <f>+C53/B53-1</f>
        <v>6.0798439507322888E-2</v>
      </c>
      <c r="D54" s="5">
        <f t="shared" ref="D54:BO54" si="13">+D53/C53-1</f>
        <v>5.2441748181266679E-2</v>
      </c>
      <c r="E54" s="5">
        <f t="shared" si="13"/>
        <v>4.5258062911892605E-2</v>
      </c>
      <c r="F54" s="5">
        <f t="shared" si="13"/>
        <v>3.9076621891599217E-2</v>
      </c>
      <c r="G54" s="5">
        <f t="shared" si="13"/>
        <v>3.3753038040864602E-2</v>
      </c>
      <c r="H54" s="5">
        <f t="shared" si="13"/>
        <v>2.916485686671999E-2</v>
      </c>
      <c r="I54" s="5">
        <f t="shared" si="13"/>
        <v>2.5207948946517789E-2</v>
      </c>
      <c r="J54" s="5">
        <f t="shared" si="13"/>
        <v>2.1793560911968823E-2</v>
      </c>
      <c r="K54" s="5">
        <f t="shared" si="13"/>
        <v>1.8845890079979943E-2</v>
      </c>
      <c r="L54" s="5">
        <f t="shared" si="13"/>
        <v>1.6300078620401726E-2</v>
      </c>
      <c r="M54" s="5">
        <f t="shared" si="13"/>
        <v>1.4100546238411615E-2</v>
      </c>
      <c r="N54" s="5">
        <f t="shared" si="13"/>
        <v>1.2199597824629871E-2</v>
      </c>
      <c r="O54" s="5">
        <f t="shared" si="13"/>
        <v>1.0556255855613816E-2</v>
      </c>
      <c r="P54" s="5">
        <f t="shared" si="13"/>
        <v>9.1352775715465295E-3</v>
      </c>
      <c r="Q54" s="5">
        <f t="shared" si="13"/>
        <v>7.9063248892927707E-3</v>
      </c>
      <c r="R54" s="5">
        <f t="shared" si="13"/>
        <v>6.8432611944437838E-3</v>
      </c>
      <c r="S54" s="5">
        <f t="shared" si="13"/>
        <v>5.923554014274357E-3</v>
      </c>
      <c r="T54" s="5">
        <f t="shared" si="13"/>
        <v>5.1277664161173409E-3</v>
      </c>
      <c r="U54" s="5">
        <f t="shared" si="13"/>
        <v>4.4391230356195521E-3</v>
      </c>
      <c r="V54" s="5">
        <f t="shared" si="13"/>
        <v>3.8431390921773723E-3</v>
      </c>
      <c r="W54" s="5">
        <f t="shared" si="13"/>
        <v>3.3273027276206069E-3</v>
      </c>
      <c r="X54" s="5">
        <f t="shared" si="13"/>
        <v>2.8808026103150919E-3</v>
      </c>
      <c r="Y54" s="5">
        <f t="shared" si="13"/>
        <v>2.4942940581311746E-3</v>
      </c>
      <c r="Z54" s="5">
        <f t="shared" si="13"/>
        <v>2.1596980102023267E-3</v>
      </c>
      <c r="AA54" s="5">
        <f t="shared" si="13"/>
        <v>1.8700280657624191E-3</v>
      </c>
      <c r="AB54" s="5">
        <f t="shared" si="13"/>
        <v>1.6192415450113629E-3</v>
      </c>
      <c r="AC54" s="5">
        <f t="shared" si="13"/>
        <v>1.4021111406272713E-3</v>
      </c>
      <c r="AD54" s="5">
        <f t="shared" si="13"/>
        <v>1.2141142418349293E-3</v>
      </c>
      <c r="AE54" s="5">
        <f t="shared" si="13"/>
        <v>1.0513374439695689E-3</v>
      </c>
      <c r="AF54" s="5">
        <f t="shared" si="13"/>
        <v>9.1039411962867689E-4</v>
      </c>
      <c r="AG54" s="5">
        <f t="shared" si="13"/>
        <v>7.8835323449299999E-4</v>
      </c>
      <c r="AH54" s="5">
        <f t="shared" si="13"/>
        <v>6.8267785109177304E-4</v>
      </c>
      <c r="AI54" s="5">
        <f t="shared" si="13"/>
        <v>5.9117198492297796E-4</v>
      </c>
      <c r="AJ54" s="5">
        <f t="shared" si="13"/>
        <v>5.1193466569432466E-4</v>
      </c>
      <c r="AK54" s="5">
        <f t="shared" si="13"/>
        <v>4.433202171953976E-4</v>
      </c>
      <c r="AL54" s="5">
        <f t="shared" si="13"/>
        <v>3.8390390677478514E-4</v>
      </c>
      <c r="AM54" s="5">
        <f t="shared" si="13"/>
        <v>3.3245223309696925E-4</v>
      </c>
      <c r="AN54" s="5">
        <f t="shared" si="13"/>
        <v>2.8789722181610244E-4</v>
      </c>
      <c r="AO54" s="5">
        <f t="shared" si="13"/>
        <v>2.4931418547335937E-4</v>
      </c>
      <c r="AP54" s="5">
        <f t="shared" si="13"/>
        <v>2.1590247845382216E-4</v>
      </c>
      <c r="AQ54" s="5">
        <f t="shared" si="13"/>
        <v>1.8696884193114549E-4</v>
      </c>
      <c r="AR54" s="5">
        <f t="shared" si="13"/>
        <v>1.6191298896051087E-4</v>
      </c>
      <c r="AS54" s="5">
        <f t="shared" si="13"/>
        <v>1.4021512743878084E-4</v>
      </c>
      <c r="AT54" s="5">
        <f t="shared" si="13"/>
        <v>1.2142515969348899E-4</v>
      </c>
      <c r="AU54" s="5">
        <f t="shared" si="13"/>
        <v>1.0515333285332495E-4</v>
      </c>
      <c r="AV54" s="5">
        <f t="shared" si="13"/>
        <v>9.106214471432672E-5</v>
      </c>
      <c r="AW54" s="5">
        <f t="shared" si="13"/>
        <v>7.8859336202441455E-5</v>
      </c>
      <c r="AX54" s="5">
        <f t="shared" si="13"/>
        <v>6.8291824335320328E-5</v>
      </c>
      <c r="AY54" s="5">
        <f t="shared" si="13"/>
        <v>5.9140449279793117E-5</v>
      </c>
      <c r="AZ54" s="5">
        <f t="shared" si="13"/>
        <v>5.121542614361374E-5</v>
      </c>
      <c r="BA54" s="5">
        <f t="shared" si="13"/>
        <v>4.4352406850300952E-5</v>
      </c>
      <c r="BB54" s="5">
        <f t="shared" si="13"/>
        <v>3.8409070197253925E-5</v>
      </c>
      <c r="BC54" s="5">
        <f t="shared" si="13"/>
        <v>3.3262169194747671E-5</v>
      </c>
      <c r="BD54" s="5">
        <f t="shared" si="13"/>
        <v>2.8804974329554867E-5</v>
      </c>
      <c r="BE54" s="5">
        <f t="shared" si="13"/>
        <v>2.4945059627468069E-5</v>
      </c>
      <c r="BF54" s="5">
        <f t="shared" si="13"/>
        <v>2.1602385533059376E-5</v>
      </c>
      <c r="BG54" s="5">
        <f t="shared" si="13"/>
        <v>1.8707638795190107E-5</v>
      </c>
      <c r="BH54" s="5">
        <f t="shared" si="13"/>
        <v>1.6200794890508519E-5</v>
      </c>
      <c r="BI54" s="5">
        <f t="shared" si="13"/>
        <v>1.4029873146581551E-5</v>
      </c>
      <c r="BJ54" s="5">
        <f t="shared" si="13"/>
        <v>1.2149858723997653E-5</v>
      </c>
      <c r="BK54" s="5">
        <f t="shared" si="13"/>
        <v>1.0521769089999466E-5</v>
      </c>
      <c r="BL54" s="5">
        <f t="shared" si="13"/>
        <v>9.1118456084782196E-6</v>
      </c>
      <c r="BM54" s="5">
        <f t="shared" si="13"/>
        <v>7.8908534795196772E-6</v>
      </c>
      <c r="BN54" s="5">
        <f t="shared" si="13"/>
        <v>6.8334755005672321E-6</v>
      </c>
      <c r="BO54" s="5">
        <f t="shared" si="13"/>
        <v>5.9177870741500271E-6</v>
      </c>
      <c r="BP54" s="5">
        <f t="shared" ref="BP54:CW54" si="14">+BP53/BO53-1</f>
        <v>5.1248015742189068E-6</v>
      </c>
      <c r="BQ54" s="5">
        <f t="shared" si="14"/>
        <v>4.4380766393015136E-6</v>
      </c>
      <c r="BR54" s="5">
        <f t="shared" si="14"/>
        <v>3.8433732267861842E-6</v>
      </c>
      <c r="BS54" s="5">
        <f t="shared" si="14"/>
        <v>3.3283603573242004E-6</v>
      </c>
      <c r="BT54" s="5">
        <f t="shared" si="14"/>
        <v>2.8823594266924601E-6</v>
      </c>
      <c r="BU54" s="5">
        <f t="shared" si="14"/>
        <v>2.4961227815811782E-6</v>
      </c>
      <c r="BV54" s="5">
        <f t="shared" si="14"/>
        <v>2.1616419674241882E-6</v>
      </c>
      <c r="BW54" s="5">
        <f t="shared" si="14"/>
        <v>1.8719816725631944E-6</v>
      </c>
      <c r="BX54" s="5">
        <f t="shared" si="14"/>
        <v>1.6211359250561941E-6</v>
      </c>
      <c r="BY54" s="5">
        <f t="shared" si="14"/>
        <v>1.4039035587387616E-6</v>
      </c>
      <c r="BZ54" s="5">
        <f t="shared" si="14"/>
        <v>1.2157803674917034E-6</v>
      </c>
      <c r="CA54" s="5">
        <f t="shared" si="14"/>
        <v>1.0528657123920482E-6</v>
      </c>
      <c r="CB54" s="5">
        <f t="shared" si="14"/>
        <v>9.1178164263183703E-7</v>
      </c>
      <c r="CC54" s="5">
        <f t="shared" si="14"/>
        <v>7.896028542120348E-7</v>
      </c>
      <c r="CD54" s="5">
        <f t="shared" si="14"/>
        <v>6.837960355721151E-7</v>
      </c>
      <c r="CE54" s="5">
        <f t="shared" si="14"/>
        <v>5.921673398301408E-7</v>
      </c>
      <c r="CF54" s="5">
        <f t="shared" si="14"/>
        <v>5.1281689583682066E-7</v>
      </c>
      <c r="CG54" s="5">
        <f t="shared" si="14"/>
        <v>4.4409941657441721E-7</v>
      </c>
      <c r="CH54" s="5">
        <f t="shared" si="14"/>
        <v>3.8459008333546763E-7</v>
      </c>
      <c r="CI54" s="5">
        <f t="shared" si="14"/>
        <v>3.3305500357627693E-7</v>
      </c>
      <c r="CJ54" s="5">
        <f t="shared" si="14"/>
        <v>2.8842562671549388E-7</v>
      </c>
      <c r="CK54" s="5">
        <f t="shared" si="14"/>
        <v>2.4977658785729773E-7</v>
      </c>
      <c r="CL54" s="5">
        <f t="shared" si="14"/>
        <v>2.163065213611759E-7</v>
      </c>
      <c r="CM54" s="5">
        <f t="shared" si="14"/>
        <v>1.873214448000482E-7</v>
      </c>
      <c r="CN54" s="5">
        <f t="shared" si="14"/>
        <v>1.6222036913760007E-7</v>
      </c>
      <c r="CO54" s="5">
        <f t="shared" si="14"/>
        <v>1.4048283825118801E-7</v>
      </c>
      <c r="CP54" s="5">
        <f t="shared" si="14"/>
        <v>1.2165813667586178E-7</v>
      </c>
      <c r="CQ54" s="5">
        <f t="shared" si="14"/>
        <v>1.0535594552329997E-7</v>
      </c>
      <c r="CR54" s="5">
        <f t="shared" si="14"/>
        <v>9.1238248289826629E-8</v>
      </c>
      <c r="CS54" s="5">
        <f t="shared" si="14"/>
        <v>7.9012322462546081E-8</v>
      </c>
      <c r="CT54" s="5">
        <f t="shared" si="14"/>
        <v>6.8424671040290264E-8</v>
      </c>
      <c r="CU54" s="5">
        <f t="shared" si="14"/>
        <v>5.9255764739418737E-8</v>
      </c>
      <c r="CV54" s="5">
        <f t="shared" si="14"/>
        <v>5.1315492077819158E-8</v>
      </c>
      <c r="CW54" s="5">
        <f t="shared" si="14"/>
        <v>4.4439216084768418E-8</v>
      </c>
    </row>
    <row r="55" spans="1:101" s="29" customFormat="1" ht="20.75" customHeight="1" thickBot="1" x14ac:dyDescent="0.2">
      <c r="A55" s="11" t="s">
        <v>144</v>
      </c>
      <c r="B55" s="50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01" s="10" customFormat="1" ht="20.75" customHeight="1" thickTop="1" thickBot="1" x14ac:dyDescent="0.25">
      <c r="A56" s="12" t="s">
        <v>5</v>
      </c>
      <c r="B56" s="51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</row>
    <row r="57" spans="1:101" s="10" customFormat="1" ht="20.75" customHeight="1" thickTop="1" x14ac:dyDescent="0.2">
      <c r="A57" s="8" t="s">
        <v>19</v>
      </c>
      <c r="B57" s="46">
        <f>+Parameters!B13</f>
        <v>6000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</row>
    <row r="58" spans="1:101" s="10" customFormat="1" ht="20.75" customHeight="1" thickBot="1" x14ac:dyDescent="0.25">
      <c r="A58" s="12" t="s">
        <v>152</v>
      </c>
      <c r="B58" s="51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</row>
    <row r="59" spans="1:101" s="10" customFormat="1" ht="20.75" customHeight="1" thickTop="1" x14ac:dyDescent="0.2">
      <c r="A59" s="94" t="s">
        <v>342</v>
      </c>
      <c r="C59" s="6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</row>
    <row r="60" spans="1:101" s="10" customFormat="1" ht="20.75" customHeight="1" x14ac:dyDescent="0.2">
      <c r="A60" s="8" t="s">
        <v>341</v>
      </c>
      <c r="B60" s="46">
        <f>+Parameters!D69</f>
        <v>826.43999999999994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</row>
    <row r="61" spans="1:101" s="10" customFormat="1" ht="20.75" customHeight="1" x14ac:dyDescent="0.2">
      <c r="A61" s="8" t="s">
        <v>378</v>
      </c>
      <c r="B61" s="46">
        <f>+Parameters!D70</f>
        <v>851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</row>
    <row r="62" spans="1:101" s="10" customFormat="1" ht="20.75" customHeight="1" x14ac:dyDescent="0.2">
      <c r="A62" s="8" t="s">
        <v>340</v>
      </c>
      <c r="B62" s="46">
        <f>+Parameters!D72</f>
        <v>460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</row>
    <row r="63" spans="1:101" s="10" customFormat="1" ht="20.75" customHeight="1" x14ac:dyDescent="0.2">
      <c r="A63" s="8" t="s">
        <v>339</v>
      </c>
      <c r="B63" s="46">
        <f>+Parameters!B73</f>
        <v>1740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</row>
    <row r="64" spans="1:101" s="10" customFormat="1" ht="20.75" customHeight="1" thickBot="1" x14ac:dyDescent="0.25">
      <c r="A64" s="12" t="s">
        <v>153</v>
      </c>
      <c r="B64" s="51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</row>
    <row r="65" spans="1:101" s="10" customFormat="1" ht="20.75" customHeight="1" thickTop="1" x14ac:dyDescent="0.2">
      <c r="A65" s="8" t="s">
        <v>154</v>
      </c>
      <c r="B65" s="59">
        <f t="shared" ref="B65:B71" si="15">+C65/100</f>
        <v>0.88</v>
      </c>
      <c r="C65" s="18">
        <f>+Parameters!B75</f>
        <v>88</v>
      </c>
      <c r="D65" s="61"/>
      <c r="E65" s="18"/>
      <c r="F65" s="61">
        <v>0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</row>
    <row r="66" spans="1:101" s="10" customFormat="1" ht="20.75" customHeight="1" x14ac:dyDescent="0.2">
      <c r="A66" s="8" t="s">
        <v>155</v>
      </c>
      <c r="B66" s="59">
        <f t="shared" si="15"/>
        <v>0.19600000000000001</v>
      </c>
      <c r="C66" s="18">
        <f>+Parameters!B76</f>
        <v>19.600000000000001</v>
      </c>
      <c r="D66" s="61"/>
      <c r="E66" s="18"/>
      <c r="F66" s="61">
        <v>0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</row>
    <row r="67" spans="1:101" s="10" customFormat="1" ht="20.75" customHeight="1" x14ac:dyDescent="0.2">
      <c r="A67" s="8" t="s">
        <v>156</v>
      </c>
      <c r="B67" s="59">
        <f t="shared" si="15"/>
        <v>0.12</v>
      </c>
      <c r="C67" s="18">
        <f>+Parameters!B77</f>
        <v>12</v>
      </c>
      <c r="D67" s="61"/>
      <c r="E67" s="18"/>
      <c r="F67" s="61"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</row>
    <row r="68" spans="1:101" s="10" customFormat="1" ht="20.75" customHeight="1" x14ac:dyDescent="0.2">
      <c r="A68" s="8" t="s">
        <v>160</v>
      </c>
      <c r="B68" s="59">
        <f t="shared" si="15"/>
        <v>0.79700000000000004</v>
      </c>
      <c r="C68" s="18">
        <f>+Parameters!B78</f>
        <v>79.7</v>
      </c>
      <c r="D68" s="61"/>
      <c r="E68" s="18"/>
      <c r="F68" s="61">
        <v>0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</row>
    <row r="69" spans="1:101" s="10" customFormat="1" ht="20.75" customHeight="1" x14ac:dyDescent="0.2">
      <c r="A69" s="8" t="s">
        <v>157</v>
      </c>
      <c r="B69" s="59">
        <f t="shared" si="15"/>
        <v>1.4651162790697671E-3</v>
      </c>
      <c r="C69" s="18">
        <f>+Parameters!B79</f>
        <v>0.14651162790697672</v>
      </c>
      <c r="D69" s="61"/>
      <c r="E69" s="18"/>
      <c r="F69" s="61">
        <v>0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</row>
    <row r="70" spans="1:101" s="10" customFormat="1" ht="20.75" customHeight="1" x14ac:dyDescent="0.2">
      <c r="A70" s="8" t="s">
        <v>158</v>
      </c>
      <c r="B70" s="59">
        <f t="shared" si="15"/>
        <v>6.9999999999999993E-3</v>
      </c>
      <c r="C70" s="18">
        <f>+Parameters!B80</f>
        <v>0.7</v>
      </c>
      <c r="D70" s="61"/>
      <c r="E70" s="18"/>
      <c r="F70" s="61">
        <v>0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</row>
    <row r="71" spans="1:101" s="10" customFormat="1" ht="20.75" customHeight="1" x14ac:dyDescent="0.2">
      <c r="A71" s="8" t="s">
        <v>159</v>
      </c>
      <c r="B71" s="59">
        <f t="shared" si="15"/>
        <v>0.99853488372093024</v>
      </c>
      <c r="C71" s="18">
        <f>+Parameters!B81</f>
        <v>99.853488372093025</v>
      </c>
      <c r="D71" s="61"/>
      <c r="E71" s="18"/>
      <c r="F71" s="61">
        <v>0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</row>
    <row r="72" spans="1:101" s="10" customFormat="1" ht="20.75" customHeight="1" thickBot="1" x14ac:dyDescent="0.25">
      <c r="A72" s="12" t="s">
        <v>161</v>
      </c>
      <c r="B72" s="51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</row>
    <row r="73" spans="1:101" s="10" customFormat="1" ht="20.75" customHeight="1" thickTop="1" x14ac:dyDescent="0.2">
      <c r="A73" s="9" t="s">
        <v>32</v>
      </c>
      <c r="B73" s="27">
        <f>+B74</f>
        <v>0.5</v>
      </c>
      <c r="C73" s="27">
        <f>+$B$74+ IF(C1&lt;19, ((1/17)*($B$75-$B$74)*(C1-1)), ($B$75-$B$74))</f>
        <v>0.52941176470588236</v>
      </c>
      <c r="D73" s="27">
        <f t="shared" ref="D73:AJ73" si="16">+$B$74+ IF(D1&lt;19, ((1/17)*($B$75-$B$74)*(D1-1)), ($B$75-$B$74))</f>
        <v>0.55882352941176472</v>
      </c>
      <c r="E73" s="27">
        <f t="shared" si="16"/>
        <v>0.58823529411764708</v>
      </c>
      <c r="F73" s="27">
        <f t="shared" si="16"/>
        <v>0.61764705882352944</v>
      </c>
      <c r="G73" s="27">
        <f t="shared" si="16"/>
        <v>0.6470588235294118</v>
      </c>
      <c r="H73" s="27">
        <f t="shared" si="16"/>
        <v>0.67647058823529416</v>
      </c>
      <c r="I73" s="27">
        <f t="shared" si="16"/>
        <v>0.70588235294117641</v>
      </c>
      <c r="J73" s="27">
        <f t="shared" si="16"/>
        <v>0.73529411764705888</v>
      </c>
      <c r="K73" s="27">
        <f t="shared" si="16"/>
        <v>0.76470588235294112</v>
      </c>
      <c r="L73" s="27">
        <f t="shared" si="16"/>
        <v>0.79411764705882359</v>
      </c>
      <c r="M73" s="27">
        <f t="shared" si="16"/>
        <v>0.82352941176470584</v>
      </c>
      <c r="N73" s="27">
        <f t="shared" si="16"/>
        <v>0.8529411764705882</v>
      </c>
      <c r="O73" s="27">
        <f t="shared" si="16"/>
        <v>0.88235294117647056</v>
      </c>
      <c r="P73" s="27">
        <f t="shared" si="16"/>
        <v>0.91176470588235292</v>
      </c>
      <c r="Q73" s="27">
        <f t="shared" si="16"/>
        <v>0.94117647058823528</v>
      </c>
      <c r="R73" s="27">
        <f t="shared" si="16"/>
        <v>0.97058823529411764</v>
      </c>
      <c r="S73" s="27">
        <f t="shared" si="16"/>
        <v>1</v>
      </c>
      <c r="T73" s="27">
        <f t="shared" si="16"/>
        <v>1</v>
      </c>
      <c r="U73" s="27">
        <f t="shared" si="16"/>
        <v>1</v>
      </c>
      <c r="V73" s="27">
        <f t="shared" si="16"/>
        <v>1</v>
      </c>
      <c r="W73" s="27">
        <f t="shared" si="16"/>
        <v>1</v>
      </c>
      <c r="X73" s="27">
        <f t="shared" si="16"/>
        <v>1</v>
      </c>
      <c r="Y73" s="27">
        <f t="shared" si="16"/>
        <v>1</v>
      </c>
      <c r="Z73" s="27">
        <f t="shared" si="16"/>
        <v>1</v>
      </c>
      <c r="AA73" s="27">
        <f t="shared" si="16"/>
        <v>1</v>
      </c>
      <c r="AB73" s="27">
        <f t="shared" si="16"/>
        <v>1</v>
      </c>
      <c r="AC73" s="27">
        <f t="shared" si="16"/>
        <v>1</v>
      </c>
      <c r="AD73" s="27">
        <f t="shared" si="16"/>
        <v>1</v>
      </c>
      <c r="AE73" s="27">
        <f t="shared" si="16"/>
        <v>1</v>
      </c>
      <c r="AF73" s="27">
        <f t="shared" si="16"/>
        <v>1</v>
      </c>
      <c r="AG73" s="27">
        <f t="shared" si="16"/>
        <v>1</v>
      </c>
      <c r="AH73" s="27">
        <f t="shared" si="16"/>
        <v>1</v>
      </c>
      <c r="AI73" s="27">
        <f t="shared" si="16"/>
        <v>1</v>
      </c>
      <c r="AJ73" s="27">
        <f t="shared" si="16"/>
        <v>1</v>
      </c>
      <c r="AK73" s="27">
        <f t="shared" ref="AK73:CV73" si="17">+$B$74+ IF(AK1&lt;19, ((1/18)*($B$75-$B$74)*(AK1-1)), ($B$75-$B$74))</f>
        <v>1</v>
      </c>
      <c r="AL73" s="27">
        <f t="shared" si="17"/>
        <v>1</v>
      </c>
      <c r="AM73" s="27">
        <f t="shared" si="17"/>
        <v>1</v>
      </c>
      <c r="AN73" s="27">
        <f t="shared" si="17"/>
        <v>1</v>
      </c>
      <c r="AO73" s="27">
        <f t="shared" si="17"/>
        <v>1</v>
      </c>
      <c r="AP73" s="27">
        <f t="shared" si="17"/>
        <v>1</v>
      </c>
      <c r="AQ73" s="27">
        <f t="shared" si="17"/>
        <v>1</v>
      </c>
      <c r="AR73" s="27">
        <f t="shared" si="17"/>
        <v>1</v>
      </c>
      <c r="AS73" s="27">
        <f t="shared" si="17"/>
        <v>1</v>
      </c>
      <c r="AT73" s="27">
        <f t="shared" si="17"/>
        <v>1</v>
      </c>
      <c r="AU73" s="27">
        <f t="shared" si="17"/>
        <v>1</v>
      </c>
      <c r="AV73" s="27">
        <f t="shared" si="17"/>
        <v>1</v>
      </c>
      <c r="AW73" s="27">
        <f t="shared" si="17"/>
        <v>1</v>
      </c>
      <c r="AX73" s="27">
        <f t="shared" si="17"/>
        <v>1</v>
      </c>
      <c r="AY73" s="27">
        <f t="shared" si="17"/>
        <v>1</v>
      </c>
      <c r="AZ73" s="27">
        <f t="shared" si="17"/>
        <v>1</v>
      </c>
      <c r="BA73" s="27">
        <f t="shared" si="17"/>
        <v>1</v>
      </c>
      <c r="BB73" s="27">
        <f t="shared" si="17"/>
        <v>1</v>
      </c>
      <c r="BC73" s="27">
        <f t="shared" si="17"/>
        <v>1</v>
      </c>
      <c r="BD73" s="27">
        <f t="shared" si="17"/>
        <v>1</v>
      </c>
      <c r="BE73" s="27">
        <f t="shared" si="17"/>
        <v>1</v>
      </c>
      <c r="BF73" s="27">
        <f t="shared" si="17"/>
        <v>1</v>
      </c>
      <c r="BG73" s="27">
        <f t="shared" si="17"/>
        <v>1</v>
      </c>
      <c r="BH73" s="27">
        <f t="shared" si="17"/>
        <v>1</v>
      </c>
      <c r="BI73" s="27">
        <f t="shared" si="17"/>
        <v>1</v>
      </c>
      <c r="BJ73" s="27">
        <f t="shared" si="17"/>
        <v>1</v>
      </c>
      <c r="BK73" s="27">
        <f t="shared" si="17"/>
        <v>1</v>
      </c>
      <c r="BL73" s="27">
        <f t="shared" si="17"/>
        <v>1</v>
      </c>
      <c r="BM73" s="27">
        <f t="shared" si="17"/>
        <v>1</v>
      </c>
      <c r="BN73" s="27">
        <f t="shared" si="17"/>
        <v>1</v>
      </c>
      <c r="BO73" s="27">
        <f t="shared" si="17"/>
        <v>1</v>
      </c>
      <c r="BP73" s="27">
        <f t="shared" si="17"/>
        <v>1</v>
      </c>
      <c r="BQ73" s="27">
        <f t="shared" si="17"/>
        <v>1</v>
      </c>
      <c r="BR73" s="27">
        <f t="shared" si="17"/>
        <v>1</v>
      </c>
      <c r="BS73" s="27">
        <f t="shared" si="17"/>
        <v>1</v>
      </c>
      <c r="BT73" s="27">
        <f t="shared" si="17"/>
        <v>1</v>
      </c>
      <c r="BU73" s="27">
        <f t="shared" si="17"/>
        <v>1</v>
      </c>
      <c r="BV73" s="27">
        <f t="shared" si="17"/>
        <v>1</v>
      </c>
      <c r="BW73" s="27">
        <f t="shared" si="17"/>
        <v>1</v>
      </c>
      <c r="BX73" s="27">
        <f t="shared" si="17"/>
        <v>1</v>
      </c>
      <c r="BY73" s="27">
        <f t="shared" si="17"/>
        <v>1</v>
      </c>
      <c r="BZ73" s="27">
        <f t="shared" si="17"/>
        <v>1</v>
      </c>
      <c r="CA73" s="27">
        <f t="shared" si="17"/>
        <v>1</v>
      </c>
      <c r="CB73" s="27">
        <f t="shared" si="17"/>
        <v>1</v>
      </c>
      <c r="CC73" s="27">
        <f t="shared" si="17"/>
        <v>1</v>
      </c>
      <c r="CD73" s="27">
        <f t="shared" si="17"/>
        <v>1</v>
      </c>
      <c r="CE73" s="27">
        <f t="shared" si="17"/>
        <v>1</v>
      </c>
      <c r="CF73" s="27">
        <f t="shared" si="17"/>
        <v>1</v>
      </c>
      <c r="CG73" s="27">
        <f t="shared" si="17"/>
        <v>1</v>
      </c>
      <c r="CH73" s="27">
        <f t="shared" si="17"/>
        <v>1</v>
      </c>
      <c r="CI73" s="27">
        <f t="shared" si="17"/>
        <v>1</v>
      </c>
      <c r="CJ73" s="27">
        <f t="shared" si="17"/>
        <v>1</v>
      </c>
      <c r="CK73" s="27">
        <f t="shared" si="17"/>
        <v>1</v>
      </c>
      <c r="CL73" s="27">
        <f t="shared" si="17"/>
        <v>1</v>
      </c>
      <c r="CM73" s="27">
        <f t="shared" si="17"/>
        <v>1</v>
      </c>
      <c r="CN73" s="27">
        <f t="shared" si="17"/>
        <v>1</v>
      </c>
      <c r="CO73" s="27">
        <f t="shared" si="17"/>
        <v>1</v>
      </c>
      <c r="CP73" s="27">
        <f t="shared" si="17"/>
        <v>1</v>
      </c>
      <c r="CQ73" s="27">
        <f t="shared" si="17"/>
        <v>1</v>
      </c>
      <c r="CR73" s="27">
        <f t="shared" si="17"/>
        <v>1</v>
      </c>
      <c r="CS73" s="27">
        <f t="shared" si="17"/>
        <v>1</v>
      </c>
      <c r="CT73" s="27">
        <f t="shared" si="17"/>
        <v>1</v>
      </c>
      <c r="CU73" s="27">
        <f t="shared" si="17"/>
        <v>1</v>
      </c>
      <c r="CV73" s="27">
        <f t="shared" si="17"/>
        <v>1</v>
      </c>
      <c r="CW73" s="27">
        <f t="shared" ref="CW73" si="18">+$B$74+ IF(CW1&lt;19, ((1/18)*($B$75-$B$74)*(CW1-1)), ($B$75-$B$74))</f>
        <v>1</v>
      </c>
    </row>
    <row r="74" spans="1:101" s="10" customFormat="1" ht="20.75" customHeight="1" x14ac:dyDescent="0.2">
      <c r="A74" s="8" t="s">
        <v>407</v>
      </c>
      <c r="B74" s="46">
        <f>+Parameters!B87</f>
        <v>0.5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</row>
    <row r="75" spans="1:101" s="10" customFormat="1" ht="20.75" customHeight="1" x14ac:dyDescent="0.2">
      <c r="A75" s="8" t="s">
        <v>138</v>
      </c>
      <c r="B75" s="46">
        <f>+Parameters!B88</f>
        <v>1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</row>
    <row r="76" spans="1:101" s="10" customFormat="1" ht="20.75" customHeight="1" x14ac:dyDescent="0.2">
      <c r="A76" s="8" t="s">
        <v>379</v>
      </c>
      <c r="B76" s="46">
        <f>+Parameters!B90</f>
        <v>0.85</v>
      </c>
      <c r="C76" s="46">
        <f>+Parameters!B90</f>
        <v>0.85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</row>
    <row r="77" spans="1:101" s="10" customFormat="1" ht="20.75" customHeight="1" x14ac:dyDescent="0.2">
      <c r="A77" s="8" t="s">
        <v>380</v>
      </c>
      <c r="B77" s="46">
        <f>+Parameters!B91</f>
        <v>6.7999999999999996E-3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</row>
    <row r="78" spans="1:101" s="10" customFormat="1" ht="20.75" customHeight="1" thickBot="1" x14ac:dyDescent="0.25">
      <c r="A78" s="12" t="s">
        <v>163</v>
      </c>
      <c r="B78" s="51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</row>
    <row r="79" spans="1:101" s="10" customFormat="1" ht="20.75" customHeight="1" thickTop="1" x14ac:dyDescent="0.2">
      <c r="A79" s="8" t="s">
        <v>58</v>
      </c>
      <c r="B79" s="46">
        <f>+Parameters!B14</f>
        <v>3.1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</row>
    <row r="80" spans="1:101" s="10" customFormat="1" ht="20.75" customHeight="1" x14ac:dyDescent="0.2">
      <c r="A80" s="8" t="s">
        <v>162</v>
      </c>
      <c r="B80" s="46">
        <f>+Parameters!B93</f>
        <v>3.6812999999999998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</row>
    <row r="81" spans="1:101" s="10" customFormat="1" ht="20.75" customHeight="1" thickBot="1" x14ac:dyDescent="0.25">
      <c r="A81" s="12" t="s">
        <v>164</v>
      </c>
      <c r="B81" s="51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</row>
    <row r="82" spans="1:101" s="10" customFormat="1" ht="20.75" customHeight="1" thickTop="1" x14ac:dyDescent="0.2">
      <c r="A82" s="8" t="s">
        <v>360</v>
      </c>
      <c r="B82" s="46">
        <f>+Parameters!B95</f>
        <v>0.10050000000000001</v>
      </c>
      <c r="C82" s="18">
        <f>+C87-B87</f>
        <v>40.331850283490212</v>
      </c>
      <c r="D82" s="18">
        <f t="shared" ref="D82:F82" si="19">+D87-C87</f>
        <v>33.697768173211557</v>
      </c>
      <c r="E82" s="18">
        <f t="shared" si="19"/>
        <v>34.739246715825971</v>
      </c>
      <c r="F82" s="18">
        <f t="shared" si="19"/>
        <v>35.454218722767678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</row>
    <row r="83" spans="1:101" s="10" customFormat="1" ht="20.75" customHeight="1" x14ac:dyDescent="0.2">
      <c r="A83" s="8" t="s">
        <v>359</v>
      </c>
      <c r="B83" s="46">
        <f>+Parameters!B96</f>
        <v>8.7999999999999995E-2</v>
      </c>
      <c r="C83" s="18">
        <f>+C89-B89</f>
        <v>11.289302325581389</v>
      </c>
      <c r="D83" s="18">
        <f t="shared" ref="D83:F84" si="20">+D89-C89</f>
        <v>13.838378637588335</v>
      </c>
      <c r="E83" s="18">
        <f t="shared" si="20"/>
        <v>15.074016946312042</v>
      </c>
      <c r="F83" s="18">
        <f t="shared" si="20"/>
        <v>16.183938420095444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</row>
    <row r="84" spans="1:101" s="10" customFormat="1" ht="20.75" customHeight="1" x14ac:dyDescent="0.2">
      <c r="A84" s="8" t="s">
        <v>361</v>
      </c>
      <c r="B84" s="46">
        <f>+Parameters!B97</f>
        <v>2.5000000000000001E-2</v>
      </c>
      <c r="C84" s="18">
        <f>+C90-B90</f>
        <v>0.67069767441876138</v>
      </c>
      <c r="D84" s="18">
        <f t="shared" si="20"/>
        <v>0.74874014061674643</v>
      </c>
      <c r="E84" s="18">
        <f t="shared" si="20"/>
        <v>0.84451179971074453</v>
      </c>
      <c r="F84" s="18">
        <f t="shared" si="20"/>
        <v>0.94879261034952833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</row>
    <row r="85" spans="1:101" s="29" customFormat="1" ht="20.75" customHeight="1" thickBot="1" x14ac:dyDescent="0.2">
      <c r="A85" s="11" t="s">
        <v>145</v>
      </c>
      <c r="B85" s="5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</row>
    <row r="86" spans="1:101" s="10" customFormat="1" ht="20.75" customHeight="1" thickTop="1" thickBot="1" x14ac:dyDescent="0.25">
      <c r="A86" s="19" t="s">
        <v>115</v>
      </c>
      <c r="B86" s="52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</row>
    <row r="87" spans="1:101" s="10" customFormat="1" ht="20.75" customHeight="1" thickTop="1" x14ac:dyDescent="0.2">
      <c r="A87" s="9" t="s">
        <v>108</v>
      </c>
      <c r="B87" s="10">
        <f>+Base!B61</f>
        <v>851</v>
      </c>
      <c r="C87" s="10">
        <f>Base!$B65*B87+Base!$B66*B89+B112*5/3.666</f>
        <v>891.33185028349021</v>
      </c>
      <c r="D87" s="10">
        <f>Base!$B65*C87+Base!$B66*C89+C112*5/3.666</f>
        <v>925.02961845670177</v>
      </c>
      <c r="E87" s="10">
        <f>Base!$B65*D87+Base!$B66*D89+D112*5/3.666</f>
        <v>959.76886517252774</v>
      </c>
      <c r="F87" s="10">
        <f>Base!$B65*E87+Base!$B66*E89+E112*5/3.666</f>
        <v>995.22308389529542</v>
      </c>
      <c r="G87" s="10">
        <f>Base!$B65*F87+Base!$B66*F89+F112*5/3.666</f>
        <v>1031.0230818822029</v>
      </c>
      <c r="H87" s="10">
        <f>Base!$B65*G87+Base!$B66*G89+G112*5/3.666</f>
        <v>1066.7710045362817</v>
      </c>
      <c r="I87" s="10">
        <f>Base!$B65*H87+Base!$B66*H89+H112*5/3.666</f>
        <v>1102.0512440105776</v>
      </c>
      <c r="J87" s="10">
        <f>Base!$B65*I87+Base!$B66*I89+I112*5/3.666</f>
        <v>1136.4389790609164</v>
      </c>
      <c r="K87" s="10">
        <f>Base!$B65*J87+Base!$B66*J89+J112*5/3.666</f>
        <v>1169.5069049960423</v>
      </c>
      <c r="L87" s="10">
        <f>Base!$B65*K87+Base!$B66*K89+K112*5/3.666</f>
        <v>1200.8305736418463</v>
      </c>
      <c r="M87" s="10">
        <f>Base!$B65*L87+Base!$B66*L89+L112*5/3.666</f>
        <v>1229.9926587649977</v>
      </c>
      <c r="N87" s="10">
        <f>Base!$B65*M87+Base!$B66*M89+M112*5/3.666</f>
        <v>1256.586382062851</v>
      </c>
      <c r="O87" s="10">
        <f>Base!$B65*N87+Base!$B66*N89+N112*5/3.666</f>
        <v>1280.2182694388314</v>
      </c>
      <c r="P87" s="10">
        <f>Base!$B65*O87+Base!$B66*O89+O112*5/3.666</f>
        <v>1300.5103527894448</v>
      </c>
      <c r="Q87" s="10">
        <f>Base!$B65*P87+Base!$B66*P89+P112*5/3.666</f>
        <v>1317.1018776195137</v>
      </c>
      <c r="R87" s="10">
        <f>Base!$B65*Q87+Base!$B66*Q89+Q112*5/3.666</f>
        <v>1329.6505153996884</v>
      </c>
      <c r="S87" s="10">
        <f>Base!$B65*R87+Base!$B66*R89+R112*5/3.666</f>
        <v>1337.8329955222441</v>
      </c>
      <c r="T87" s="10">
        <f>Base!$B65*S87+Base!$B66*S89+S112*5/3.666</f>
        <v>1341.344944918138</v>
      </c>
      <c r="U87" s="10">
        <f>Base!$B65*T87+Base!$B66*T89+T112*5/3.666</f>
        <v>1339.8978647496015</v>
      </c>
      <c r="V87" s="10">
        <f>Base!$B65*U87+Base!$B66*U89+U112*5/3.666</f>
        <v>1333.2195907719884</v>
      </c>
      <c r="W87" s="10">
        <f>Base!$B65*V87+Base!$B66*V89+V112*5/3.666</f>
        <v>1325.450734778706</v>
      </c>
      <c r="X87" s="10">
        <f>Base!$B65*W87+Base!$B66*W89+W112*5/3.666</f>
        <v>1319.6081308633854</v>
      </c>
      <c r="Y87" s="10">
        <f>Base!$B65*X87+Base!$B66*X89+X112*5/3.666</f>
        <v>1315.0738191867244</v>
      </c>
      <c r="Z87" s="10">
        <f>Base!$B65*Y87+Base!$B66*Y89+Y112*5/3.666</f>
        <v>1311.4281907593315</v>
      </c>
      <c r="AA87" s="10">
        <f>Base!$B65*Z87+Base!$B66*Z89+Z112*5/3.666</f>
        <v>1308.386393952891</v>
      </c>
      <c r="AB87" s="10">
        <f>Base!$B65*AA87+Base!$B66*AA89+AA112*5/3.666</f>
        <v>1305.7551211191599</v>
      </c>
      <c r="AC87" s="10">
        <f>Base!$B65*AB87+Base!$B66*AB89+AB112*5/3.666</f>
        <v>1303.4032450047223</v>
      </c>
      <c r="AD87" s="10">
        <f>Base!$B65*AC87+Base!$B66*AC89+AC112*5/3.666</f>
        <v>1301.2418670150685</v>
      </c>
      <c r="AE87" s="10">
        <f>Base!$B65*AD87+Base!$B66*AD89+AD112*5/3.666</f>
        <v>1299.2107613492383</v>
      </c>
      <c r="AF87" s="10">
        <f>Base!$B65*AE87+Base!$B66*AE89+AE112*5/3.666</f>
        <v>1275.3284098864128</v>
      </c>
      <c r="AG87" s="10">
        <f>Base!$B65*AF87+Base!$B66*AF89+AF112*5/3.666</f>
        <v>1254.3551235300604</v>
      </c>
      <c r="AH87" s="10">
        <f>Base!$B65*AG87+Base!$B66*AG89+AG112*5/3.666</f>
        <v>1235.4336205663164</v>
      </c>
      <c r="AI87" s="10">
        <f>Base!$B65*AH87+Base!$B66*AH89+AH112*5/3.666</f>
        <v>1217.984491834311</v>
      </c>
      <c r="AJ87" s="10">
        <f>Base!$B65*AI87+Base!$B66*AI89+AI112*5/3.666</f>
        <v>1201.6167402325898</v>
      </c>
      <c r="AK87" s="10">
        <f>Base!$B65*AJ87+Base!$B66*AJ89+AJ112*5/3.666</f>
        <v>1186.0670225635399</v>
      </c>
      <c r="AL87" s="10">
        <f>Base!$B65*AK87+Base!$B66*AK89+AK112*5/3.666</f>
        <v>1171.1583905342843</v>
      </c>
      <c r="AM87" s="10">
        <f>Base!$B65*AL87+Base!$B66*AL89+AL112*5/3.666</f>
        <v>1156.7722786503989</v>
      </c>
      <c r="AN87" s="10">
        <f>Base!$B65*AM87+Base!$B66*AM89+AM112*5/3.666</f>
        <v>1142.8294913132638</v>
      </c>
      <c r="AO87" s="10">
        <f>Base!$B65*AN87+Base!$B66*AN89+AN112*5/3.666</f>
        <v>1129.2773032345094</v>
      </c>
      <c r="AP87" s="10">
        <f>Base!$B65*AO87+Base!$B66*AO89+AO112*5/3.666</f>
        <v>1116.0807125477581</v>
      </c>
      <c r="AQ87" s="10">
        <f>Base!$B65*AP87+Base!$B66*AP89+AP112*5/3.666</f>
        <v>1103.2165145968388</v>
      </c>
      <c r="AR87" s="10">
        <f>Base!$B65*AQ87+Base!$B66*AQ89+AQ112*5/3.666</f>
        <v>1090.6692914748101</v>
      </c>
      <c r="AS87" s="10">
        <f>Base!$B65*AR87+Base!$B66*AR89+AR112*5/3.666</f>
        <v>1078.4287025661981</v>
      </c>
      <c r="AT87" s="10">
        <f>Base!$B65*AS87+Base!$B66*AS89+AS112*5/3.666</f>
        <v>1066.4876584585536</v>
      </c>
      <c r="AU87" s="10">
        <f>Base!$B65*AT87+Base!$B66*AT89+AT112*5/3.666</f>
        <v>1054.8410945071701</v>
      </c>
      <c r="AV87" s="10">
        <f>Base!$B65*AU87+Base!$B66*AU89+AU112*5/3.666</f>
        <v>1043.4851513200015</v>
      </c>
      <c r="AW87" s="10">
        <f>Base!$B65*AV87+Base!$B66*AV89+AV112*5/3.666</f>
        <v>1032.4166312252253</v>
      </c>
      <c r="AX87" s="10">
        <f>Base!$B65*AW87+Base!$B66*AW89+AW112*5/3.666</f>
        <v>1021.6326417588335</v>
      </c>
      <c r="AY87" s="10">
        <f>Base!$B65*AX87+Base!$B66*AX89+AX112*5/3.666</f>
        <v>1011.1303657388022</v>
      </c>
      <c r="AZ87" s="10">
        <f>Base!$B65*AY87+Base!$B66*AY89+AY112*5/3.666</f>
        <v>1000.9069168456601</v>
      </c>
      <c r="BA87" s="10">
        <f>Base!$B65*AZ87+Base!$B66*AZ89+AZ112*5/3.666</f>
        <v>990.95925281750465</v>
      </c>
      <c r="BB87" s="10">
        <f>Base!$B65*BA87+Base!$B66*BA89+BA112*5/3.666</f>
        <v>981.28412726957833</v>
      </c>
      <c r="BC87" s="10">
        <f>Base!$B65*BB87+Base!$B66*BB89+BB112*5/3.666</f>
        <v>971.87806728259704</v>
      </c>
      <c r="BD87" s="10">
        <f>Base!$B65*BC87+Base!$B66*BC89+BC112*5/3.666</f>
        <v>962.73736796750075</v>
      </c>
      <c r="BE87" s="10">
        <f>Base!$B65*BD87+Base!$B66*BD89+BD112*5/3.666</f>
        <v>953.85809807620763</v>
      </c>
      <c r="BF87" s="10">
        <f>Base!$B65*BE87+Base!$B66*BE89+BE112*5/3.666</f>
        <v>945.23611261115127</v>
      </c>
      <c r="BG87" s="10">
        <f>Base!$B65*BF87+Base!$B66*BF89+BF112*5/3.666</f>
        <v>936.86706969127033</v>
      </c>
      <c r="BH87" s="10">
        <f>Base!$B65*BG87+Base!$B66*BG89+BG112*5/3.666</f>
        <v>928.74644982056543</v>
      </c>
      <c r="BI87" s="10">
        <f>Base!$B65*BH87+Base!$B66*BH89+BH112*5/3.666</f>
        <v>920.86957630696952</v>
      </c>
      <c r="BJ87" s="10">
        <f>Base!$B65*BI87+Base!$B66*BI89+BI112*5/3.666</f>
        <v>913.23163599073212</v>
      </c>
      <c r="BK87" s="10">
        <f>Base!$B65*BJ87+Base!$B66*BJ89+BJ112*5/3.666</f>
        <v>905.82769971866173</v>
      </c>
      <c r="BL87" s="10">
        <f>Base!$B65*BK87+Base!$B66*BK89+BK112*5/3.666</f>
        <v>898.65274220606705</v>
      </c>
      <c r="BM87" s="10">
        <f>Base!$B65*BL87+Base!$B66*BL89+BL112*5/3.666</f>
        <v>891.70166104251803</v>
      </c>
      <c r="BN87" s="10">
        <f>Base!$B65*BM87+Base!$B66*BM89+BM112*5/3.666</f>
        <v>884.96929470548037</v>
      </c>
      <c r="BO87" s="10">
        <f>Base!$B65*BN87+Base!$B66*BN89+BN112*5/3.666</f>
        <v>878.45043948992577</v>
      </c>
      <c r="BP87" s="10">
        <f>Base!$B65*BO87+Base!$B66*BO89+BO112*5/3.666</f>
        <v>872.13986532646572</v>
      </c>
      <c r="BQ87" s="10">
        <f>Base!$B65*BP87+Base!$B66*BP89+BP112*5/3.666</f>
        <v>866.03233046930063</v>
      </c>
      <c r="BR87" s="10">
        <f>Base!$B65*BQ87+Base!$B66*BQ89+BQ112*5/3.666</f>
        <v>860.12259506765247</v>
      </c>
      <c r="BS87" s="10">
        <f>Base!$B65*BR87+Base!$B66*BR89+BR112*5/3.666</f>
        <v>854.40543365210726</v>
      </c>
      <c r="BT87" s="10">
        <f>Base!$B65*BS87+Base!$B66*BS89+BS112*5/3.666</f>
        <v>848.87564656053951</v>
      </c>
      <c r="BU87" s="10">
        <f>Base!$B65*BT87+Base!$B66*BT89+BT112*5/3.666</f>
        <v>843.52807035590502</v>
      </c>
      <c r="BV87" s="10">
        <f>Base!$B65*BU87+Base!$B66*BU89+BU112*5/3.666</f>
        <v>838.35758727694781</v>
      </c>
      <c r="BW87" s="10">
        <f>Base!$B65*BV87+Base!$B66*BV89+BV112*5/3.666</f>
        <v>833.35913378170449</v>
      </c>
      <c r="BX87" s="10">
        <f>Base!$B65*BW87+Base!$B66*BW89+BW112*5/3.666</f>
        <v>828.52770823575634</v>
      </c>
      <c r="BY87" s="10">
        <f>Base!$B65*BX87+Base!$B66*BX89+BX112*5/3.666</f>
        <v>823.85837781411419</v>
      </c>
      <c r="BZ87" s="10">
        <f>Base!$B65*BY87+Base!$B66*BY89+BY112*5/3.666</f>
        <v>819.34628470361667</v>
      </c>
      <c r="CA87" s="10">
        <f>Base!$B65*BZ87+Base!$B66*BZ89+BZ112*5/3.666</f>
        <v>814.98665168741547</v>
      </c>
      <c r="CB87" s="10">
        <f>Base!$B65*CA87+Base!$B66*CA89+CA112*5/3.666</f>
        <v>810.77478726227093</v>
      </c>
      <c r="CC87" s="10">
        <f>Base!$B65*CB87+Base!$B66*CB89+CB112*5/3.666</f>
        <v>806.70609045375988</v>
      </c>
      <c r="CD87" s="10">
        <f>Base!$B65*CC87+Base!$B66*CC89+CC112*5/3.666</f>
        <v>802.77605563433963</v>
      </c>
      <c r="CE87" s="10">
        <f>Base!$B65*CD87+Base!$B66*CD89+CD112*5/3.666</f>
        <v>798.98027777942855</v>
      </c>
      <c r="CF87" s="10">
        <f>Base!$B65*CE87+Base!$B66*CE89+CE112*5/3.666</f>
        <v>795.31445886743768</v>
      </c>
      <c r="CG87" s="10">
        <f>Base!$B65*CF87+Base!$B66*CF89+CF112*5/3.666</f>
        <v>791.77441660404224</v>
      </c>
      <c r="CH87" s="10">
        <f>Base!$B65*CG87+Base!$B66*CG89+CG112*5/3.666</f>
        <v>788.35609738357471</v>
      </c>
      <c r="CI87" s="10">
        <f>Base!$B65*CH87+Base!$B66*CH89+CH112*5/3.666</f>
        <v>785.05559670685864</v>
      </c>
      <c r="CJ87" s="10">
        <f>Base!$B65*CI87+Base!$B66*CI89+CI112*5/3.666</f>
        <v>781.86919244170463</v>
      </c>
      <c r="CK87" s="10">
        <f>Base!$B65*CJ87+Base!$B66*CJ89+CJ112*5/3.666</f>
        <v>778.79339999861304</v>
      </c>
      <c r="CL87" s="10">
        <f>Base!$B65*CK87+Base!$B66*CK89+CK112*5/3.666</f>
        <v>775.8250649024933</v>
      </c>
      <c r="CM87" s="10">
        <f>Base!$B65*CL87+Base!$B66*CL89+CL112*5/3.666</f>
        <v>772.9615192657991</v>
      </c>
      <c r="CN87" s="10">
        <f>Base!$B65*CM87+Base!$B66*CM89+CM112*5/3.666</f>
        <v>770.20084937348599</v>
      </c>
      <c r="CO87" s="10">
        <f>Base!$B65*CN87+Base!$B66*CN89+CN112*5/3.666</f>
        <v>767.5423602078904</v>
      </c>
      <c r="CP87" s="10">
        <f>Base!$B65*CO87+Base!$B66*CO89+CO112*5/3.666</f>
        <v>764.95367962677108</v>
      </c>
      <c r="CQ87" s="10">
        <f>Base!$B65*CP87+Base!$B66*CP89+CP112*5/3.666</f>
        <v>762.44185554139051</v>
      </c>
      <c r="CR87" s="10">
        <f>Base!$B65*CQ87+Base!$B66*CQ89+CQ112*5/3.666</f>
        <v>760.009844464151</v>
      </c>
      <c r="CS87" s="10">
        <f>Base!$B65*CR87+Base!$B66*CR89+CR112*5/3.666</f>
        <v>757.65814435673303</v>
      </c>
      <c r="CT87" s="10">
        <f>Base!$B65*CS87+Base!$B66*CS89+CS112*5/3.666</f>
        <v>755.38580545899481</v>
      </c>
      <c r="CU87" s="10">
        <f>Base!$B65*CT87+Base!$B66*CT89+CT112*5/3.666</f>
        <v>753.19105250544033</v>
      </c>
      <c r="CV87" s="10">
        <f>Base!$B65*CU87+Base!$B66*CU89+CU112*5/3.666</f>
        <v>751.07166457519395</v>
      </c>
      <c r="CW87" s="10">
        <f>Base!$B65*CV87+Base!$B66*CV89+CV112*5/3.666</f>
        <v>755.28071850015203</v>
      </c>
    </row>
    <row r="88" spans="1:101" s="10" customFormat="1" ht="20.75" customHeight="1" x14ac:dyDescent="0.2">
      <c r="A88" s="9" t="s">
        <v>46</v>
      </c>
      <c r="B88" s="10">
        <f t="shared" ref="B88:BM88" si="21">+B87/2.13</f>
        <v>399.53051643192492</v>
      </c>
      <c r="C88" s="10">
        <f>+C87/2.13</f>
        <v>418.46565741008931</v>
      </c>
      <c r="D88" s="10">
        <f t="shared" si="21"/>
        <v>434.28620584821681</v>
      </c>
      <c r="E88" s="10">
        <f t="shared" si="21"/>
        <v>450.5957113486046</v>
      </c>
      <c r="F88" s="10">
        <f t="shared" si="21"/>
        <v>467.24088445788522</v>
      </c>
      <c r="G88" s="10">
        <f t="shared" si="21"/>
        <v>484.0483952498605</v>
      </c>
      <c r="H88" s="10">
        <f t="shared" si="21"/>
        <v>500.83145752877078</v>
      </c>
      <c r="I88" s="10">
        <f t="shared" si="21"/>
        <v>517.3949502397079</v>
      </c>
      <c r="J88" s="10">
        <f t="shared" si="21"/>
        <v>533.53942678916269</v>
      </c>
      <c r="K88" s="10">
        <f t="shared" si="21"/>
        <v>549.06427464602928</v>
      </c>
      <c r="L88" s="10">
        <f t="shared" si="21"/>
        <v>563.77022236706398</v>
      </c>
      <c r="M88" s="10">
        <f t="shared" si="21"/>
        <v>577.46134214319147</v>
      </c>
      <c r="N88" s="10">
        <f t="shared" si="21"/>
        <v>589.94665824546996</v>
      </c>
      <c r="O88" s="10">
        <f t="shared" si="21"/>
        <v>601.04144105109458</v>
      </c>
      <c r="P88" s="10">
        <f t="shared" si="21"/>
        <v>610.56824074621829</v>
      </c>
      <c r="Q88" s="10">
        <f t="shared" si="21"/>
        <v>618.35768902324594</v>
      </c>
      <c r="R88" s="10">
        <f t="shared" si="21"/>
        <v>624.24906826276458</v>
      </c>
      <c r="S88" s="10">
        <f t="shared" si="21"/>
        <v>628.09060822640572</v>
      </c>
      <c r="T88" s="10">
        <f t="shared" si="21"/>
        <v>629.73941075968924</v>
      </c>
      <c r="U88" s="10">
        <f t="shared" si="21"/>
        <v>629.06003039887401</v>
      </c>
      <c r="V88" s="10">
        <f t="shared" si="21"/>
        <v>625.924690503281</v>
      </c>
      <c r="W88" s="10">
        <f t="shared" si="21"/>
        <v>622.27734027169299</v>
      </c>
      <c r="X88" s="10">
        <f t="shared" si="21"/>
        <v>619.5343337386787</v>
      </c>
      <c r="Y88" s="10">
        <f t="shared" si="21"/>
        <v>617.40554891395516</v>
      </c>
      <c r="Z88" s="10">
        <f t="shared" si="21"/>
        <v>615.69398627198666</v>
      </c>
      <c r="AA88" s="10">
        <f t="shared" si="21"/>
        <v>614.26591265393949</v>
      </c>
      <c r="AB88" s="10">
        <f t="shared" si="21"/>
        <v>613.03057329538024</v>
      </c>
      <c r="AC88" s="10">
        <f t="shared" si="21"/>
        <v>611.92640610550347</v>
      </c>
      <c r="AD88" s="10">
        <f t="shared" si="21"/>
        <v>610.91167465496176</v>
      </c>
      <c r="AE88" s="10">
        <f t="shared" si="21"/>
        <v>609.95810391983025</v>
      </c>
      <c r="AF88" s="10">
        <f t="shared" si="21"/>
        <v>598.74573234103889</v>
      </c>
      <c r="AG88" s="10">
        <f t="shared" si="21"/>
        <v>588.89911902819745</v>
      </c>
      <c r="AH88" s="10">
        <f t="shared" si="21"/>
        <v>580.015784303435</v>
      </c>
      <c r="AI88" s="10">
        <f t="shared" si="21"/>
        <v>571.82370508653105</v>
      </c>
      <c r="AJ88" s="10">
        <f t="shared" si="21"/>
        <v>564.13931466318775</v>
      </c>
      <c r="AK88" s="10">
        <f t="shared" si="21"/>
        <v>556.83897772936155</v>
      </c>
      <c r="AL88" s="10">
        <f t="shared" si="21"/>
        <v>549.83961996914763</v>
      </c>
      <c r="AM88" s="10">
        <f t="shared" si="21"/>
        <v>543.08557683117317</v>
      </c>
      <c r="AN88" s="10">
        <f t="shared" si="21"/>
        <v>536.53966728322246</v>
      </c>
      <c r="AO88" s="10">
        <f t="shared" si="21"/>
        <v>530.17713766878376</v>
      </c>
      <c r="AP88" s="10">
        <f t="shared" si="21"/>
        <v>523.98155518674093</v>
      </c>
      <c r="AQ88" s="10">
        <f t="shared" si="21"/>
        <v>517.94202563231875</v>
      </c>
      <c r="AR88" s="10">
        <f t="shared" si="21"/>
        <v>512.05131055155402</v>
      </c>
      <c r="AS88" s="10">
        <f t="shared" si="21"/>
        <v>506.30455519539822</v>
      </c>
      <c r="AT88" s="10">
        <f t="shared" si="21"/>
        <v>500.6984312011989</v>
      </c>
      <c r="AU88" s="10">
        <f t="shared" si="21"/>
        <v>495.23056080148831</v>
      </c>
      <c r="AV88" s="10">
        <f t="shared" si="21"/>
        <v>489.89913207511808</v>
      </c>
      <c r="AW88" s="10">
        <f t="shared" si="21"/>
        <v>484.70264376771144</v>
      </c>
      <c r="AX88" s="10">
        <f t="shared" si="21"/>
        <v>479.63973791494533</v>
      </c>
      <c r="AY88" s="10">
        <f t="shared" si="21"/>
        <v>474.70909189615128</v>
      </c>
      <c r="AZ88" s="10">
        <f t="shared" si="21"/>
        <v>469.90935063176534</v>
      </c>
      <c r="BA88" s="10">
        <f t="shared" si="21"/>
        <v>465.23908582981443</v>
      </c>
      <c r="BB88" s="10">
        <f t="shared" si="21"/>
        <v>460.69677336599926</v>
      </c>
      <c r="BC88" s="10">
        <f t="shared" si="21"/>
        <v>456.28078276178269</v>
      </c>
      <c r="BD88" s="10">
        <f t="shared" si="21"/>
        <v>451.98937463262951</v>
      </c>
      <c r="BE88" s="10">
        <f t="shared" si="21"/>
        <v>447.82070332216324</v>
      </c>
      <c r="BF88" s="10">
        <f t="shared" si="21"/>
        <v>443.77282282213679</v>
      </c>
      <c r="BG88" s="10">
        <f t="shared" si="21"/>
        <v>439.84369469073727</v>
      </c>
      <c r="BH88" s="10">
        <f t="shared" si="21"/>
        <v>436.03119709885704</v>
      </c>
      <c r="BI88" s="10">
        <f t="shared" si="21"/>
        <v>432.33313441641764</v>
      </c>
      <c r="BJ88" s="10">
        <f t="shared" si="21"/>
        <v>428.74724694400572</v>
      </c>
      <c r="BK88" s="10">
        <f t="shared" si="21"/>
        <v>425.27122052519331</v>
      </c>
      <c r="BL88" s="10">
        <f t="shared" si="21"/>
        <v>421.90269587139301</v>
      </c>
      <c r="BM88" s="10">
        <f t="shared" si="21"/>
        <v>418.63927748475027</v>
      </c>
      <c r="BN88" s="10">
        <f t="shared" ref="BN88:CW88" si="22">+BN87/2.13</f>
        <v>415.47854211524901</v>
      </c>
      <c r="BO88" s="10">
        <f t="shared" si="22"/>
        <v>412.41804670888536</v>
      </c>
      <c r="BP88" s="10">
        <f t="shared" si="22"/>
        <v>409.45533583402147</v>
      </c>
      <c r="BQ88" s="10">
        <f t="shared" si="22"/>
        <v>406.58794857713644</v>
      </c>
      <c r="BR88" s="10">
        <f t="shared" si="22"/>
        <v>403.81342491439085</v>
      </c>
      <c r="BS88" s="10">
        <f t="shared" si="22"/>
        <v>401.12931157375931</v>
      </c>
      <c r="BT88" s="10">
        <f t="shared" si="22"/>
        <v>398.53316739931432</v>
      </c>
      <c r="BU88" s="10">
        <f t="shared" si="22"/>
        <v>396.02256824220893</v>
      </c>
      <c r="BV88" s="10">
        <f t="shared" si="22"/>
        <v>393.5951113976281</v>
      </c>
      <c r="BW88" s="10">
        <f t="shared" si="22"/>
        <v>391.24841961582371</v>
      </c>
      <c r="BX88" s="10">
        <f t="shared" si="22"/>
        <v>388.9801447116227</v>
      </c>
      <c r="BY88" s="10">
        <f t="shared" si="22"/>
        <v>386.78797080474845</v>
      </c>
      <c r="BZ88" s="10">
        <f t="shared" si="22"/>
        <v>384.66961723174495</v>
      </c>
      <c r="CA88" s="10">
        <f t="shared" si="22"/>
        <v>382.62284116780069</v>
      </c>
      <c r="CB88" s="10">
        <f t="shared" si="22"/>
        <v>380.6454400292352</v>
      </c>
      <c r="CC88" s="10">
        <f t="shared" si="22"/>
        <v>378.73525373415958</v>
      </c>
      <c r="CD88" s="10">
        <f t="shared" si="22"/>
        <v>376.89016696447874</v>
      </c>
      <c r="CE88" s="10">
        <f t="shared" si="22"/>
        <v>375.10811163353452</v>
      </c>
      <c r="CF88" s="10">
        <f t="shared" si="22"/>
        <v>373.38706989081584</v>
      </c>
      <c r="CG88" s="10">
        <f t="shared" si="22"/>
        <v>371.72507821786024</v>
      </c>
      <c r="CH88" s="10">
        <f t="shared" si="22"/>
        <v>370.12023351341537</v>
      </c>
      <c r="CI88" s="10">
        <f t="shared" si="22"/>
        <v>368.57070267927639</v>
      </c>
      <c r="CJ88" s="10">
        <f t="shared" si="22"/>
        <v>367.0747382355421</v>
      </c>
      <c r="CK88" s="10">
        <f t="shared" si="22"/>
        <v>365.63070422470099</v>
      </c>
      <c r="CL88" s="10">
        <f t="shared" si="22"/>
        <v>364.23711967253206</v>
      </c>
      <c r="CM88" s="10">
        <f t="shared" si="22"/>
        <v>362.89273204967094</v>
      </c>
      <c r="CN88" s="10">
        <f t="shared" si="22"/>
        <v>361.59664289835024</v>
      </c>
      <c r="CO88" s="10">
        <f t="shared" si="22"/>
        <v>360.34852591919741</v>
      </c>
      <c r="CP88" s="10">
        <f t="shared" si="22"/>
        <v>359.13318292336675</v>
      </c>
      <c r="CQ88" s="10">
        <f t="shared" si="22"/>
        <v>357.95392278938522</v>
      </c>
      <c r="CR88" s="10">
        <f t="shared" si="22"/>
        <v>356.81213355124464</v>
      </c>
      <c r="CS88" s="10">
        <f t="shared" si="22"/>
        <v>355.7080489937714</v>
      </c>
      <c r="CT88" s="10">
        <f t="shared" si="22"/>
        <v>354.6412232201854</v>
      </c>
      <c r="CU88" s="10">
        <f t="shared" si="22"/>
        <v>353.61082277250722</v>
      </c>
      <c r="CV88" s="10">
        <f t="shared" si="22"/>
        <v>352.61580496487983</v>
      </c>
      <c r="CW88" s="10">
        <f t="shared" si="22"/>
        <v>354.5918866197897</v>
      </c>
    </row>
    <row r="89" spans="1:101" s="10" customFormat="1" ht="20.75" customHeight="1" x14ac:dyDescent="0.2">
      <c r="A89" s="9" t="s">
        <v>0</v>
      </c>
      <c r="B89" s="10">
        <f>Base!B62</f>
        <v>460</v>
      </c>
      <c r="C89" s="10">
        <f>B87* Base!$B67+B89* Base!$B68+B90* Base!$B69</f>
        <v>471.28930232558139</v>
      </c>
      <c r="D89" s="10">
        <f>C87* Base!$B67+C89* Base!$B68+C90* Base!$B69</f>
        <v>485.12768096316972</v>
      </c>
      <c r="E89" s="10">
        <f>D87* Base!$B67+D89* Base!$B68+D90* Base!$B69</f>
        <v>500.20169790948177</v>
      </c>
      <c r="F89" s="10">
        <f>E87* Base!$B67+E89* Base!$B68+E90* Base!$B69</f>
        <v>516.38563632957721</v>
      </c>
      <c r="G89" s="10">
        <f>F87* Base!$B67+F89* Base!$B68+F90* Base!$B69</f>
        <v>533.54013158862438</v>
      </c>
      <c r="H89" s="10">
        <f>G87* Base!$B67+G89* Base!$B68+G90* Base!$B69</f>
        <v>551.50981810282849</v>
      </c>
      <c r="I89" s="10">
        <f>H87* Base!$B67+H89* Base!$B68+H90* Base!$B69</f>
        <v>570.12313666392424</v>
      </c>
      <c r="J89" s="10">
        <f>I87* Base!$B67+I89* Base!$B68+I90* Base!$B69</f>
        <v>589.19348974731236</v>
      </c>
      <c r="K89" s="10">
        <f>J87* Base!$B67+J89* Base!$B68+J90* Base!$B69</f>
        <v>608.52118691125372</v>
      </c>
      <c r="L89" s="10">
        <f>K87* Base!$B67+K89* Base!$B68+K90* Base!$B69</f>
        <v>627.89580272240869</v>
      </c>
      <c r="M89" s="10">
        <f>L87* Base!$B67+L89* Base!$B68+L90* Base!$B69</f>
        <v>647.09869668673707</v>
      </c>
      <c r="N89" s="10">
        <f>M87* Base!$B67+M89* Base!$B68+M90* Base!$B69</f>
        <v>665.90553337817721</v>
      </c>
      <c r="O89" s="10">
        <f>N87* Base!$B67+N89* Base!$B68+N90* Base!$B69</f>
        <v>684.08870201890477</v>
      </c>
      <c r="P89" s="10">
        <f>O87* Base!$B67+O89* Base!$B68+O90* Base!$B69</f>
        <v>701.41957558272588</v>
      </c>
      <c r="Q89" s="10">
        <f>P87* Base!$B67+P89* Base!$B68+P90* Base!$B69</f>
        <v>717.67057548469768</v>
      </c>
      <c r="R89" s="10">
        <f>Q87* Base!$B67+Q89* Base!$B68+Q90* Base!$B69</f>
        <v>732.61702204557207</v>
      </c>
      <c r="S89" s="10">
        <f>R87* Base!$B67+R89* Base!$B68+R90* Base!$B69</f>
        <v>746.03875480903264</v>
      </c>
      <c r="T89" s="10">
        <f>S87* Base!$B67+S89* Base!$B68+S90* Base!$B69</f>
        <v>757.7214998023594</v>
      </c>
      <c r="U89" s="10">
        <f>T87* Base!$B67+T89* Base!$B68+T90* Base!$B69</f>
        <v>767.45794004692459</v>
      </c>
      <c r="V89" s="10">
        <f>U87* Base!$B67+U89* Base!$B68+U90* Base!$B69</f>
        <v>775.04820602181906</v>
      </c>
      <c r="W89" s="10">
        <f>V87* Base!$B67+V89* Base!$B68+V90* Base!$B69</f>
        <v>780.30032188131929</v>
      </c>
      <c r="X89" s="10">
        <f>W87* Base!$B67+W89* Base!$B68+W90* Base!$B69</f>
        <v>783.55813414305715</v>
      </c>
      <c r="Y89" s="10">
        <f>X87* Base!$B67+X89* Base!$B68+X90* Base!$B69</f>
        <v>785.45768448786669</v>
      </c>
      <c r="Z89" s="10">
        <f>Y87* Base!$B67+Y89* Base!$B68+Y90* Base!$B69</f>
        <v>786.43172243141555</v>
      </c>
      <c r="AA89" s="10">
        <f>Z87* Base!$B67+Z89* Base!$B68+Z90* Base!$B69</f>
        <v>786.77478228891721</v>
      </c>
      <c r="AB89" s="10">
        <f>AA87* Base!$B67+AA89* Base!$B68+AA90* Base!$B69</f>
        <v>786.6874162028181</v>
      </c>
      <c r="AC89" s="10">
        <f>AB87* Base!$B67+AB89* Base!$B68+AB90* Base!$B69</f>
        <v>786.30626083610298</v>
      </c>
      <c r="AD89" s="10">
        <f>AC87* Base!$B67+AC89* Base!$B68+AC90* Base!$B69</f>
        <v>785.72447592831929</v>
      </c>
      <c r="AE89" s="10">
        <f>AD87* Base!$B67+AD89* Base!$B68+AD90* Base!$B69</f>
        <v>785.00563895788571</v>
      </c>
      <c r="AF89" s="10">
        <f>AE87* Base!$B67+AE89* Base!$B68+AE90* Base!$B69</f>
        <v>784.19319203615521</v>
      </c>
      <c r="AG89" s="10">
        <f>AF87* Base!$B67+AF89* Base!$B68+AF90* Base!$B69</f>
        <v>780.68397496357886</v>
      </c>
      <c r="AH89" s="10">
        <f>AG87* Base!$B67+AG89* Base!$B68+AG90* Base!$B69</f>
        <v>775.37450542929992</v>
      </c>
      <c r="AI89" s="10">
        <f>AH87* Base!$B67+AH89* Base!$B68+AH90* Base!$B69</f>
        <v>768.87640658952103</v>
      </c>
      <c r="AJ89" s="10">
        <f>AI87* Base!$B67+AI89* Base!$B68+AI90* Base!$B69</f>
        <v>761.6075945990591</v>
      </c>
      <c r="AK89" s="10">
        <f>AJ87* Base!$B67+AJ89* Base!$B68+AJ90* Base!$B69</f>
        <v>753.85421687941005</v>
      </c>
      <c r="AL89" s="10">
        <f>AK87* Base!$B67+AK89* Base!$B68+AK90* Base!$B69</f>
        <v>745.8127239438752</v>
      </c>
      <c r="AM89" s="10">
        <f>AL87* Base!$B67+AL89* Base!$B68+AL90* Base!$B69</f>
        <v>737.6184482045918</v>
      </c>
      <c r="AN89" s="10">
        <f>AM87* Base!$B67+AM89* Base!$B68+AM90* Base!$B69</f>
        <v>729.3650189047529</v>
      </c>
      <c r="AO89" s="10">
        <f>AN87* Base!$B67+AN89* Base!$B68+AN90* Base!$B69</f>
        <v>721.11755364148928</v>
      </c>
      <c r="AP89" s="10">
        <f>AO87* Base!$B67+AO89* Base!$B68+AO90* Base!$B69</f>
        <v>712.92162362960073</v>
      </c>
      <c r="AQ89" s="10">
        <f>AP87* Base!$B67+AP89* Base!$B68+AP90* Base!$B69</f>
        <v>704.80934909633959</v>
      </c>
      <c r="AR89" s="10">
        <f>AQ87* Base!$B67+AQ89* Base!$B68+AQ90* Base!$B69</f>
        <v>696.80354596419397</v>
      </c>
      <c r="AS89" s="10">
        <f>AR87* Base!$B67+AR89* Base!$B68+AR90* Base!$B69</f>
        <v>688.92054936311501</v>
      </c>
      <c r="AT89" s="10">
        <f>AS87* Base!$B67+AS89* Base!$B68+AS90* Base!$B69</f>
        <v>681.17213873892524</v>
      </c>
      <c r="AU89" s="10">
        <f>AT87* Base!$B67+AT89* Base!$B68+AT90* Base!$B69</f>
        <v>673.56685296730041</v>
      </c>
      <c r="AV89" s="10">
        <f>AU87* Base!$B67+AU89* Base!$B68+AU90* Base!$B69</f>
        <v>666.11089128041488</v>
      </c>
      <c r="AW89" s="10">
        <f>AV87* Base!$B67+AV89* Base!$B68+AV90* Base!$B69</f>
        <v>658.8087329302582</v>
      </c>
      <c r="AX89" s="10">
        <f>AW87* Base!$B67+AW89* Base!$B68+AW90* Base!$B69</f>
        <v>651.66356581228706</v>
      </c>
      <c r="AY89" s="10">
        <f>AX87* Base!$B67+AX89* Base!$B68+AX90* Base!$B69</f>
        <v>644.67758527925685</v>
      </c>
      <c r="AZ89" s="10">
        <f>AY87* Base!$B67+AY89* Base!$B68+AY90* Base!$B69</f>
        <v>637.85220469143803</v>
      </c>
      <c r="BA89" s="10">
        <f>AZ87* Base!$B67+AZ89* Base!$B68+AZ90* Base!$B69</f>
        <v>631.18820588458311</v>
      </c>
      <c r="BB89" s="10">
        <f>BA87* Base!$B67+BA89* Base!$B68+BA90* Base!$B69</f>
        <v>624.68584866824926</v>
      </c>
      <c r="BC89" s="10">
        <f>BB87* Base!$B67+BB89* Base!$B68+BB90* Base!$B69</f>
        <v>618.34495230781647</v>
      </c>
      <c r="BD89" s="10">
        <f>BC87* Base!$B67+BC89* Base!$B68+BC90* Base!$B69</f>
        <v>612.16495777089301</v>
      </c>
      <c r="BE89" s="10">
        <f>BD87* Base!$B67+BD89* Base!$B68+BD90* Base!$B69</f>
        <v>606.14497668095328</v>
      </c>
      <c r="BF89" s="10">
        <f>BE87* Base!$B67+BE89* Base!$B68+BE90* Base!$B69</f>
        <v>600.28383100280314</v>
      </c>
      <c r="BG89" s="10">
        <f>BF87* Base!$B67+BF89* Base!$B68+BF90* Base!$B69</f>
        <v>594.58008618167639</v>
      </c>
      <c r="BH89" s="10">
        <f>BG87* Base!$B67+BG89* Base!$B68+BG90* Base!$B69</f>
        <v>589.03207957605855</v>
      </c>
      <c r="BI89" s="10">
        <f>BH87* Base!$B67+BH89* Base!$B68+BH90* Base!$B69</f>
        <v>583.63794542826497</v>
      </c>
      <c r="BJ89" s="10">
        <f>BI87* Base!$B67+BI89* Base!$B68+BI90* Base!$B69</f>
        <v>578.39563721394325</v>
      </c>
      <c r="BK89" s="10">
        <f>BJ87* Base!$B67+BJ89* Base!$B68+BJ90* Base!$B69</f>
        <v>573.30294793997632</v>
      </c>
      <c r="BL89" s="10">
        <f>BK87* Base!$B67+BK89* Base!$B68+BK90* Base!$B69</f>
        <v>568.35752877700043</v>
      </c>
      <c r="BM89" s="10">
        <f>BL87* Base!$B67+BL89* Base!$B68+BL90* Base!$B69</f>
        <v>563.55690629134085</v>
      </c>
      <c r="BN89" s="10">
        <f>BM87* Base!$B67+BM89* Base!$B68+BM90* Base!$B69</f>
        <v>558.89849845814047</v>
      </c>
      <c r="BO89" s="10">
        <f>BN87* Base!$B67+BN89* Base!$B68+BN90* Base!$B69</f>
        <v>554.37962958421861</v>
      </c>
      <c r="BP89" s="10">
        <f>BO87* Base!$B67+BO89* Base!$B68+BO90* Base!$B69</f>
        <v>549.9975442320706</v>
      </c>
      <c r="BQ89" s="10">
        <f>BP87* Base!$B67+BP89* Base!$B68+BP90* Base!$B69</f>
        <v>545.74942021455206</v>
      </c>
      <c r="BR89" s="10">
        <f>BQ87* Base!$B67+BQ89* Base!$B68+BQ90* Base!$B69</f>
        <v>541.632380713423</v>
      </c>
      <c r="BS89" s="10">
        <f>BR87* Base!$B67+BR89* Base!$B68+BR90* Base!$B69</f>
        <v>537.64350556575812</v>
      </c>
      <c r="BT89" s="10">
        <f>BS87* Base!$B67+BS89* Base!$B68+BS90* Base!$B69</f>
        <v>533.77984175706342</v>
      </c>
      <c r="BU89" s="10">
        <f>BT87* Base!$B67+BT89* Base!$B68+BT90* Base!$B69</f>
        <v>530.0384131550021</v>
      </c>
      <c r="BV89" s="10">
        <f>BU87* Base!$B67+BU89* Base!$B68+BU90* Base!$B69</f>
        <v>526.4162295170197</v>
      </c>
      <c r="BW89" s="10">
        <f>BV87* Base!$B67+BV89* Base!$B68+BV90* Base!$B69</f>
        <v>522.91029480331576</v>
      </c>
      <c r="BX89" s="10">
        <f>BW87* Base!$B67+BW89* Base!$B68+BW90* Base!$B69</f>
        <v>519.51761482740642</v>
      </c>
      <c r="BY89" s="10">
        <f>BX87* Base!$B67+BX89* Base!$B68+BX90* Base!$B69</f>
        <v>516.23520427620076</v>
      </c>
      <c r="BZ89" s="10">
        <f>BY87* Base!$B67+BY89* Base!$B68+BY90* Base!$B69</f>
        <v>513.06009313329514</v>
      </c>
      <c r="CA89" s="10">
        <f>BZ87* Base!$B67+BZ89* Base!$B68+BZ90* Base!$B69</f>
        <v>509.98933254276466</v>
      </c>
      <c r="CB89" s="10">
        <f>CA87* Base!$B67+CA89* Base!$B68+CA90* Base!$B69</f>
        <v>507.020000152948</v>
      </c>
      <c r="CC89" s="10">
        <f>CB87* Base!$B67+CB89* Base!$B68+CB90* Base!$B69</f>
        <v>504.14920498978347</v>
      </c>
      <c r="CD89" s="10">
        <f>CC87* Base!$B67+CC89* Base!$B68+CC90* Base!$B69</f>
        <v>501.37409191900122</v>
      </c>
      <c r="CE89" s="10">
        <f>CD87* Base!$B67+CD89* Base!$B68+CD90* Base!$B69</f>
        <v>498.69184578102653</v>
      </c>
      <c r="CF89" s="10">
        <f>CE87* Base!$B67+CE89* Base!$B68+CE90* Base!$B69</f>
        <v>496.09969531764057</v>
      </c>
      <c r="CG89" s="10">
        <f>CF87* Base!$B67+CF89* Base!$B68+CF90* Base!$B69</f>
        <v>493.59491706998773</v>
      </c>
      <c r="CH89" s="10">
        <f>CG87* Base!$B67+CG89* Base!$B68+CG90* Base!$B69</f>
        <v>491.17483953269527</v>
      </c>
      <c r="CI89" s="10">
        <f>CH87* Base!$B67+CH89* Base!$B68+CH90* Base!$B69</f>
        <v>488.8368480206077</v>
      </c>
      <c r="CJ89" s="10">
        <f>CI87* Base!$B67+CI89* Base!$B68+CI90* Base!$B69</f>
        <v>486.57839099828965</v>
      </c>
      <c r="CK89" s="10">
        <f>CJ87* Base!$B67+CJ89* Base!$B68+CJ90* Base!$B69</f>
        <v>484.39698911652437</v>
      </c>
      <c r="CL89" s="10">
        <f>CK87* Base!$B67+CK89* Base!$B68+CK90* Base!$B69</f>
        <v>482.29024903617636</v>
      </c>
      <c r="CM89" s="10">
        <f>CL87* Base!$B67+CL89* Base!$B68+CL90* Base!$B69</f>
        <v>480.25588555519624</v>
      </c>
      <c r="CN89" s="10">
        <f>CM87* Base!$B67+CM89* Base!$B68+CM90* Base!$B69</f>
        <v>478.29175802154168</v>
      </c>
      <c r="CO89" s="10">
        <f>CN87* Base!$B67+CN89* Base!$B68+CN90* Base!$B69</f>
        <v>476.39593146561668</v>
      </c>
      <c r="CP89" s="10">
        <f>CO87* Base!$B67+CO89* Base!$B68+CO90* Base!$B69</f>
        <v>474.56678106732966</v>
      </c>
      <c r="CQ89" s="10">
        <f>CP87* Base!$B67+CP89* Base!$B68+CP90* Base!$B69</f>
        <v>472.79912791984719</v>
      </c>
      <c r="CR89" s="10">
        <f>CQ87* Base!$B67+CQ89* Base!$B68+CQ90* Base!$B69</f>
        <v>471.08969089788712</v>
      </c>
      <c r="CS89" s="10">
        <f>CR87* Base!$B67+CR89* Base!$B68+CR90* Base!$B69</f>
        <v>469.43621038603999</v>
      </c>
      <c r="CT89" s="10">
        <f>CS87* Base!$B67+CS89* Base!$B68+CS90* Base!$B69</f>
        <v>467.83694585156087</v>
      </c>
      <c r="CU89" s="10">
        <f>CT87* Base!$B67+CT89* Base!$B68+CT90* Base!$B69</f>
        <v>466.29039671987942</v>
      </c>
      <c r="CV89" s="10">
        <f>CU87* Base!$B67+CU89* Base!$B68+CU90* Base!$B69</f>
        <v>464.79515458371657</v>
      </c>
      <c r="CW89" s="10">
        <f>CV87* Base!$B67+CV89* Base!$B68+CV90* Base!$B69</f>
        <v>463.34983099823546</v>
      </c>
    </row>
    <row r="90" spans="1:101" s="10" customFormat="1" ht="20.75" customHeight="1" x14ac:dyDescent="0.2">
      <c r="A90" s="9" t="s">
        <v>1</v>
      </c>
      <c r="B90" s="10">
        <f xml:space="preserve"> Base!B63</f>
        <v>1740</v>
      </c>
      <c r="C90" s="10">
        <f>( Base!$B70)*B89+( Base!$B71)*B90</f>
        <v>1740.6706976744188</v>
      </c>
      <c r="D90" s="10">
        <f>( Base!$B70)*C89+( Base!$B71)*C90</f>
        <v>1741.4194378150355</v>
      </c>
      <c r="E90" s="10">
        <f>( Base!$B70)*D89+( Base!$B71)*D90</f>
        <v>1742.2639496147463</v>
      </c>
      <c r="F90" s="10">
        <f>( Base!$B70)*E89+( Base!$B71)*E90</f>
        <v>1743.2127422250958</v>
      </c>
      <c r="G90" s="10">
        <f>( Base!$B70)*F89+( Base!$B71)*F90</f>
        <v>1744.2734323128871</v>
      </c>
      <c r="H90" s="10">
        <f>( Base!$B70)*G89+( Base!$B71)*G90</f>
        <v>1745.4526498331768</v>
      </c>
      <c r="I90" s="10">
        <f>( Base!$B70)*H89+( Base!$B71)*H90</f>
        <v>1746.7559274682806</v>
      </c>
      <c r="J90" s="10">
        <f>( Base!$B70)*I89+( Base!$B71)*I90</f>
        <v>1748.1875888800325</v>
      </c>
      <c r="K90" s="10">
        <f>( Base!$B70)*J89+( Base!$B71)*J90</f>
        <v>1749.7506452129278</v>
      </c>
      <c r="L90" s="10">
        <f>( Base!$B70)*K89+( Base!$B71)*K90</f>
        <v>1751.4467053666922</v>
      </c>
      <c r="M90" s="10">
        <f>( Base!$B70)*L89+( Base!$B71)*L90</f>
        <v>1753.2759029057931</v>
      </c>
      <c r="N90" s="10">
        <f>( Base!$B70)*M89+( Base!$B71)*M90</f>
        <v>1755.2368407155523</v>
      </c>
      <c r="O90" s="10">
        <f>( Base!$B70)*N89+( Base!$B71)*N90</f>
        <v>1757.3265533802441</v>
      </c>
      <c r="P90" s="10">
        <f>( Base!$B70)*O89+( Base!$B71)*O90</f>
        <v>1759.5404865533774</v>
      </c>
      <c r="Q90" s="10">
        <f>( Base!$B70)*P89+( Base!$B71)*P90</f>
        <v>1761.8724921719249</v>
      </c>
      <c r="R90" s="10">
        <f>( Base!$B70)*Q89+( Base!$B71)*Q90</f>
        <v>1764.3148381303915</v>
      </c>
      <c r="S90" s="10">
        <f>( Base!$B70)*R89+( Base!$B71)*R90</f>
        <v>1766.8582308939615</v>
      </c>
      <c r="T90" s="10">
        <f>( Base!$B70)*S89+( Base!$B71)*S90</f>
        <v>1769.4918494207336</v>
      </c>
      <c r="U90" s="10">
        <f>( Base!$B70)*T89+( Base!$B71)*T90</f>
        <v>1772.2033886050826</v>
      </c>
      <c r="V90" s="10">
        <f>( Base!$B70)*U89+( Base!$B71)*U90</f>
        <v>1774.9791101509431</v>
      </c>
      <c r="W90" s="10">
        <f>( Base!$B70)*V89+( Base!$B71)*V90</f>
        <v>1777.8038968038049</v>
      </c>
      <c r="X90" s="10">
        <f>( Base!$B70)*W89+( Base!$B71)*W90</f>
        <v>1780.6613096267731</v>
      </c>
      <c r="Y90" s="10">
        <f>( Base!$B70)*X89+( Base!$B71)*X90</f>
        <v>1783.5373406935307</v>
      </c>
      <c r="Z90" s="10">
        <f>( Base!$B70)*Y89+( Base!$B71)*Y90</f>
        <v>1786.4224548927671</v>
      </c>
      <c r="AA90" s="10">
        <f>( Base!$B70)*Z89+( Base!$B71)*Z90</f>
        <v>1789.3101603298278</v>
      </c>
      <c r="AB90" s="10">
        <f>( Base!$B70)*AA89+( Base!$B71)*AA90</f>
        <v>1792.1960363616461</v>
      </c>
      <c r="AC90" s="10">
        <f>( Base!$B70)*AB89+( Base!$B71)*AB90</f>
        <v>1795.0770726869082</v>
      </c>
      <c r="AD90" s="10">
        <f>( Base!$B70)*AC89+( Base!$B71)*AC90</f>
        <v>1797.9512198713824</v>
      </c>
      <c r="AE90" s="10">
        <f>( Base!$B70)*AD89+( Base!$B71)*AD90</f>
        <v>1800.8170836016736</v>
      </c>
      <c r="AF90" s="10">
        <f>( Base!$B70)*AE89+( Base!$B71)*AE90</f>
        <v>1803.673716649567</v>
      </c>
      <c r="AG90" s="10">
        <f>( Base!$B70)*AF89+( Base!$B71)*AF90</f>
        <v>1806.5204772694267</v>
      </c>
      <c r="AH90" s="10">
        <f>( Base!$B70)*AG89+( Base!$B71)*AG90</f>
        <v>1809.3385025344514</v>
      </c>
      <c r="AI90" s="10">
        <f>( Base!$B70)*AH89+( Base!$B71)*AH90</f>
        <v>1812.1152327780455</v>
      </c>
      <c r="AJ90" s="10">
        <f>( Base!$B70)*AI89+( Base!$B71)*AI90</f>
        <v>1814.842408097079</v>
      </c>
      <c r="AK90" s="10">
        <f>( Base!$B70)*AJ89+( Base!$B71)*AJ90</f>
        <v>1817.5147061032233</v>
      </c>
      <c r="AL90" s="10">
        <f>( Base!$B70)*AK89+( Base!$B71)*AK90</f>
        <v>1820.1288152380187</v>
      </c>
      <c r="AM90" s="10">
        <f>( Base!$B70)*AL89+( Base!$B71)*AL90</f>
        <v>1822.6828039484164</v>
      </c>
      <c r="AN90" s="10">
        <f>( Base!$B70)*AM89+( Base!$B71)*AM90</f>
        <v>1825.1756908382033</v>
      </c>
      <c r="AO90" s="10">
        <f>( Base!$B70)*AN89+( Base!$B71)*AN90</f>
        <v>1827.607151353727</v>
      </c>
      <c r="AP90" s="10">
        <f>( Base!$B70)*AO89+( Base!$B71)*AO90</f>
        <v>1829.9773172400248</v>
      </c>
      <c r="AQ90" s="10">
        <f>( Base!$B70)*AP89+( Base!$B71)*AP90</f>
        <v>1832.2866390476152</v>
      </c>
      <c r="AR90" s="10">
        <f>( Base!$B70)*AQ89+( Base!$B71)*AQ90</f>
        <v>1834.5357915084987</v>
      </c>
      <c r="AS90" s="10">
        <f>( Base!$B70)*AR89+( Base!$B71)*AR90</f>
        <v>1836.7256080775728</v>
      </c>
      <c r="AT90" s="10">
        <f>( Base!$B70)*AS89+( Base!$B71)*AS90</f>
        <v>1838.8570353345358</v>
      </c>
      <c r="AU90" s="10">
        <f>( Base!$B70)*AT89+( Base!$B71)*AT90</f>
        <v>1840.9311009283576</v>
      </c>
      <c r="AV90" s="10">
        <f>( Base!$B70)*AU89+( Base!$B71)*AU90</f>
        <v>1842.9488907745128</v>
      </c>
      <c r="AW90" s="10">
        <f>( Base!$B70)*AV89+( Base!$B71)*AV90</f>
        <v>1844.9115325921084</v>
      </c>
      <c r="AX90" s="10">
        <f>( Base!$B70)*AW89+( Base!$B71)*AW90</f>
        <v>1846.820183802776</v>
      </c>
      <c r="AY90" s="10">
        <f>( Base!$B70)*AX89+( Base!$B71)*AX90</f>
        <v>1848.6760224476579</v>
      </c>
      <c r="AZ90" s="10">
        <f>( Base!$B70)*AY89+( Base!$B71)*AY90</f>
        <v>1850.4802402093987</v>
      </c>
      <c r="BA90" s="10">
        <f>( Base!$B70)*AZ89+( Base!$B71)*AZ90</f>
        <v>1852.2340369182111</v>
      </c>
      <c r="BB90" s="10">
        <f>( Base!$B70)*BA89+( Base!$B71)*BA90</f>
        <v>1853.9386161192674</v>
      </c>
      <c r="BC90" s="10">
        <f>( Base!$B70)*BB89+( Base!$B71)*BB90</f>
        <v>1855.5951814130729</v>
      </c>
      <c r="BD90" s="10">
        <f>( Base!$B70)*BC89+( Base!$B71)*BC90</f>
        <v>1857.2049333715759</v>
      </c>
      <c r="BE90" s="10">
        <f>( Base!$B70)*BD89+( Base!$B71)*BD90</f>
        <v>1858.7690668945208</v>
      </c>
      <c r="BF90" s="10">
        <f>( Base!$B70)*BE89+( Base!$B71)*BE90</f>
        <v>1860.288768912349</v>
      </c>
      <c r="BG90" s="10">
        <f>( Base!$B70)*BF89+( Base!$B71)*BF90</f>
        <v>1861.7652163702646</v>
      </c>
      <c r="BH90" s="10">
        <f>( Base!$B70)*BG89+( Base!$B71)*BG90</f>
        <v>1863.1995744472265</v>
      </c>
      <c r="BI90" s="10">
        <f>( Base!$B70)*BH89+( Base!$B71)*BH90</f>
        <v>1864.5929949765805</v>
      </c>
      <c r="BJ90" s="10">
        <f>( Base!$B70)*BI89+( Base!$B71)*BI90</f>
        <v>1865.9466150437988</v>
      </c>
      <c r="BK90" s="10">
        <f>( Base!$B70)*BJ89+( Base!$B71)*BJ90</f>
        <v>1867.2615557427207</v>
      </c>
      <c r="BL90" s="10">
        <f>( Base!$B70)*BK89+( Base!$B71)*BK90</f>
        <v>1868.5389210757007</v>
      </c>
      <c r="BM90" s="10">
        <f>( Base!$B70)*BL89+( Base!$B71)*BL90</f>
        <v>1869.7797969857963</v>
      </c>
      <c r="BN90" s="10">
        <f>( Base!$B70)*BM89+( Base!$B71)*BM90</f>
        <v>1870.9852505109959</v>
      </c>
      <c r="BO90" s="10">
        <f>( Base!$B70)*BN89+( Base!$B71)*BN90</f>
        <v>1872.1563290517799</v>
      </c>
      <c r="BP90" s="10">
        <f>( Base!$B70)*BO89+( Base!$B71)*BO90</f>
        <v>1873.2940597442123</v>
      </c>
      <c r="BQ90" s="10">
        <f>( Base!$B70)*BP89+( Base!$B71)*BP90</f>
        <v>1874.3994489314207</v>
      </c>
      <c r="BR90" s="10">
        <f>( Base!$B70)*BQ89+( Base!$B71)*BQ90</f>
        <v>1875.4734817268136</v>
      </c>
      <c r="BS90" s="10">
        <f>( Base!$B70)*BR89+( Base!$B71)*BR90</f>
        <v>1876.5171216627659</v>
      </c>
      <c r="BT90" s="10">
        <f>( Base!$B70)*BS89+( Base!$B71)*BS90</f>
        <v>1877.5313104188249</v>
      </c>
      <c r="BU90" s="10">
        <f>( Base!$B70)*BT89+( Base!$B71)*BT90</f>
        <v>1878.5169676237665</v>
      </c>
      <c r="BV90" s="10">
        <f>( Base!$B70)*BU89+( Base!$B71)*BU90</f>
        <v>1879.4749907260771</v>
      </c>
      <c r="BW90" s="10">
        <f>( Base!$B70)*BV89+( Base!$B71)*BV90</f>
        <v>1880.4062549276789</v>
      </c>
      <c r="BX90" s="10">
        <f>( Base!$B70)*BW89+( Base!$B71)*BW90</f>
        <v>1881.311613175943</v>
      </c>
      <c r="BY90" s="10">
        <f>( Base!$B70)*BX89+( Base!$B71)*BX90</f>
        <v>1882.1918962092677</v>
      </c>
      <c r="BZ90" s="10">
        <f>( Base!$B70)*BY89+( Base!$B71)*BY90</f>
        <v>1883.0479126517318</v>
      </c>
      <c r="CA90" s="10">
        <f>( Base!$B70)*BZ89+( Base!$B71)*BZ90</f>
        <v>1883.8804491525705</v>
      </c>
      <c r="CB90" s="10">
        <f>( Base!$B70)*CA89+( Base!$B71)*CA90</f>
        <v>1884.6902705664952</v>
      </c>
      <c r="CC90" s="10">
        <f>( Base!$B70)*CB89+( Base!$B71)*CB90</f>
        <v>1885.4781201711544</v>
      </c>
      <c r="CD90" s="10">
        <f>( Base!$B70)*CC89+( Base!$B71)*CC90</f>
        <v>1886.2447199183903</v>
      </c>
      <c r="CE90" s="10">
        <f>( Base!$B70)*CD89+( Base!$B71)*CD90</f>
        <v>1886.9907707163616</v>
      </c>
      <c r="CF90" s="10">
        <f>( Base!$B70)*CE89+( Base!$B71)*CE90</f>
        <v>1887.7169527401979</v>
      </c>
      <c r="CG90" s="10">
        <f>( Base!$B70)*CF89+( Base!$B71)*CF90</f>
        <v>1888.4239257696859</v>
      </c>
      <c r="CH90" s="10">
        <f>( Base!$B70)*CG89+( Base!$B71)*CG90</f>
        <v>1889.1123295537457</v>
      </c>
      <c r="CI90" s="10">
        <f>( Base!$B70)*CH89+( Base!$B71)*CH90</f>
        <v>1889.782784203454</v>
      </c>
      <c r="CJ90" s="10">
        <f>( Base!$B70)*CI89+( Base!$B71)*CI90</f>
        <v>1890.435890618556</v>
      </c>
      <c r="CK90" s="10">
        <f>( Base!$B70)*CJ89+( Base!$B71)*CJ90</f>
        <v>1891.0722309576608</v>
      </c>
      <c r="CL90" s="10">
        <f>( Base!$B70)*CK89+( Base!$B71)*CK90</f>
        <v>1891.6923691710035</v>
      </c>
      <c r="CM90" s="10">
        <f>( Base!$B70)*CL89+( Base!$B71)*CL90</f>
        <v>1892.2968516291921</v>
      </c>
      <c r="CN90" s="10">
        <f>( Base!$B70)*CM89+( Base!$B71)*CM90</f>
        <v>1892.886207905924</v>
      </c>
      <c r="CO90" s="10">
        <f>( Base!$B70)*CN89+( Base!$B71)*CN90</f>
        <v>1893.4609518144453</v>
      </c>
      <c r="CP90" s="10">
        <f>( Base!$B70)*CO89+( Base!$B71)*CO90</f>
        <v>1894.0215828704181</v>
      </c>
      <c r="CQ90" s="10">
        <f>( Base!$B70)*CP89+( Base!$B71)*CP90</f>
        <v>1894.5685884839165</v>
      </c>
      <c r="CR90" s="10">
        <f>( Base!$B70)*CQ89+( Base!$B71)*CQ90</f>
        <v>1895.1024190985534</v>
      </c>
      <c r="CS90" s="10">
        <f>( Base!$B70)*CR89+( Base!$B71)*CR90</f>
        <v>1895.6235015301129</v>
      </c>
      <c r="CT90" s="10">
        <f>( Base!$B70)*CS89+( Base!$B71)*CS90</f>
        <v>1896.1322461517361</v>
      </c>
      <c r="CU90" s="10">
        <f>( Base!$B70)*CT89+( Base!$B71)*CT90</f>
        <v>1896.629050551591</v>
      </c>
      <c r="CV90" s="10">
        <f>( Base!$B70)*CU89+( Base!$B71)*CU90</f>
        <v>1897.1143012313105</v>
      </c>
      <c r="CW90" s="10">
        <f>( Base!$B70)*CV89+( Base!$B71)*CV90</f>
        <v>1897.5883742674066</v>
      </c>
    </row>
    <row r="91" spans="1:101" s="10" customFormat="1" ht="28.5" customHeight="1" thickBot="1" x14ac:dyDescent="0.25">
      <c r="A91" s="19" t="s">
        <v>170</v>
      </c>
      <c r="B91" s="52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</row>
    <row r="92" spans="1:101" s="10" customFormat="1" ht="20.75" customHeight="1" thickTop="1" x14ac:dyDescent="0.2">
      <c r="A92" s="8" t="s">
        <v>421</v>
      </c>
      <c r="B92" s="52">
        <f>+Parameters!B101+100</f>
        <v>500</v>
      </c>
      <c r="C92" s="6">
        <f>+B112*5/3.666+B92</f>
        <v>552.29185028349025</v>
      </c>
      <c r="D92" s="6">
        <f t="shared" ref="D92:BO92" si="23">+C112*5/3.666+C92</f>
        <v>600.57673723490666</v>
      </c>
      <c r="E92" s="6">
        <f t="shared" si="23"/>
        <v>651.23451269675559</v>
      </c>
      <c r="F92" s="6">
        <f t="shared" si="23"/>
        <v>703.82146244996807</v>
      </c>
      <c r="G92" s="6">
        <f t="shared" si="23"/>
        <v>757.83664578371383</v>
      </c>
      <c r="H92" s="6">
        <f t="shared" si="23"/>
        <v>812.73347247228662</v>
      </c>
      <c r="I92" s="6">
        <f t="shared" si="23"/>
        <v>867.93030814278188</v>
      </c>
      <c r="J92" s="6">
        <f t="shared" si="23"/>
        <v>922.82005768826093</v>
      </c>
      <c r="K92" s="6">
        <f t="shared" si="23"/>
        <v>976.77873712022347</v>
      </c>
      <c r="L92" s="6">
        <f t="shared" si="23"/>
        <v>1029.1730817309469</v>
      </c>
      <c r="M92" s="6">
        <f t="shared" si="23"/>
        <v>1079.3672583575276</v>
      </c>
      <c r="N92" s="6">
        <f t="shared" si="23"/>
        <v>1126.7287561565802</v>
      </c>
      <c r="O92" s="6">
        <f t="shared" si="23"/>
        <v>1170.6335248379798</v>
      </c>
      <c r="P92" s="6">
        <f t="shared" si="23"/>
        <v>1210.4704149255476</v>
      </c>
      <c r="Q92" s="6">
        <f t="shared" si="23"/>
        <v>1245.6449452761356</v>
      </c>
      <c r="R92" s="6">
        <f t="shared" si="23"/>
        <v>1275.5823755756512</v>
      </c>
      <c r="S92" s="6">
        <f t="shared" si="23"/>
        <v>1299.7299812252375</v>
      </c>
      <c r="T92" s="6">
        <f t="shared" si="23"/>
        <v>1317.5582941412301</v>
      </c>
      <c r="U92" s="6">
        <f t="shared" si="23"/>
        <v>1328.5591934016077</v>
      </c>
      <c r="V92" s="6">
        <f t="shared" si="23"/>
        <v>1332.2469069447495</v>
      </c>
      <c r="W92" s="6">
        <f t="shared" si="23"/>
        <v>1332.5549534638292</v>
      </c>
      <c r="X92" s="6">
        <f t="shared" si="23"/>
        <v>1332.8275746332147</v>
      </c>
      <c r="Y92" s="6">
        <f t="shared" si="23"/>
        <v>1333.0688443681208</v>
      </c>
      <c r="Z92" s="6">
        <f t="shared" si="23"/>
        <v>1333.2823680835129</v>
      </c>
      <c r="AA92" s="6">
        <f t="shared" si="23"/>
        <v>1333.4713365716348</v>
      </c>
      <c r="AB92" s="6">
        <f t="shared" si="23"/>
        <v>1333.6385736836228</v>
      </c>
      <c r="AC92" s="6">
        <f t="shared" si="23"/>
        <v>1333.786578527732</v>
      </c>
      <c r="AD92" s="6">
        <f t="shared" si="23"/>
        <v>1333.9175628147686</v>
      </c>
      <c r="AE92" s="6">
        <f t="shared" si="23"/>
        <v>1334.0334839087961</v>
      </c>
      <c r="AF92" s="6">
        <f t="shared" si="23"/>
        <v>1312.1953185721338</v>
      </c>
      <c r="AG92" s="6">
        <f t="shared" si="23"/>
        <v>1290.5595757630645</v>
      </c>
      <c r="AH92" s="6">
        <f t="shared" si="23"/>
        <v>1269.1466285300662</v>
      </c>
      <c r="AI92" s="6">
        <f t="shared" si="23"/>
        <v>1247.9761312018759</v>
      </c>
      <c r="AJ92" s="6">
        <f t="shared" si="23"/>
        <v>1227.0667429287257</v>
      </c>
      <c r="AK92" s="6">
        <f t="shared" si="23"/>
        <v>1206.4359455461711</v>
      </c>
      <c r="AL92" s="6">
        <f t="shared" si="23"/>
        <v>1186.0999297161759</v>
      </c>
      <c r="AM92" s="6">
        <f t="shared" si="23"/>
        <v>1166.073530803405</v>
      </c>
      <c r="AN92" s="6">
        <f t="shared" si="23"/>
        <v>1146.3702010562179</v>
      </c>
      <c r="AO92" s="6">
        <f t="shared" si="23"/>
        <v>1127.0020082297235</v>
      </c>
      <c r="AP92" s="6">
        <f t="shared" si="23"/>
        <v>1107.9796534173813</v>
      </c>
      <c r="AQ92" s="6">
        <f t="shared" si="23"/>
        <v>1089.3125027407912</v>
      </c>
      <c r="AR92" s="6">
        <f t="shared" si="23"/>
        <v>1071.0086289475005</v>
      </c>
      <c r="AS92" s="6">
        <f t="shared" si="23"/>
        <v>1053.0748600068837</v>
      </c>
      <c r="AT92" s="6">
        <f t="shared" si="23"/>
        <v>1035.5168325320124</v>
      </c>
      <c r="AU92" s="6">
        <f t="shared" si="23"/>
        <v>1018.3390484028258</v>
      </c>
      <c r="AV92" s="6">
        <f t="shared" si="23"/>
        <v>1001.5449333749266</v>
      </c>
      <c r="AW92" s="6">
        <f t="shared" si="23"/>
        <v>985.13689674758928</v>
      </c>
      <c r="AX92" s="6">
        <f t="shared" si="23"/>
        <v>969.11639137389398</v>
      </c>
      <c r="AY92" s="6">
        <f t="shared" si="23"/>
        <v>953.48397346571448</v>
      </c>
      <c r="AZ92" s="6">
        <f t="shared" si="23"/>
        <v>938.2393617464943</v>
      </c>
      <c r="BA92" s="6">
        <f t="shared" si="23"/>
        <v>923.38149562029616</v>
      </c>
      <c r="BB92" s="6">
        <f t="shared" si="23"/>
        <v>908.90859205709216</v>
      </c>
      <c r="BC92" s="6">
        <f t="shared" si="23"/>
        <v>894.81820100348352</v>
      </c>
      <c r="BD92" s="6">
        <f t="shared" si="23"/>
        <v>881.10725910996689</v>
      </c>
      <c r="BE92" s="6">
        <f t="shared" si="23"/>
        <v>867.77214165167879</v>
      </c>
      <c r="BF92" s="6">
        <f t="shared" si="23"/>
        <v>854.8087125263005</v>
      </c>
      <c r="BG92" s="6">
        <f t="shared" si="23"/>
        <v>842.21237224320828</v>
      </c>
      <c r="BH92" s="6">
        <f t="shared" si="23"/>
        <v>829.97810384384729</v>
      </c>
      <c r="BI92" s="6">
        <f t="shared" si="23"/>
        <v>818.10051671181168</v>
      </c>
      <c r="BJ92" s="6">
        <f t="shared" si="23"/>
        <v>806.57388824847078</v>
      </c>
      <c r="BK92" s="6">
        <f t="shared" si="23"/>
        <v>795.39220340135535</v>
      </c>
      <c r="BL92" s="6">
        <f t="shared" si="23"/>
        <v>784.54919205876467</v>
      </c>
      <c r="BM92" s="6">
        <f t="shared" si="23"/>
        <v>774.03836431965158</v>
      </c>
      <c r="BN92" s="6">
        <f t="shared" si="23"/>
        <v>763.85304367461322</v>
      </c>
      <c r="BO92" s="6">
        <f t="shared" si="23"/>
        <v>753.98639812592069</v>
      </c>
      <c r="BP92" s="6">
        <f t="shared" ref="BP92:CW92" si="24">+BO112*5/3.666+BO92</f>
        <v>744.43146930274486</v>
      </c>
      <c r="BQ92" s="6">
        <f t="shared" si="24"/>
        <v>735.18119961526986</v>
      </c>
      <c r="BR92" s="6">
        <f t="shared" si="24"/>
        <v>726.22845750788554</v>
      </c>
      <c r="BS92" s="6">
        <f t="shared" si="24"/>
        <v>717.56606088062767</v>
      </c>
      <c r="BT92" s="6">
        <f t="shared" si="24"/>
        <v>709.18679873642418</v>
      </c>
      <c r="BU92" s="6">
        <f t="shared" si="24"/>
        <v>701.08345113466999</v>
      </c>
      <c r="BV92" s="6">
        <f t="shared" si="24"/>
        <v>693.24880752004105</v>
      </c>
      <c r="BW92" s="6">
        <f t="shared" si="24"/>
        <v>685.67568351269551</v>
      </c>
      <c r="BX92" s="6">
        <f t="shared" si="24"/>
        <v>678.35693623910197</v>
      </c>
      <c r="BY92" s="6">
        <f t="shared" si="24"/>
        <v>671.28547829957893</v>
      </c>
      <c r="BZ92" s="6">
        <f t="shared" si="24"/>
        <v>664.4542904886398</v>
      </c>
      <c r="CA92" s="6">
        <f t="shared" si="24"/>
        <v>657.85643338274679</v>
      </c>
      <c r="CB92" s="6">
        <f t="shared" si="24"/>
        <v>651.48505798171016</v>
      </c>
      <c r="CC92" s="6">
        <f t="shared" si="24"/>
        <v>645.33341561469376</v>
      </c>
      <c r="CD92" s="6">
        <f t="shared" si="24"/>
        <v>639.39486747172714</v>
      </c>
      <c r="CE92" s="6">
        <f t="shared" si="24"/>
        <v>633.66289427681261</v>
      </c>
      <c r="CF92" s="6">
        <f t="shared" si="24"/>
        <v>628.13110692527198</v>
      </c>
      <c r="CG92" s="6">
        <f t="shared" si="24"/>
        <v>622.79325944371146</v>
      </c>
      <c r="CH92" s="6">
        <f t="shared" si="24"/>
        <v>617.64326647001144</v>
      </c>
      <c r="CI92" s="6">
        <f t="shared" si="24"/>
        <v>612.67522893091609</v>
      </c>
      <c r="CJ92" s="6">
        <f t="shared" si="24"/>
        <v>607.88347405854597</v>
      </c>
      <c r="CK92" s="6">
        <f t="shared" si="24"/>
        <v>603.26262007279422</v>
      </c>
      <c r="CL92" s="6">
        <f t="shared" si="24"/>
        <v>598.80768310966926</v>
      </c>
      <c r="CM92" s="6">
        <f t="shared" si="24"/>
        <v>594.51425645018367</v>
      </c>
      <c r="CN92" s="6">
        <f t="shared" si="24"/>
        <v>590.37881530094796</v>
      </c>
      <c r="CO92" s="6">
        <f t="shared" si="24"/>
        <v>586.39924348794852</v>
      </c>
      <c r="CP92" s="6">
        <f t="shared" si="24"/>
        <v>582.54204356451521</v>
      </c>
      <c r="CQ92" s="6">
        <f t="shared" si="24"/>
        <v>578.80957194515054</v>
      </c>
      <c r="CR92" s="6">
        <f t="shared" si="24"/>
        <v>575.20195446058779</v>
      </c>
      <c r="CS92" s="6">
        <f t="shared" si="24"/>
        <v>571.71785627288205</v>
      </c>
      <c r="CT92" s="6">
        <f t="shared" si="24"/>
        <v>568.35499746228788</v>
      </c>
      <c r="CU92" s="6">
        <f t="shared" si="24"/>
        <v>565.11049977690686</v>
      </c>
      <c r="CV92" s="6">
        <f t="shared" si="24"/>
        <v>561.98112039021692</v>
      </c>
      <c r="CW92" s="6">
        <f t="shared" si="24"/>
        <v>565.21892376578978</v>
      </c>
    </row>
    <row r="93" spans="1:101" s="10" customFormat="1" ht="20.75" customHeight="1" x14ac:dyDescent="0.2">
      <c r="A93" s="8" t="s">
        <v>4</v>
      </c>
      <c r="B93" s="52">
        <f>+B92/ Base!$B$57</f>
        <v>8.3333333333333329E-2</v>
      </c>
      <c r="C93" s="6">
        <f>+C92/ Base!$B$57</f>
        <v>9.2048641713915039E-2</v>
      </c>
      <c r="D93" s="6">
        <f>+D92/ Base!$B$57</f>
        <v>0.10009612287248444</v>
      </c>
      <c r="E93" s="6">
        <f>+E92/ Base!$B$57</f>
        <v>0.10853908544945927</v>
      </c>
      <c r="F93" s="6">
        <f>+F92/ Base!$B$57</f>
        <v>0.11730357707499468</v>
      </c>
      <c r="G93" s="6">
        <f>+G92/ Base!$B$57</f>
        <v>0.12630610763061897</v>
      </c>
      <c r="H93" s="6">
        <f>+H92/ Base!$B$57</f>
        <v>0.13545557874538111</v>
      </c>
      <c r="I93" s="6">
        <f>+I92/ Base!$B$57</f>
        <v>0.1446550513571303</v>
      </c>
      <c r="J93" s="6">
        <f>+J92/ Base!$B$57</f>
        <v>0.15380334294804349</v>
      </c>
      <c r="K93" s="6">
        <f>+K92/ Base!$B$57</f>
        <v>0.16279645618670391</v>
      </c>
      <c r="L93" s="6">
        <f>+L92/ Base!$B$57</f>
        <v>0.17152884695515783</v>
      </c>
      <c r="M93" s="6">
        <f>+M92/ Base!$B$57</f>
        <v>0.17989454305958794</v>
      </c>
      <c r="N93" s="6">
        <f>+N92/ Base!$B$57</f>
        <v>0.18778812602609671</v>
      </c>
      <c r="O93" s="6">
        <f>+O92/ Base!$B$57</f>
        <v>0.19510558747299664</v>
      </c>
      <c r="P93" s="6">
        <f>+P92/ Base!$B$57</f>
        <v>0.20174506915425794</v>
      </c>
      <c r="Q93" s="6">
        <f>+Q92/ Base!$B$57</f>
        <v>0.20760749087935593</v>
      </c>
      <c r="R93" s="6">
        <f>+R92/ Base!$B$57</f>
        <v>0.21259706259594188</v>
      </c>
      <c r="S93" s="6">
        <f>+S92/ Base!$B$57</f>
        <v>0.21662166353753959</v>
      </c>
      <c r="T93" s="6">
        <f>+T92/ Base!$B$57</f>
        <v>0.21959304902353835</v>
      </c>
      <c r="U93" s="6">
        <f>+U92/ Base!$B$57</f>
        <v>0.22142653223360129</v>
      </c>
      <c r="V93" s="6">
        <f>+V92/ Base!$B$57</f>
        <v>0.22204115115745826</v>
      </c>
      <c r="W93" s="6">
        <f>+W92/ Base!$B$57</f>
        <v>0.22209249224397154</v>
      </c>
      <c r="X93" s="6">
        <f>+X92/ Base!$B$57</f>
        <v>0.22213792910553579</v>
      </c>
      <c r="Y93" s="6">
        <f>+Y92/ Base!$B$57</f>
        <v>0.22217814072802014</v>
      </c>
      <c r="Z93" s="6">
        <f>+Z92/ Base!$B$57</f>
        <v>0.22221372801391881</v>
      </c>
      <c r="AA93" s="6">
        <f>+AA92/ Base!$B$57</f>
        <v>0.22224522276193912</v>
      </c>
      <c r="AB93" s="6">
        <f>+AB92/ Base!$B$57</f>
        <v>0.22227309561393713</v>
      </c>
      <c r="AC93" s="6">
        <f>+AC92/ Base!$B$57</f>
        <v>0.22229776308795532</v>
      </c>
      <c r="AD93" s="6">
        <f>+AD92/ Base!$B$57</f>
        <v>0.22231959380246144</v>
      </c>
      <c r="AE93" s="6">
        <f>+AE92/ Base!$B$57</f>
        <v>0.22233891398479935</v>
      </c>
      <c r="AF93" s="6">
        <f>+AF92/ Base!$B$57</f>
        <v>0.21869921976202231</v>
      </c>
      <c r="AG93" s="6">
        <f>+AG92/ Base!$B$57</f>
        <v>0.2150932626271774</v>
      </c>
      <c r="AH93" s="6">
        <f>+AH92/ Base!$B$57</f>
        <v>0.21152443808834437</v>
      </c>
      <c r="AI93" s="6">
        <f>+AI92/ Base!$B$57</f>
        <v>0.20799602186697932</v>
      </c>
      <c r="AJ93" s="6">
        <f>+AJ92/ Base!$B$57</f>
        <v>0.20451112382145428</v>
      </c>
      <c r="AK93" s="6">
        <f>+AK92/ Base!$B$57</f>
        <v>0.20107265759102852</v>
      </c>
      <c r="AL93" s="6">
        <f>+AL92/ Base!$B$57</f>
        <v>0.19768332161936264</v>
      </c>
      <c r="AM93" s="6">
        <f>+AM92/ Base!$B$57</f>
        <v>0.19434558846723415</v>
      </c>
      <c r="AN93" s="6">
        <f>+AN92/ Base!$B$57</f>
        <v>0.1910617001760363</v>
      </c>
      <c r="AO93" s="6">
        <f>+AO92/ Base!$B$57</f>
        <v>0.18783366803828724</v>
      </c>
      <c r="AP93" s="6">
        <f>+AP92/ Base!$B$57</f>
        <v>0.18466327556956355</v>
      </c>
      <c r="AQ93" s="6">
        <f>+AQ92/ Base!$B$57</f>
        <v>0.18155208379013185</v>
      </c>
      <c r="AR93" s="6">
        <f>+AR92/ Base!$B$57</f>
        <v>0.17850143815791675</v>
      </c>
      <c r="AS93" s="6">
        <f>+AS92/ Base!$B$57</f>
        <v>0.17551247666781394</v>
      </c>
      <c r="AT93" s="6">
        <f>+AT92/ Base!$B$57</f>
        <v>0.17258613875533541</v>
      </c>
      <c r="AU93" s="6">
        <f>+AU92/ Base!$B$57</f>
        <v>0.1697231747338043</v>
      </c>
      <c r="AV93" s="6">
        <f>+AV92/ Base!$B$57</f>
        <v>0.16692415556248777</v>
      </c>
      <c r="AW93" s="6">
        <f>+AW92/ Base!$B$57</f>
        <v>0.16418948279126488</v>
      </c>
      <c r="AX93" s="6">
        <f>+AX92/ Base!$B$57</f>
        <v>0.16151939856231567</v>
      </c>
      <c r="AY93" s="6">
        <f>+AY92/ Base!$B$57</f>
        <v>0.15891399557761909</v>
      </c>
      <c r="AZ93" s="6">
        <f>+AZ92/ Base!$B$57</f>
        <v>0.15637322695774905</v>
      </c>
      <c r="BA93" s="6">
        <f>+BA92/ Base!$B$57</f>
        <v>0.15389691593671603</v>
      </c>
      <c r="BB93" s="6">
        <f>+BB92/ Base!$B$57</f>
        <v>0.15148476534284869</v>
      </c>
      <c r="BC93" s="6">
        <f>+BC92/ Base!$B$57</f>
        <v>0.14913636683391393</v>
      </c>
      <c r="BD93" s="6">
        <f>+BD92/ Base!$B$57</f>
        <v>0.14685120985166114</v>
      </c>
      <c r="BE93" s="6">
        <f>+BE92/ Base!$B$57</f>
        <v>0.1446286902752798</v>
      </c>
      <c r="BF93" s="6">
        <f>+BF92/ Base!$B$57</f>
        <v>0.14246811875438342</v>
      </c>
      <c r="BG93" s="6">
        <f>+BG92/ Base!$B$57</f>
        <v>0.14036872870720138</v>
      </c>
      <c r="BH93" s="6">
        <f>+BH92/ Base!$B$57</f>
        <v>0.13832968397397455</v>
      </c>
      <c r="BI93" s="6">
        <f>+BI92/ Base!$B$57</f>
        <v>0.13635008611863528</v>
      </c>
      <c r="BJ93" s="6">
        <f>+BJ92/ Base!$B$57</f>
        <v>0.13442898137474513</v>
      </c>
      <c r="BK93" s="6">
        <f>+BK92/ Base!$B$57</f>
        <v>0.13256536723355922</v>
      </c>
      <c r="BL93" s="6">
        <f>+BL92/ Base!$B$57</f>
        <v>0.13075819867646077</v>
      </c>
      <c r="BM93" s="6">
        <f>+BM92/ Base!$B$57</f>
        <v>0.12900639405327527</v>
      </c>
      <c r="BN93" s="6">
        <f>+BN92/ Base!$B$57</f>
        <v>0.12730884061243553</v>
      </c>
      <c r="BO93" s="6">
        <f>+BO92/ Base!$B$57</f>
        <v>0.12566439968765344</v>
      </c>
      <c r="BP93" s="6">
        <f>+BP92/ Base!$B$57</f>
        <v>0.12407191155045748</v>
      </c>
      <c r="BQ93" s="6">
        <f>+BQ92/ Base!$B$57</f>
        <v>0.12253019993587831</v>
      </c>
      <c r="BR93" s="6">
        <f>+BR92/ Base!$B$57</f>
        <v>0.12103807625131426</v>
      </c>
      <c r="BS93" s="6">
        <f>+BS92/ Base!$B$57</f>
        <v>0.11959434348010461</v>
      </c>
      <c r="BT93" s="6">
        <f>+BT92/ Base!$B$57</f>
        <v>0.11819779978940403</v>
      </c>
      <c r="BU93" s="6">
        <f>+BU92/ Base!$B$57</f>
        <v>0.11684724185577833</v>
      </c>
      <c r="BV93" s="6">
        <f>+BV92/ Base!$B$57</f>
        <v>0.11554146792000684</v>
      </c>
      <c r="BW93" s="6">
        <f>+BW92/ Base!$B$57</f>
        <v>0.11427928058544926</v>
      </c>
      <c r="BX93" s="6">
        <f>+BX92/ Base!$B$57</f>
        <v>0.11305948937318366</v>
      </c>
      <c r="BY93" s="6">
        <f>+BY92/ Base!$B$57</f>
        <v>0.11188091304992982</v>
      </c>
      <c r="BZ93" s="6">
        <f>+BZ92/ Base!$B$57</f>
        <v>0.11074238174810663</v>
      </c>
      <c r="CA93" s="6">
        <f>+CA92/ Base!$B$57</f>
        <v>0.10964273889712446</v>
      </c>
      <c r="CB93" s="6">
        <f>+CB92/ Base!$B$57</f>
        <v>0.1085808429969517</v>
      </c>
      <c r="CC93" s="6">
        <f>+CC92/ Base!$B$57</f>
        <v>0.10755556926911562</v>
      </c>
      <c r="CD93" s="6">
        <f>+CD92/ Base!$B$57</f>
        <v>0.10656581124528786</v>
      </c>
      <c r="CE93" s="6">
        <f>+CE92/ Base!$B$57</f>
        <v>0.10561048237946877</v>
      </c>
      <c r="CF93" s="6">
        <f>+CF92/ Base!$B$57</f>
        <v>0.10468851782087867</v>
      </c>
      <c r="CG93" s="6">
        <f>+CG92/ Base!$B$57</f>
        <v>0.10379887657395191</v>
      </c>
      <c r="CH93" s="6">
        <f>+CH92/ Base!$B$57</f>
        <v>0.10294054441166857</v>
      </c>
      <c r="CI93" s="6">
        <f>+CI92/ Base!$B$57</f>
        <v>0.10211253815515269</v>
      </c>
      <c r="CJ93" s="6">
        <f>+CJ92/ Base!$B$57</f>
        <v>0.10131391234309099</v>
      </c>
      <c r="CK93" s="6">
        <f>+CK92/ Base!$B$57</f>
        <v>0.10054377001213237</v>
      </c>
      <c r="CL93" s="6">
        <f>+CL92/ Base!$B$57</f>
        <v>9.9801280518278204E-2</v>
      </c>
      <c r="CM93" s="6">
        <f>+CM92/ Base!$B$57</f>
        <v>9.9085709408363948E-2</v>
      </c>
      <c r="CN93" s="6">
        <f>+CN92/ Base!$B$57</f>
        <v>9.8396469216824656E-2</v>
      </c>
      <c r="CO93" s="6">
        <f>+CO92/ Base!$B$57</f>
        <v>9.7733207247991422E-2</v>
      </c>
      <c r="CP93" s="6">
        <f>+CP92/ Base!$B$57</f>
        <v>9.7090340594085875E-2</v>
      </c>
      <c r="CQ93" s="6">
        <f>+CQ92/ Base!$B$57</f>
        <v>9.6468261990858423E-2</v>
      </c>
      <c r="CR93" s="6">
        <f>+CR92/ Base!$B$57</f>
        <v>9.5866992410097968E-2</v>
      </c>
      <c r="CS93" s="6">
        <f>+CS92/ Base!$B$57</f>
        <v>9.5286309378813674E-2</v>
      </c>
      <c r="CT93" s="6">
        <f>+CT92/ Base!$B$57</f>
        <v>9.4725832910381308E-2</v>
      </c>
      <c r="CU93" s="6">
        <f>+CU92/ Base!$B$57</f>
        <v>9.4185083296151148E-2</v>
      </c>
      <c r="CV93" s="6">
        <f>+CV92/ Base!$B$57</f>
        <v>9.3663520065036157E-2</v>
      </c>
      <c r="CW93" s="6">
        <f>+CW92/ Base!$B$57</f>
        <v>9.4203153960964958E-2</v>
      </c>
    </row>
    <row r="94" spans="1:101" s="10" customFormat="1" ht="20.75" customHeight="1" x14ac:dyDescent="0.2">
      <c r="A94" s="8" t="s">
        <v>422</v>
      </c>
      <c r="B94" s="52">
        <f>+MAX(B93:BI93)</f>
        <v>0.22233891398479935</v>
      </c>
      <c r="C94" s="6">
        <f>+Parameters!B101+B113*5/3.666</f>
        <v>448.7457509927101</v>
      </c>
      <c r="D94" s="6">
        <f>+C113*5/3.666+C94</f>
        <v>493.89234007178607</v>
      </c>
      <c r="E94" s="6">
        <f t="shared" ref="E94:BP94" si="25">+D113*5/3.666+D94</f>
        <v>541.7727219166137</v>
      </c>
      <c r="F94" s="6">
        <f t="shared" si="25"/>
        <v>591.90167831876238</v>
      </c>
      <c r="G94" s="6">
        <f t="shared" si="25"/>
        <v>643.74153753681662</v>
      </c>
      <c r="H94" s="6">
        <f t="shared" si="25"/>
        <v>696.71320238300245</v>
      </c>
      <c r="I94" s="6">
        <f t="shared" si="25"/>
        <v>750.20626982298529</v>
      </c>
      <c r="J94" s="6">
        <f t="shared" si="25"/>
        <v>803.58818448446084</v>
      </c>
      <c r="K94" s="6">
        <f t="shared" si="25"/>
        <v>856.21243004408029</v>
      </c>
      <c r="L94" s="6">
        <f t="shared" si="25"/>
        <v>907.42580067777999</v>
      </c>
      <c r="M94" s="6">
        <f t="shared" si="25"/>
        <v>956.57481533469456</v>
      </c>
      <c r="N94" s="6">
        <f t="shared" si="25"/>
        <v>1003.0113447905928</v>
      </c>
      <c r="O94" s="6">
        <f t="shared" si="25"/>
        <v>1046.0975164883009</v>
      </c>
      <c r="P94" s="6">
        <f t="shared" si="25"/>
        <v>1085.2099482453016</v>
      </c>
      <c r="Q94" s="6">
        <f t="shared" si="25"/>
        <v>1119.7433329733378</v>
      </c>
      <c r="R94" s="6">
        <f t="shared" si="25"/>
        <v>1149.1133493968953</v>
      </c>
      <c r="S94" s="6">
        <f t="shared" si="25"/>
        <v>1172.7587937662583</v>
      </c>
      <c r="T94" s="6">
        <f t="shared" si="25"/>
        <v>1190.1426939492535</v>
      </c>
      <c r="U94" s="6">
        <f t="shared" si="25"/>
        <v>1200.750287940928</v>
      </c>
      <c r="V94" s="6">
        <f t="shared" si="25"/>
        <v>1204.0899263212677</v>
      </c>
      <c r="W94" s="6">
        <f t="shared" si="25"/>
        <v>1204.0899263212677</v>
      </c>
      <c r="X94" s="6">
        <f t="shared" si="25"/>
        <v>1204.0899263212677</v>
      </c>
      <c r="Y94" s="6">
        <f t="shared" si="25"/>
        <v>1204.0899263212677</v>
      </c>
      <c r="Z94" s="6">
        <f t="shared" si="25"/>
        <v>1204.0899263212677</v>
      </c>
      <c r="AA94" s="6">
        <f t="shared" si="25"/>
        <v>1204.0899263212677</v>
      </c>
      <c r="AB94" s="6">
        <f t="shared" si="25"/>
        <v>1204.0899263212677</v>
      </c>
      <c r="AC94" s="6">
        <f t="shared" si="25"/>
        <v>1204.0899263212677</v>
      </c>
      <c r="AD94" s="6">
        <f t="shared" si="25"/>
        <v>1204.0899263212677</v>
      </c>
      <c r="AE94" s="6">
        <f t="shared" si="25"/>
        <v>1204.0899263212677</v>
      </c>
      <c r="AF94" s="6">
        <f t="shared" si="25"/>
        <v>1182.149170816391</v>
      </c>
      <c r="AG94" s="6">
        <f t="shared" si="25"/>
        <v>1160.4226357084519</v>
      </c>
      <c r="AH94" s="6">
        <f t="shared" si="25"/>
        <v>1138.929337290954</v>
      </c>
      <c r="AI94" s="6">
        <f t="shared" si="25"/>
        <v>1117.6877291644814</v>
      </c>
      <c r="AJ94" s="6">
        <f t="shared" si="25"/>
        <v>1096.7154078348515</v>
      </c>
      <c r="AK94" s="6">
        <f t="shared" si="25"/>
        <v>1076.0289146973123</v>
      </c>
      <c r="AL94" s="6">
        <f t="shared" si="25"/>
        <v>1055.6436081241557</v>
      </c>
      <c r="AM94" s="6">
        <f t="shared" si="25"/>
        <v>1035.5735869036869</v>
      </c>
      <c r="AN94" s="6">
        <f t="shared" si="25"/>
        <v>1015.8316514141873</v>
      </c>
      <c r="AO94" s="6">
        <f t="shared" si="25"/>
        <v>996.42929250574639</v>
      </c>
      <c r="AP94" s="6">
        <f t="shared" si="25"/>
        <v>977.37670071088132</v>
      </c>
      <c r="AQ94" s="6">
        <f t="shared" si="25"/>
        <v>958.68279030475844</v>
      </c>
      <c r="AR94" s="6">
        <f t="shared" si="25"/>
        <v>940.35523415083139</v>
      </c>
      <c r="AS94" s="6">
        <f t="shared" si="25"/>
        <v>922.40050632105147</v>
      </c>
      <c r="AT94" s="6">
        <f t="shared" si="25"/>
        <v>904.82393022927079</v>
      </c>
      <c r="AU94" s="6">
        <f t="shared" si="25"/>
        <v>887.62973057411944</v>
      </c>
      <c r="AV94" s="6">
        <f t="shared" si="25"/>
        <v>870.82108780574129</v>
      </c>
      <c r="AW94" s="6">
        <f t="shared" si="25"/>
        <v>854.4001941280801</v>
      </c>
      <c r="AX94" s="6">
        <f t="shared" si="25"/>
        <v>838.36831026484822</v>
      </c>
      <c r="AY94" s="6">
        <f t="shared" si="25"/>
        <v>822.72582239342887</v>
      </c>
      <c r="AZ94" s="6">
        <f t="shared" si="25"/>
        <v>807.47229875674134</v>
      </c>
      <c r="BA94" s="6">
        <f t="shared" si="25"/>
        <v>792.60654558358465</v>
      </c>
      <c r="BB94" s="6">
        <f t="shared" si="25"/>
        <v>778.12666198382237</v>
      </c>
      <c r="BC94" s="6">
        <f t="shared" si="25"/>
        <v>764.0300935978596</v>
      </c>
      <c r="BD94" s="6">
        <f t="shared" si="25"/>
        <v>750.31368476520959</v>
      </c>
      <c r="BE94" s="6">
        <f t="shared" si="25"/>
        <v>736.97372906578846</v>
      </c>
      <c r="BF94" s="6">
        <f t="shared" si="25"/>
        <v>724.00601809700743</v>
      </c>
      <c r="BG94" s="6">
        <f t="shared" si="25"/>
        <v>711.4058883825038</v>
      </c>
      <c r="BH94" s="6">
        <f t="shared" si="25"/>
        <v>699.16826633634378</v>
      </c>
      <c r="BI94" s="6">
        <f t="shared" si="25"/>
        <v>687.28771122689091</v>
      </c>
      <c r="BJ94" s="6">
        <f t="shared" si="25"/>
        <v>675.75845610353576</v>
      </c>
      <c r="BK94" s="6">
        <f t="shared" si="25"/>
        <v>664.57444666230776</v>
      </c>
      <c r="BL94" s="6">
        <f t="shared" si="25"/>
        <v>653.72937805392746</v>
      </c>
      <c r="BM94" s="6">
        <f t="shared" si="25"/>
        <v>643.21672963459059</v>
      </c>
      <c r="BN94" s="6">
        <f t="shared" si="25"/>
        <v>633.02979768755415</v>
      </c>
      <c r="BO94" s="6">
        <f t="shared" si="25"/>
        <v>623.1617261365933</v>
      </c>
      <c r="BP94" s="6">
        <f t="shared" si="25"/>
        <v>613.60553530140999</v>
      </c>
      <c r="BQ94" s="6">
        <f t="shared" ref="BQ94:CW94" si="26">+BP113*5/3.666+BP94</f>
        <v>604.35414873330842</v>
      </c>
      <c r="BR94" s="6">
        <f t="shared" si="26"/>
        <v>595.4004181865696</v>
      </c>
      <c r="BS94" s="6">
        <f t="shared" si="26"/>
        <v>586.73714679048294</v>
      </c>
      <c r="BT94" s="6">
        <f t="shared" si="26"/>
        <v>578.35711047586597</v>
      </c>
      <c r="BU94" s="6">
        <f t="shared" si="26"/>
        <v>570.25307773329587</v>
      </c>
      <c r="BV94" s="6">
        <f t="shared" si="26"/>
        <v>562.41782776904483</v>
      </c>
      <c r="BW94" s="6">
        <f t="shared" si="26"/>
        <v>554.84416714228382</v>
      </c>
      <c r="BX94" s="6">
        <f t="shared" si="26"/>
        <v>547.52494496050747</v>
      </c>
      <c r="BY94" s="6">
        <f t="shared" si="26"/>
        <v>540.45306672724269</v>
      </c>
      <c r="BZ94" s="6">
        <f t="shared" si="26"/>
        <v>533.62150695634216</v>
      </c>
      <c r="CA94" s="6">
        <f t="shared" si="26"/>
        <v>527.02332066588338</v>
      </c>
      <c r="CB94" s="6">
        <f t="shared" si="26"/>
        <v>520.65165393650591</v>
      </c>
      <c r="CC94" s="6">
        <f t="shared" si="26"/>
        <v>514.49975374390795</v>
      </c>
      <c r="CD94" s="6">
        <f t="shared" si="26"/>
        <v>508.56097742530159</v>
      </c>
      <c r="CE94" s="6">
        <f t="shared" si="26"/>
        <v>502.82880229494589</v>
      </c>
      <c r="CF94" s="6">
        <f t="shared" si="26"/>
        <v>497.29683623053984</v>
      </c>
      <c r="CG94" s="6">
        <f t="shared" si="26"/>
        <v>491.95883058809341</v>
      </c>
      <c r="CH94" s="6">
        <f t="shared" si="26"/>
        <v>486.80869764200929</v>
      </c>
      <c r="CI94" s="6">
        <f t="shared" si="26"/>
        <v>481.84053622735411</v>
      </c>
      <c r="CJ94" s="6">
        <f t="shared" si="26"/>
        <v>477.04867172511354</v>
      </c>
      <c r="CK94" s="6">
        <f t="shared" si="26"/>
        <v>472.42772071692644</v>
      </c>
      <c r="CL94" s="6">
        <f t="shared" si="26"/>
        <v>467.97269788894613</v>
      </c>
      <c r="CM94" s="6">
        <f t="shared" si="26"/>
        <v>463.67919523906357</v>
      </c>
      <c r="CN94" s="6">
        <f t="shared" si="26"/>
        <v>459.54368683832661</v>
      </c>
      <c r="CO94" s="6">
        <f t="shared" si="26"/>
        <v>455.56405550774855</v>
      </c>
      <c r="CP94" s="6">
        <f t="shared" si="26"/>
        <v>451.70680291125808</v>
      </c>
      <c r="CQ94" s="6">
        <f t="shared" si="26"/>
        <v>447.97428467623791</v>
      </c>
      <c r="CR94" s="6">
        <f t="shared" si="26"/>
        <v>444.36662593682007</v>
      </c>
      <c r="CS94" s="6">
        <f t="shared" si="26"/>
        <v>440.88249123856752</v>
      </c>
      <c r="CT94" s="6">
        <f t="shared" si="26"/>
        <v>437.51960011613949</v>
      </c>
      <c r="CU94" s="6">
        <f t="shared" si="26"/>
        <v>434.27507383478547</v>
      </c>
      <c r="CV94" s="6">
        <f t="shared" si="26"/>
        <v>431.14566914065944</v>
      </c>
      <c r="CW94" s="6">
        <f t="shared" si="26"/>
        <v>434.38345011915135</v>
      </c>
    </row>
    <row r="95" spans="1:101" s="10" customFormat="1" ht="20.75" customHeight="1" x14ac:dyDescent="0.2">
      <c r="A95" s="8" t="s">
        <v>90</v>
      </c>
      <c r="B95" s="52">
        <v>0</v>
      </c>
      <c r="C95" s="6"/>
      <c r="D95" s="6"/>
      <c r="E95" s="6">
        <f>+B99^2</f>
        <v>0.72249999999999992</v>
      </c>
      <c r="F95" s="66">
        <f>+E95*B26</f>
        <v>1.7051E-3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</row>
    <row r="96" spans="1:101" s="10" customFormat="1" ht="20.75" customHeight="1" x14ac:dyDescent="0.2">
      <c r="A96" s="8" t="s">
        <v>82</v>
      </c>
      <c r="B96" s="52">
        <v>2.5</v>
      </c>
      <c r="C96" s="6">
        <v>0.04</v>
      </c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</row>
    <row r="97" spans="1:101" s="30" customFormat="1" ht="20.75" customHeight="1" x14ac:dyDescent="0.2">
      <c r="A97" s="14" t="s">
        <v>187</v>
      </c>
      <c r="B97" s="54">
        <f>+Parameters!B100</f>
        <v>0</v>
      </c>
      <c r="C97" s="20">
        <f>+B97*(1+Parameters!$B$102)^5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</f>
        <v>0</v>
      </c>
      <c r="AT97" s="20">
        <f t="shared" ref="AT97:CW97" si="27">+AS97</f>
        <v>0</v>
      </c>
      <c r="AU97" s="20">
        <f t="shared" si="27"/>
        <v>0</v>
      </c>
      <c r="AV97" s="20">
        <f t="shared" si="27"/>
        <v>0</v>
      </c>
      <c r="AW97" s="20">
        <f t="shared" si="27"/>
        <v>0</v>
      </c>
      <c r="AX97" s="20">
        <f t="shared" si="27"/>
        <v>0</v>
      </c>
      <c r="AY97" s="20">
        <f t="shared" si="27"/>
        <v>0</v>
      </c>
      <c r="AZ97" s="20">
        <f t="shared" si="27"/>
        <v>0</v>
      </c>
      <c r="BA97" s="20">
        <f t="shared" si="27"/>
        <v>0</v>
      </c>
      <c r="BB97" s="20">
        <f t="shared" si="27"/>
        <v>0</v>
      </c>
      <c r="BC97" s="20">
        <f t="shared" si="27"/>
        <v>0</v>
      </c>
      <c r="BD97" s="20">
        <f t="shared" si="27"/>
        <v>0</v>
      </c>
      <c r="BE97" s="20">
        <f t="shared" si="27"/>
        <v>0</v>
      </c>
      <c r="BF97" s="20">
        <f t="shared" si="27"/>
        <v>0</v>
      </c>
      <c r="BG97" s="20">
        <f t="shared" si="27"/>
        <v>0</v>
      </c>
      <c r="BH97" s="20">
        <f t="shared" si="27"/>
        <v>0</v>
      </c>
      <c r="BI97" s="20">
        <f t="shared" si="27"/>
        <v>0</v>
      </c>
      <c r="BJ97" s="20">
        <f t="shared" si="27"/>
        <v>0</v>
      </c>
      <c r="BK97" s="20">
        <f t="shared" si="27"/>
        <v>0</v>
      </c>
      <c r="BL97" s="20">
        <f t="shared" si="27"/>
        <v>0</v>
      </c>
      <c r="BM97" s="20">
        <f t="shared" si="27"/>
        <v>0</v>
      </c>
      <c r="BN97" s="20">
        <f t="shared" si="27"/>
        <v>0</v>
      </c>
      <c r="BO97" s="20">
        <f t="shared" si="27"/>
        <v>0</v>
      </c>
      <c r="BP97" s="20">
        <f t="shared" si="27"/>
        <v>0</v>
      </c>
      <c r="BQ97" s="20">
        <f t="shared" si="27"/>
        <v>0</v>
      </c>
      <c r="BR97" s="20">
        <f t="shared" si="27"/>
        <v>0</v>
      </c>
      <c r="BS97" s="20">
        <f t="shared" si="27"/>
        <v>0</v>
      </c>
      <c r="BT97" s="20">
        <f t="shared" si="27"/>
        <v>0</v>
      </c>
      <c r="BU97" s="20">
        <f t="shared" si="27"/>
        <v>0</v>
      </c>
      <c r="BV97" s="20">
        <f t="shared" si="27"/>
        <v>0</v>
      </c>
      <c r="BW97" s="20">
        <f t="shared" si="27"/>
        <v>0</v>
      </c>
      <c r="BX97" s="20">
        <f t="shared" si="27"/>
        <v>0</v>
      </c>
      <c r="BY97" s="20">
        <f t="shared" si="27"/>
        <v>0</v>
      </c>
      <c r="BZ97" s="20">
        <f t="shared" si="27"/>
        <v>0</v>
      </c>
      <c r="CA97" s="20">
        <f t="shared" si="27"/>
        <v>0</v>
      </c>
      <c r="CB97" s="20">
        <f t="shared" si="27"/>
        <v>0</v>
      </c>
      <c r="CC97" s="20">
        <f t="shared" si="27"/>
        <v>0</v>
      </c>
      <c r="CD97" s="20">
        <f t="shared" si="27"/>
        <v>0</v>
      </c>
      <c r="CE97" s="20">
        <f t="shared" si="27"/>
        <v>0</v>
      </c>
      <c r="CF97" s="20">
        <f t="shared" si="27"/>
        <v>0</v>
      </c>
      <c r="CG97" s="20">
        <f t="shared" si="27"/>
        <v>0</v>
      </c>
      <c r="CH97" s="20">
        <f t="shared" si="27"/>
        <v>0</v>
      </c>
      <c r="CI97" s="20">
        <f t="shared" si="27"/>
        <v>0</v>
      </c>
      <c r="CJ97" s="20">
        <f t="shared" si="27"/>
        <v>0</v>
      </c>
      <c r="CK97" s="20">
        <f t="shared" si="27"/>
        <v>0</v>
      </c>
      <c r="CL97" s="20">
        <f t="shared" si="27"/>
        <v>0</v>
      </c>
      <c r="CM97" s="20">
        <f t="shared" si="27"/>
        <v>0</v>
      </c>
      <c r="CN97" s="20">
        <f t="shared" si="27"/>
        <v>0</v>
      </c>
      <c r="CO97" s="20">
        <f t="shared" si="27"/>
        <v>0</v>
      </c>
      <c r="CP97" s="20">
        <f t="shared" si="27"/>
        <v>0</v>
      </c>
      <c r="CQ97" s="20">
        <f t="shared" si="27"/>
        <v>0</v>
      </c>
      <c r="CR97" s="20">
        <f t="shared" si="27"/>
        <v>0</v>
      </c>
      <c r="CS97" s="20">
        <f t="shared" si="27"/>
        <v>0</v>
      </c>
      <c r="CT97" s="20">
        <f t="shared" si="27"/>
        <v>0</v>
      </c>
      <c r="CU97" s="20">
        <f t="shared" si="27"/>
        <v>0</v>
      </c>
      <c r="CV97" s="20">
        <f t="shared" si="27"/>
        <v>0</v>
      </c>
      <c r="CW97" s="20">
        <f t="shared" si="27"/>
        <v>0</v>
      </c>
    </row>
    <row r="98" spans="1:101" s="10" customFormat="1" ht="20.75" customHeight="1" thickBot="1" x14ac:dyDescent="0.25">
      <c r="A98" s="19" t="s">
        <v>146</v>
      </c>
      <c r="B98" s="5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</row>
    <row r="99" spans="1:101" s="10" customFormat="1" ht="24.5" customHeight="1" thickTop="1" x14ac:dyDescent="0.2">
      <c r="A99" s="26" t="s">
        <v>11</v>
      </c>
      <c r="B99" s="10">
        <f xml:space="preserve"> Base!B76</f>
        <v>0.85</v>
      </c>
      <c r="C99" s="31">
        <f>B99+Base!$B82*(C100-(Base!$B$80/Base!$B79)*B99-Base!$B83*(B99-B101))</f>
        <v>1.0163416484466508</v>
      </c>
      <c r="D99" s="31">
        <f>C99+Base!$B82*(D100-(Base!$B$80/Base!$B79)*C99-Base!$B83*(C99-C101))</f>
        <v>1.1843094614584131</v>
      </c>
      <c r="E99" s="31">
        <f>D99+Base!$B82*(E100-(Base!$B$80/Base!$B79)*D99-Base!$B83*(D99-D101))</f>
        <v>1.3535978139520144</v>
      </c>
      <c r="F99" s="31">
        <f>E99+Base!$B82*(F100-(Base!$B$80/Base!$B79)*E99-Base!$B83*(E99-E101))</f>
        <v>1.5237529544975092</v>
      </c>
      <c r="G99" s="31">
        <f>F99+Base!$B82*(G100-(Base!$B$80/Base!$B79)*F99-Base!$B83*(F99-F101))</f>
        <v>1.694196165097539</v>
      </c>
      <c r="H99" s="31">
        <f>G99+Base!$B82*(H100-(Base!$B$80/Base!$B79)*G99-Base!$B83*(G99-G101))</f>
        <v>1.8642511279729079</v>
      </c>
      <c r="I99" s="31">
        <f>H99+Base!$B82*(I100-(Base!$B$80/Base!$B79)*H99-Base!$B83*(H99-H101))</f>
        <v>2.0331713184246252</v>
      </c>
      <c r="J99" s="31">
        <f>I99+Base!$B82*(J100-(Base!$B$80/Base!$B79)*I99-Base!$B83*(I99-I101))</f>
        <v>2.2001649357715962</v>
      </c>
      <c r="K99" s="31">
        <f>J99+Base!$B82*(K100-(Base!$B$80/Base!$B79)*J99-Base!$B83*(J99-J101))</f>
        <v>2.3644160693042524</v>
      </c>
      <c r="L99" s="31">
        <f>K99+Base!$B82*(L100-(Base!$B$80/Base!$B79)*K99-Base!$B83*(K99-K101))</f>
        <v>2.5251015870251035</v>
      </c>
      <c r="M99" s="31">
        <f>L99+Base!$B82*(M100-(Base!$B$80/Base!$B79)*L99-Base!$B83*(L99-L101))</f>
        <v>2.6814037302793414</v>
      </c>
      <c r="N99" s="31">
        <f>M99+Base!$B82*(N100-(Base!$B$80/Base!$B79)*M99-Base!$B83*(M99-M101))</f>
        <v>2.8325186789583405</v>
      </c>
      <c r="O99" s="31">
        <f>N99+Base!$B82*(O100-(Base!$B$80/Base!$B79)*N99-Base!$B83*(N99-N101))</f>
        <v>2.9776614834669894</v>
      </c>
      <c r="P99" s="31">
        <f>O99+Base!$B82*(P100-(Base!$B$80/Base!$B79)*O99-Base!$B83*(O99-O101))</f>
        <v>3.1160677892955877</v>
      </c>
      <c r="Q99" s="31">
        <f>P99+Base!$B82*(Q100-(Base!$B$80/Base!$B79)*P99-Base!$B83*(P99-P101))</f>
        <v>3.2469927388346513</v>
      </c>
      <c r="R99" s="31">
        <f>Q99+Base!$B82*(R100-(Base!$B$80/Base!$B79)*Q99-Base!$B83*(Q99-Q101))</f>
        <v>3.3697073415438608</v>
      </c>
      <c r="S99" s="31">
        <f>R99+Base!$B82*(S100-(Base!$B$80/Base!$B79)*R99-Base!$B83*(R99-R101))</f>
        <v>3.4834924611691158</v>
      </c>
      <c r="T99" s="31">
        <f>S99+Base!$B82*(T100-(Base!$B$80/Base!$B79)*S99-Base!$B83*(S99-S101))</f>
        <v>3.5846744830800108</v>
      </c>
      <c r="U99" s="31">
        <f>T99+Base!$B82*(U100-(Base!$B$80/Base!$B79)*T99-Base!$B83*(T99-T101))</f>
        <v>3.6729040919919944</v>
      </c>
      <c r="V99" s="31">
        <f>U99+Base!$B82*(V100-(Base!$B$80/Base!$B79)*U99-Base!$B83*(U99-U101))</f>
        <v>3.7477583318711951</v>
      </c>
      <c r="W99" s="31">
        <f>V99+Base!$B82*(W100-(Base!$B$80/Base!$B79)*V99-Base!$B83*(V99-V101))</f>
        <v>3.8105038616491176</v>
      </c>
      <c r="X99" s="31">
        <f>W99+Base!$B82*(X100-(Base!$B$80/Base!$B79)*W99-Base!$B83*(W99-W101))</f>
        <v>3.8634556472226556</v>
      </c>
      <c r="Y99" s="31">
        <f>X99+Base!$B82*(Y100-(Base!$B$80/Base!$B79)*X99-Base!$B83*(X99-X101))</f>
        <v>3.9083886297693167</v>
      </c>
      <c r="Z99" s="31">
        <f>Y99+Base!$B82*(Z100-(Base!$B$80/Base!$B79)*Y99-Base!$B83*(Y99-Y101))</f>
        <v>3.9466827596055665</v>
      </c>
      <c r="AA99" s="31">
        <f>Z99+Base!$B82*(AA100-(Base!$B$80/Base!$B79)*Z99-Base!$B83*(Z99-Z101))</f>
        <v>3.979426196317974</v>
      </c>
      <c r="AB99" s="31">
        <f>AA99+Base!$B82*(AB100-(Base!$B$80/Base!$B79)*AA99-Base!$B83*(AA99-AA101))</f>
        <v>4.0074889567528595</v>
      </c>
      <c r="AC99" s="31">
        <f>AB99+Base!$B82*(AC100-(Base!$B$80/Base!$B79)*AB99-Base!$B83*(AB99-AB101))</f>
        <v>4.0315757738424605</v>
      </c>
      <c r="AD99" s="31">
        <f>AC99+Base!$B82*(AD100-(Base!$B$80/Base!$B79)*AC99-Base!$B83*(AC99-AC101))</f>
        <v>4.0522643427522249</v>
      </c>
      <c r="AE99" s="31">
        <f>AD99+Base!$B82*(AE100-(Base!$B$80/Base!$B79)*AD99-Base!$B83*(AD99-AD101))</f>
        <v>4.0700332766505936</v>
      </c>
      <c r="AF99" s="31">
        <f>AE99+Base!$B82*(AF100-(Base!$B$80/Base!$B79)*AE99-Base!$B83*(AE99-AE101))</f>
        <v>4.0761781609205352</v>
      </c>
      <c r="AG99" s="31">
        <f>AF99+Base!$B82*(AG100-(Base!$B$80/Base!$B79)*AF99-Base!$B83*(AF99-AF101))</f>
        <v>4.0732311854454482</v>
      </c>
      <c r="AH99" s="31">
        <f>AG99+Base!$B82*(AH100-(Base!$B$80/Base!$B79)*AG99-Base!$B83*(AG99-AG101))</f>
        <v>4.0630834657033947</v>
      </c>
      <c r="AI99" s="31">
        <f>AH99+Base!$B82*(AI100-(Base!$B$80/Base!$B79)*AH99-Base!$B83*(AH99-AH101))</f>
        <v>4.0471644589766607</v>
      </c>
      <c r="AJ99" s="31">
        <f>AI99+Base!$B82*(AJ100-(Base!$B$80/Base!$B79)*AI99-Base!$B83*(AI99-AI101))</f>
        <v>4.0265697326084515</v>
      </c>
      <c r="AK99" s="31">
        <f>AJ99+Base!$B82*(AK100-(Base!$B$80/Base!$B79)*AJ99-Base!$B83*(AJ99-AJ101))</f>
        <v>4.0021517329828846</v>
      </c>
      <c r="AL99" s="31">
        <f>AK99+Base!$B82*(AL100-(Base!$B$80/Base!$B79)*AK99-Base!$B83*(AK99-AK101))</f>
        <v>3.9745842910207636</v>
      </c>
      <c r="AM99" s="31">
        <f>AL99+Base!$B82*(AM100-(Base!$B$80/Base!$B79)*AL99-Base!$B83*(AL99-AL101))</f>
        <v>3.9444085825503366</v>
      </c>
      <c r="AN99" s="31">
        <f>AM99+Base!$B82*(AN100-(Base!$B$80/Base!$B79)*AM99-Base!$B83*(AM99-AM101))</f>
        <v>3.9120660248996084</v>
      </c>
      <c r="AO99" s="31">
        <f>AN99+Base!$B82*(AO100-(Base!$B$80/Base!$B79)*AN99-Base!$B83*(AN99-AN101))</f>
        <v>3.8779219726536502</v>
      </c>
      <c r="AP99" s="31">
        <f>AO99+Base!$B82*(AP100-(Base!$B$80/Base!$B79)*AO99-Base!$B83*(AO99-AO101))</f>
        <v>3.8422829227726201</v>
      </c>
      <c r="AQ99" s="31">
        <f>AP99+Base!$B82*(AQ100-(Base!$B$80/Base!$B79)*AP99-Base!$B83*(AP99-AP101))</f>
        <v>3.8054091263258272</v>
      </c>
      <c r="AR99" s="31">
        <f>AQ99+Base!$B82*(AR100-(Base!$B$80/Base!$B79)*AQ99-Base!$B83*(AQ99-AQ101))</f>
        <v>3.7675239343984321</v>
      </c>
      <c r="AS99" s="31">
        <f>AR99+Base!$B82*(AS100-(Base!$B$80/Base!$B79)*AR99-Base!$B83*(AR99-AR101))</f>
        <v>3.7288208079982215</v>
      </c>
      <c r="AT99" s="31">
        <f>AS99+Base!$B82*(AT100-(Base!$B$80/Base!$B79)*AS99-Base!$B83*(AS99-AS101))</f>
        <v>3.6894686446549705</v>
      </c>
      <c r="AU99" s="31">
        <f>AT99+Base!$B82*(AU100-(Base!$B$80/Base!$B79)*AT99-Base!$B83*(AT99-AT101))</f>
        <v>3.6496158814203281</v>
      </c>
      <c r="AV99" s="31">
        <f>AU99+Base!$B82*(AV100-(Base!$B$80/Base!$B79)*AU99-Base!$B83*(AU99-AU101))</f>
        <v>3.6093936995295182</v>
      </c>
      <c r="AW99" s="31">
        <f>AV99+Base!$B82*(AW100-(Base!$B$80/Base!$B79)*AV99-Base!$B83*(AV99-AV101))</f>
        <v>3.5689185621815032</v>
      </c>
      <c r="AX99" s="31">
        <f>AW99+Base!$B82*(AX100-(Base!$B$80/Base!$B79)*AW99-Base!$B83*(AW99-AW101))</f>
        <v>3.5282942512900073</v>
      </c>
      <c r="AY99" s="31">
        <f>AX99+Base!$B82*(AY100-(Base!$B$80/Base!$B79)*AX99-Base!$B83*(AX99-AX101))</f>
        <v>3.4876135230332137</v>
      </c>
      <c r="AZ99" s="31">
        <f>AY99+Base!$B82*(AZ100-(Base!$B$80/Base!$B79)*AY99-Base!$B83*(AY99-AY101))</f>
        <v>3.446959469590841</v>
      </c>
      <c r="BA99" s="31">
        <f>AZ99+Base!$B82*(BA100-(Base!$B$80/Base!$B79)*AZ99-Base!$B83*(AZ99-AZ101))</f>
        <v>3.4064066514916576</v>
      </c>
      <c r="BB99" s="31">
        <f>BA99+Base!$B82*(BB100-(Base!$B$80/Base!$B79)*BA99-Base!$B83*(BA99-BA101))</f>
        <v>3.3660220486015278</v>
      </c>
      <c r="BC99" s="31">
        <f>BB99+Base!$B82*(BC100-(Base!$B$80/Base!$B79)*BB99-Base!$B83*(BB99-BB101))</f>
        <v>3.325865866033304</v>
      </c>
      <c r="BD99" s="31">
        <f>BC99+Base!$B82*(BD100-(Base!$B$80/Base!$B79)*BC99-Base!$B83*(BC99-BC101))</f>
        <v>3.2859922227105614</v>
      </c>
      <c r="BE99" s="31">
        <f>BD99+Base!$B82*(BE100-(Base!$B$80/Base!$B79)*BD99-Base!$B83*(BD99-BD101))</f>
        <v>3.2464497440823421</v>
      </c>
      <c r="BF99" s="31">
        <f>BE99+Base!$B82*(BF100-(Base!$B$80/Base!$B79)*BE99-Base!$B83*(BE99-BE101))</f>
        <v>3.2072820758551859</v>
      </c>
      <c r="BG99" s="31">
        <f>BF99+Base!$B82*(BG100-(Base!$B$80/Base!$B79)*BF99-Base!$B83*(BF99-BF101))</f>
        <v>3.1685283321379432</v>
      </c>
      <c r="BH99" s="31">
        <f>BG99+Base!$B82*(BH100-(Base!$B$80/Base!$B79)*BG99-Base!$B83*(BG99-BG101))</f>
        <v>3.1302234887593134</v>
      </c>
      <c r="BI99" s="31">
        <f>BH99+Base!$B82*(BI100-(Base!$B$80/Base!$B79)*BH99-Base!$B83*(BH99-BH101))</f>
        <v>3.0923987304873077</v>
      </c>
      <c r="BJ99" s="31">
        <f>BI99+Base!$B82*(BJ100-(Base!$B$80/Base!$B79)*BI99-Base!$B83*(BI99-BI101))</f>
        <v>3.0550817592943531</v>
      </c>
      <c r="BK99" s="31">
        <f>BJ99+Base!$B82*(BK100-(Base!$B$80/Base!$B79)*BJ99-Base!$B83*(BJ99-BJ101))</f>
        <v>3.0182970695552096</v>
      </c>
      <c r="BL99" s="31">
        <f>BK99+Base!$B82*(BL100-(Base!$B$80/Base!$B79)*BK99-Base!$B83*(BK99-BK101))</f>
        <v>2.9820661950660332</v>
      </c>
      <c r="BM99" s="31">
        <f>BL99+Base!$B82*(BM100-(Base!$B$80/Base!$B79)*BL99-Base!$B83*(BL99-BL101))</f>
        <v>2.9464079319541479</v>
      </c>
      <c r="BN99" s="31">
        <f>BM99+Base!$B82*(BN100-(Base!$B$80/Base!$B79)*BM99-Base!$B83*(BM99-BM101))</f>
        <v>2.9113385408882242</v>
      </c>
      <c r="BO99" s="31">
        <f>BN99+Base!$B82*(BO100-(Base!$B$80/Base!$B79)*BN99-Base!$B83*(BN99-BN101))</f>
        <v>2.8768719314437154</v>
      </c>
      <c r="BP99" s="31">
        <f>BO99+Base!$B82*(BP100-(Base!$B$80/Base!$B79)*BO99-Base!$B83*(BO99-BO101))</f>
        <v>2.8430198310300536</v>
      </c>
      <c r="BQ99" s="31">
        <f>BP99+Base!$B82*(BQ100-(Base!$B$80/Base!$B79)*BP99-Base!$B83*(BP99-BP101))</f>
        <v>2.80979194039941</v>
      </c>
      <c r="BR99" s="31">
        <f>BQ99+Base!$B82*(BR100-(Base!$B$80/Base!$B79)*BQ99-Base!$B83*(BQ99-BQ101))</f>
        <v>2.777196077439346</v>
      </c>
      <c r="BS99" s="31">
        <f>BR99+Base!$B82*(BS100-(Base!$B$80/Base!$B79)*BR99-Base!$B83*(BR99-BR101))</f>
        <v>2.7452383106870868</v>
      </c>
      <c r="BT99" s="31">
        <f>BS99+Base!$B82*(BT100-(Base!$B$80/Base!$B79)*BS99-Base!$B83*(BS99-BS101))</f>
        <v>2.7139230837702053</v>
      </c>
      <c r="BU99" s="31">
        <f>BT99+Base!$B82*(BU100-(Base!$B$80/Base!$B79)*BT99-Base!$B83*(BT99-BT101))</f>
        <v>2.6832533317949476</v>
      </c>
      <c r="BV99" s="31">
        <f>BU99+Base!$B82*(BV100-(Base!$B$80/Base!$B79)*BU99-Base!$B83*(BU99-BU101))</f>
        <v>2.6532305905393994</v>
      </c>
      <c r="BW99" s="31">
        <f>BV99+Base!$B82*(BW100-(Base!$B$80/Base!$B79)*BV99-Base!$B83*(BV99-BV101))</f>
        <v>2.6238550991807017</v>
      </c>
      <c r="BX99" s="31">
        <f>BW99+Base!$B82*(BX100-(Base!$B$80/Base!$B79)*BW99-Base!$B83*(BW99-BW101))</f>
        <v>2.5951258971724966</v>
      </c>
      <c r="BY99" s="31">
        <f>BX99+Base!$B82*(BY100-(Base!$B$80/Base!$B79)*BX99-Base!$B83*(BX99-BX101))</f>
        <v>2.5670409158046761</v>
      </c>
      <c r="BZ99" s="31">
        <f>BY99+Base!$B82*(BZ100-(Base!$B$80/Base!$B79)*BY99-Base!$B83*(BY99-BY101))</f>
        <v>2.5395970649199264</v>
      </c>
      <c r="CA99" s="31">
        <f>BZ99+Base!$B82*(CA100-(Base!$B$80/Base!$B79)*BZ99-Base!$B83*(BZ99-BZ101))</f>
        <v>2.5127903152123441</v>
      </c>
      <c r="CB99" s="31">
        <f>CA99+Base!$B82*(CB100-(Base!$B$80/Base!$B79)*CA99-Base!$B83*(CA99-CA101))</f>
        <v>2.4866157765402384</v>
      </c>
      <c r="CC99" s="31">
        <f>CB99+Base!$B82*(CC100-(Base!$B$80/Base!$B79)*CB99-Base!$B83*(CB99-CB101))</f>
        <v>2.4610677727066261</v>
      </c>
      <c r="CD99" s="31">
        <f>CC99+Base!$B82*(CD100-(Base!$B$80/Base!$B79)*CC99-Base!$B83*(CC99-CC101))</f>
        <v>2.436139913278534</v>
      </c>
      <c r="CE99" s="31">
        <f>CD99+Base!$B82*(CE100-(Base!$B$80/Base!$B79)*CD99-Base!$B83*(CD99-CD101))</f>
        <v>2.4118251632148522</v>
      </c>
      <c r="CF99" s="31">
        <f>CE99+Base!$B82*(CF100-(Base!$B$80/Base!$B79)*CE99-Base!$B83*(CE99-CE101))</f>
        <v>2.3881159114389261</v>
      </c>
      <c r="CG99" s="31">
        <f>CF99+Base!$B82*(CG100-(Base!$B$80/Base!$B79)*CF99-Base!$B83*(CF99-CF101))</f>
        <v>2.3650040401482579</v>
      </c>
      <c r="CH99" s="31">
        <f>CG99+Base!$B82*(CH100-(Base!$B$80/Base!$B79)*CG99-Base!$B83*(CG99-CG101))</f>
        <v>2.3424809977480145</v>
      </c>
      <c r="CI99" s="31">
        <f>CH99+Base!$B82*(CI100-(Base!$B$80/Base!$B79)*CH99-Base!$B83*(CH99-CH101))</f>
        <v>2.3205378801772807</v>
      </c>
      <c r="CJ99" s="31">
        <f>CI99+Base!$B82*(CJ100-(Base!$B$80/Base!$B79)*CI99-Base!$B83*(CI99-CI101))</f>
        <v>2.2991655285814376</v>
      </c>
      <c r="CK99" s="31">
        <f>CJ99+Base!$B82*(CK100-(Base!$B$80/Base!$B79)*CJ99-Base!$B83*(CJ99-CJ101))</f>
        <v>2.2783546566898125</v>
      </c>
      <c r="CL99" s="31">
        <f>CK99+Base!$B82*(CL100-(Base!$B$80/Base!$B79)*CK99-Base!$B83*(CK99-CK101))</f>
        <v>2.2580960305466715</v>
      </c>
      <c r="CM99" s="31">
        <f>CL99+Base!$B82*(CM100-(Base!$B$80/Base!$B79)*CL99-Base!$B83*(CL99-CL101))</f>
        <v>2.2383807392304811</v>
      </c>
      <c r="CN99" s="31">
        <f>CM99+Base!$B82*(CN100-(Base!$B$80/Base!$B79)*CM99-Base!$B83*(CM99-CM101))</f>
        <v>2.2192006239379971</v>
      </c>
      <c r="CO99" s="31">
        <f>CN99+Base!$B82*(CO100-(Base!$B$80/Base!$B79)*CN99-Base!$B83*(CN99-CN101))</f>
        <v>2.2005489855050779</v>
      </c>
      <c r="CP99" s="31">
        <f>CO99+Base!$B82*(CP100-(Base!$B$80/Base!$B79)*CO99-Base!$B83*(CO99-CO101))</f>
        <v>2.1823982634039778</v>
      </c>
      <c r="CQ99" s="31">
        <f>CP99+Base!$B82*(CQ100-(Base!$B$80/Base!$B79)*CP99-Base!$B83*(CP99-CP101))</f>
        <v>2.1647299856515674</v>
      </c>
      <c r="CR99" s="31">
        <f>CQ99+Base!$B82*(CR100-(Base!$B$80/Base!$B79)*CQ99-Base!$B83*(CQ99-CQ101))</f>
        <v>2.1475307761360782</v>
      </c>
      <c r="CS99" s="31">
        <f>CR99+Base!$B82*(CS100-(Base!$B$80/Base!$B79)*CR99-Base!$B83*(CR99-CR101))</f>
        <v>2.1307899772807204</v>
      </c>
      <c r="CT99" s="31">
        <f>CS99+Base!$B82*(CT100-(Base!$B$80/Base!$B79)*CS99-Base!$B83*(CS99-CS101))</f>
        <v>2.1144982647635038</v>
      </c>
      <c r="CU99" s="31">
        <f>CT99+Base!$B82*(CU100-(Base!$B$80/Base!$B79)*CT99-Base!$B83*(CT99-CT101))</f>
        <v>2.0986468658689863</v>
      </c>
      <c r="CV99" s="31">
        <f>CU99+Base!$B82*(CV100-(Base!$B$80/Base!$B79)*CU99-Base!$B83*(CU99-CU101))</f>
        <v>2.0832271403198548</v>
      </c>
      <c r="CW99" s="31">
        <f>CV99+Base!$B82*(CW100-(Base!$B$80/Base!$B79)*CV99-Base!$B83*(CV99-CV101))</f>
        <v>2.0726695384589755</v>
      </c>
    </row>
    <row r="100" spans="1:101" s="10" customFormat="1" ht="24.5" customHeight="1" x14ac:dyDescent="0.2">
      <c r="A100" s="120" t="s">
        <v>70</v>
      </c>
      <c r="B100" s="55">
        <f>Base!$B$80*(LOG(B87/Parameters!$B$82))/LOG(2)+Base!B73</f>
        <v>2.4633955006764259</v>
      </c>
      <c r="C100" s="41">
        <f>Base!$B$80*(LOG(C87/Parameters!$B$82))/LOG(2)+Base!C73</f>
        <v>2.7387310902411079</v>
      </c>
      <c r="D100" s="41">
        <f>Base!$B$80*(LOG(D87/Parameters!$B$82))/LOG(2)+Base!D73</f>
        <v>2.9652282477060332</v>
      </c>
      <c r="E100" s="41">
        <f>Base!$B$80*(LOG(E87/Parameters!$B$82))/LOG(2)+Base!E73</f>
        <v>3.1904389830709348</v>
      </c>
      <c r="F100" s="41">
        <f>Base!$B$80*(LOG(F87/Parameters!$B$82))/LOG(2)+Base!F73</f>
        <v>3.4125039844445366</v>
      </c>
      <c r="G100" s="41">
        <f>Base!$B$80*(LOG(G87/Parameters!$B$82))/LOG(2)+Base!G73</f>
        <v>3.6296060100354888</v>
      </c>
      <c r="H100" s="41">
        <f>Base!$B$80*(LOG(H87/Parameters!$B$82))/LOG(2)+Base!H73</f>
        <v>3.8400416014097019</v>
      </c>
      <c r="I100" s="41">
        <f>Base!$B$80*(LOG(I87/Parameters!$B$82))/LOG(2)+Base!I73</f>
        <v>4.0422565028128785</v>
      </c>
      <c r="J100" s="41">
        <f>Base!$B$80*(LOG(J87/Parameters!$B$82))/LOG(2)+Base!J73</f>
        <v>4.23485629099308</v>
      </c>
      <c r="K100" s="41">
        <f>Base!$B$80*(LOG(K87/Parameters!$B$82))/LOG(2)+Base!K73</f>
        <v>4.4166008341028729</v>
      </c>
      <c r="L100" s="41">
        <f>Base!$B$80*(LOG(L87/Parameters!$B$82))/LOG(2)+Base!L73</f>
        <v>4.586388793608986</v>
      </c>
      <c r="M100" s="41">
        <f>Base!$B$80*(LOG(M87/Parameters!$B$82))/LOG(2)+Base!M73</f>
        <v>4.7432364542613028</v>
      </c>
      <c r="N100" s="41">
        <f>Base!$B$80*(LOG(N87/Parameters!$B$82))/LOG(2)+Base!N73</f>
        <v>4.8862536729710007</v>
      </c>
      <c r="O100" s="41">
        <f>Base!$B$80*(LOG(O87/Parameters!$B$82))/LOG(2)+Base!O73</f>
        <v>5.0146186031290156</v>
      </c>
      <c r="P100" s="41">
        <f>Base!$B$80*(LOG(P87/Parameters!$B$82))/LOG(2)+Base!P73</f>
        <v>5.1275520042792158</v>
      </c>
      <c r="Q100" s="41">
        <f>Base!$B$80*(LOG(Q87/Parameters!$B$82))/LOG(2)+Base!Q73</f>
        <v>5.2242912787725881</v>
      </c>
      <c r="R100" s="41">
        <f>Base!$B$80*(LOG(R87/Parameters!$B$82))/LOG(2)+Base!R73</f>
        <v>5.3040638026825908</v>
      </c>
      <c r="S100" s="41">
        <f>Base!$B$80*(LOG(S87/Parameters!$B$82))/LOG(2)+Base!S73</f>
        <v>5.366058511468963</v>
      </c>
      <c r="T100" s="41">
        <f>Base!$B$80*(LOG(T87/Parameters!$B$82))/LOG(2)+Base!T73</f>
        <v>5.3799821482320258</v>
      </c>
      <c r="U100" s="41">
        <f>Base!$B$80*(LOG(U87/Parameters!$B$82))/LOG(2)+Base!U73</f>
        <v>5.3742494083759951</v>
      </c>
      <c r="V100" s="41">
        <f>Base!$B$80*(LOG(V87/Parameters!$B$82))/LOG(2)+Base!V73</f>
        <v>5.3477123463677749</v>
      </c>
      <c r="W100" s="41">
        <f>Base!$B$80*(LOG(W87/Parameters!$B$82))/LOG(2)+Base!W73</f>
        <v>5.3166739292984113</v>
      </c>
      <c r="X100" s="41">
        <f>Base!$B$80*(LOG(X87/Parameters!$B$82))/LOG(2)+Base!X73</f>
        <v>5.2932112526450386</v>
      </c>
      <c r="Y100" s="41">
        <f>Base!$B$80*(LOG(Y87/Parameters!$B$82))/LOG(2)+Base!Y73</f>
        <v>5.2749306988942424</v>
      </c>
      <c r="Z100" s="41">
        <f>Base!$B$80*(LOG(Z87/Parameters!$B$82))/LOG(2)+Base!Z73</f>
        <v>5.2601871956755781</v>
      </c>
      <c r="AA100" s="41">
        <f>Base!$B$80*(LOG(AA87/Parameters!$B$82))/LOG(2)+Base!AA73</f>
        <v>5.2478542850391934</v>
      </c>
      <c r="AB100" s="41">
        <f>Base!$B$80*(LOG(AB87/Parameters!$B$82))/LOG(2)+Base!AB73</f>
        <v>5.2371626855918381</v>
      </c>
      <c r="AC100" s="41">
        <f>Base!$B$80*(LOG(AC87/Parameters!$B$82))/LOG(2)+Base!AC73</f>
        <v>5.2275881026740532</v>
      </c>
      <c r="AD100" s="41">
        <f>Base!$B$80*(LOG(AD87/Parameters!$B$82))/LOG(2)+Base!AD73</f>
        <v>5.2187737989485381</v>
      </c>
      <c r="AE100" s="41">
        <f>Base!$B$80*(LOG(AE87/Parameters!$B$82))/LOG(2)+Base!AE73</f>
        <v>5.210477404262968</v>
      </c>
      <c r="AF100" s="41">
        <f>Base!$B$80*(LOG(AF87/Parameters!$B$82))/LOG(2)+Base!AF73</f>
        <v>5.111941210045547</v>
      </c>
      <c r="AG100" s="41">
        <f>Base!$B$80*(LOG(AG87/Parameters!$B$82))/LOG(2)+Base!AG73</f>
        <v>5.0238736448916796</v>
      </c>
      <c r="AH100" s="41">
        <f>Base!$B$80*(LOG(AH87/Parameters!$B$82))/LOG(2)+Base!AH73</f>
        <v>4.9431487966289858</v>
      </c>
      <c r="AI100" s="41">
        <f>Base!$B$80*(LOG(AI87/Parameters!$B$82))/LOG(2)+Base!AI73</f>
        <v>4.8676021402245677</v>
      </c>
      <c r="AJ100" s="41">
        <f>Base!$B$80*(LOG(AJ87/Parameters!$B$82))/LOG(2)+Base!AJ73</f>
        <v>4.7957470401399203</v>
      </c>
      <c r="AK100" s="41">
        <f>Base!$B$80*(LOG(AK87/Parameters!$B$82))/LOG(2)+Base!AK73</f>
        <v>4.7265706990433323</v>
      </c>
      <c r="AL100" s="41">
        <f>Base!$B$80*(LOG(AL87/Parameters!$B$82))/LOG(2)+Base!AL73</f>
        <v>4.6593894278075991</v>
      </c>
      <c r="AM100" s="41">
        <f>Base!$B$80*(LOG(AM87/Parameters!$B$82))/LOG(2)+Base!AM73</f>
        <v>4.5937469953897985</v>
      </c>
      <c r="AN100" s="41">
        <f>Base!$B$80*(LOG(AN87/Parameters!$B$82))/LOG(2)+Base!AN73</f>
        <v>4.5293437079375849</v>
      </c>
      <c r="AO100" s="41">
        <f>Base!$B$80*(LOG(AO87/Parameters!$B$82))/LOG(2)+Base!AO73</f>
        <v>4.4659871498768293</v>
      </c>
      <c r="AP100" s="41">
        <f>Base!$B$80*(LOG(AP87/Parameters!$B$82))/LOG(2)+Base!AP73</f>
        <v>4.4035580756461146</v>
      </c>
      <c r="AQ100" s="41">
        <f>Base!$B$80*(LOG(AQ87/Parameters!$B$82))/LOG(2)+Base!AQ73</f>
        <v>4.3419868422756753</v>
      </c>
      <c r="AR100" s="41">
        <f>Base!$B$80*(LOG(AR87/Parameters!$B$82))/LOG(2)+Base!AR73</f>
        <v>4.2812371498859907</v>
      </c>
      <c r="AS100" s="41">
        <f>Base!$B$80*(LOG(AS87/Parameters!$B$82))/LOG(2)+Base!AS73</f>
        <v>4.2212948370937555</v>
      </c>
      <c r="AT100" s="41">
        <f>Base!$B$80*(LOG(AT87/Parameters!$B$82))/LOG(2)+Base!AT73</f>
        <v>4.1621601677459354</v>
      </c>
      <c r="AU100" s="41">
        <f>Base!$B$80*(LOG(AU87/Parameters!$B$82))/LOG(2)+Base!AU73</f>
        <v>4.1038425269841863</v>
      </c>
      <c r="AV100" s="41">
        <f>Base!$B$80*(LOG(AV87/Parameters!$B$82))/LOG(2)+Base!AV73</f>
        <v>4.0463567793752127</v>
      </c>
      <c r="AW100" s="41">
        <f>Base!$B$80*(LOG(AW87/Parameters!$B$82))/LOG(2)+Base!AW73</f>
        <v>3.9897207736364884</v>
      </c>
      <c r="AX100" s="41">
        <f>Base!$B$80*(LOG(AX87/Parameters!$B$82))/LOG(2)+Base!AX73</f>
        <v>3.9339536386470018</v>
      </c>
      <c r="AY100" s="41">
        <f>Base!$B$80*(LOG(AY87/Parameters!$B$82))/LOG(2)+Base!AY73</f>
        <v>3.8790746260108415</v>
      </c>
      <c r="AZ100" s="41">
        <f>Base!$B$80*(LOG(AZ87/Parameters!$B$82))/LOG(2)+Base!AZ73</f>
        <v>3.8251023305082508</v>
      </c>
      <c r="BA100" s="41">
        <f>Base!$B$80*(LOG(BA87/Parameters!$B$82))/LOG(2)+Base!BA73</f>
        <v>3.7720541723602343</v>
      </c>
      <c r="BB100" s="41">
        <f>Base!$B$80*(LOG(BB87/Parameters!$B$82))/LOG(2)+Base!BB73</f>
        <v>3.7199460611228474</v>
      </c>
      <c r="BC100" s="41">
        <f>Base!$B$80*(LOG(BC87/Parameters!$B$82))/LOG(2)+Base!BC73</f>
        <v>3.6687921861680732</v>
      </c>
      <c r="BD100" s="41">
        <f>Base!$B$80*(LOG(BD87/Parameters!$B$82))/LOG(2)+Base!BD73</f>
        <v>3.6186048954371324</v>
      </c>
      <c r="BE100" s="41">
        <f>Base!$B$80*(LOG(BE87/Parameters!$B$82))/LOG(2)+Base!BE73</f>
        <v>3.5693946361854119</v>
      </c>
      <c r="BF100" s="41">
        <f>Base!$B$80*(LOG(BF87/Parameters!$B$82))/LOG(2)+Base!BF73</f>
        <v>3.5211699393744396</v>
      </c>
      <c r="BG100" s="41">
        <f>Base!$B$80*(LOG(BG87/Parameters!$B$82))/LOG(2)+Base!BG73</f>
        <v>3.4739374349479224</v>
      </c>
      <c r="BH100" s="41">
        <f>Base!$B$80*(LOG(BH87/Parameters!$B$82))/LOG(2)+Base!BH73</f>
        <v>3.4277018890687683</v>
      </c>
      <c r="BI100" s="41">
        <f>Base!$B$80*(LOG(BI87/Parameters!$B$82))/LOG(2)+Base!BI73</f>
        <v>3.3824662570157189</v>
      </c>
      <c r="BJ100" s="41">
        <f>Base!$B$80*(LOG(BJ87/Parameters!$B$82))/LOG(2)+Base!BJ73</f>
        <v>3.3382317472500653</v>
      </c>
      <c r="BK100" s="41">
        <f>Base!$B$80*(LOG(BK87/Parameters!$B$82))/LOG(2)+Base!BK73</f>
        <v>3.2949978933906583</v>
      </c>
      <c r="BL100" s="41">
        <f>Base!$B$80*(LOG(BL87/Parameters!$B$82))/LOG(2)+Base!BL73</f>
        <v>3.2527626317780634</v>
      </c>
      <c r="BM100" s="41">
        <f>Base!$B$80*(LOG(BM87/Parameters!$B$82))/LOG(2)+Base!BM73</f>
        <v>3.2115223828105366</v>
      </c>
      <c r="BN100" s="41">
        <f>Base!$B$80*(LOG(BN87/Parameters!$B$82))/LOG(2)+Base!BN73</f>
        <v>3.1712721347583095</v>
      </c>
      <c r="BO100" s="41">
        <f>Base!$B$80*(LOG(BO87/Parameters!$B$82))/LOG(2)+Base!BO73</f>
        <v>3.1320055289549078</v>
      </c>
      <c r="BP100" s="41">
        <f>Base!$B$80*(LOG(BP87/Parameters!$B$82))/LOG(2)+Base!BP73</f>
        <v>3.0937149456069233</v>
      </c>
      <c r="BQ100" s="41">
        <f>Base!$B$80*(LOG(BQ87/Parameters!$B$82))/LOG(2)+Base!BQ73</f>
        <v>3.0563915894974292</v>
      </c>
      <c r="BR100" s="41">
        <f>Base!$B$80*(LOG(BR87/Parameters!$B$82))/LOG(2)+Base!BR73</f>
        <v>3.0200255750471543</v>
      </c>
      <c r="BS100" s="41">
        <f>Base!$B$80*(LOG(BS87/Parameters!$B$82))/LOG(2)+Base!BS73</f>
        <v>2.9846060103130698</v>
      </c>
      <c r="BT100" s="41">
        <f>Base!$B$80*(LOG(BT87/Parameters!$B$82))/LOG(2)+Base!BT73</f>
        <v>2.950121079476828</v>
      </c>
      <c r="BU100" s="41">
        <f>Base!$B$80*(LOG(BU87/Parameters!$B$82))/LOG(2)+Base!BU73</f>
        <v>2.9165581235656264</v>
      </c>
      <c r="BV100" s="41">
        <f>Base!$B$80*(LOG(BV87/Parameters!$B$82))/LOG(2)+Base!BV73</f>
        <v>2.8839037191047896</v>
      </c>
      <c r="BW100" s="41">
        <f>Base!$B$80*(LOG(BW87/Parameters!$B$82))/LOG(2)+Base!BW73</f>
        <v>2.8521437545478001</v>
      </c>
      <c r="BX100" s="41">
        <f>Base!$B$80*(LOG(BX87/Parameters!$B$82))/LOG(2)+Base!BX73</f>
        <v>2.8212635043125394</v>
      </c>
      <c r="BY100" s="41">
        <f>Base!$B$80*(LOG(BY87/Parameters!$B$82))/LOG(2)+Base!BY73</f>
        <v>2.791247700394035</v>
      </c>
      <c r="BZ100" s="41">
        <f>Base!$B$80*(LOG(BZ87/Parameters!$B$82))/LOG(2)+Base!BZ73</f>
        <v>2.7620806016786577</v>
      </c>
      <c r="CA100" s="41">
        <f>Base!$B$80*(LOG(CA87/Parameters!$B$82))/LOG(2)+Base!CA73</f>
        <v>2.7337460610929334</v>
      </c>
      <c r="CB100" s="41">
        <f>Base!$B$80*(LOG(CB87/Parameters!$B$82))/LOG(2)+Base!CB73</f>
        <v>2.7062275912135592</v>
      </c>
      <c r="CC100" s="41">
        <f>Base!$B$80*(LOG(CC87/Parameters!$B$82))/LOG(2)+Base!CC73</f>
        <v>2.6795084291175169</v>
      </c>
      <c r="CD100" s="41">
        <f>Base!$B$80*(LOG(CD87/Parameters!$B$82))/LOG(2)+Base!CD73</f>
        <v>2.6535716022343889</v>
      </c>
      <c r="CE100" s="41">
        <f>Base!$B$80*(LOG(CE87/Parameters!$B$82))/LOG(2)+Base!CE73</f>
        <v>2.628399997917926</v>
      </c>
      <c r="CF100" s="41">
        <f>Base!$B$80*(LOG(CF87/Parameters!$B$82))/LOG(2)+Base!CF73</f>
        <v>2.6039764413754622</v>
      </c>
      <c r="CG100" s="41">
        <f>Base!$B$80*(LOG(CG87/Parameters!$B$82))/LOG(2)+Base!CG73</f>
        <v>2.5802837899422508</v>
      </c>
      <c r="CH100" s="41">
        <f>Base!$B$80*(LOG(CH87/Parameters!$B$82))/LOG(2)+Base!CH73</f>
        <v>2.5573050568816145</v>
      </c>
      <c r="CI100" s="41">
        <f>Base!$B$80*(LOG(CI87/Parameters!$B$82))/LOG(2)+Base!CI73</f>
        <v>2.5350235871235451</v>
      </c>
      <c r="CJ100" s="41">
        <f>Base!$B$80*(LOG(CJ87/Parameters!$B$82))/LOG(2)+Base!CJ73</f>
        <v>2.5134233227060232</v>
      </c>
      <c r="CK100" s="41">
        <f>Base!$B$80*(LOG(CK87/Parameters!$B$82))/LOG(2)+Base!CK73</f>
        <v>2.4924892218374852</v>
      </c>
      <c r="CL100" s="41">
        <f>Base!$B$80*(LOG(CL87/Parameters!$B$82))/LOG(2)+Base!CL73</f>
        <v>2.4722079410152862</v>
      </c>
      <c r="CM100" s="41">
        <f>Base!$B$80*(LOG(CM87/Parameters!$B$82))/LOG(2)+Base!CM73</f>
        <v>2.4525689681006515</v>
      </c>
      <c r="CN100" s="41">
        <f>Base!$B$80*(LOG(CN87/Parameters!$B$82))/LOG(2)+Base!CN73</f>
        <v>2.4335665415070213</v>
      </c>
      <c r="CO100" s="41">
        <f>Base!$B$80*(LOG(CO87/Parameters!$B$82))/LOG(2)+Base!CO73</f>
        <v>2.415202965582115</v>
      </c>
      <c r="CP100" s="41">
        <f>Base!$B$80*(LOG(CP87/Parameters!$B$82))/LOG(2)+Base!CP73</f>
        <v>2.3972603702053021</v>
      </c>
      <c r="CQ100" s="41">
        <f>Base!$B$80*(LOG(CQ87/Parameters!$B$82))/LOG(2)+Base!CQ73</f>
        <v>2.3797923437621762</v>
      </c>
      <c r="CR100" s="41">
        <f>Base!$B$80*(LOG(CR87/Parameters!$B$82))/LOG(2)+Base!CR73</f>
        <v>2.362824442039551</v>
      </c>
      <c r="CS100" s="41">
        <f>Base!$B$80*(LOG(CS87/Parameters!$B$82))/LOG(2)+Base!CS73</f>
        <v>2.3463651459425492</v>
      </c>
      <c r="CT100" s="41">
        <f>Base!$B$80*(LOG(CT87/Parameters!$B$82))/LOG(2)+Base!CT73</f>
        <v>2.3304126871502699</v>
      </c>
      <c r="CU100" s="41">
        <f>Base!$B$80*(LOG(CU87/Parameters!$B$82))/LOG(2)+Base!CU73</f>
        <v>2.3149592797976046</v>
      </c>
      <c r="CV100" s="41">
        <f>Base!$B$80*(LOG(CV87/Parameters!$B$82))/LOG(2)+Base!CV73</f>
        <v>2.2999937258150753</v>
      </c>
      <c r="CW100" s="41">
        <f>Base!$B$80*(LOG(CW87/Parameters!$B$82))/LOG(2)+Base!CW73</f>
        <v>2.3296737866430455</v>
      </c>
    </row>
    <row r="101" spans="1:101" s="10" customFormat="1" ht="24.5" customHeight="1" x14ac:dyDescent="0.2">
      <c r="A101" s="120" t="s">
        <v>33</v>
      </c>
      <c r="B101" s="52">
        <f xml:space="preserve"> Base!B77</f>
        <v>6.7999999999999996E-3</v>
      </c>
      <c r="C101" s="6">
        <f>B101+ Base!$B84*(B99-B101)</f>
        <v>2.7880000000000002E-2</v>
      </c>
      <c r="D101" s="6">
        <f>C101+ Base!$B84*(C99-C101)</f>
        <v>5.2591541211166271E-2</v>
      </c>
      <c r="E101" s="6">
        <f>D101+ Base!$B84*(D99-D101)</f>
        <v>8.0884489217347449E-2</v>
      </c>
      <c r="F101" s="6">
        <f>E101+ Base!$B84*(E99-E101)</f>
        <v>0.11270232233571412</v>
      </c>
      <c r="G101" s="6">
        <f>F101+ Base!$B84*(F99-F101)</f>
        <v>0.147978588139759</v>
      </c>
      <c r="H101" s="6">
        <f>G101+ Base!$B84*(G99-G101)</f>
        <v>0.18663402756370351</v>
      </c>
      <c r="I101" s="6">
        <f>H101+ Base!$B84*(H99-H101)</f>
        <v>0.22857445507393362</v>
      </c>
      <c r="J101" s="6">
        <f>I101+ Base!$B84*(I99-I101)</f>
        <v>0.27368937665770088</v>
      </c>
      <c r="K101" s="6">
        <f>J101+ Base!$B84*(J99-J101)</f>
        <v>0.32185126563554828</v>
      </c>
      <c r="L101" s="6">
        <f>K101+ Base!$B84*(K99-K101)</f>
        <v>0.3729153857272659</v>
      </c>
      <c r="M101" s="6">
        <f>L101+ Base!$B84*(L99-L101)</f>
        <v>0.42672004075971182</v>
      </c>
      <c r="N101" s="6">
        <f>M101+ Base!$B84*(M99-M101)</f>
        <v>0.48308713299770256</v>
      </c>
      <c r="O101" s="6">
        <f>N101+ Base!$B84*(N99-N101)</f>
        <v>0.54182292164671852</v>
      </c>
      <c r="P101" s="6">
        <f>O101+ Base!$B84*(O99-O101)</f>
        <v>0.60271888569222531</v>
      </c>
      <c r="Q101" s="6">
        <f>P101+ Base!$B84*(P99-P101)</f>
        <v>0.66555260828230933</v>
      </c>
      <c r="R101" s="6">
        <f>Q101+ Base!$B84*(Q99-Q101)</f>
        <v>0.73008861154611793</v>
      </c>
      <c r="S101" s="6">
        <f>R101+ Base!$B84*(R99-R101)</f>
        <v>0.79607907979606152</v>
      </c>
      <c r="T101" s="6">
        <f>S101+ Base!$B84*(S99-S101)</f>
        <v>0.86326441433038792</v>
      </c>
      <c r="U101" s="6">
        <f>T101+ Base!$B84*(T99-T101)</f>
        <v>0.93129966604912851</v>
      </c>
      <c r="V101" s="6">
        <f>U101+ Base!$B84*(U99-U101)</f>
        <v>0.99983977669770019</v>
      </c>
      <c r="W101" s="6">
        <f>V101+ Base!$B84*(V99-V101)</f>
        <v>1.0685377405770375</v>
      </c>
      <c r="X101" s="6">
        <f>W101+ Base!$B84*(W99-W101)</f>
        <v>1.1370868936038396</v>
      </c>
      <c r="Y101" s="6">
        <f>X101+ Base!$B84*(X99-X101)</f>
        <v>1.2052461124443101</v>
      </c>
      <c r="Z101" s="6">
        <f>Y101+ Base!$B84*(Y99-Y101)</f>
        <v>1.2728246753774353</v>
      </c>
      <c r="AA101" s="6">
        <f>Z101+ Base!$B84*(Z99-Z101)</f>
        <v>1.3396711274831385</v>
      </c>
      <c r="AB101" s="6">
        <f>AA101+ Base!$B84*(AA99-AA101)</f>
        <v>1.4056650042040095</v>
      </c>
      <c r="AC101" s="6">
        <f>AB101+ Base!$B84*(AB99-AB101)</f>
        <v>1.4707106030177308</v>
      </c>
      <c r="AD101" s="6">
        <f>AC101+ Base!$B84*(AC99-AC101)</f>
        <v>1.534732232288349</v>
      </c>
      <c r="AE101" s="6">
        <f>AD101+ Base!$B84*(AD99-AD101)</f>
        <v>1.5976705350499458</v>
      </c>
      <c r="AF101" s="6">
        <f>AE101+ Base!$B84*(AE99-AE101)</f>
        <v>1.6594796035899619</v>
      </c>
      <c r="AG101" s="6">
        <f>AF101+ Base!$B84*(AF99-AF101)</f>
        <v>1.7198970675232264</v>
      </c>
      <c r="AH101" s="6">
        <f>AG101+ Base!$B84*(AG99-AG101)</f>
        <v>1.7787304204712819</v>
      </c>
      <c r="AI101" s="6">
        <f>AH101+ Base!$B84*(AH99-AH101)</f>
        <v>1.8358392466020848</v>
      </c>
      <c r="AJ101" s="6">
        <f>AI101+ Base!$B84*(AI99-AI101)</f>
        <v>1.8911223769114491</v>
      </c>
      <c r="AK101" s="6">
        <f>AJ101+ Base!$B84*(AJ99-AJ101)</f>
        <v>1.9445085608038741</v>
      </c>
      <c r="AL101" s="6">
        <f>AK101+ Base!$B84*(AK99-AK101)</f>
        <v>1.9959496401083494</v>
      </c>
      <c r="AM101" s="6">
        <f>AL101+ Base!$B84*(AL99-AL101)</f>
        <v>2.0454155063811599</v>
      </c>
      <c r="AN101" s="6">
        <f>AM101+ Base!$B84*(AM99-AM101)</f>
        <v>2.0928903332853892</v>
      </c>
      <c r="AO101" s="6">
        <f>AN101+ Base!$B84*(AN99-AN101)</f>
        <v>2.1383697255757448</v>
      </c>
      <c r="AP101" s="6">
        <f>AO101+ Base!$B84*(AO99-AO101)</f>
        <v>2.1818585317526926</v>
      </c>
      <c r="AQ101" s="6">
        <f>AP101+ Base!$B84*(AP99-AP101)</f>
        <v>2.2233691415281909</v>
      </c>
      <c r="AR101" s="6">
        <f>AQ101+ Base!$B84*(AQ99-AQ101)</f>
        <v>2.2629201411481317</v>
      </c>
      <c r="AS101" s="6">
        <f>AR101+ Base!$B84*(AR99-AR101)</f>
        <v>2.3005352359793894</v>
      </c>
      <c r="AT101" s="6">
        <f>AS101+ Base!$B84*(AS99-AS101)</f>
        <v>2.33624237527986</v>
      </c>
      <c r="AU101" s="6">
        <f>AT101+ Base!$B84*(AT99-AT101)</f>
        <v>2.3700730320142376</v>
      </c>
      <c r="AV101" s="6">
        <f>AU101+ Base!$B84*(AU99-AU101)</f>
        <v>2.4020616032493898</v>
      </c>
      <c r="AW101" s="6">
        <f>AV101+ Base!$B84*(AV99-AV101)</f>
        <v>2.4322449056563928</v>
      </c>
      <c r="AX101" s="6">
        <f>AW101+ Base!$B84*(AW99-AW101)</f>
        <v>2.4606617470695205</v>
      </c>
      <c r="AY101" s="6">
        <f>AX101+ Base!$B84*(AX99-AX101)</f>
        <v>2.4873525596750325</v>
      </c>
      <c r="AZ101" s="6">
        <f>AY101+ Base!$B84*(AY99-AY101)</f>
        <v>2.5123590837589869</v>
      </c>
      <c r="BA101" s="6">
        <f>AZ101+ Base!$B84*(AZ99-AZ101)</f>
        <v>2.5357240934047831</v>
      </c>
      <c r="BB101" s="6">
        <f>BA101+ Base!$B84*(BA99-BA101)</f>
        <v>2.5574911573569548</v>
      </c>
      <c r="BC101" s="6">
        <f>BB101+ Base!$B84*(BB99-BB101)</f>
        <v>2.5777044296380689</v>
      </c>
      <c r="BD101" s="6">
        <f>BC101+ Base!$B84*(BC99-BC101)</f>
        <v>2.5964084655479498</v>
      </c>
      <c r="BE101" s="6">
        <f>BD101+ Base!$B84*(BD99-BD101)</f>
        <v>2.6136480594770153</v>
      </c>
      <c r="BF101" s="6">
        <f>BE101+ Base!$B84*(BE99-BE101)</f>
        <v>2.6294681015921486</v>
      </c>
      <c r="BG101" s="6">
        <f>BF101+ Base!$B84*(BF99-BF101)</f>
        <v>2.6439134509487245</v>
      </c>
      <c r="BH101" s="6">
        <f>BG101+ Base!$B84*(BG99-BG101)</f>
        <v>2.6570288229784551</v>
      </c>
      <c r="BI101" s="6">
        <f>BH101+ Base!$B84*(BH99-BH101)</f>
        <v>2.6688586896229767</v>
      </c>
      <c r="BJ101" s="6">
        <f>BI101+ Base!$B84*(BI99-BI101)</f>
        <v>2.6794471906445851</v>
      </c>
      <c r="BK101" s="6">
        <f>BJ101+ Base!$B84*(BJ99-BJ101)</f>
        <v>2.6888380548608293</v>
      </c>
      <c r="BL101" s="6">
        <f>BK101+ Base!$B84*(BK99-BK101)</f>
        <v>2.6970745302281887</v>
      </c>
      <c r="BM101" s="6">
        <f>BL101+ Base!$B84*(BL99-BL101)</f>
        <v>2.7041993218491349</v>
      </c>
      <c r="BN101" s="6">
        <f>BM101+ Base!$B84*(BM99-BM101)</f>
        <v>2.7102545371017603</v>
      </c>
      <c r="BO101" s="6">
        <f>BN101+ Base!$B84*(BN99-BN101)</f>
        <v>2.7152816371964219</v>
      </c>
      <c r="BP101" s="6">
        <f>BO101+ Base!$B84*(BO99-BO101)</f>
        <v>2.7193213945526042</v>
      </c>
      <c r="BQ101" s="6">
        <f>BP101+ Base!$B84*(BP99-BP101)</f>
        <v>2.7224138554645405</v>
      </c>
      <c r="BR101" s="6">
        <f>BQ101+ Base!$B84*(BQ99-BQ101)</f>
        <v>2.7245983075879123</v>
      </c>
      <c r="BS101" s="6">
        <f>BR101+ Base!$B84*(BR99-BR101)</f>
        <v>2.7259132518341982</v>
      </c>
      <c r="BT101" s="6">
        <f>BS101+ Base!$B84*(BS99-BS101)</f>
        <v>2.7263963783055205</v>
      </c>
      <c r="BU101" s="6">
        <f>BT101+ Base!$B84*(BT99-BT101)</f>
        <v>2.7260845459421374</v>
      </c>
      <c r="BV101" s="6">
        <f>BU101+ Base!$B84*(BU99-BU101)</f>
        <v>2.7250137655884576</v>
      </c>
      <c r="BW101" s="6">
        <f>BV101+ Base!$B84*(BV99-BV101)</f>
        <v>2.7232191862122312</v>
      </c>
      <c r="BX101" s="6">
        <f>BW101+ Base!$B84*(BW99-BW101)</f>
        <v>2.720735084036443</v>
      </c>
      <c r="BY101" s="6">
        <f>BX101+ Base!$B84*(BX99-BX101)</f>
        <v>2.7175948543648443</v>
      </c>
      <c r="BZ101" s="6">
        <f>BY101+ Base!$B84*(BY99-BY101)</f>
        <v>2.7138310059008401</v>
      </c>
      <c r="CA101" s="6">
        <f>BZ101+ Base!$B84*(BZ99-BZ101)</f>
        <v>2.7094751573763172</v>
      </c>
      <c r="CB101" s="6">
        <f>CA101+ Base!$B84*(CA99-CA101)</f>
        <v>2.7045580363222177</v>
      </c>
      <c r="CC101" s="6">
        <f>CB101+ Base!$B84*(CB99-CB101)</f>
        <v>2.6991094798276682</v>
      </c>
      <c r="CD101" s="6">
        <f>CC101+ Base!$B84*(CC99-CC101)</f>
        <v>2.6931584371496422</v>
      </c>
      <c r="CE101" s="6">
        <f>CD101+ Base!$B84*(CD99-CD101)</f>
        <v>2.6867329740528647</v>
      </c>
      <c r="CF101" s="6">
        <f>CE101+ Base!$B84*(CE99-CE101)</f>
        <v>2.6798602787819146</v>
      </c>
      <c r="CG101" s="6">
        <f>CF101+ Base!$B84*(CF99-CF101)</f>
        <v>2.6725666695983397</v>
      </c>
      <c r="CH101" s="6">
        <f>CG101+ Base!$B84*(CG99-CG101)</f>
        <v>2.6648776038620876</v>
      </c>
      <c r="CI101" s="6">
        <f>CH101+ Base!$B84*(CH99-CH101)</f>
        <v>2.6568176887092356</v>
      </c>
      <c r="CJ101" s="6">
        <f>CI101+ Base!$B84*(CI99-CI101)</f>
        <v>2.6484106934959368</v>
      </c>
      <c r="CK101" s="6">
        <f>CJ101+ Base!$B84*(CJ99-CJ101)</f>
        <v>2.6396795643730742</v>
      </c>
      <c r="CL101" s="6">
        <f>CK101+ Base!$B84*(CK99-CK101)</f>
        <v>2.6306464416809927</v>
      </c>
      <c r="CM101" s="6">
        <f>CL101+ Base!$B84*(CL99-CL101)</f>
        <v>2.6213326814026345</v>
      </c>
      <c r="CN101" s="6">
        <f>CM101+ Base!$B84*(CM99-CM101)</f>
        <v>2.6117588828483309</v>
      </c>
      <c r="CO101" s="6">
        <f>CN101+ Base!$B84*(CN99-CN101)</f>
        <v>2.6019449263755727</v>
      </c>
      <c r="CP101" s="6">
        <f>CO101+ Base!$B84*(CO99-CO101)</f>
        <v>2.5919100278538103</v>
      </c>
      <c r="CQ101" s="6">
        <f>CP101+ Base!$B84*(CP99-CP101)</f>
        <v>2.5816722337425646</v>
      </c>
      <c r="CR101" s="6">
        <f>CQ101+ Base!$B84*(CQ99-CQ101)</f>
        <v>2.5712486775402899</v>
      </c>
      <c r="CS101" s="6">
        <f>CR101+ Base!$B84*(CR99-CR101)</f>
        <v>2.5606557300051844</v>
      </c>
      <c r="CT101" s="6">
        <f>CS101+ Base!$B84*(CS99-CS101)</f>
        <v>2.549909086187073</v>
      </c>
      <c r="CU101" s="6">
        <f>CT101+ Base!$B84*(CT99-CT101)</f>
        <v>2.5390238156514839</v>
      </c>
      <c r="CV101" s="6">
        <f>CU101+ Base!$B84*(CU99-CU101)</f>
        <v>2.5280143919069213</v>
      </c>
      <c r="CW101" s="6">
        <f>CV101+ Base!$B84*(CV99-CV101)</f>
        <v>2.5168947106172448</v>
      </c>
    </row>
    <row r="102" spans="1:101" ht="24.5" customHeight="1" thickBot="1" x14ac:dyDescent="0.25">
      <c r="A102" s="11" t="s">
        <v>143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</row>
    <row r="103" spans="1:101" ht="20.75" customHeight="1" thickTop="1" thickBot="1" x14ac:dyDescent="0.25">
      <c r="A103" s="12" t="s">
        <v>43</v>
      </c>
      <c r="B103" s="47"/>
      <c r="C103" s="115">
        <f>+(C104/B104)^0.2-1</f>
        <v>3.583660026171942E-2</v>
      </c>
      <c r="D103" s="115">
        <f t="shared" ref="D103:AN103" si="28">+(D104/C104)^0.2-1</f>
        <v>3.3505133586753777E-2</v>
      </c>
      <c r="E103" s="115">
        <f t="shared" si="28"/>
        <v>3.1479428343754057E-2</v>
      </c>
      <c r="F103" s="115">
        <f t="shared" si="28"/>
        <v>2.9658226583660463E-2</v>
      </c>
      <c r="G103" s="115">
        <f t="shared" si="28"/>
        <v>2.8017815203192242E-2</v>
      </c>
      <c r="H103" s="115">
        <f t="shared" si="28"/>
        <v>2.6536651164645209E-2</v>
      </c>
      <c r="I103" s="115">
        <f t="shared" si="28"/>
        <v>2.519555005684837E-2</v>
      </c>
      <c r="J103" s="115">
        <f t="shared" si="28"/>
        <v>2.397762300007189E-2</v>
      </c>
      <c r="K103" s="115">
        <f t="shared" si="28"/>
        <v>2.2868097160686718E-2</v>
      </c>
      <c r="L103" s="115">
        <f t="shared" si="28"/>
        <v>2.1854090042459307E-2</v>
      </c>
      <c r="M103" s="115">
        <f t="shared" si="28"/>
        <v>2.0924371145635723E-2</v>
      </c>
      <c r="N103" s="115">
        <f t="shared" si="28"/>
        <v>2.0069123662641131E-2</v>
      </c>
      <c r="O103" s="115">
        <f t="shared" si="28"/>
        <v>1.927970434392523E-2</v>
      </c>
      <c r="P103" s="115">
        <f t="shared" si="28"/>
        <v>1.8548386366580738E-2</v>
      </c>
      <c r="Q103" s="115">
        <f t="shared" si="28"/>
        <v>1.7868052317911998E-2</v>
      </c>
      <c r="R103" s="115">
        <f t="shared" si="28"/>
        <v>1.7231775486164613E-2</v>
      </c>
      <c r="S103" s="115">
        <f t="shared" si="28"/>
        <v>1.6632175587156794E-2</v>
      </c>
      <c r="T103" s="115">
        <f t="shared" si="28"/>
        <v>1.6060338256178364E-2</v>
      </c>
      <c r="U103" s="115">
        <f t="shared" si="28"/>
        <v>1.5508212148783729E-2</v>
      </c>
      <c r="V103" s="115">
        <f t="shared" si="28"/>
        <v>1.4956649817438272E-2</v>
      </c>
      <c r="W103" s="115">
        <f t="shared" si="28"/>
        <v>1.4506385146631828E-2</v>
      </c>
      <c r="X103" s="115">
        <f t="shared" si="28"/>
        <v>1.4132225836144041E-2</v>
      </c>
      <c r="Y103" s="115">
        <f t="shared" si="28"/>
        <v>1.3754813203470828E-2</v>
      </c>
      <c r="Z103" s="115">
        <f t="shared" si="28"/>
        <v>1.3382821183194116E-2</v>
      </c>
      <c r="AA103" s="115">
        <f t="shared" si="28"/>
        <v>1.3022108247618958E-2</v>
      </c>
      <c r="AB103" s="115">
        <f t="shared" si="28"/>
        <v>1.2677747582934495E-2</v>
      </c>
      <c r="AC103" s="115">
        <f t="shared" si="28"/>
        <v>1.2355929576187474E-2</v>
      </c>
      <c r="AD103" s="115">
        <f t="shared" si="28"/>
        <v>1.2066314977897452E-2</v>
      </c>
      <c r="AE103" s="115">
        <f t="shared" si="28"/>
        <v>1.1825533313229997E-2</v>
      </c>
      <c r="AF103" s="115">
        <f t="shared" si="28"/>
        <v>1.1247859852428599E-2</v>
      </c>
      <c r="AG103" s="115">
        <f t="shared" si="28"/>
        <v>1.0983025932769008E-2</v>
      </c>
      <c r="AH103" s="115">
        <f t="shared" si="28"/>
        <v>1.0717672483596008E-2</v>
      </c>
      <c r="AI103" s="115">
        <f t="shared" si="28"/>
        <v>1.0454141544673501E-2</v>
      </c>
      <c r="AJ103" s="115">
        <f t="shared" si="28"/>
        <v>1.0194018029906715E-2</v>
      </c>
      <c r="AK103" s="115">
        <f t="shared" si="28"/>
        <v>9.9383538578599051E-3</v>
      </c>
      <c r="AL103" s="115">
        <f t="shared" si="28"/>
        <v>9.6878245831397702E-3</v>
      </c>
      <c r="AM103" s="115">
        <f t="shared" si="28"/>
        <v>9.4428404156770007E-3</v>
      </c>
      <c r="AN103" s="115">
        <f t="shared" si="28"/>
        <v>9.2036258485865829E-3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</row>
    <row r="104" spans="1:101" ht="20.75" customHeight="1" thickTop="1" x14ac:dyDescent="0.2">
      <c r="A104" s="8" t="s">
        <v>44</v>
      </c>
      <c r="B104" s="47">
        <f>B21*B117^$B5*(B53/1000)^(1-$B5)</f>
        <v>105.17742197545904</v>
      </c>
      <c r="C104" s="2">
        <f t="shared" ref="C104:BN104" si="29">C21*C117^$B5*(C53/1000)^(1-$B5)</f>
        <v>125.4234616853587</v>
      </c>
      <c r="D104" s="2">
        <f t="shared" si="29"/>
        <v>147.89107780650855</v>
      </c>
      <c r="E104" s="2">
        <f t="shared" si="29"/>
        <v>172.68110875069857</v>
      </c>
      <c r="F104" s="2">
        <f t="shared" si="29"/>
        <v>199.85282749439838</v>
      </c>
      <c r="G104" s="2">
        <f t="shared" si="29"/>
        <v>229.46344077949229</v>
      </c>
      <c r="H104" s="2">
        <f t="shared" si="29"/>
        <v>261.56871631639768</v>
      </c>
      <c r="I104" s="2">
        <f t="shared" si="29"/>
        <v>296.2234005283965</v>
      </c>
      <c r="J104" s="2">
        <f t="shared" si="29"/>
        <v>333.48145958768248</v>
      </c>
      <c r="K104" s="2">
        <f t="shared" si="29"/>
        <v>373.3961712264811</v>
      </c>
      <c r="L104" s="2">
        <f t="shared" si="29"/>
        <v>416.02008485387</v>
      </c>
      <c r="M104" s="2">
        <f t="shared" si="29"/>
        <v>461.40484928222457</v>
      </c>
      <c r="N104" s="2">
        <f t="shared" si="29"/>
        <v>509.60087541262783</v>
      </c>
      <c r="O104" s="2">
        <f t="shared" si="29"/>
        <v>560.65674204110542</v>
      </c>
      <c r="P104" s="2">
        <f>P21*P117^$B5*(P53/1000)^(1-$B5)</f>
        <v>614.61814062420274</v>
      </c>
      <c r="Q104" s="2">
        <f t="shared" si="29"/>
        <v>671.5259371805746</v>
      </c>
      <c r="R104" s="2">
        <f t="shared" si="29"/>
        <v>731.41250454002977</v>
      </c>
      <c r="S104" s="2">
        <f t="shared" si="29"/>
        <v>794.29464426558218</v>
      </c>
      <c r="T104" s="2">
        <f t="shared" si="29"/>
        <v>860.15977606029514</v>
      </c>
      <c r="U104" s="2">
        <f t="shared" si="29"/>
        <v>928.95853346732349</v>
      </c>
      <c r="V104" s="2">
        <f t="shared" si="29"/>
        <v>1000.5384783090508</v>
      </c>
      <c r="W104" s="2">
        <f t="shared" si="29"/>
        <v>1075.245711315893</v>
      </c>
      <c r="X104" s="2">
        <f t="shared" si="29"/>
        <v>1153.4018297910579</v>
      </c>
      <c r="Y104" s="2">
        <f t="shared" si="29"/>
        <v>1234.9383630947982</v>
      </c>
      <c r="Z104" s="2">
        <f t="shared" si="29"/>
        <v>1319.8147312931774</v>
      </c>
      <c r="AA104" s="2">
        <f t="shared" si="29"/>
        <v>1408.0159973877207</v>
      </c>
      <c r="AB104" s="2">
        <f t="shared" si="29"/>
        <v>1499.5602646788564</v>
      </c>
      <c r="AC104" s="2">
        <f t="shared" si="29"/>
        <v>1594.5203958074826</v>
      </c>
      <c r="AD104" s="2">
        <f t="shared" si="29"/>
        <v>1693.0700617654463</v>
      </c>
      <c r="AE104" s="2">
        <f t="shared" si="29"/>
        <v>1795.5731524430571</v>
      </c>
      <c r="AF104" s="2">
        <f t="shared" si="29"/>
        <v>1898.85228134522</v>
      </c>
      <c r="AG104" s="2">
        <f t="shared" si="29"/>
        <v>2005.4438218027985</v>
      </c>
      <c r="AH104" s="2">
        <f t="shared" si="29"/>
        <v>2115.2407175110175</v>
      </c>
      <c r="AI104" s="2">
        <f t="shared" si="29"/>
        <v>2228.1418675529076</v>
      </c>
      <c r="AJ104" s="2">
        <f t="shared" si="29"/>
        <v>2344.0496241499704</v>
      </c>
      <c r="AK104" s="2">
        <f t="shared" si="29"/>
        <v>2462.8679598810822</v>
      </c>
      <c r="AL104" s="2">
        <f t="shared" si="29"/>
        <v>2584.5011245353403</v>
      </c>
      <c r="AM104" s="2">
        <f t="shared" si="29"/>
        <v>2708.8526753254673</v>
      </c>
      <c r="AN104" s="2">
        <f t="shared" si="29"/>
        <v>2835.8248041492607</v>
      </c>
      <c r="AO104" s="2">
        <f t="shared" si="29"/>
        <v>2965.3178979693621</v>
      </c>
      <c r="AP104" s="2">
        <f t="shared" si="29"/>
        <v>3097.2302864733037</v>
      </c>
      <c r="AQ104" s="2">
        <f t="shared" si="29"/>
        <v>3231.4581374720619</v>
      </c>
      <c r="AR104" s="2">
        <f t="shared" si="29"/>
        <v>3367.8954651204867</v>
      </c>
      <c r="AS104" s="2">
        <f t="shared" si="29"/>
        <v>3506.4342261004581</v>
      </c>
      <c r="AT104" s="2">
        <f t="shared" si="29"/>
        <v>3646.9644824701263</v>
      </c>
      <c r="AU104" s="2">
        <f t="shared" si="29"/>
        <v>3789.374612015516</v>
      </c>
      <c r="AV104" s="2">
        <f t="shared" si="29"/>
        <v>3933.5515523852587</v>
      </c>
      <c r="AW104" s="2">
        <f t="shared" si="29"/>
        <v>4079.3810689592183</v>
      </c>
      <c r="AX104" s="2">
        <f t="shared" si="29"/>
        <v>4226.7480349063044</v>
      </c>
      <c r="AY104" s="2">
        <f t="shared" si="29"/>
        <v>4375.5367208382686</v>
      </c>
      <c r="AZ104" s="2">
        <f t="shared" si="29"/>
        <v>4525.6310819758146</v>
      </c>
      <c r="BA104" s="2">
        <f t="shared" si="29"/>
        <v>4676.9150489744115</v>
      </c>
      <c r="BB104" s="2">
        <f t="shared" si="29"/>
        <v>4829.2728033991125</v>
      </c>
      <c r="BC104" s="2">
        <f t="shared" si="29"/>
        <v>4982.5890536683792</v>
      </c>
      <c r="BD104" s="2">
        <f t="shared" si="29"/>
        <v>5136.7492948167346</v>
      </c>
      <c r="BE104" s="2">
        <f t="shared" si="29"/>
        <v>5291.6400577132572</v>
      </c>
      <c r="BF104" s="2">
        <f t="shared" si="29"/>
        <v>5447.1491456671765</v>
      </c>
      <c r="BG104" s="2">
        <f t="shared" si="29"/>
        <v>5603.1658564797253</v>
      </c>
      <c r="BH104" s="2">
        <f t="shared" si="29"/>
        <v>5759.581189853232</v>
      </c>
      <c r="BI104" s="2">
        <f t="shared" si="29"/>
        <v>5916.2880399198193</v>
      </c>
      <c r="BJ104" s="2">
        <f t="shared" si="29"/>
        <v>6073.1813750093434</v>
      </c>
      <c r="BK104" s="2">
        <f t="shared" si="29"/>
        <v>6230.1583983823084</v>
      </c>
      <c r="BL104" s="2">
        <f t="shared" si="29"/>
        <v>6387.1186982868594</v>
      </c>
      <c r="BM104" s="2">
        <f t="shared" si="29"/>
        <v>6543.9643790280443</v>
      </c>
      <c r="BN104" s="2">
        <f t="shared" si="29"/>
        <v>6700.6001830910336</v>
      </c>
      <c r="BO104" s="2">
        <f t="shared" ref="BO104:CW104" si="30">BO21*BO117^$B5*(BO53/1000)^(1-$B5)</f>
        <v>6856.9335924820471</v>
      </c>
      <c r="BP104" s="2">
        <f t="shared" si="30"/>
        <v>7012.8749213947858</v>
      </c>
      <c r="BQ104" s="2">
        <f t="shared" si="30"/>
        <v>7168.3373942436283</v>
      </c>
      <c r="BR104" s="2">
        <f t="shared" si="30"/>
        <v>7323.2372052687533</v>
      </c>
      <c r="BS104" s="2">
        <f t="shared" si="30"/>
        <v>7477.4935717429162</v>
      </c>
      <c r="BT104" s="2">
        <f t="shared" si="30"/>
        <v>7631.0287651139024</v>
      </c>
      <c r="BU104" s="2">
        <f t="shared" si="30"/>
        <v>7783.7681302762112</v>
      </c>
      <c r="BV104" s="2">
        <f t="shared" si="30"/>
        <v>7935.6400774057247</v>
      </c>
      <c r="BW104" s="2">
        <f t="shared" si="30"/>
        <v>8086.576049709307</v>
      </c>
      <c r="BX104" s="2">
        <f t="shared" si="30"/>
        <v>8236.5104447444592</v>
      </c>
      <c r="BY104" s="2">
        <f t="shared" si="30"/>
        <v>8385.3804535545205</v>
      </c>
      <c r="BZ104" s="2">
        <f t="shared" si="30"/>
        <v>8533.125796375356</v>
      </c>
      <c r="CA104" s="2">
        <f t="shared" si="30"/>
        <v>8679.6882298615783</v>
      </c>
      <c r="CB104" s="2">
        <f t="shared" si="30"/>
        <v>8825.0107210139322</v>
      </c>
      <c r="CC104" s="2">
        <f t="shared" si="30"/>
        <v>8969.0359655329885</v>
      </c>
      <c r="CD104" s="2">
        <f t="shared" si="30"/>
        <v>9111.7038072052346</v>
      </c>
      <c r="CE104" s="2">
        <f t="shared" si="30"/>
        <v>9252.9467230654318</v>
      </c>
      <c r="CF104" s="2">
        <f t="shared" si="30"/>
        <v>9392.6818656976247</v>
      </c>
      <c r="CG104" s="2">
        <f t="shared" si="30"/>
        <v>9530.7971042262288</v>
      </c>
      <c r="CH104" s="2">
        <f t="shared" si="30"/>
        <v>9667.126445419648</v>
      </c>
      <c r="CI104" s="2">
        <f t="shared" si="30"/>
        <v>9801.4067281375737</v>
      </c>
      <c r="CJ104" s="2">
        <f t="shared" si="30"/>
        <v>9933.2012093297781</v>
      </c>
      <c r="CK104" s="2">
        <f t="shared" si="30"/>
        <v>10061.764177069503</v>
      </c>
      <c r="CL104" s="2">
        <f t="shared" si="30"/>
        <v>10185.800143143302</v>
      </c>
      <c r="CM104" s="2">
        <f t="shared" si="30"/>
        <v>10303.029770423158</v>
      </c>
      <c r="CN104" s="2">
        <f t="shared" si="30"/>
        <v>10409.394545134679</v>
      </c>
      <c r="CO104" s="2">
        <f t="shared" si="30"/>
        <v>10590.141625847689</v>
      </c>
      <c r="CP104" s="2">
        <f t="shared" si="30"/>
        <v>10753.793449641193</v>
      </c>
      <c r="CQ104" s="2">
        <f t="shared" si="30"/>
        <v>10904.777161398684</v>
      </c>
      <c r="CR104" s="2">
        <f t="shared" si="30"/>
        <v>11046.226037217572</v>
      </c>
      <c r="CS104" s="2">
        <f t="shared" si="30"/>
        <v>11180.365674989136</v>
      </c>
      <c r="CT104" s="2">
        <f t="shared" si="30"/>
        <v>11308.781032716386</v>
      </c>
      <c r="CU104" s="2">
        <f t="shared" si="30"/>
        <v>11432.603035865037</v>
      </c>
      <c r="CV104" s="2">
        <f t="shared" si="30"/>
        <v>11552.63995668323</v>
      </c>
      <c r="CW104" s="2">
        <f t="shared" si="30"/>
        <v>11669.497166496967</v>
      </c>
    </row>
    <row r="105" spans="1:101" ht="20.75" customHeight="1" x14ac:dyDescent="0.2">
      <c r="A105" s="8" t="s">
        <v>102</v>
      </c>
      <c r="B105" s="65">
        <f>B99*$B$25 +( $B$26*(B99^$B$27))</f>
        <v>1.7051E-3</v>
      </c>
      <c r="C105" s="44">
        <f xml:space="preserve"> $B$26*(C99^$B$27)</f>
        <v>2.4377628174267227E-3</v>
      </c>
      <c r="D105" s="44">
        <f xml:space="preserve"> $B$26*(D99^$B$27)</f>
        <v>3.3101098051798029E-3</v>
      </c>
      <c r="E105" s="2">
        <f t="shared" ref="E105:BP105" si="31">E99*$B$25 +( $B$26*(E99^$B$27))</f>
        <v>4.3240558189681861E-3</v>
      </c>
      <c r="F105" s="2">
        <f t="shared" si="31"/>
        <v>5.4795024365621369E-3</v>
      </c>
      <c r="G105" s="2">
        <f t="shared" si="31"/>
        <v>6.7739095241616497E-3</v>
      </c>
      <c r="H105" s="2">
        <f t="shared" si="31"/>
        <v>8.2020201528298937E-3</v>
      </c>
      <c r="I105" s="2">
        <f t="shared" si="31"/>
        <v>9.7557340397522868E-3</v>
      </c>
      <c r="J105" s="2">
        <f t="shared" si="31"/>
        <v>1.1424112757253245E-2</v>
      </c>
      <c r="K105" s="2">
        <f t="shared" si="31"/>
        <v>1.3193493503130644E-2</v>
      </c>
      <c r="L105" s="2">
        <f t="shared" si="31"/>
        <v>1.5047685738520205E-2</v>
      </c>
      <c r="M105" s="2">
        <f t="shared" si="31"/>
        <v>1.6968225276824084E-2</v>
      </c>
      <c r="N105" s="2">
        <f t="shared" si="31"/>
        <v>1.893466247728905E-2</v>
      </c>
      <c r="O105" s="2">
        <f t="shared" si="31"/>
        <v>2.0924864267889885E-2</v>
      </c>
      <c r="P105" s="2">
        <f t="shared" si="31"/>
        <v>2.2915313183265763E-2</v>
      </c>
      <c r="Q105" s="2">
        <f t="shared" si="31"/>
        <v>2.4881389956666083E-2</v>
      </c>
      <c r="R105" s="2">
        <f t="shared" si="31"/>
        <v>2.6797629059664842E-2</v>
      </c>
      <c r="S105" s="2">
        <f t="shared" si="31"/>
        <v>2.8637938555772072E-2</v>
      </c>
      <c r="T105" s="2">
        <f t="shared" si="31"/>
        <v>3.0325743113162069E-2</v>
      </c>
      <c r="U105" s="2">
        <f t="shared" si="31"/>
        <v>3.1836929746772831E-2</v>
      </c>
      <c r="V105" s="2">
        <f t="shared" si="31"/>
        <v>3.3147834333299514E-2</v>
      </c>
      <c r="W105" s="2">
        <f t="shared" si="31"/>
        <v>3.42670576439571E-2</v>
      </c>
      <c r="X105" s="2">
        <f t="shared" si="31"/>
        <v>3.5226043309813646E-2</v>
      </c>
      <c r="Y105" s="2">
        <f t="shared" si="31"/>
        <v>3.605018396789178E-2</v>
      </c>
      <c r="Z105" s="2">
        <f t="shared" si="31"/>
        <v>3.6760079339724035E-2</v>
      </c>
      <c r="AA105" s="2">
        <f t="shared" si="31"/>
        <v>3.7372565530582505E-2</v>
      </c>
      <c r="AB105" s="2">
        <f t="shared" si="31"/>
        <v>3.7901523862850853E-2</v>
      </c>
      <c r="AC105" s="2">
        <f t="shared" si="31"/>
        <v>3.8358503599750904E-2</v>
      </c>
      <c r="AD105" s="2">
        <f t="shared" si="31"/>
        <v>3.8753197276357051E-2</v>
      </c>
      <c r="AE105" s="2">
        <f t="shared" si="31"/>
        <v>3.9093803260381879E-2</v>
      </c>
      <c r="AF105" s="2">
        <f t="shared" si="31"/>
        <v>3.9211939022974623E-2</v>
      </c>
      <c r="AG105" s="2">
        <f t="shared" si="31"/>
        <v>3.9155261004601379E-2</v>
      </c>
      <c r="AH105" s="2">
        <f t="shared" si="31"/>
        <v>3.8960407508282648E-2</v>
      </c>
      <c r="AI105" s="2">
        <f t="shared" si="31"/>
        <v>3.8655714772889073E-2</v>
      </c>
      <c r="AJ105" s="2">
        <f t="shared" si="31"/>
        <v>3.8263302595278055E-2</v>
      </c>
      <c r="AK105" s="2">
        <f t="shared" si="31"/>
        <v>3.7800635645410266E-2</v>
      </c>
      <c r="AL105" s="2">
        <f t="shared" si="31"/>
        <v>3.7281675875972503E-2</v>
      </c>
      <c r="AM105" s="2">
        <f t="shared" si="31"/>
        <v>3.6717727395988345E-2</v>
      </c>
      <c r="AN105" s="2">
        <f t="shared" si="31"/>
        <v>3.6118054976290226E-2</v>
      </c>
      <c r="AO105" s="2">
        <f t="shared" si="31"/>
        <v>3.5490338029336349E-2</v>
      </c>
      <c r="AP105" s="2">
        <f t="shared" si="31"/>
        <v>3.4841005818367056E-2</v>
      </c>
      <c r="AQ105" s="2">
        <f t="shared" si="31"/>
        <v>3.4175487140188393E-2</v>
      </c>
      <c r="AR105" s="2">
        <f t="shared" si="31"/>
        <v>3.3498398367185496E-2</v>
      </c>
      <c r="AS105" s="2">
        <f t="shared" si="31"/>
        <v>3.2813686898858802E-2</v>
      </c>
      <c r="AT105" s="2">
        <f t="shared" si="31"/>
        <v>3.2124742156545559E-2</v>
      </c>
      <c r="AU105" s="2">
        <f t="shared" si="31"/>
        <v>3.1434482753320531E-2</v>
      </c>
      <c r="AV105" s="2">
        <f t="shared" si="31"/>
        <v>3.0745425992559982E-2</v>
      </c>
      <c r="AW105" s="2">
        <f t="shared" si="31"/>
        <v>3.0059744100221508E-2</v>
      </c>
      <c r="AX105" s="2">
        <f t="shared" si="31"/>
        <v>2.9379310363899225E-2</v>
      </c>
      <c r="AY105" s="2">
        <f t="shared" si="31"/>
        <v>2.8705737483064184E-2</v>
      </c>
      <c r="AZ105" s="2">
        <f>AZ99*$B$25 +( $B$26*(AZ99^$B$27))</f>
        <v>2.8040409820604656E-2</v>
      </c>
      <c r="BA105" s="2">
        <f t="shared" si="31"/>
        <v>2.7384510809770793E-2</v>
      </c>
      <c r="BB105" s="2">
        <f t="shared" si="31"/>
        <v>2.6739046458745037E-2</v>
      </c>
      <c r="BC105" s="2">
        <f t="shared" si="31"/>
        <v>2.6104865670875284E-2</v>
      </c>
      <c r="BD105" s="2">
        <f t="shared" si="31"/>
        <v>2.5482677935005738E-2</v>
      </c>
      <c r="BE105" s="2">
        <f t="shared" si="31"/>
        <v>2.4873068820411438E-2</v>
      </c>
      <c r="BF105" s="2">
        <f t="shared" si="31"/>
        <v>2.4276513621280606E-2</v>
      </c>
      <c r="BG105" s="2">
        <f t="shared" si="31"/>
        <v>2.3693389428083623E-2</v>
      </c>
      <c r="BH105" s="2">
        <f t="shared" si="31"/>
        <v>2.3123985851410046E-2</v>
      </c>
      <c r="BI105" s="2">
        <f t="shared" si="31"/>
        <v>2.2568514583634052E-2</v>
      </c>
      <c r="BJ105" s="2">
        <f t="shared" si="31"/>
        <v>2.202711795209647E-2</v>
      </c>
      <c r="BK105" s="2">
        <f t="shared" si="31"/>
        <v>2.1499876592201938E-2</v>
      </c>
      <c r="BL105" s="2">
        <f t="shared" si="31"/>
        <v>2.0986816348543238E-2</v>
      </c>
      <c r="BM105" s="2">
        <f t="shared" si="31"/>
        <v>2.048791449549827E-2</v>
      </c>
      <c r="BN105" s="2">
        <f t="shared" si="31"/>
        <v>2.0003105355200369E-2</v>
      </c>
      <c r="BO105" s="2">
        <f t="shared" si="31"/>
        <v>1.9532285379431719E-2</v>
      </c>
      <c r="BP105" s="2">
        <f t="shared" si="31"/>
        <v>1.9075317752727163E-2</v>
      </c>
      <c r="BQ105" s="2">
        <f t="shared" ref="BQ105:CW105" si="32">BQ99*$B$25 +( $B$26*(BQ99^$B$27))</f>
        <v>1.8632036566067017E-2</v>
      </c>
      <c r="BR105" s="2">
        <f t="shared" si="32"/>
        <v>1.8202250604004998E-2</v>
      </c>
      <c r="BS105" s="2">
        <f t="shared" si="32"/>
        <v>1.7785746782615252E-2</v>
      </c>
      <c r="BT105" s="2">
        <f t="shared" si="32"/>
        <v>1.7382293270905042E-2</v>
      </c>
      <c r="BU105" s="2">
        <f t="shared" si="32"/>
        <v>1.6991642324509303E-2</v>
      </c>
      <c r="BV105" s="2">
        <f t="shared" si="32"/>
        <v>1.6613532857114758E-2</v>
      </c>
      <c r="BW105" s="2">
        <f t="shared" si="32"/>
        <v>1.6247692772331908E-2</v>
      </c>
      <c r="BX105" s="2">
        <f t="shared" si="32"/>
        <v>1.5893841076333841E-2</v>
      </c>
      <c r="BY105" s="2">
        <f t="shared" si="32"/>
        <v>1.5551689789660133E-2</v>
      </c>
      <c r="BZ105" s="2">
        <f t="shared" si="32"/>
        <v>1.5220945675073778E-2</v>
      </c>
      <c r="CA105" s="2">
        <f t="shared" si="32"/>
        <v>1.4901311797010887E-2</v>
      </c>
      <c r="CB105" s="2">
        <f t="shared" si="32"/>
        <v>1.4592488927527599E-2</v>
      </c>
      <c r="CC105" s="2">
        <f t="shared" si="32"/>
        <v>1.4294176813178164E-2</v>
      </c>
      <c r="CD105" s="2">
        <f t="shared" si="32"/>
        <v>1.4006075317882234E-2</v>
      </c>
      <c r="CE105" s="2">
        <f t="shared" si="32"/>
        <v>1.3727885458282584E-2</v>
      </c>
      <c r="CF105" s="2">
        <f t="shared" si="32"/>
        <v>1.3459310351263944E-2</v>
      </c>
      <c r="CG105" s="2">
        <f t="shared" si="32"/>
        <v>1.3200056099405496E-2</v>
      </c>
      <c r="CH105" s="2">
        <f t="shared" si="32"/>
        <v>1.2949832650552861E-2</v>
      </c>
      <c r="CI105" s="2">
        <f t="shared" si="32"/>
        <v>1.2708354685876895E-2</v>
      </c>
      <c r="CJ105" s="2">
        <f t="shared" si="32"/>
        <v>1.2475342621648502E-2</v>
      </c>
      <c r="CK105" s="2">
        <f t="shared" si="32"/>
        <v>1.2250523862317963E-2</v>
      </c>
      <c r="CL105" s="2">
        <f t="shared" si="32"/>
        <v>1.2033634532282698E-2</v>
      </c>
      <c r="CM105" s="2">
        <f t="shared" si="32"/>
        <v>1.1824422067668868E-2</v>
      </c>
      <c r="CN105" s="2">
        <f t="shared" si="32"/>
        <v>1.1622649325916839E-2</v>
      </c>
      <c r="CO105" s="2">
        <f t="shared" si="32"/>
        <v>1.1428101376753531E-2</v>
      </c>
      <c r="CP105" s="2">
        <f t="shared" si="32"/>
        <v>1.1240354745056528E-2</v>
      </c>
      <c r="CQ105" s="2">
        <f t="shared" si="32"/>
        <v>1.1059091949438523E-2</v>
      </c>
      <c r="CR105" s="2">
        <f t="shared" si="32"/>
        <v>1.0884056705305838E-2</v>
      </c>
      <c r="CS105" s="2">
        <f t="shared" si="32"/>
        <v>1.0715027588380735E-2</v>
      </c>
      <c r="CT105" s="2">
        <f t="shared" si="32"/>
        <v>1.055180287158337E-2</v>
      </c>
      <c r="CU105" s="2">
        <f t="shared" si="32"/>
        <v>1.0394192055587257E-2</v>
      </c>
      <c r="CV105" s="2">
        <f t="shared" si="32"/>
        <v>1.0242011350869967E-2</v>
      </c>
      <c r="CW105" s="2">
        <f t="shared" si="32"/>
        <v>1.0138463276947552E-2</v>
      </c>
    </row>
    <row r="106" spans="1:101" ht="20.75" customHeight="1" x14ac:dyDescent="0.2">
      <c r="A106" s="8" t="s">
        <v>103</v>
      </c>
      <c r="B106" s="47">
        <f>B105*B104</f>
        <v>0.17933802221035522</v>
      </c>
      <c r="C106" s="2">
        <f>C105*C104</f>
        <v>0.30575265132951263</v>
      </c>
      <c r="D106" s="2">
        <f t="shared" ref="D106:BO106" si="33">D105*D104</f>
        <v>0.48953570674593311</v>
      </c>
      <c r="E106" s="2">
        <f t="shared" si="33"/>
        <v>0.7466827531193363</v>
      </c>
      <c r="F106" s="2">
        <f t="shared" si="33"/>
        <v>1.0950940552093884</v>
      </c>
      <c r="G106" s="2">
        <f t="shared" si="33"/>
        <v>1.5543645869431055</v>
      </c>
      <c r="H106" s="2">
        <f t="shared" si="33"/>
        <v>2.1453918825769391</v>
      </c>
      <c r="I106" s="2">
        <f t="shared" si="33"/>
        <v>2.8898767119060533</v>
      </c>
      <c r="J106" s="2">
        <f t="shared" si="33"/>
        <v>3.8097297967830759</v>
      </c>
      <c r="K106" s="2">
        <f t="shared" si="33"/>
        <v>4.9263999591704355</v>
      </c>
      <c r="L106" s="2">
        <f t="shared" si="33"/>
        <v>6.2601394977935447</v>
      </c>
      <c r="M106" s="2">
        <f t="shared" si="33"/>
        <v>7.8292214264398501</v>
      </c>
      <c r="N106" s="2">
        <f t="shared" si="33"/>
        <v>9.649120574069137</v>
      </c>
      <c r="O106" s="2">
        <f t="shared" si="33"/>
        <v>11.731666228087484</v>
      </c>
      <c r="P106" s="2">
        <f t="shared" si="33"/>
        <v>14.084167180520083</v>
      </c>
      <c r="Q106" s="2">
        <f t="shared" si="33"/>
        <v>16.708498709005529</v>
      </c>
      <c r="R106" s="2">
        <f t="shared" si="33"/>
        <v>19.600120986264145</v>
      </c>
      <c r="S106" s="2">
        <f t="shared" si="33"/>
        <v>22.74696121765658</v>
      </c>
      <c r="T106" s="2">
        <f t="shared" si="33"/>
        <v>26.084984405079524</v>
      </c>
      <c r="U106" s="2">
        <f t="shared" si="33"/>
        <v>29.575187567664297</v>
      </c>
      <c r="V106" s="2">
        <f t="shared" si="33"/>
        <v>33.165683723080008</v>
      </c>
      <c r="W106" s="2">
        <f t="shared" si="33"/>
        <v>36.845506771079357</v>
      </c>
      <c r="X106" s="2">
        <f t="shared" si="33"/>
        <v>40.629782809838112</v>
      </c>
      <c r="Y106" s="2">
        <f t="shared" si="33"/>
        <v>44.519755178574613</v>
      </c>
      <c r="Z106" s="2">
        <f t="shared" si="33"/>
        <v>48.516494236073761</v>
      </c>
      <c r="AA106" s="2">
        <f t="shared" si="33"/>
        <v>52.621170130481076</v>
      </c>
      <c r="AB106" s="2">
        <f t="shared" si="33"/>
        <v>56.835619155508617</v>
      </c>
      <c r="AC106" s="2">
        <f t="shared" si="33"/>
        <v>61.163416342457559</v>
      </c>
      <c r="AD106" s="2">
        <f t="shared" si="33"/>
        <v>65.611878106290362</v>
      </c>
      <c r="AE106" s="2">
        <f t="shared" si="33"/>
        <v>70.19578356123256</v>
      </c>
      <c r="AF106" s="2">
        <f t="shared" si="33"/>
        <v>74.457679869745022</v>
      </c>
      <c r="AG106" s="2">
        <f t="shared" si="33"/>
        <v>78.523676272753875</v>
      </c>
      <c r="AH106" s="2">
        <f t="shared" si="33"/>
        <v>82.410640332341416</v>
      </c>
      <c r="AI106" s="2">
        <f t="shared" si="33"/>
        <v>86.130416505657578</v>
      </c>
      <c r="AJ106" s="2">
        <f t="shared" si="33"/>
        <v>89.691080067198115</v>
      </c>
      <c r="AK106" s="2">
        <f t="shared" si="33"/>
        <v>93.097974394219705</v>
      </c>
      <c r="AL106" s="2">
        <f t="shared" si="33"/>
        <v>96.354533226013004</v>
      </c>
      <c r="AM106" s="2">
        <f t="shared" si="33"/>
        <v>99.46291408849423</v>
      </c>
      <c r="AN106" s="2">
        <f t="shared" si="33"/>
        <v>102.42447617939045</v>
      </c>
      <c r="AO106" s="2">
        <f t="shared" si="33"/>
        <v>105.24013456337377</v>
      </c>
      <c r="AP106" s="2">
        <f t="shared" si="33"/>
        <v>107.91061843183904</v>
      </c>
      <c r="AQ106" s="2">
        <f t="shared" si="33"/>
        <v>110.43665602123359</v>
      </c>
      <c r="AR106" s="2">
        <f t="shared" si="33"/>
        <v>112.81910394964355</v>
      </c>
      <c r="AS106" s="2">
        <f t="shared" si="33"/>
        <v>115.0590348267027</v>
      </c>
      <c r="AT106" s="2">
        <f t="shared" si="33"/>
        <v>117.15779365343242</v>
      </c>
      <c r="AU106" s="2">
        <f t="shared" si="33"/>
        <v>119.11703088727242</v>
      </c>
      <c r="AV106" s="2">
        <f t="shared" si="33"/>
        <v>120.9387181417804</v>
      </c>
      <c r="AW106" s="2">
        <f t="shared" si="33"/>
        <v>122.62515102020217</v>
      </c>
      <c r="AX106" s="2">
        <f t="shared" si="33"/>
        <v>124.17894234751347</v>
      </c>
      <c r="AY106" s="2">
        <f t="shared" si="33"/>
        <v>125.60300845589083</v>
      </c>
      <c r="AZ106" s="2">
        <f t="shared" si="33"/>
        <v>126.9005502354683</v>
      </c>
      <c r="BA106" s="2">
        <f t="shared" si="33"/>
        <v>128.07503071501947</v>
      </c>
      <c r="BB106" s="2">
        <f t="shared" si="33"/>
        <v>129.13014985204276</v>
      </c>
      <c r="BC106" s="2">
        <f t="shared" si="33"/>
        <v>130.06981793918663</v>
      </c>
      <c r="BD106" s="2">
        <f t="shared" si="33"/>
        <v>130.8981279126827</v>
      </c>
      <c r="BE106" s="2">
        <f t="shared" si="33"/>
        <v>131.61932732834779</v>
      </c>
      <c r="BF106" s="2">
        <f t="shared" si="33"/>
        <v>132.23779043193622</v>
      </c>
      <c r="BG106" s="2">
        <f t="shared" si="33"/>
        <v>132.75799066771583</v>
      </c>
      <c r="BH106" s="2">
        <f t="shared" si="33"/>
        <v>133.18447394421358</v>
      </c>
      <c r="BI106" s="2">
        <f t="shared" si="33"/>
        <v>133.52183290991016</v>
      </c>
      <c r="BJ106" s="2">
        <f t="shared" si="33"/>
        <v>133.77468249180623</v>
      </c>
      <c r="BK106" s="2">
        <f t="shared" si="33"/>
        <v>133.94763671509011</v>
      </c>
      <c r="BL106" s="2">
        <f t="shared" si="33"/>
        <v>134.04528711729287</v>
      </c>
      <c r="BM106" s="2">
        <f t="shared" si="33"/>
        <v>134.072182659113</v>
      </c>
      <c r="BN106" s="2">
        <f t="shared" si="33"/>
        <v>134.03281140544482</v>
      </c>
      <c r="BO106" s="2">
        <f t="shared" si="33"/>
        <v>133.93158375617131</v>
      </c>
      <c r="BP106" s="2">
        <f t="shared" ref="BP106:CW106" si="34">BP105*BP104</f>
        <v>133.77281748573708</v>
      </c>
      <c r="BQ106" s="2">
        <f t="shared" si="34"/>
        <v>133.56072444745286</v>
      </c>
      <c r="BR106" s="2">
        <f t="shared" si="34"/>
        <v>133.29939884287504</v>
      </c>
      <c r="BS106" s="2">
        <f t="shared" si="34"/>
        <v>132.9928072356528</v>
      </c>
      <c r="BT106" s="2">
        <f t="shared" si="34"/>
        <v>132.64477995392218</v>
      </c>
      <c r="BU106" s="2">
        <f t="shared" si="34"/>
        <v>132.25900400656792</v>
      </c>
      <c r="BV106" s="2">
        <f t="shared" si="34"/>
        <v>131.83901716821671</v>
      </c>
      <c r="BW106" s="2">
        <f t="shared" si="34"/>
        <v>131.38820323577423</v>
      </c>
      <c r="BX106" s="2">
        <f t="shared" si="34"/>
        <v>130.90978803233219</v>
      </c>
      <c r="BY106" s="2">
        <f t="shared" si="34"/>
        <v>130.40683558195948</v>
      </c>
      <c r="BZ106" s="2">
        <f t="shared" si="34"/>
        <v>129.88224418519997</v>
      </c>
      <c r="CA106" s="2">
        <f t="shared" si="34"/>
        <v>129.33874061401286</v>
      </c>
      <c r="CB106" s="2">
        <f t="shared" si="34"/>
        <v>128.77887123170817</v>
      </c>
      <c r="CC106" s="2">
        <f t="shared" si="34"/>
        <v>128.20498593508268</v>
      </c>
      <c r="CD106" s="2">
        <f t="shared" si="34"/>
        <v>127.61920979795082</v>
      </c>
      <c r="CE106" s="2">
        <f t="shared" si="34"/>
        <v>127.02339276583344</v>
      </c>
      <c r="CF106" s="2">
        <f t="shared" si="34"/>
        <v>126.41902026111318</v>
      </c>
      <c r="CG106" s="2">
        <f t="shared" si="34"/>
        <v>125.80705644783767</v>
      </c>
      <c r="CH106" s="2">
        <f t="shared" si="34"/>
        <v>125.18766967991839</v>
      </c>
      <c r="CI106" s="2">
        <f t="shared" si="34"/>
        <v>124.55975312171246</v>
      </c>
      <c r="CJ106" s="2">
        <f t="shared" si="34"/>
        <v>123.92008841616223</v>
      </c>
      <c r="CK106" s="2">
        <f t="shared" si="34"/>
        <v>123.261882148206</v>
      </c>
      <c r="CL106" s="2">
        <f t="shared" si="34"/>
        <v>122.57219634145929</v>
      </c>
      <c r="CM106" s="2">
        <f t="shared" si="34"/>
        <v>121.82737258124091</v>
      </c>
      <c r="CN106" s="2">
        <f t="shared" si="34"/>
        <v>120.984742493212</v>
      </c>
      <c r="CO106" s="2">
        <f t="shared" si="34"/>
        <v>121.02521209436485</v>
      </c>
      <c r="CP106" s="2">
        <f t="shared" si="34"/>
        <v>120.87645322903219</v>
      </c>
      <c r="CQ106" s="2">
        <f t="shared" si="34"/>
        <v>120.59693331604525</v>
      </c>
      <c r="CR106" s="2">
        <f t="shared" si="34"/>
        <v>120.22775056870184</v>
      </c>
      <c r="CS106" s="2">
        <f t="shared" si="34"/>
        <v>119.79792665569359</v>
      </c>
      <c r="CT106" s="2">
        <f t="shared" si="34"/>
        <v>119.32802817512432</v>
      </c>
      <c r="CU106" s="2">
        <f t="shared" si="34"/>
        <v>118.83267165007112</v>
      </c>
      <c r="CV106" s="2">
        <f t="shared" si="34"/>
        <v>118.32226956886356</v>
      </c>
      <c r="CW106" s="2">
        <f t="shared" si="34"/>
        <v>118.31076848297302</v>
      </c>
    </row>
    <row r="107" spans="1:101" ht="20.75" customHeight="1" x14ac:dyDescent="0.2">
      <c r="A107" s="8" t="s">
        <v>6</v>
      </c>
      <c r="B107" s="47">
        <f>+B104-B106</f>
        <v>104.99808395324868</v>
      </c>
      <c r="C107" s="2">
        <f t="shared" ref="C107:BN107" si="35">+C104-C106</f>
        <v>125.11770903402919</v>
      </c>
      <c r="D107" s="2">
        <f t="shared" si="35"/>
        <v>147.40154209976262</v>
      </c>
      <c r="E107" s="2">
        <f t="shared" si="35"/>
        <v>171.93442599757924</v>
      </c>
      <c r="F107" s="2">
        <f t="shared" si="35"/>
        <v>198.757733439189</v>
      </c>
      <c r="G107" s="2">
        <f t="shared" si="35"/>
        <v>227.90907619254918</v>
      </c>
      <c r="H107" s="2">
        <f t="shared" si="35"/>
        <v>259.42332443382077</v>
      </c>
      <c r="I107" s="2">
        <f t="shared" si="35"/>
        <v>293.33352381649047</v>
      </c>
      <c r="J107" s="2">
        <f t="shared" si="35"/>
        <v>329.67172979089941</v>
      </c>
      <c r="K107" s="2">
        <f t="shared" si="35"/>
        <v>368.46977126731065</v>
      </c>
      <c r="L107" s="2">
        <f t="shared" si="35"/>
        <v>409.75994535607646</v>
      </c>
      <c r="M107" s="2">
        <f t="shared" si="35"/>
        <v>453.57562785578472</v>
      </c>
      <c r="N107" s="2">
        <f t="shared" si="35"/>
        <v>499.95175483855871</v>
      </c>
      <c r="O107" s="2">
        <f t="shared" si="35"/>
        <v>548.92507581301788</v>
      </c>
      <c r="P107" s="2">
        <f t="shared" si="35"/>
        <v>600.53397344368261</v>
      </c>
      <c r="Q107" s="2">
        <f t="shared" si="35"/>
        <v>654.81743847156906</v>
      </c>
      <c r="R107" s="2">
        <f t="shared" si="35"/>
        <v>711.81238355376559</v>
      </c>
      <c r="S107" s="2">
        <f t="shared" si="35"/>
        <v>771.5476830479256</v>
      </c>
      <c r="T107" s="2">
        <f t="shared" si="35"/>
        <v>834.07479165521568</v>
      </c>
      <c r="U107" s="2">
        <f t="shared" si="35"/>
        <v>899.38334589965916</v>
      </c>
      <c r="V107" s="2">
        <f t="shared" si="35"/>
        <v>967.37279458597072</v>
      </c>
      <c r="W107" s="2">
        <f t="shared" si="35"/>
        <v>1038.4002045448137</v>
      </c>
      <c r="X107" s="2">
        <f t="shared" si="35"/>
        <v>1112.7720469812198</v>
      </c>
      <c r="Y107" s="2">
        <f t="shared" si="35"/>
        <v>1190.4186079162237</v>
      </c>
      <c r="Z107" s="2">
        <f t="shared" si="35"/>
        <v>1271.2982370571035</v>
      </c>
      <c r="AA107" s="2">
        <f t="shared" si="35"/>
        <v>1355.3948272572397</v>
      </c>
      <c r="AB107" s="2">
        <f t="shared" si="35"/>
        <v>1442.7246455233478</v>
      </c>
      <c r="AC107" s="2">
        <f t="shared" si="35"/>
        <v>1533.356979465025</v>
      </c>
      <c r="AD107" s="2">
        <f t="shared" si="35"/>
        <v>1627.458183659156</v>
      </c>
      <c r="AE107" s="2">
        <f t="shared" si="35"/>
        <v>1725.3773688818246</v>
      </c>
      <c r="AF107" s="2">
        <f t="shared" si="35"/>
        <v>1824.3946014754749</v>
      </c>
      <c r="AG107" s="2">
        <f t="shared" si="35"/>
        <v>1926.9201455300447</v>
      </c>
      <c r="AH107" s="2">
        <f t="shared" si="35"/>
        <v>2032.830077178676</v>
      </c>
      <c r="AI107" s="2">
        <f t="shared" si="35"/>
        <v>2142.0114510472499</v>
      </c>
      <c r="AJ107" s="2">
        <f t="shared" si="35"/>
        <v>2254.3585440827724</v>
      </c>
      <c r="AK107" s="2">
        <f t="shared" si="35"/>
        <v>2369.7699854868624</v>
      </c>
      <c r="AL107" s="2">
        <f t="shared" si="35"/>
        <v>2488.1465913093275</v>
      </c>
      <c r="AM107" s="2">
        <f t="shared" si="35"/>
        <v>2609.3897612369733</v>
      </c>
      <c r="AN107" s="2">
        <f t="shared" si="35"/>
        <v>2733.4003279698704</v>
      </c>
      <c r="AO107" s="2">
        <f t="shared" si="35"/>
        <v>2860.0777634059882</v>
      </c>
      <c r="AP107" s="2">
        <f t="shared" si="35"/>
        <v>2989.3196680414649</v>
      </c>
      <c r="AQ107" s="2">
        <f t="shared" si="35"/>
        <v>3121.0214814508286</v>
      </c>
      <c r="AR107" s="2">
        <f t="shared" si="35"/>
        <v>3255.076361170843</v>
      </c>
      <c r="AS107" s="2">
        <f t="shared" si="35"/>
        <v>3391.3751912737553</v>
      </c>
      <c r="AT107" s="2">
        <f t="shared" si="35"/>
        <v>3529.8066888166941</v>
      </c>
      <c r="AU107" s="2">
        <f t="shared" si="35"/>
        <v>3670.2575811282436</v>
      </c>
      <c r="AV107" s="2">
        <f t="shared" si="35"/>
        <v>3812.6128342434781</v>
      </c>
      <c r="AW107" s="2">
        <f t="shared" si="35"/>
        <v>3956.7559179390159</v>
      </c>
      <c r="AX107" s="2">
        <f t="shared" si="35"/>
        <v>4102.5690925587905</v>
      </c>
      <c r="AY107" s="2">
        <f t="shared" si="35"/>
        <v>4249.933712382378</v>
      </c>
      <c r="AZ107" s="2">
        <f t="shared" si="35"/>
        <v>4398.7305317403461</v>
      </c>
      <c r="BA107" s="2">
        <f t="shared" si="35"/>
        <v>4548.8400182593923</v>
      </c>
      <c r="BB107" s="2">
        <f t="shared" si="35"/>
        <v>4700.14265354707</v>
      </c>
      <c r="BC107" s="2">
        <f t="shared" si="35"/>
        <v>4852.5192357291926</v>
      </c>
      <c r="BD107" s="2">
        <f t="shared" si="35"/>
        <v>5005.8511669040518</v>
      </c>
      <c r="BE107" s="2">
        <f t="shared" si="35"/>
        <v>5160.0207303849093</v>
      </c>
      <c r="BF107" s="2">
        <f t="shared" si="35"/>
        <v>5314.9113552352401</v>
      </c>
      <c r="BG107" s="2">
        <f t="shared" si="35"/>
        <v>5470.4078658120097</v>
      </c>
      <c r="BH107" s="2">
        <f t="shared" si="35"/>
        <v>5626.396715909018</v>
      </c>
      <c r="BI107" s="2">
        <f t="shared" si="35"/>
        <v>5782.7662070099095</v>
      </c>
      <c r="BJ107" s="2">
        <f t="shared" si="35"/>
        <v>5939.4066925175375</v>
      </c>
      <c r="BK107" s="2">
        <f t="shared" si="35"/>
        <v>6096.2107616672183</v>
      </c>
      <c r="BL107" s="2">
        <f t="shared" si="35"/>
        <v>6253.0734111695665</v>
      </c>
      <c r="BM107" s="2">
        <f t="shared" si="35"/>
        <v>6409.8921963689309</v>
      </c>
      <c r="BN107" s="2">
        <f t="shared" si="35"/>
        <v>6566.567371685589</v>
      </c>
      <c r="BO107" s="2">
        <f t="shared" ref="BO107:CW107" si="36">+BO104-BO106</f>
        <v>6723.0020087258754</v>
      </c>
      <c r="BP107" s="2">
        <f t="shared" si="36"/>
        <v>6879.1021039090483</v>
      </c>
      <c r="BQ107" s="2">
        <f t="shared" si="36"/>
        <v>7034.7766697961752</v>
      </c>
      <c r="BR107" s="2">
        <f t="shared" si="36"/>
        <v>7189.9378064258781</v>
      </c>
      <c r="BS107" s="2">
        <f t="shared" si="36"/>
        <v>7344.5007645072637</v>
      </c>
      <c r="BT107" s="2">
        <f t="shared" si="36"/>
        <v>7498.3839851599805</v>
      </c>
      <c r="BU107" s="2">
        <f t="shared" si="36"/>
        <v>7651.5091262696433</v>
      </c>
      <c r="BV107" s="2">
        <f t="shared" si="36"/>
        <v>7803.801060237508</v>
      </c>
      <c r="BW107" s="2">
        <f t="shared" si="36"/>
        <v>7955.1878464735328</v>
      </c>
      <c r="BX107" s="2">
        <f t="shared" si="36"/>
        <v>8105.6006567121267</v>
      </c>
      <c r="BY107" s="2">
        <f t="shared" si="36"/>
        <v>8254.9736179725605</v>
      </c>
      <c r="BZ107" s="2">
        <f t="shared" si="36"/>
        <v>8403.2435521901552</v>
      </c>
      <c r="CA107" s="2">
        <f t="shared" si="36"/>
        <v>8550.3494892475646</v>
      </c>
      <c r="CB107" s="2">
        <f t="shared" si="36"/>
        <v>8696.2318497822234</v>
      </c>
      <c r="CC107" s="2">
        <f t="shared" si="36"/>
        <v>8840.8309795979058</v>
      </c>
      <c r="CD107" s="2">
        <f t="shared" si="36"/>
        <v>8984.0845974072836</v>
      </c>
      <c r="CE107" s="2">
        <f t="shared" si="36"/>
        <v>9125.9233302995981</v>
      </c>
      <c r="CF107" s="2">
        <f t="shared" si="36"/>
        <v>9266.2628454365113</v>
      </c>
      <c r="CG107" s="2">
        <f t="shared" si="36"/>
        <v>9404.9900477783904</v>
      </c>
      <c r="CH107" s="2">
        <f t="shared" si="36"/>
        <v>9541.938775739729</v>
      </c>
      <c r="CI107" s="2">
        <f t="shared" si="36"/>
        <v>9676.846975015862</v>
      </c>
      <c r="CJ107" s="2">
        <f t="shared" si="36"/>
        <v>9809.2811209136162</v>
      </c>
      <c r="CK107" s="2">
        <f t="shared" si="36"/>
        <v>9938.5022949212962</v>
      </c>
      <c r="CL107" s="2">
        <f t="shared" si="36"/>
        <v>10063.227946801842</v>
      </c>
      <c r="CM107" s="2">
        <f t="shared" si="36"/>
        <v>10181.202397841917</v>
      </c>
      <c r="CN107" s="2">
        <f t="shared" si="36"/>
        <v>10288.409802641467</v>
      </c>
      <c r="CO107" s="2">
        <f t="shared" si="36"/>
        <v>10469.116413753325</v>
      </c>
      <c r="CP107" s="2">
        <f t="shared" si="36"/>
        <v>10632.916996412161</v>
      </c>
      <c r="CQ107" s="2">
        <f t="shared" si="36"/>
        <v>10784.18022808264</v>
      </c>
      <c r="CR107" s="2">
        <f t="shared" si="36"/>
        <v>10925.99828664887</v>
      </c>
      <c r="CS107" s="2">
        <f t="shared" si="36"/>
        <v>11060.567748333442</v>
      </c>
      <c r="CT107" s="2">
        <f t="shared" si="36"/>
        <v>11189.453004541261</v>
      </c>
      <c r="CU107" s="2">
        <f t="shared" si="36"/>
        <v>11313.770364214966</v>
      </c>
      <c r="CV107" s="2">
        <f t="shared" si="36"/>
        <v>11434.317687114366</v>
      </c>
      <c r="CW107" s="2">
        <f t="shared" si="36"/>
        <v>11551.186398013993</v>
      </c>
    </row>
    <row r="108" spans="1:101" ht="20.75" customHeight="1" x14ac:dyDescent="0.2">
      <c r="A108" s="8" t="s">
        <v>55</v>
      </c>
      <c r="B108" s="47">
        <f>(B32*(B135)^$B39)*B47^(1-$B$39)</f>
        <v>8.1352250188672435E-6</v>
      </c>
      <c r="C108" s="2">
        <f t="shared" ref="C108:BN108" si="37">(C32*(C135)^$B39)*C47^(1-$B$39)</f>
        <v>8.5812465067412703E-4</v>
      </c>
      <c r="D108" s="2">
        <f t="shared" si="37"/>
        <v>1.0656965924806462E-3</v>
      </c>
      <c r="E108" s="2">
        <f t="shared" si="37"/>
        <v>1.3061938743439919E-3</v>
      </c>
      <c r="F108" s="2">
        <f t="shared" si="37"/>
        <v>1.5817064013799824E-3</v>
      </c>
      <c r="G108" s="2">
        <f t="shared" si="37"/>
        <v>1.8941364612116117E-3</v>
      </c>
      <c r="H108" s="2">
        <f t="shared" si="37"/>
        <v>2.2451793555905157E-3</v>
      </c>
      <c r="I108" s="2">
        <f t="shared" si="37"/>
        <v>2.6363047905109916E-3</v>
      </c>
      <c r="J108" s="2">
        <f t="shared" si="37"/>
        <v>3.0687390670719713E-3</v>
      </c>
      <c r="K108" s="2">
        <f t="shared" si="37"/>
        <v>3.5434483924731914E-3</v>
      </c>
      <c r="L108" s="2">
        <f t="shared" si="37"/>
        <v>4.0611239139929367E-3</v>
      </c>
      <c r="M108" s="2">
        <f t="shared" si="37"/>
        <v>4.6221694790352886E-3</v>
      </c>
      <c r="N108" s="2">
        <f t="shared" si="37"/>
        <v>5.2266942326583002E-3</v>
      </c>
      <c r="O108" s="2">
        <f t="shared" si="37"/>
        <v>5.8745134602280671E-3</v>
      </c>
      <c r="P108" s="2">
        <f t="shared" si="37"/>
        <v>6.5651648682339015E-3</v>
      </c>
      <c r="Q108" s="2">
        <f t="shared" si="37"/>
        <v>7.2979536830371141E-3</v>
      </c>
      <c r="R108" s="2">
        <f t="shared" si="37"/>
        <v>8.0720525855183436E-3</v>
      </c>
      <c r="S108" s="2">
        <f t="shared" si="37"/>
        <v>8.8867060848407935E-3</v>
      </c>
      <c r="T108" s="2">
        <f t="shared" si="37"/>
        <v>9.7420525517009915E-3</v>
      </c>
      <c r="U108" s="2">
        <f t="shared" si="37"/>
        <v>1.0638606546539277E-2</v>
      </c>
      <c r="V108" s="2">
        <f t="shared" si="37"/>
        <v>1.047598942163451E-2</v>
      </c>
      <c r="W108" s="2">
        <f t="shared" si="37"/>
        <v>9.5353305522965226E-3</v>
      </c>
      <c r="X108" s="2">
        <f t="shared" si="37"/>
        <v>8.6821138367638509E-3</v>
      </c>
      <c r="Y108" s="2">
        <f t="shared" si="37"/>
        <v>7.9079420188473016E-3</v>
      </c>
      <c r="Z108" s="2">
        <f t="shared" si="37"/>
        <v>7.205249345615795E-3</v>
      </c>
      <c r="AA108" s="2">
        <f t="shared" si="37"/>
        <v>6.567216811151147E-3</v>
      </c>
      <c r="AB108" s="2">
        <f t="shared" si="37"/>
        <v>5.9876962801884018E-3</v>
      </c>
      <c r="AC108" s="2">
        <f t="shared" si="37"/>
        <v>5.461142536688517E-3</v>
      </c>
      <c r="AD108" s="2">
        <f t="shared" si="37"/>
        <v>4.9825524076741942E-3</v>
      </c>
      <c r="AE108" s="2">
        <f t="shared" si="37"/>
        <v>7.3052548605182788E-3</v>
      </c>
      <c r="AF108" s="2">
        <f t="shared" si="37"/>
        <v>6.6694620207582061E-3</v>
      </c>
      <c r="AG108" s="2">
        <f t="shared" si="37"/>
        <v>6.0910013594752867E-3</v>
      </c>
      <c r="AH108" s="2">
        <f t="shared" si="37"/>
        <v>5.5645280874360445E-3</v>
      </c>
      <c r="AI108" s="2">
        <f t="shared" si="37"/>
        <v>5.0852115397263774E-3</v>
      </c>
      <c r="AJ108" s="2">
        <f t="shared" si="37"/>
        <v>4.6486842356994575E-3</v>
      </c>
      <c r="AK108" s="2">
        <f t="shared" si="37"/>
        <v>4.2509961296809638E-3</v>
      </c>
      <c r="AL108" s="2">
        <f t="shared" si="37"/>
        <v>3.8885735092121241E-3</v>
      </c>
      <c r="AM108" s="2">
        <f t="shared" si="37"/>
        <v>3.5581820559211566E-3</v>
      </c>
      <c r="AN108" s="2">
        <f t="shared" si="37"/>
        <v>3.2568936360111824E-3</v>
      </c>
      <c r="AO108" s="2">
        <f>(AO32*(AO135)^$B39)*AO47^(1-$B$39)</f>
        <v>2.9820564335593029E-3</v>
      </c>
      <c r="AP108" s="2">
        <f t="shared" si="37"/>
        <v>2.7312680809759627E-3</v>
      </c>
      <c r="AQ108" s="2">
        <f t="shared" si="37"/>
        <v>2.5023514776414367E-3</v>
      </c>
      <c r="AR108" s="2">
        <f t="shared" si="37"/>
        <v>2.2933330204178717E-3</v>
      </c>
      <c r="AS108" s="2">
        <f t="shared" si="37"/>
        <v>2.1024229988744823E-3</v>
      </c>
      <c r="AT108" s="2">
        <f t="shared" si="37"/>
        <v>1.9279979340532246E-3</v>
      </c>
      <c r="AU108" s="2">
        <f t="shared" si="37"/>
        <v>1.7685846627910407E-3</v>
      </c>
      <c r="AV108" s="2">
        <f t="shared" si="37"/>
        <v>1.6228459903117321E-3</v>
      </c>
      <c r="AW108" s="2">
        <f t="shared" si="37"/>
        <v>1.4895677522796553E-3</v>
      </c>
      <c r="AX108" s="2">
        <f t="shared" si="37"/>
        <v>1.3676471440122559E-3</v>
      </c>
      <c r="AY108" s="2">
        <f t="shared" si="37"/>
        <v>1.2560821892948109E-3</v>
      </c>
      <c r="AZ108" s="2">
        <f t="shared" si="37"/>
        <v>1.1539622344205805E-3</v>
      </c>
      <c r="BA108" s="2">
        <f t="shared" si="37"/>
        <v>1.0604593648632303E-3</v>
      </c>
      <c r="BB108" s="2">
        <f t="shared" si="37"/>
        <v>9.7482065252737149E-4</v>
      </c>
      <c r="BC108" s="2">
        <f t="shared" si="37"/>
        <v>8.9636115095201503E-4</v>
      </c>
      <c r="BD108" s="2">
        <f t="shared" si="37"/>
        <v>8.2445756428038523E-4</v>
      </c>
      <c r="BE108" s="2">
        <f t="shared" si="37"/>
        <v>7.585425233644366E-4</v>
      </c>
      <c r="BF108" s="2">
        <f t="shared" si="37"/>
        <v>6.980994091383329E-4</v>
      </c>
      <c r="BG108" s="2">
        <f t="shared" si="37"/>
        <v>6.4265766945652487E-4</v>
      </c>
      <c r="BH108" s="2">
        <f t="shared" si="37"/>
        <v>5.9178858102401329E-4</v>
      </c>
      <c r="BI108" s="2">
        <f t="shared" si="37"/>
        <v>5.451014129158933E-4</v>
      </c>
      <c r="BJ108" s="2">
        <f t="shared" si="37"/>
        <v>5.0223995254999377E-4</v>
      </c>
      <c r="BK108" s="2">
        <f t="shared" si="37"/>
        <v>4.6287935889354712E-4</v>
      </c>
      <c r="BL108" s="2">
        <f t="shared" si="37"/>
        <v>4.2672331119977157E-4</v>
      </c>
      <c r="BM108" s="2">
        <f t="shared" si="37"/>
        <v>3.9350142472533361E-4</v>
      </c>
      <c r="BN108" s="2">
        <f t="shared" si="37"/>
        <v>3.6296690771263465E-4</v>
      </c>
      <c r="BO108" s="2">
        <f t="shared" ref="BO108:CW108" si="38">(BO32*(BO135)^$B39)*BO47^(1-$B$39)</f>
        <v>3.3489443646542491E-4</v>
      </c>
      <c r="BP108" s="2">
        <f t="shared" si="38"/>
        <v>3.0907822763249034E-4</v>
      </c>
      <c r="BQ108" s="2">
        <f t="shared" si="38"/>
        <v>2.853302888689435E-4</v>
      </c>
      <c r="BR108" s="2">
        <f t="shared" si="38"/>
        <v>2.6347883089201154E-4</v>
      </c>
      <c r="BS108" s="2">
        <f t="shared" si="38"/>
        <v>2.4336682560959619E-4</v>
      </c>
      <c r="BT108" s="2">
        <f t="shared" si="38"/>
        <v>2.2485069649448377E-4</v>
      </c>
      <c r="BU108" s="2">
        <f t="shared" si="38"/>
        <v>2.0779912872206344E-4</v>
      </c>
      <c r="BV108" s="2">
        <f t="shared" si="38"/>
        <v>1.9209198780012701E-4</v>
      </c>
      <c r="BW108" s="2">
        <f t="shared" si="38"/>
        <v>1.7761933650950709E-4</v>
      </c>
      <c r="BX108" s="2">
        <f t="shared" si="38"/>
        <v>1.6428054095627231E-4</v>
      </c>
      <c r="BY108" s="2">
        <f t="shared" si="38"/>
        <v>1.5198345742094266E-4</v>
      </c>
      <c r="BZ108" s="2">
        <f t="shared" si="38"/>
        <v>1.4064369248759136E-4</v>
      </c>
      <c r="CA108" s="2">
        <f t="shared" si="38"/>
        <v>1.3018392965459609E-4</v>
      </c>
      <c r="CB108" s="2">
        <f t="shared" si="38"/>
        <v>1.2053331627712047E-4</v>
      </c>
      <c r="CC108" s="2">
        <f t="shared" si="38"/>
        <v>1.1162690527624979E-4</v>
      </c>
      <c r="CD108" s="2">
        <f t="shared" si="38"/>
        <v>1.0340514657744669E-4</v>
      </c>
      <c r="CE108" s="2">
        <f t="shared" si="38"/>
        <v>9.5813423717349821E-5</v>
      </c>
      <c r="CF108" s="2">
        <f t="shared" si="38"/>
        <v>8.8801631488040643E-5</v>
      </c>
      <c r="CG108" s="2">
        <f t="shared" si="38"/>
        <v>8.232379087636096E-5</v>
      </c>
      <c r="CH108" s="2">
        <f t="shared" si="38"/>
        <v>7.633769790680663E-5</v>
      </c>
      <c r="CI108" s="2">
        <f t="shared" si="38"/>
        <v>7.0804603313670827E-5</v>
      </c>
      <c r="CJ108" s="2">
        <f t="shared" si="38"/>
        <v>6.5688920254801505E-5</v>
      </c>
      <c r="CK108" s="2">
        <f t="shared" si="38"/>
        <v>6.0957957538568475E-5</v>
      </c>
      <c r="CL108" s="2">
        <f t="shared" si="38"/>
        <v>5.6581676070109339E-5</v>
      </c>
      <c r="CM108" s="2">
        <f t="shared" si="38"/>
        <v>5.2532466435061742E-5</v>
      </c>
      <c r="CN108" s="2">
        <f t="shared" si="38"/>
        <v>4.8784945730976305E-5</v>
      </c>
      <c r="CO108" s="2">
        <f t="shared" si="38"/>
        <v>4.5315771930404731E-5</v>
      </c>
      <c r="CP108" s="2">
        <f t="shared" si="38"/>
        <v>4.2103474217036733E-5</v>
      </c>
      <c r="CQ108" s="2">
        <f t="shared" si="38"/>
        <v>3.912829787881126E-5</v>
      </c>
      <c r="CR108" s="2">
        <f t="shared" si="38"/>
        <v>3.6372062471084448E-5</v>
      </c>
      <c r="CS108" s="2">
        <f t="shared" si="38"/>
        <v>3.3818032079990073E-5</v>
      </c>
      <c r="CT108" s="2">
        <f t="shared" si="38"/>
        <v>3.1450796622242976E-5</v>
      </c>
      <c r="CU108" s="2">
        <f t="shared" si="38"/>
        <v>2.9256163213860124E-5</v>
      </c>
      <c r="CV108" s="2">
        <f t="shared" si="38"/>
        <v>9.0426054481540913E-6</v>
      </c>
      <c r="CW108" s="2">
        <f t="shared" si="38"/>
        <v>0</v>
      </c>
    </row>
    <row r="109" spans="1:101" ht="20.75" customHeight="1" x14ac:dyDescent="0.2">
      <c r="A109" s="8" t="s">
        <v>56</v>
      </c>
      <c r="B109" s="47">
        <f>+B104*B108</f>
        <v>8.5564199467471182E-4</v>
      </c>
      <c r="C109" s="2">
        <f t="shared" ref="C109:BN109" si="39">+C104*C108</f>
        <v>0.10762896424508819</v>
      </c>
      <c r="D109" s="2">
        <f t="shared" si="39"/>
        <v>0.15760701767668628</v>
      </c>
      <c r="E109" s="2">
        <f t="shared" si="39"/>
        <v>0.22555500646509116</v>
      </c>
      <c r="F109" s="2">
        <f t="shared" si="39"/>
        <v>0.31610849658177925</v>
      </c>
      <c r="G109" s="2">
        <f t="shared" si="39"/>
        <v>0.43463506969550775</v>
      </c>
      <c r="H109" s="2">
        <f t="shared" si="39"/>
        <v>0.58726868194188819</v>
      </c>
      <c r="I109" s="2">
        <f t="shared" si="39"/>
        <v>0.78093516987446787</v>
      </c>
      <c r="J109" s="2">
        <f t="shared" si="39"/>
        <v>1.0233675831809039</v>
      </c>
      <c r="K109" s="2">
        <f t="shared" si="39"/>
        <v>1.3231100626881189</v>
      </c>
      <c r="L109" s="2">
        <f t="shared" si="39"/>
        <v>1.6895091153014221</v>
      </c>
      <c r="M109" s="2">
        <f t="shared" si="39"/>
        <v>2.1326914118311757</v>
      </c>
      <c r="N109" s="2">
        <f t="shared" si="39"/>
        <v>2.6635279564768028</v>
      </c>
      <c r="O109" s="2">
        <f t="shared" si="39"/>
        <v>3.2935855776880891</v>
      </c>
      <c r="P109" s="2">
        <f t="shared" si="39"/>
        <v>4.0350694242052594</v>
      </c>
      <c r="Q109" s="2">
        <f t="shared" si="39"/>
        <v>4.9007651865019239</v>
      </c>
      <c r="R109" s="2">
        <f t="shared" si="39"/>
        <v>5.9040001983527945</v>
      </c>
      <c r="S109" s="2">
        <f t="shared" si="39"/>
        <v>7.058663048351403</v>
      </c>
      <c r="T109" s="2">
        <f t="shared" si="39"/>
        <v>8.3797217412387521</v>
      </c>
      <c r="U109" s="2">
        <f t="shared" si="39"/>
        <v>9.8828243356089942</v>
      </c>
      <c r="V109" s="2">
        <f t="shared" si="39"/>
        <v>10.481630514703905</v>
      </c>
      <c r="W109" s="2">
        <f t="shared" si="39"/>
        <v>10.252823282336241</v>
      </c>
      <c r="X109" s="2">
        <f t="shared" si="39"/>
        <v>10.013965985777688</v>
      </c>
      <c r="Y109" s="2">
        <f t="shared" si="39"/>
        <v>9.7658209722038603</v>
      </c>
      <c r="Z109" s="2">
        <f t="shared" si="39"/>
        <v>9.5095942289842519</v>
      </c>
      <c r="AA109" s="2">
        <f t="shared" si="39"/>
        <v>9.2467463284143889</v>
      </c>
      <c r="AB109" s="2">
        <f t="shared" si="39"/>
        <v>8.9789114187359242</v>
      </c>
      <c r="AC109" s="2">
        <f t="shared" si="39"/>
        <v>8.7079031591616545</v>
      </c>
      <c r="AD109" s="2">
        <f t="shared" si="39"/>
        <v>8.4358103126105206</v>
      </c>
      <c r="AE109" s="2">
        <f t="shared" si="39"/>
        <v>13.117119499300772</v>
      </c>
      <c r="AF109" s="2">
        <f t="shared" si="39"/>
        <v>12.664323173462021</v>
      </c>
      <c r="AG109" s="2">
        <f t="shared" si="39"/>
        <v>12.215161044952161</v>
      </c>
      <c r="AH109" s="2">
        <f t="shared" si="39"/>
        <v>11.770316384278429</v>
      </c>
      <c r="AI109" s="2">
        <f t="shared" si="39"/>
        <v>11.330572737027527</v>
      </c>
      <c r="AJ109" s="2">
        <f t="shared" si="39"/>
        <v>10.896746535483206</v>
      </c>
      <c r="AK109" s="2">
        <f t="shared" si="39"/>
        <v>10.469642165369732</v>
      </c>
      <c r="AL109" s="2">
        <f t="shared" si="39"/>
        <v>10.05002260739707</v>
      </c>
      <c r="AM109" s="2">
        <f t="shared" si="39"/>
        <v>9.6385909814770958</v>
      </c>
      <c r="AN109" s="2">
        <f t="shared" si="39"/>
        <v>9.2359797574763842</v>
      </c>
      <c r="AO109" s="2">
        <f>+AO104*AO108</f>
        <v>8.8427453151880844</v>
      </c>
      <c r="AP109" s="2">
        <f t="shared" si="39"/>
        <v>8.4593662208765714</v>
      </c>
      <c r="AQ109" s="2">
        <f t="shared" si="39"/>
        <v>8.0862440452396598</v>
      </c>
      <c r="AR109" s="2">
        <f t="shared" si="39"/>
        <v>7.7237058794764186</v>
      </c>
      <c r="AS109" s="2">
        <f t="shared" si="39"/>
        <v>7.3720079609942495</v>
      </c>
      <c r="AT109" s="2">
        <f t="shared" si="39"/>
        <v>7.0313399877678906</v>
      </c>
      <c r="AU109" s="2">
        <f t="shared" si="39"/>
        <v>6.7018298203803921</v>
      </c>
      <c r="AV109" s="2">
        <f t="shared" si="39"/>
        <v>6.3835483644729063</v>
      </c>
      <c r="AW109" s="2">
        <f t="shared" si="39"/>
        <v>6.0765144895817604</v>
      </c>
      <c r="AX109" s="2">
        <f>+AX104*AX108</f>
        <v>5.7806998783990222</v>
      </c>
      <c r="AY109" s="2">
        <f>+AY104*AY108</f>
        <v>5.4960337436503703</v>
      </c>
      <c r="AZ109" s="2">
        <f t="shared" si="39"/>
        <v>5.2224073555200405</v>
      </c>
      <c r="BA109" s="2">
        <f t="shared" si="39"/>
        <v>4.9596783623546878</v>
      </c>
      <c r="BB109" s="2">
        <f t="shared" si="39"/>
        <v>4.7076748654422111</v>
      </c>
      <c r="BC109" s="2">
        <f t="shared" si="39"/>
        <v>4.4661992588670998</v>
      </c>
      <c r="BD109" s="2">
        <f t="shared" si="39"/>
        <v>4.2350318119235917</v>
      </c>
      <c r="BE109" s="2">
        <f t="shared" si="39"/>
        <v>4.013934002114147</v>
      </c>
      <c r="BF109" s="2">
        <f t="shared" si="39"/>
        <v>3.8026516000786308</v>
      </c>
      <c r="BG109" s="2">
        <f t="shared" si="39"/>
        <v>3.6009175109036335</v>
      </c>
      <c r="BH109" s="2">
        <f t="shared" si="39"/>
        <v>3.4084543796358422</v>
      </c>
      <c r="BI109" s="2">
        <f t="shared" si="39"/>
        <v>3.2249769697776944</v>
      </c>
      <c r="BJ109" s="2">
        <f t="shared" si="39"/>
        <v>3.0501943256121984</v>
      </c>
      <c r="BK109" s="2">
        <f t="shared" si="39"/>
        <v>2.8838117252484512</v>
      </c>
      <c r="BL109" s="2">
        <f t="shared" si="39"/>
        <v>2.7255324399589433</v>
      </c>
      <c r="BM109" s="2">
        <f t="shared" si="39"/>
        <v>2.5750593064993685</v>
      </c>
      <c r="BN109" s="2">
        <f t="shared" si="39"/>
        <v>2.432096128275266</v>
      </c>
      <c r="BO109" s="2">
        <f t="shared" ref="BO109:CW109" si="40">+BO104*BO108</f>
        <v>2.2963489113351168</v>
      </c>
      <c r="BP109" s="2">
        <f t="shared" si="40"/>
        <v>2.1675269513130404</v>
      </c>
      <c r="BQ109" s="2">
        <f t="shared" si="40"/>
        <v>2.0453437794095843</v>
      </c>
      <c r="BR109" s="2">
        <f t="shared" si="40"/>
        <v>1.9295179771890931</v>
      </c>
      <c r="BS109" s="2">
        <f t="shared" si="40"/>
        <v>1.8197738740712348</v>
      </c>
      <c r="BT109" s="2">
        <f t="shared" si="40"/>
        <v>1.7158421328053013</v>
      </c>
      <c r="BU109" s="2">
        <f t="shared" si="40"/>
        <v>1.6174602356459615</v>
      </c>
      <c r="BV109" s="2">
        <f t="shared" si="40"/>
        <v>1.5243728769352194</v>
      </c>
      <c r="BW109" s="2">
        <f t="shared" si="40"/>
        <v>1.4363322725830379</v>
      </c>
      <c r="BX109" s="2">
        <f t="shared" si="40"/>
        <v>1.3530983914546069</v>
      </c>
      <c r="BY109" s="2">
        <f t="shared" si="40"/>
        <v>1.2744391131212083</v>
      </c>
      <c r="BZ109" s="2">
        <f t="shared" si="40"/>
        <v>1.2001303204633487</v>
      </c>
      <c r="CA109" s="2">
        <f t="shared" si="40"/>
        <v>1.1299559219401254</v>
      </c>
      <c r="CB109" s="2">
        <f t="shared" si="40"/>
        <v>1.0637078083849512</v>
      </c>
      <c r="CC109" s="2">
        <f t="shared" si="40"/>
        <v>1.0011857281438286</v>
      </c>
      <c r="CD109" s="2">
        <f t="shared" si="40"/>
        <v>0.94219706775433631</v>
      </c>
      <c r="CE109" s="2">
        <f t="shared" si="40"/>
        <v>0.8865565050111317</v>
      </c>
      <c r="CF109" s="2">
        <f t="shared" si="40"/>
        <v>0.83408547372208253</v>
      </c>
      <c r="CG109" s="2">
        <f t="shared" si="40"/>
        <v>0.78461134769334673</v>
      </c>
      <c r="CH109" s="2">
        <f t="shared" si="40"/>
        <v>0.73796617821734645</v>
      </c>
      <c r="CI109" s="2">
        <f t="shared" si="40"/>
        <v>0.69398471530172523</v>
      </c>
      <c r="CJ109" s="2">
        <f t="shared" si="40"/>
        <v>0.65250126211456172</v>
      </c>
      <c r="CK109" s="2">
        <f t="shared" si="40"/>
        <v>0.61334459346889214</v>
      </c>
      <c r="CL109" s="2">
        <f t="shared" si="40"/>
        <v>0.57632964421420763</v>
      </c>
      <c r="CM109" s="2">
        <f t="shared" si="40"/>
        <v>0.5412435655941964</v>
      </c>
      <c r="CN109" s="2">
        <f t="shared" si="40"/>
        <v>0.50782174797671609</v>
      </c>
      <c r="CO109" s="2">
        <f t="shared" si="40"/>
        <v>0.47990044262759946</v>
      </c>
      <c r="CP109" s="2">
        <f t="shared" si="40"/>
        <v>0.45277206524230645</v>
      </c>
      <c r="CQ109" s="2">
        <f t="shared" si="40"/>
        <v>0.4266853690732656</v>
      </c>
      <c r="CR109" s="2">
        <f t="shared" si="40"/>
        <v>0.40177402349539709</v>
      </c>
      <c r="CS109" s="2">
        <f t="shared" si="40"/>
        <v>0.37809796506280247</v>
      </c>
      <c r="CT109" s="2">
        <f t="shared" si="40"/>
        <v>0.35567017230544196</v>
      </c>
      <c r="CU109" s="2">
        <f t="shared" si="40"/>
        <v>0.33447410037654024</v>
      </c>
      <c r="CV109" s="2">
        <f t="shared" si="40"/>
        <v>0.10446596501286642</v>
      </c>
      <c r="CW109" s="2">
        <f t="shared" si="40"/>
        <v>0</v>
      </c>
    </row>
    <row r="110" spans="1:101" s="200" customFormat="1" ht="20.75" customHeight="1" x14ac:dyDescent="0.2">
      <c r="A110" s="199" t="s">
        <v>8</v>
      </c>
      <c r="B110" s="200">
        <f>+B107-B109</f>
        <v>104.99722831125401</v>
      </c>
      <c r="C110" s="200">
        <f>+C107-C109</f>
        <v>125.0100800697841</v>
      </c>
      <c r="D110" s="200">
        <f>+D107-D109</f>
        <v>147.24393508208593</v>
      </c>
      <c r="E110" s="200">
        <f>+E107-E109</f>
        <v>171.70887099111414</v>
      </c>
      <c r="F110" s="200">
        <f>+F107-F109</f>
        <v>198.44162494260721</v>
      </c>
      <c r="G110" s="200">
        <f t="shared" ref="G110:BR110" si="41">+G107-G109</f>
        <v>227.47444112285368</v>
      </c>
      <c r="H110" s="200">
        <f t="shared" si="41"/>
        <v>258.83605575187886</v>
      </c>
      <c r="I110" s="200">
        <f t="shared" si="41"/>
        <v>292.55258864661602</v>
      </c>
      <c r="J110" s="200">
        <f t="shared" si="41"/>
        <v>328.64836220771849</v>
      </c>
      <c r="K110" s="200">
        <f t="shared" si="41"/>
        <v>367.14666120462255</v>
      </c>
      <c r="L110" s="200">
        <f t="shared" si="41"/>
        <v>408.07043624077505</v>
      </c>
      <c r="M110" s="200">
        <f t="shared" si="41"/>
        <v>451.44293644395356</v>
      </c>
      <c r="N110" s="200">
        <f t="shared" si="41"/>
        <v>497.28822688208191</v>
      </c>
      <c r="O110" s="200">
        <f t="shared" si="41"/>
        <v>545.63149023532981</v>
      </c>
      <c r="P110" s="200">
        <f t="shared" si="41"/>
        <v>596.49890401947732</v>
      </c>
      <c r="Q110" s="200">
        <f t="shared" si="41"/>
        <v>649.91667328506719</v>
      </c>
      <c r="R110" s="200">
        <f t="shared" si="41"/>
        <v>705.90838335541275</v>
      </c>
      <c r="S110" s="200">
        <f t="shared" si="41"/>
        <v>764.48901999957423</v>
      </c>
      <c r="T110" s="200">
        <f t="shared" si="41"/>
        <v>825.69506991397691</v>
      </c>
      <c r="U110" s="200">
        <f t="shared" si="41"/>
        <v>889.50052156405013</v>
      </c>
      <c r="V110" s="200">
        <f t="shared" si="41"/>
        <v>956.89116407126687</v>
      </c>
      <c r="W110" s="200">
        <f t="shared" si="41"/>
        <v>1028.1473812624774</v>
      </c>
      <c r="X110" s="200">
        <f t="shared" si="41"/>
        <v>1102.758080995442</v>
      </c>
      <c r="Y110" s="200">
        <f t="shared" si="41"/>
        <v>1180.6527869440199</v>
      </c>
      <c r="Z110" s="200">
        <f t="shared" si="41"/>
        <v>1261.7886428281192</v>
      </c>
      <c r="AA110" s="200">
        <f t="shared" si="41"/>
        <v>1346.1480809288253</v>
      </c>
      <c r="AB110" s="200">
        <f t="shared" si="41"/>
        <v>1433.745734104612</v>
      </c>
      <c r="AC110" s="200">
        <f t="shared" si="41"/>
        <v>1524.6490763058634</v>
      </c>
      <c r="AD110" s="200">
        <f t="shared" si="41"/>
        <v>1619.0223733465455</v>
      </c>
      <c r="AE110" s="200">
        <f t="shared" si="41"/>
        <v>1712.2602493825239</v>
      </c>
      <c r="AF110" s="200">
        <f t="shared" si="41"/>
        <v>1811.7302783020129</v>
      </c>
      <c r="AG110" s="200">
        <f t="shared" si="41"/>
        <v>1914.7049844850926</v>
      </c>
      <c r="AH110" s="200">
        <f t="shared" si="41"/>
        <v>2021.0597607943976</v>
      </c>
      <c r="AI110" s="200">
        <f t="shared" si="41"/>
        <v>2130.6808783102224</v>
      </c>
      <c r="AJ110" s="200">
        <f t="shared" si="41"/>
        <v>2243.4617975472893</v>
      </c>
      <c r="AK110" s="200">
        <f t="shared" si="41"/>
        <v>2359.3003433214926</v>
      </c>
      <c r="AL110" s="200">
        <f t="shared" si="41"/>
        <v>2478.0965687019302</v>
      </c>
      <c r="AM110" s="200">
        <f t="shared" si="41"/>
        <v>2599.7511702554962</v>
      </c>
      <c r="AN110" s="200">
        <f t="shared" si="41"/>
        <v>2724.1643482123941</v>
      </c>
      <c r="AO110" s="200">
        <f t="shared" si="41"/>
        <v>2851.2350180908002</v>
      </c>
      <c r="AP110" s="200">
        <f t="shared" si="41"/>
        <v>2980.8603018205881</v>
      </c>
      <c r="AQ110" s="200">
        <f t="shared" si="41"/>
        <v>3112.9352374055889</v>
      </c>
      <c r="AR110" s="200">
        <f t="shared" si="41"/>
        <v>3247.3526552913668</v>
      </c>
      <c r="AS110" s="200">
        <f t="shared" si="41"/>
        <v>3384.0031833127609</v>
      </c>
      <c r="AT110" s="200">
        <f t="shared" si="41"/>
        <v>3522.7753488289263</v>
      </c>
      <c r="AU110" s="200">
        <f t="shared" si="41"/>
        <v>3663.5557513078634</v>
      </c>
      <c r="AV110" s="200">
        <f t="shared" si="41"/>
        <v>3806.2292858790051</v>
      </c>
      <c r="AW110" s="200">
        <f t="shared" si="41"/>
        <v>3950.6794034494342</v>
      </c>
      <c r="AX110" s="200">
        <f t="shared" si="41"/>
        <v>4096.7883926803916</v>
      </c>
      <c r="AY110" s="200">
        <f t="shared" si="41"/>
        <v>4244.4376786387274</v>
      </c>
      <c r="AZ110" s="200">
        <f t="shared" si="41"/>
        <v>4393.5081243848263</v>
      </c>
      <c r="BA110" s="200">
        <f t="shared" si="41"/>
        <v>4543.8803398970376</v>
      </c>
      <c r="BB110" s="200">
        <f t="shared" si="41"/>
        <v>4695.4349786816274</v>
      </c>
      <c r="BC110" s="200">
        <f t="shared" si="41"/>
        <v>4848.0530364703254</v>
      </c>
      <c r="BD110" s="200">
        <f t="shared" si="41"/>
        <v>5001.6161350921284</v>
      </c>
      <c r="BE110" s="200">
        <f t="shared" si="41"/>
        <v>5156.0067963827951</v>
      </c>
      <c r="BF110" s="200">
        <f t="shared" si="41"/>
        <v>5311.1087036351619</v>
      </c>
      <c r="BG110" s="200">
        <f t="shared" si="41"/>
        <v>5466.8069483011059</v>
      </c>
      <c r="BH110" s="200">
        <f t="shared" si="41"/>
        <v>5622.9882615293818</v>
      </c>
      <c r="BI110" s="200">
        <f t="shared" si="41"/>
        <v>5779.5412300401322</v>
      </c>
      <c r="BJ110" s="200">
        <f t="shared" si="41"/>
        <v>5936.3564981919253</v>
      </c>
      <c r="BK110" s="200">
        <f t="shared" si="41"/>
        <v>6093.3269499419703</v>
      </c>
      <c r="BL110" s="200">
        <f t="shared" si="41"/>
        <v>6250.3478787296071</v>
      </c>
      <c r="BM110" s="200">
        <f t="shared" si="41"/>
        <v>6407.3171370624314</v>
      </c>
      <c r="BN110" s="200">
        <f t="shared" si="41"/>
        <v>6564.1352755573134</v>
      </c>
      <c r="BO110" s="200">
        <f t="shared" si="41"/>
        <v>6720.70565981454</v>
      </c>
      <c r="BP110" s="200">
        <f t="shared" si="41"/>
        <v>6876.9345769577349</v>
      </c>
      <c r="BQ110" s="200">
        <f t="shared" si="41"/>
        <v>7032.7313260167657</v>
      </c>
      <c r="BR110" s="200">
        <f t="shared" si="41"/>
        <v>7188.0082884486892</v>
      </c>
      <c r="BS110" s="200">
        <f t="shared" ref="BS110:CW110" si="42">+BS107-BS109</f>
        <v>7342.6809906331928</v>
      </c>
      <c r="BT110" s="200">
        <f t="shared" si="42"/>
        <v>7496.6681430271756</v>
      </c>
      <c r="BU110" s="200">
        <f t="shared" si="42"/>
        <v>7649.8916660339974</v>
      </c>
      <c r="BV110" s="200">
        <f t="shared" si="42"/>
        <v>7802.2766873605724</v>
      </c>
      <c r="BW110" s="200">
        <f t="shared" si="42"/>
        <v>7953.7515142009497</v>
      </c>
      <c r="BX110" s="200">
        <f t="shared" si="42"/>
        <v>8104.2475583206724</v>
      </c>
      <c r="BY110" s="200">
        <f t="shared" si="42"/>
        <v>8253.6991788594387</v>
      </c>
      <c r="BZ110" s="200">
        <f t="shared" si="42"/>
        <v>8402.0434218696919</v>
      </c>
      <c r="CA110" s="200">
        <f t="shared" si="42"/>
        <v>8549.2195333256241</v>
      </c>
      <c r="CB110" s="200">
        <f t="shared" si="42"/>
        <v>8695.1681419738379</v>
      </c>
      <c r="CC110" s="200">
        <f t="shared" si="42"/>
        <v>8839.8297938697615</v>
      </c>
      <c r="CD110" s="200">
        <f t="shared" si="42"/>
        <v>8983.1424003395296</v>
      </c>
      <c r="CE110" s="200">
        <f t="shared" si="42"/>
        <v>9125.0367737945871</v>
      </c>
      <c r="CF110" s="200">
        <f t="shared" si="42"/>
        <v>9265.4287599627896</v>
      </c>
      <c r="CG110" s="200">
        <f t="shared" si="42"/>
        <v>9404.2054364306969</v>
      </c>
      <c r="CH110" s="200">
        <f t="shared" si="42"/>
        <v>9541.2008095615111</v>
      </c>
      <c r="CI110" s="200">
        <f t="shared" si="42"/>
        <v>9676.1529903005594</v>
      </c>
      <c r="CJ110" s="200">
        <f t="shared" si="42"/>
        <v>9808.6286196515011</v>
      </c>
      <c r="CK110" s="200">
        <f t="shared" si="42"/>
        <v>9937.8889503278278</v>
      </c>
      <c r="CL110" s="200">
        <f t="shared" si="42"/>
        <v>10062.651617157628</v>
      </c>
      <c r="CM110" s="200">
        <f t="shared" si="42"/>
        <v>10180.661154276322</v>
      </c>
      <c r="CN110" s="200">
        <f t="shared" si="42"/>
        <v>10287.90198089349</v>
      </c>
      <c r="CO110" s="200">
        <f t="shared" si="42"/>
        <v>10468.636513310697</v>
      </c>
      <c r="CP110" s="200">
        <f t="shared" si="42"/>
        <v>10632.464224346919</v>
      </c>
      <c r="CQ110" s="200">
        <f t="shared" si="42"/>
        <v>10783.753542713566</v>
      </c>
      <c r="CR110" s="200">
        <f t="shared" si="42"/>
        <v>10925.596512625374</v>
      </c>
      <c r="CS110" s="200">
        <f t="shared" si="42"/>
        <v>11060.18965036838</v>
      </c>
      <c r="CT110" s="200">
        <f t="shared" si="42"/>
        <v>11189.097334368957</v>
      </c>
      <c r="CU110" s="200">
        <f t="shared" si="42"/>
        <v>11313.43589011459</v>
      </c>
      <c r="CV110" s="200">
        <f t="shared" si="42"/>
        <v>11434.213221149354</v>
      </c>
      <c r="CW110" s="200">
        <f t="shared" si="42"/>
        <v>11551.186398013993</v>
      </c>
    </row>
    <row r="111" spans="1:101" ht="20.75" customHeight="1" thickBot="1" x14ac:dyDescent="0.25">
      <c r="A111" s="12" t="s">
        <v>28</v>
      </c>
      <c r="B111" s="164">
        <f>+B113*1000/Parameters!B56</f>
        <v>1.0663557528544267</v>
      </c>
      <c r="C111" s="164">
        <f>+C113*1000/Parameters!B57</f>
        <v>0.92721230007782929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</row>
    <row r="112" spans="1:101" ht="20.75" customHeight="1" thickTop="1" x14ac:dyDescent="0.2">
      <c r="A112" s="8" t="s">
        <v>171</v>
      </c>
      <c r="B112" s="47">
        <f>+B113+B44</f>
        <v>38.340384627855052</v>
      </c>
      <c r="C112" s="47">
        <f t="shared" ref="C112:O112" si="43">+C113+C44</f>
        <v>35.402479112778508</v>
      </c>
      <c r="D112" s="47">
        <f t="shared" si="43"/>
        <v>37.14228096862761</v>
      </c>
      <c r="E112" s="47">
        <f t="shared" si="43"/>
        <v>38.556751559055421</v>
      </c>
      <c r="F112" s="47">
        <f t="shared" si="43"/>
        <v>39.603932420302371</v>
      </c>
      <c r="G112" s="47">
        <f t="shared" si="43"/>
        <v>40.250353328061586</v>
      </c>
      <c r="H112" s="47">
        <f t="shared" si="43"/>
        <v>40.470319913607156</v>
      </c>
      <c r="I112" s="47">
        <f t="shared" si="43"/>
        <v>40.245164366745222</v>
      </c>
      <c r="J112" s="47">
        <f t="shared" si="43"/>
        <v>39.562503759514954</v>
      </c>
      <c r="K112" s="47">
        <f t="shared" si="43"/>
        <v>38.415533468582403</v>
      </c>
      <c r="L112" s="47">
        <f t="shared" si="43"/>
        <v>36.802370302608871</v>
      </c>
      <c r="M112" s="47">
        <f t="shared" si="43"/>
        <v>34.725450186265412</v>
      </c>
      <c r="N112" s="47">
        <f t="shared" si="43"/>
        <v>32.19097639720232</v>
      </c>
      <c r="O112" s="47">
        <f t="shared" si="43"/>
        <v>29.208407812204641</v>
      </c>
      <c r="P112" s="2">
        <f t="shared" ref="P112:BV112" si="44">+P113+P44</f>
        <v>25.789965653051127</v>
      </c>
      <c r="Q112" s="2">
        <f t="shared" si="44"/>
        <v>21.950123895604943</v>
      </c>
      <c r="R112" s="2">
        <f t="shared" si="44"/>
        <v>17.705024462276604</v>
      </c>
      <c r="S112" s="2">
        <f t="shared" si="44"/>
        <v>13.071719030005811</v>
      </c>
      <c r="T112" s="2">
        <f t="shared" si="44"/>
        <v>8.065859337708746</v>
      </c>
      <c r="U112" s="2">
        <f t="shared" si="44"/>
        <v>2.7038315698315465</v>
      </c>
      <c r="V112" s="2">
        <f t="shared" si="44"/>
        <v>0.22585970778927397</v>
      </c>
      <c r="W112" s="2">
        <f t="shared" si="44"/>
        <v>0.19988584139350746</v>
      </c>
      <c r="X112" s="2">
        <f t="shared" si="44"/>
        <v>0.17689896963325411</v>
      </c>
      <c r="Y112" s="2">
        <f t="shared" si="44"/>
        <v>0.15655558812542988</v>
      </c>
      <c r="Z112" s="2">
        <f t="shared" si="44"/>
        <v>0.13855169549100546</v>
      </c>
      <c r="AA112" s="2">
        <f t="shared" si="44"/>
        <v>0.12261825050953984</v>
      </c>
      <c r="AB112" s="2">
        <f t="shared" si="44"/>
        <v>0.10851715170094275</v>
      </c>
      <c r="AC112" s="2">
        <f t="shared" si="44"/>
        <v>9.6037679255334338E-2</v>
      </c>
      <c r="AD112" s="2">
        <f t="shared" si="44"/>
        <v>8.4993346140970885E-2</v>
      </c>
      <c r="AE112" s="2">
        <f t="shared" si="44"/>
        <v>-16.011742824840866</v>
      </c>
      <c r="AF112" s="2">
        <f t="shared" si="44"/>
        <v>-15.863326627609625</v>
      </c>
      <c r="AG112" s="2">
        <f t="shared" si="44"/>
        <v>-15.699972911234308</v>
      </c>
      <c r="AH112" s="2">
        <f t="shared" si="44"/>
        <v>-15.522208641029172</v>
      </c>
      <c r="AI112" s="2">
        <f t="shared" si="44"/>
        <v>-15.330763481873692</v>
      </c>
      <c r="AJ112" s="2">
        <f t="shared" si="44"/>
        <v>-15.126500640888997</v>
      </c>
      <c r="AK112" s="2">
        <f t="shared" si="44"/>
        <v>-14.910366806552465</v>
      </c>
      <c r="AL112" s="2">
        <f t="shared" si="44"/>
        <v>-14.683355682843697</v>
      </c>
      <c r="AM112" s="2">
        <f t="shared" si="44"/>
        <v>-14.446481370637553</v>
      </c>
      <c r="AN112" s="2">
        <f>+AN113+AN44</f>
        <v>-14.200758980385602</v>
      </c>
      <c r="AO112" s="2">
        <f t="shared" si="44"/>
        <v>-13.947190548409374</v>
      </c>
      <c r="AP112" s="2">
        <f t="shared" si="44"/>
        <v>-13.686754876075963</v>
      </c>
      <c r="AQ112" s="2">
        <f t="shared" si="44"/>
        <v>-13.420400265240673</v>
      </c>
      <c r="AR112" s="2">
        <f t="shared" si="44"/>
        <v>-13.149039387260164</v>
      </c>
      <c r="AS112" s="2">
        <f t="shared" si="44"/>
        <v>-12.873545744575614</v>
      </c>
      <c r="AT112" s="2">
        <f t="shared" si="44"/>
        <v>-12.59475132351953</v>
      </c>
      <c r="AU112" s="2">
        <f t="shared" si="44"/>
        <v>-12.313445138455696</v>
      </c>
      <c r="AV112" s="2">
        <f t="shared" si="44"/>
        <v>-12.030372455163747</v>
      </c>
      <c r="AW112" s="2">
        <f>+AW113+AW44</f>
        <v>-11.746234539993399</v>
      </c>
      <c r="AX112" s="2">
        <f t="shared" si="44"/>
        <v>-11.461688810277176</v>
      </c>
      <c r="AY112" s="2">
        <f t="shared" si="44"/>
        <v>-11.177349312532279</v>
      </c>
      <c r="AZ112" s="2">
        <f t="shared" si="44"/>
        <v>-10.893787443728497</v>
      </c>
      <c r="BA112" s="2">
        <f t="shared" si="44"/>
        <v>-10.611532892541174</v>
      </c>
      <c r="BB112" s="2">
        <f t="shared" si="44"/>
        <v>-10.331074720505883</v>
      </c>
      <c r="BC112" s="2">
        <f t="shared" si="44"/>
        <v>-10.052862596326433</v>
      </c>
      <c r="BD112" s="2">
        <f t="shared" si="44"/>
        <v>-9.7773081204168353</v>
      </c>
      <c r="BE112" s="2">
        <f t="shared" si="44"/>
        <v>-9.5047862347274013</v>
      </c>
      <c r="BF112" s="2">
        <f t="shared" si="44"/>
        <v>-9.2356366955632083</v>
      </c>
      <c r="BG112" s="2">
        <f t="shared" si="44"/>
        <v>-8.9701655904114421</v>
      </c>
      <c r="BH112" s="2">
        <f t="shared" si="44"/>
        <v>-8.7086468852085464</v>
      </c>
      <c r="BI112" s="2">
        <f t="shared" si="44"/>
        <v>-8.45132398932153</v>
      </c>
      <c r="BJ112" s="2">
        <f t="shared" si="44"/>
        <v>-8.1984113299049994</v>
      </c>
      <c r="BK112" s="2">
        <f t="shared" si="44"/>
        <v>-7.9500959163874594</v>
      </c>
      <c r="BL112" s="2">
        <f t="shared" si="44"/>
        <v>-7.7065388983176941</v>
      </c>
      <c r="BM112" s="2">
        <f t="shared" si="44"/>
        <v>-7.4678770969421038</v>
      </c>
      <c r="BN112" s="2">
        <f t="shared" si="44"/>
        <v>-7.2342245163013938</v>
      </c>
      <c r="BO112" s="2">
        <f t="shared" si="44"/>
        <v>-7.0056738131524989</v>
      </c>
      <c r="BP112" s="2">
        <f t="shared" si="44"/>
        <v>-6.7822977348566615</v>
      </c>
      <c r="BQ112" s="2">
        <f t="shared" si="44"/>
        <v>-6.5641505131341571</v>
      </c>
      <c r="BR112" s="2">
        <f t="shared" si="44"/>
        <v>-6.3512692071054575</v>
      </c>
      <c r="BS112" s="2">
        <f t="shared" si="44"/>
        <v>-6.1436750041299986</v>
      </c>
      <c r="BT112" s="2">
        <f t="shared" si="44"/>
        <v>-5.9413744616061583</v>
      </c>
      <c r="BU112" s="2">
        <f t="shared" si="44"/>
        <v>-5.7443606982459139</v>
      </c>
      <c r="BV112" s="2">
        <f t="shared" si="44"/>
        <v>-5.5526145221857135</v>
      </c>
      <c r="BW112" s="2">
        <f t="shared" ref="BW112:CW112" si="45">+BW113+BW44</f>
        <v>-5.3661055009987857</v>
      </c>
      <c r="BX112" s="2">
        <f t="shared" si="45"/>
        <v>-5.1847929612583252</v>
      </c>
      <c r="BY112" s="2">
        <f t="shared" si="45"/>
        <v>-5.008626902980529</v>
      </c>
      <c r="BZ112" s="2">
        <f t="shared" si="45"/>
        <v>-4.8375488300407206</v>
      </c>
      <c r="CA112" s="2">
        <f t="shared" si="45"/>
        <v>-4.6714924440400916</v>
      </c>
      <c r="CB112" s="2">
        <f t="shared" si="45"/>
        <v>-4.5103841834964102</v>
      </c>
      <c r="CC112" s="2">
        <f t="shared" si="45"/>
        <v>-4.3541434984231273</v>
      </c>
      <c r="CD112" s="2">
        <f t="shared" si="45"/>
        <v>-4.2026827465113481</v>
      </c>
      <c r="CE112" s="2">
        <f t="shared" si="45"/>
        <v>-4.0559064861495902</v>
      </c>
      <c r="CF112" s="2">
        <f t="shared" si="45"/>
        <v>-3.9137097734802015</v>
      </c>
      <c r="CG112" s="2">
        <f t="shared" si="45"/>
        <v>-3.7759748483168987</v>
      </c>
      <c r="CH112" s="2">
        <f t="shared" si="45"/>
        <v>-3.6425651236646988</v>
      </c>
      <c r="CI112" s="2">
        <f t="shared" si="45"/>
        <v>-3.513314672421759</v>
      </c>
      <c r="CJ112" s="2">
        <f t="shared" si="45"/>
        <v>-3.3880101423531648</v>
      </c>
      <c r="CK112" s="2">
        <f t="shared" si="45"/>
        <v>-3.2663597813632594</v>
      </c>
      <c r="CL112" s="2">
        <f t="shared" si="45"/>
        <v>-3.1479404267348352</v>
      </c>
      <c r="CM112" s="2">
        <f t="shared" si="45"/>
        <v>-3.0321054506195826</v>
      </c>
      <c r="CN112" s="2">
        <f t="shared" si="45"/>
        <v>-2.9178220532911676</v>
      </c>
      <c r="CO112" s="2">
        <f t="shared" si="45"/>
        <v>-2.8280989838613344</v>
      </c>
      <c r="CP112" s="2">
        <f t="shared" si="45"/>
        <v>-2.7366481913181664</v>
      </c>
      <c r="CQ112" s="2">
        <f t="shared" si="45"/>
        <v>-2.6451051396813736</v>
      </c>
      <c r="CR112" s="2">
        <f t="shared" si="45"/>
        <v>-2.5545407912258584</v>
      </c>
      <c r="CS112" s="2">
        <f t="shared" si="45"/>
        <v>-2.4656480799276062</v>
      </c>
      <c r="CT112" s="2">
        <f t="shared" si="45"/>
        <v>-2.3788657029213556</v>
      </c>
      <c r="CU112" s="2">
        <f t="shared" si="45"/>
        <v>-2.2944609663210351</v>
      </c>
      <c r="CV112" s="2">
        <f t="shared" si="45"/>
        <v>2.3739574349700563</v>
      </c>
      <c r="CW112" s="2">
        <f t="shared" si="45"/>
        <v>10.666677687097231</v>
      </c>
    </row>
    <row r="113" spans="1:101" ht="20.75" customHeight="1" x14ac:dyDescent="0.2">
      <c r="A113" s="8" t="s">
        <v>172</v>
      </c>
      <c r="B113" s="46">
        <f>+B41*B104*(1-B135)</f>
        <v>35.74038462785505</v>
      </c>
      <c r="C113" s="5">
        <f t="shared" ref="C113:BN113" si="46">+C41*C104*(1-C135)</f>
        <v>33.101479112778506</v>
      </c>
      <c r="D113" s="5">
        <f t="shared" si="46"/>
        <v>35.105895968627607</v>
      </c>
      <c r="E113" s="5">
        <f t="shared" si="46"/>
        <v>36.754550834055422</v>
      </c>
      <c r="F113" s="5">
        <f t="shared" si="46"/>
        <v>38.008984778677373</v>
      </c>
      <c r="G113" s="5">
        <f t="shared" si="46"/>
        <v>38.838824665223463</v>
      </c>
      <c r="H113" s="5">
        <f t="shared" si="46"/>
        <v>39.221117046995417</v>
      </c>
      <c r="I113" s="5">
        <f t="shared" si="46"/>
        <v>39.13961982979383</v>
      </c>
      <c r="J113" s="5">
        <f t="shared" si="46"/>
        <v>38.584096844312974</v>
      </c>
      <c r="K113" s="5">
        <f t="shared" si="46"/>
        <v>37.549643348628649</v>
      </c>
      <c r="L113" s="5">
        <f t="shared" si="46"/>
        <v>36.036057546449797</v>
      </c>
      <c r="M113" s="5">
        <f t="shared" si="46"/>
        <v>34.047263397064633</v>
      </c>
      <c r="N113" s="5">
        <f t="shared" si="46"/>
        <v>31.590781088759634</v>
      </c>
      <c r="O113" s="5">
        <f t="shared" si="46"/>
        <v>28.677234964232863</v>
      </c>
      <c r="P113" s="5">
        <f t="shared" si="46"/>
        <v>25.3198776825961</v>
      </c>
      <c r="Q113" s="5">
        <f t="shared" si="46"/>
        <v>21.534096041752246</v>
      </c>
      <c r="R113" s="5">
        <f t="shared" si="46"/>
        <v>17.336839811616969</v>
      </c>
      <c r="S113" s="5">
        <f t="shared" si="46"/>
        <v>12.745875614172032</v>
      </c>
      <c r="T113" s="5">
        <f t="shared" si="46"/>
        <v>7.7774879146958513</v>
      </c>
      <c r="U113" s="5">
        <f t="shared" si="46"/>
        <v>2.448622860465135</v>
      </c>
      <c r="V113" s="5">
        <f t="shared" si="46"/>
        <v>0</v>
      </c>
      <c r="W113" s="5">
        <f t="shared" si="46"/>
        <v>0</v>
      </c>
      <c r="X113" s="5">
        <f t="shared" si="46"/>
        <v>0</v>
      </c>
      <c r="Y113" s="5">
        <f t="shared" si="46"/>
        <v>0</v>
      </c>
      <c r="Z113" s="5">
        <f t="shared" si="46"/>
        <v>0</v>
      </c>
      <c r="AA113" s="5">
        <f t="shared" si="46"/>
        <v>0</v>
      </c>
      <c r="AB113" s="5">
        <f t="shared" si="46"/>
        <v>0</v>
      </c>
      <c r="AC113" s="5">
        <f t="shared" si="46"/>
        <v>0</v>
      </c>
      <c r="AD113" s="5">
        <f t="shared" si="46"/>
        <v>0</v>
      </c>
      <c r="AE113" s="5">
        <f t="shared" si="46"/>
        <v>-16.086961936175626</v>
      </c>
      <c r="AF113" s="5">
        <f t="shared" si="46"/>
        <v>-15.929895541140887</v>
      </c>
      <c r="AG113" s="5">
        <f t="shared" si="46"/>
        <v>-15.758886399709475</v>
      </c>
      <c r="AH113" s="5">
        <f t="shared" si="46"/>
        <v>-15.574347078329694</v>
      </c>
      <c r="AI113" s="5">
        <f t="shared" si="46"/>
        <v>-15.376905998884654</v>
      </c>
      <c r="AJ113" s="5">
        <f t="shared" si="46"/>
        <v>-15.167336768443699</v>
      </c>
      <c r="AK113" s="5">
        <f t="shared" si="46"/>
        <v>-14.946506779438376</v>
      </c>
      <c r="AL113" s="5">
        <f t="shared" si="46"/>
        <v>-14.715339558847727</v>
      </c>
      <c r="AM113" s="5">
        <f t="shared" si="46"/>
        <v>-14.474787100901121</v>
      </c>
      <c r="AN113" s="5">
        <f>+AN41*AN104*(1-AN135)</f>
        <v>-14.22580955166886</v>
      </c>
      <c r="AO113" s="5">
        <f t="shared" si="46"/>
        <v>-13.969360303995057</v>
      </c>
      <c r="AP113" s="5">
        <f t="shared" si="46"/>
        <v>-13.706375109769292</v>
      </c>
      <c r="AQ113" s="5">
        <f t="shared" si="46"/>
        <v>-13.43776417205927</v>
      </c>
      <c r="AR113" s="5">
        <f t="shared" si="46"/>
        <v>-13.164406444794622</v>
      </c>
      <c r="AS113" s="5">
        <f t="shared" si="46"/>
        <v>-12.887145590493608</v>
      </c>
      <c r="AT113" s="5">
        <f>+AT41*AT104*(1-AT135)</f>
        <v>-12.606787187156955</v>
      </c>
      <c r="AU113" s="5">
        <f>+AU41*AU104*(1-AU135)</f>
        <v>-12.324096877774819</v>
      </c>
      <c r="AV113" s="5">
        <f>+AV41*AV104*(1-AV135)</f>
        <v>-12.03979924446117</v>
      </c>
      <c r="AW113" s="5">
        <f>+AW41*AW104*(1-AW135)</f>
        <v>-11.754577248521619</v>
      </c>
      <c r="AX113" s="5">
        <f t="shared" si="46"/>
        <v>-11.469072107324649</v>
      </c>
      <c r="AY113" s="5">
        <f t="shared" si="46"/>
        <v>-11.183883530419292</v>
      </c>
      <c r="AZ113" s="5">
        <f t="shared" si="46"/>
        <v>-10.899570226558504</v>
      </c>
      <c r="BA113" s="5">
        <f t="shared" si="46"/>
        <v>-10.616650655345731</v>
      </c>
      <c r="BB113" s="5">
        <f t="shared" si="46"/>
        <v>-10.335603940587916</v>
      </c>
      <c r="BC113" s="5">
        <f t="shared" si="46"/>
        <v>-10.056870956099033</v>
      </c>
      <c r="BD113" s="5">
        <f t="shared" si="46"/>
        <v>-9.780855518815585</v>
      </c>
      <c r="BE113" s="5">
        <f t="shared" si="46"/>
        <v>-9.5079256823102956</v>
      </c>
      <c r="BF113" s="5">
        <f t="shared" si="46"/>
        <v>-9.2384151066740703</v>
      </c>
      <c r="BG113" s="5">
        <f t="shared" si="46"/>
        <v>-8.9726244842445535</v>
      </c>
      <c r="BH113" s="5">
        <f t="shared" si="46"/>
        <v>-8.71082300625085</v>
      </c>
      <c r="BI113" s="5">
        <f t="shared" si="46"/>
        <v>-8.4532498564439695</v>
      </c>
      <c r="BJ113" s="5">
        <f t="shared" si="46"/>
        <v>-8.2001157223083574</v>
      </c>
      <c r="BK113" s="5">
        <f t="shared" si="46"/>
        <v>-7.9516043036644319</v>
      </c>
      <c r="BL113" s="5">
        <f t="shared" si="46"/>
        <v>-7.7078738210578148</v>
      </c>
      <c r="BM113" s="5">
        <f t="shared" si="46"/>
        <v>-7.4690585035671102</v>
      </c>
      <c r="BN113" s="5">
        <f t="shared" si="46"/>
        <v>-7.2352700611645249</v>
      </c>
      <c r="BO113" s="5">
        <f t="shared" ref="BO113:CW113" si="47">+BO41*BO104*(1-BO135)</f>
        <v>-7.0065991203563698</v>
      </c>
      <c r="BP113" s="5">
        <f t="shared" si="47"/>
        <v>-6.7831166317320877</v>
      </c>
      <c r="BQ113" s="5">
        <f t="shared" si="47"/>
        <v>-6.5648752368689092</v>
      </c>
      <c r="BR113" s="5">
        <f t="shared" si="47"/>
        <v>-6.3519105876107131</v>
      </c>
      <c r="BS113" s="5">
        <f t="shared" si="47"/>
        <v>-6.1442426258771494</v>
      </c>
      <c r="BT113" s="5">
        <f t="shared" si="47"/>
        <v>-5.9418768068523873</v>
      </c>
      <c r="BU113" s="5">
        <f t="shared" si="47"/>
        <v>-5.7448052737888258</v>
      </c>
      <c r="BV113" s="5">
        <f t="shared" si="47"/>
        <v>-5.5530079715411906</v>
      </c>
      <c r="BW113" s="5">
        <f t="shared" si="47"/>
        <v>-5.366453703678383</v>
      </c>
      <c r="BX113" s="5">
        <f t="shared" si="47"/>
        <v>-5.1851011206297688</v>
      </c>
      <c r="BY113" s="5">
        <f t="shared" si="47"/>
        <v>-5.0088996240242567</v>
      </c>
      <c r="BZ113" s="5">
        <f t="shared" si="47"/>
        <v>-4.8377901881644192</v>
      </c>
      <c r="CA113" s="5">
        <f t="shared" si="47"/>
        <v>-4.6717060459795654</v>
      </c>
      <c r="CB113" s="5">
        <f t="shared" si="47"/>
        <v>-4.5105732212128444</v>
      </c>
      <c r="CC113" s="5">
        <f t="shared" si="47"/>
        <v>-4.3543107968021717</v>
      </c>
      <c r="CD113" s="5">
        <f t="shared" si="47"/>
        <v>-4.2028308055768022</v>
      </c>
      <c r="CE113" s="5">
        <f t="shared" si="47"/>
        <v>-4.0560375184225173</v>
      </c>
      <c r="CF113" s="5">
        <f t="shared" si="47"/>
        <v>-3.913825737041742</v>
      </c>
      <c r="CG113" s="5">
        <f t="shared" si="47"/>
        <v>-3.776077476068862</v>
      </c>
      <c r="CH113" s="5">
        <f t="shared" si="47"/>
        <v>-3.642655949225186</v>
      </c>
      <c r="CI113" s="5">
        <f t="shared" si="47"/>
        <v>-3.5133950530427902</v>
      </c>
      <c r="CJ113" s="5">
        <f t="shared" si="47"/>
        <v>-3.3880812792027775</v>
      </c>
      <c r="CK113" s="5">
        <f t="shared" si="47"/>
        <v>-3.2664227374751666</v>
      </c>
      <c r="CL113" s="5">
        <f t="shared" si="47"/>
        <v>-3.1479961428938732</v>
      </c>
      <c r="CM113" s="5">
        <f t="shared" si="47"/>
        <v>-3.0321547594203313</v>
      </c>
      <c r="CN113" s="5">
        <f t="shared" si="47"/>
        <v>-2.9178656915798302</v>
      </c>
      <c r="CO113" s="5">
        <f t="shared" si="47"/>
        <v>-2.8281376037468009</v>
      </c>
      <c r="CP113" s="5">
        <f t="shared" si="47"/>
        <v>-2.7366823699168039</v>
      </c>
      <c r="CQ113" s="5">
        <f t="shared" si="47"/>
        <v>-2.6451353877411679</v>
      </c>
      <c r="CR113" s="5">
        <f t="shared" si="47"/>
        <v>-2.5545675607587763</v>
      </c>
      <c r="CS113" s="5">
        <f t="shared" si="47"/>
        <v>-2.4656717709642386</v>
      </c>
      <c r="CT113" s="5">
        <f t="shared" si="47"/>
        <v>-2.3788866694887751</v>
      </c>
      <c r="CU113" s="5">
        <f t="shared" si="47"/>
        <v>-2.2944795217332015</v>
      </c>
      <c r="CV113" s="5">
        <f t="shared" si="47"/>
        <v>2.3739410134302892</v>
      </c>
      <c r="CW113" s="5">
        <f t="shared" si="47"/>
        <v>10.666663154034536</v>
      </c>
    </row>
    <row r="114" spans="1:101" s="32" customFormat="1" ht="20.75" customHeight="1" x14ac:dyDescent="0.2">
      <c r="A114" s="8" t="s">
        <v>81</v>
      </c>
      <c r="B114" s="46">
        <f t="shared" ref="B114:BM114" si="48">+B113/B104</f>
        <v>0.33981042657800004</v>
      </c>
      <c r="C114" s="5">
        <f t="shared" si="48"/>
        <v>0.26391776042522197</v>
      </c>
      <c r="D114" s="5">
        <f t="shared" si="48"/>
        <v>0.23737669972598327</v>
      </c>
      <c r="E114" s="5">
        <f t="shared" si="48"/>
        <v>0.21284639124664373</v>
      </c>
      <c r="F114" s="5">
        <f t="shared" si="48"/>
        <v>0.19018487381542157</v>
      </c>
      <c r="G114" s="5">
        <f t="shared" si="48"/>
        <v>0.16925931439573613</v>
      </c>
      <c r="H114" s="5">
        <f t="shared" si="48"/>
        <v>0.14994574886223369</v>
      </c>
      <c r="I114" s="5">
        <f t="shared" si="48"/>
        <v>0.13212872365916223</v>
      </c>
      <c r="J114" s="5">
        <f t="shared" si="48"/>
        <v>0.1157008755209914</v>
      </c>
      <c r="K114" s="5">
        <f t="shared" si="48"/>
        <v>0.10056247557464415</v>
      </c>
      <c r="L114" s="5">
        <f t="shared" si="48"/>
        <v>8.6620956195198412E-2</v>
      </c>
      <c r="M114" s="5">
        <f t="shared" si="48"/>
        <v>7.3790432523692787E-2</v>
      </c>
      <c r="N114" s="5">
        <f t="shared" si="48"/>
        <v>6.199122217594373E-2</v>
      </c>
      <c r="O114" s="5">
        <f t="shared" si="48"/>
        <v>5.1149362549055631E-2</v>
      </c>
      <c r="P114" s="5">
        <f t="shared" si="48"/>
        <v>4.1196111876687168E-2</v>
      </c>
      <c r="Q114" s="5">
        <f t="shared" si="48"/>
        <v>3.2067407749228435E-2</v>
      </c>
      <c r="R114" s="5">
        <f t="shared" si="48"/>
        <v>2.3703231355772007E-2</v>
      </c>
      <c r="S114" s="5">
        <f t="shared" si="48"/>
        <v>1.6046785290812427E-2</v>
      </c>
      <c r="T114" s="5">
        <f t="shared" si="48"/>
        <v>9.0419107370008755E-3</v>
      </c>
      <c r="U114" s="5">
        <f t="shared" si="48"/>
        <v>2.6358796138356011E-3</v>
      </c>
      <c r="V114" s="5">
        <f t="shared" si="48"/>
        <v>0</v>
      </c>
      <c r="W114" s="5">
        <f t="shared" si="48"/>
        <v>0</v>
      </c>
      <c r="X114" s="5">
        <f t="shared" si="48"/>
        <v>0</v>
      </c>
      <c r="Y114" s="5">
        <f t="shared" si="48"/>
        <v>0</v>
      </c>
      <c r="Z114" s="5">
        <f t="shared" si="48"/>
        <v>0</v>
      </c>
      <c r="AA114" s="5">
        <f t="shared" si="48"/>
        <v>0</v>
      </c>
      <c r="AB114" s="5">
        <f t="shared" si="48"/>
        <v>0</v>
      </c>
      <c r="AC114" s="5">
        <f t="shared" si="48"/>
        <v>0</v>
      </c>
      <c r="AD114" s="5">
        <f t="shared" si="48"/>
        <v>0</v>
      </c>
      <c r="AE114" s="5">
        <f t="shared" si="48"/>
        <v>-8.9592350577795757E-3</v>
      </c>
      <c r="AF114" s="5">
        <f t="shared" si="48"/>
        <v>-8.3892231626651534E-3</v>
      </c>
      <c r="AG114" s="5">
        <f t="shared" si="48"/>
        <v>-7.8580542762564081E-3</v>
      </c>
      <c r="AH114" s="5">
        <f t="shared" si="48"/>
        <v>-7.3629194773897283E-3</v>
      </c>
      <c r="AI114" s="5">
        <f t="shared" si="48"/>
        <v>-6.9012239403645273E-3</v>
      </c>
      <c r="AJ114" s="5">
        <f t="shared" si="48"/>
        <v>-6.4705698259028433E-3</v>
      </c>
      <c r="AK114" s="5">
        <f t="shared" si="48"/>
        <v>-6.0687405995407308E-3</v>
      </c>
      <c r="AL114" s="5">
        <f t="shared" si="48"/>
        <v>-5.6936866535484115E-3</v>
      </c>
      <c r="AM114" s="5">
        <f t="shared" si="48"/>
        <v>-5.343512119632709E-3</v>
      </c>
      <c r="AN114" s="5">
        <f t="shared" si="48"/>
        <v>-5.0164627697924947E-3</v>
      </c>
      <c r="AO114" s="5">
        <f t="shared" si="48"/>
        <v>-4.710914911875458E-3</v>
      </c>
      <c r="AP114" s="5">
        <f t="shared" si="48"/>
        <v>-4.4253651947127933E-3</v>
      </c>
      <c r="AQ114" s="5">
        <f t="shared" si="48"/>
        <v>-4.1584212452683983E-3</v>
      </c>
      <c r="AR114" s="5">
        <f t="shared" si="48"/>
        <v>-3.908793067104197E-3</v>
      </c>
      <c r="AS114" s="5">
        <f t="shared" si="48"/>
        <v>-3.6752851356991051E-3</v>
      </c>
      <c r="AT114" s="5">
        <f t="shared" si="48"/>
        <v>-3.456789131825668E-3</v>
      </c>
      <c r="AU114" s="5">
        <f t="shared" si="48"/>
        <v>-3.2522772593390555E-3</v>
      </c>
      <c r="AV114" s="5">
        <f t="shared" si="48"/>
        <v>-3.0607960984165516E-3</v>
      </c>
      <c r="AW114" s="5">
        <f t="shared" si="48"/>
        <v>-2.8814609495456112E-3</v>
      </c>
      <c r="AX114" s="5">
        <f t="shared" si="48"/>
        <v>-2.7134506274346416E-3</v>
      </c>
      <c r="AY114" s="5">
        <f t="shared" si="48"/>
        <v>-2.5560026675485598E-3</v>
      </c>
      <c r="AZ114" s="5">
        <f t="shared" si="48"/>
        <v>-2.4084089111832629E-3</v>
      </c>
      <c r="BA114" s="5">
        <f t="shared" si="48"/>
        <v>-2.2700114379186403E-3</v>
      </c>
      <c r="BB114" s="5">
        <f t="shared" si="48"/>
        <v>-2.1401988169550369E-3</v>
      </c>
      <c r="BC114" s="5">
        <f t="shared" si="48"/>
        <v>-2.0184026512671694E-3</v>
      </c>
      <c r="BD114" s="5">
        <f t="shared" si="48"/>
        <v>-1.9040943907239179E-3</v>
      </c>
      <c r="BE114" s="5">
        <f t="shared" si="48"/>
        <v>-1.7967823923419075E-3</v>
      </c>
      <c r="BF114" s="5">
        <f t="shared" si="48"/>
        <v>-1.6960092076829911E-3</v>
      </c>
      <c r="BG114" s="5">
        <f t="shared" si="48"/>
        <v>-1.6013490790868258E-3</v>
      </c>
      <c r="BH114" s="5">
        <f t="shared" si="48"/>
        <v>-1.5124056279642137E-3</v>
      </c>
      <c r="BI114" s="5">
        <f t="shared" si="48"/>
        <v>-1.4288097197780337E-3</v>
      </c>
      <c r="BJ114" s="5">
        <f t="shared" si="48"/>
        <v>-1.3502174916183434E-3</v>
      </c>
      <c r="BK114" s="5">
        <f t="shared" si="48"/>
        <v>-1.2763085294475187E-3</v>
      </c>
      <c r="BL114" s="5">
        <f t="shared" si="48"/>
        <v>-1.2067841831599601E-3</v>
      </c>
      <c r="BM114" s="5">
        <f t="shared" si="48"/>
        <v>-1.1413660085778871E-3</v>
      </c>
      <c r="BN114" s="5">
        <f t="shared" ref="BN114:CW114" si="49">+BN113/BN104</f>
        <v>-1.079794326398213E-3</v>
      </c>
      <c r="BO114" s="5">
        <f t="shared" si="49"/>
        <v>-1.0218268889228294E-3</v>
      </c>
      <c r="BP114" s="5">
        <f t="shared" si="49"/>
        <v>-9.672376461525423E-4</v>
      </c>
      <c r="BQ114" s="5">
        <f t="shared" si="49"/>
        <v>-9.1581560350949504E-4</v>
      </c>
      <c r="BR114" s="5">
        <f t="shared" si="49"/>
        <v>-8.6736376407974154E-4</v>
      </c>
      <c r="BS114" s="5">
        <f t="shared" si="49"/>
        <v>-8.2169814884173792E-4</v>
      </c>
      <c r="BT114" s="5">
        <f t="shared" si="49"/>
        <v>-7.7864688887248584E-4</v>
      </c>
      <c r="BU114" s="5">
        <f t="shared" si="49"/>
        <v>-7.3804938400509222E-4</v>
      </c>
      <c r="BV114" s="5">
        <f t="shared" si="49"/>
        <v>-6.9975552285336871E-4</v>
      </c>
      <c r="BW114" s="5">
        <f t="shared" si="49"/>
        <v>-6.6362495952428395E-4</v>
      </c>
      <c r="BX114" s="5">
        <f t="shared" si="49"/>
        <v>-6.2952644271073205E-4</v>
      </c>
      <c r="BY114" s="5">
        <f t="shared" si="49"/>
        <v>-5.9733719319807481E-4</v>
      </c>
      <c r="BZ114" s="5">
        <f t="shared" si="49"/>
        <v>-5.6694232613087499E-4</v>
      </c>
      <c r="CA114" s="5">
        <f t="shared" si="49"/>
        <v>-5.3823431467354315E-4</v>
      </c>
      <c r="CB114" s="5">
        <f t="shared" si="49"/>
        <v>-5.111124919624586E-4</v>
      </c>
      <c r="CC114" s="5">
        <f t="shared" si="49"/>
        <v>-4.8548258848947712E-4</v>
      </c>
      <c r="CD114" s="5">
        <f t="shared" si="49"/>
        <v>-4.6125630227942025E-4</v>
      </c>
      <c r="CE114" s="5">
        <f t="shared" si="49"/>
        <v>-4.3835089942880189E-4</v>
      </c>
      <c r="CF114" s="5">
        <f t="shared" si="49"/>
        <v>-4.1668884276120958E-4</v>
      </c>
      <c r="CG114" s="5">
        <f t="shared" si="49"/>
        <v>-3.9619744652778739E-4</v>
      </c>
      <c r="CH114" s="5">
        <f t="shared" si="49"/>
        <v>-3.7680855524043568E-4</v>
      </c>
      <c r="CI114" s="5">
        <f t="shared" si="49"/>
        <v>-3.5845824487179426E-4</v>
      </c>
      <c r="CJ114" s="5">
        <f t="shared" si="49"/>
        <v>-3.410865447908692E-4</v>
      </c>
      <c r="CK114" s="5">
        <f t="shared" si="49"/>
        <v>-3.24637178927256E-4</v>
      </c>
      <c r="CL114" s="5">
        <f t="shared" si="49"/>
        <v>-3.0905732477118998E-4</v>
      </c>
      <c r="CM114" s="5">
        <f t="shared" si="49"/>
        <v>-2.9429738892191876E-4</v>
      </c>
      <c r="CN114" s="5">
        <f t="shared" si="49"/>
        <v>-2.8031079799387874E-4</v>
      </c>
      <c r="CO114" s="5">
        <f t="shared" si="49"/>
        <v>-2.6705380377955258E-4</v>
      </c>
      <c r="CP114" s="5">
        <f t="shared" si="49"/>
        <v>-2.5448530165028557E-4</v>
      </c>
      <c r="CQ114" s="5">
        <f t="shared" si="49"/>
        <v>-2.4256666125233262E-4</v>
      </c>
      <c r="CR114" s="5">
        <f t="shared" si="49"/>
        <v>-2.3126156862550001E-4</v>
      </c>
      <c r="CS114" s="5">
        <f t="shared" si="49"/>
        <v>-2.2053587893641364E-4</v>
      </c>
      <c r="CT114" s="5">
        <f t="shared" si="49"/>
        <v>-2.1035747907812864E-4</v>
      </c>
      <c r="CU114" s="5">
        <f t="shared" si="49"/>
        <v>-2.0069615944288684E-4</v>
      </c>
      <c r="CV114" s="5">
        <f t="shared" si="49"/>
        <v>2.0548905032368456E-4</v>
      </c>
      <c r="CW114" s="5">
        <f t="shared" si="49"/>
        <v>9.14063648317122E-4</v>
      </c>
    </row>
    <row r="115" spans="1:101" ht="20.75" customHeight="1" thickBot="1" x14ac:dyDescent="0.25">
      <c r="A115" s="12" t="s">
        <v>9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</row>
    <row r="116" spans="1:101" ht="20.75" customHeight="1" thickTop="1" x14ac:dyDescent="0.2">
      <c r="A116" s="8" t="s">
        <v>104</v>
      </c>
      <c r="B116" s="46">
        <f>(B131)*B110</f>
        <v>27.36142339846436</v>
      </c>
      <c r="C116" s="2">
        <f t="shared" ref="C116:BN116" si="50">(C131)*C110</f>
        <v>32.149640918442906</v>
      </c>
      <c r="D116" s="2">
        <f t="shared" si="50"/>
        <v>37.466862605113533</v>
      </c>
      <c r="E116" s="2">
        <f t="shared" si="50"/>
        <v>43.295694510684335</v>
      </c>
      <c r="F116" s="2">
        <f t="shared" si="50"/>
        <v>49.650781922740805</v>
      </c>
      <c r="G116" s="2">
        <f t="shared" si="50"/>
        <v>56.54662487253006</v>
      </c>
      <c r="H116" s="2">
        <f t="shared" si="50"/>
        <v>63.997650664569932</v>
      </c>
      <c r="I116" s="2">
        <f t="shared" si="50"/>
        <v>72.018286336294494</v>
      </c>
      <c r="J116" s="2">
        <f t="shared" si="50"/>
        <v>80.623023501554613</v>
      </c>
      <c r="K116" s="2">
        <f t="shared" si="50"/>
        <v>89.826459657741623</v>
      </c>
      <c r="L116" s="2">
        <f t="shared" si="50"/>
        <v>99.643283178841969</v>
      </c>
      <c r="M116" s="2">
        <f t="shared" si="50"/>
        <v>110.08813799721599</v>
      </c>
      <c r="N116" s="2">
        <f t="shared" si="50"/>
        <v>121.17524168522201</v>
      </c>
      <c r="O116" s="2">
        <f t="shared" si="50"/>
        <v>132.91750796514845</v>
      </c>
      <c r="P116" s="2">
        <f t="shared" si="50"/>
        <v>145.32468142040204</v>
      </c>
      <c r="Q116" s="2">
        <f t="shared" si="50"/>
        <v>158.39951215962179</v>
      </c>
      <c r="R116" s="2">
        <f t="shared" si="50"/>
        <v>172.13005130602957</v>
      </c>
      <c r="S116" s="2">
        <f t="shared" si="50"/>
        <v>186.47428400009042</v>
      </c>
      <c r="T116" s="2">
        <f t="shared" si="50"/>
        <v>201.36093022079174</v>
      </c>
      <c r="U116" s="2">
        <f t="shared" si="50"/>
        <v>216.59075733286016</v>
      </c>
      <c r="V116" s="2">
        <f t="shared" si="50"/>
        <v>232.85800341255703</v>
      </c>
      <c r="W116" s="2">
        <f t="shared" si="50"/>
        <v>250.35866215666658</v>
      </c>
      <c r="X116" s="2">
        <f t="shared" si="50"/>
        <v>268.69098628845376</v>
      </c>
      <c r="Y116" s="2">
        <f t="shared" si="50"/>
        <v>287.86586533463816</v>
      </c>
      <c r="Z116" s="2">
        <f t="shared" si="50"/>
        <v>307.91199261531693</v>
      </c>
      <c r="AA116" s="2">
        <f t="shared" si="50"/>
        <v>328.8906449797729</v>
      </c>
      <c r="AB116" s="2">
        <f t="shared" si="50"/>
        <v>350.9250381914332</v>
      </c>
      <c r="AC116" s="2">
        <f t="shared" si="50"/>
        <v>374.25698185975847</v>
      </c>
      <c r="AD116" s="2">
        <f t="shared" si="50"/>
        <v>399.35446475738576</v>
      </c>
      <c r="AE116" s="2">
        <f t="shared" si="50"/>
        <v>420.60773421669279</v>
      </c>
      <c r="AF116" s="2">
        <f t="shared" si="50"/>
        <v>445.35428933544972</v>
      </c>
      <c r="AG116" s="2">
        <f t="shared" si="50"/>
        <v>470.9772918606825</v>
      </c>
      <c r="AH116" s="2">
        <f t="shared" si="50"/>
        <v>497.4496116450465</v>
      </c>
      <c r="AI116" s="2">
        <f t="shared" si="50"/>
        <v>524.74586518957074</v>
      </c>
      <c r="AJ116" s="2">
        <f t="shared" si="50"/>
        <v>552.84174887455299</v>
      </c>
      <c r="AK116" s="2">
        <f t="shared" si="50"/>
        <v>581.71350123796879</v>
      </c>
      <c r="AL116" s="2">
        <f t="shared" si="50"/>
        <v>611.33748525225246</v>
      </c>
      <c r="AM116" s="2">
        <f t="shared" si="50"/>
        <v>641.68988413517445</v>
      </c>
      <c r="AN116" s="2">
        <f t="shared" si="50"/>
        <v>672.74648388638559</v>
      </c>
      <c r="AO116" s="2">
        <f t="shared" si="50"/>
        <v>704.48253297335805</v>
      </c>
      <c r="AP116" s="2">
        <f t="shared" si="50"/>
        <v>736.87266126093982</v>
      </c>
      <c r="AQ116" s="2">
        <f t="shared" si="50"/>
        <v>769.89084096043223</v>
      </c>
      <c r="AR116" s="2">
        <f t="shared" si="50"/>
        <v>803.51038444228323</v>
      </c>
      <c r="AS116" s="2">
        <f t="shared" si="50"/>
        <v>837.70396924101215</v>
      </c>
      <c r="AT116" s="2">
        <f t="shared" si="50"/>
        <v>872.44368017231488</v>
      </c>
      <c r="AU116" s="2">
        <f t="shared" si="50"/>
        <v>907.70106547440207</v>
      </c>
      <c r="AV116" s="2">
        <f t="shared" si="50"/>
        <v>943.44720450883153</v>
      </c>
      <c r="AW116" s="2">
        <f t="shared" si="50"/>
        <v>979.65277784093644</v>
      </c>
      <c r="AX116" s="2">
        <f t="shared" si="50"/>
        <v>1016.2881478067128</v>
      </c>
      <c r="AY116" s="2">
        <f t="shared" si="50"/>
        <v>1053.3234312464185</v>
      </c>
      <c r="AZ116" s="2">
        <f t="shared" si="50"/>
        <v>1090.7285885237138</v>
      </c>
      <c r="BA116" s="2">
        <f t="shared" si="50"/>
        <v>1128.4734884978016</v>
      </c>
      <c r="BB116" s="2">
        <f t="shared" si="50"/>
        <v>1166.5279982185707</v>
      </c>
      <c r="BC116" s="2">
        <f>(BC131)*BC110</f>
        <v>1204.8620507363757</v>
      </c>
      <c r="BD116" s="2">
        <f t="shared" si="50"/>
        <v>1243.4457188843974</v>
      </c>
      <c r="BE116" s="2">
        <f t="shared" si="50"/>
        <v>1282.2492853502144</v>
      </c>
      <c r="BF116" s="2">
        <f t="shared" si="50"/>
        <v>1321.2433076438651</v>
      </c>
      <c r="BG116" s="2">
        <f t="shared" si="50"/>
        <v>1360.3986797749428</v>
      </c>
      <c r="BH116" s="2">
        <f t="shared" si="50"/>
        <v>1399.6866901673989</v>
      </c>
      <c r="BI116" s="2">
        <f t="shared" si="50"/>
        <v>1439.0790798263174</v>
      </c>
      <c r="BJ116" s="2">
        <f t="shared" si="50"/>
        <v>1478.5480866508021</v>
      </c>
      <c r="BK116" s="2">
        <f t="shared" si="50"/>
        <v>1518.0664979333765</v>
      </c>
      <c r="BL116" s="2">
        <f t="shared" si="50"/>
        <v>1557.6076862979428</v>
      </c>
      <c r="BM116" s="2">
        <f t="shared" si="50"/>
        <v>1597.1456565367091</v>
      </c>
      <c r="BN116" s="2">
        <f t="shared" si="50"/>
        <v>1636.6550700120324</v>
      </c>
      <c r="BO116" s="2">
        <f t="shared" ref="BO116:CW116" si="51">(BO131)*BO110</f>
        <v>1676.1112818832999</v>
      </c>
      <c r="BP116" s="2">
        <f t="shared" si="51"/>
        <v>1715.4903664535395</v>
      </c>
      <c r="BQ116" s="2">
        <f t="shared" si="51"/>
        <v>1754.7691296530802</v>
      </c>
      <c r="BR116" s="2">
        <f t="shared" si="51"/>
        <v>1793.9251351877749</v>
      </c>
      <c r="BS116" s="2">
        <f t="shared" si="51"/>
        <v>1832.9367011622794</v>
      </c>
      <c r="BT116" s="2">
        <f t="shared" si="51"/>
        <v>1871.7829033726068</v>
      </c>
      <c r="BU116" s="2">
        <f t="shared" si="51"/>
        <v>1910.4435440674638</v>
      </c>
      <c r="BV116" s="2">
        <f t="shared" si="51"/>
        <v>1948.8991093395393</v>
      </c>
      <c r="BW116" s="2">
        <f t="shared" si="51"/>
        <v>1987.1306683536263</v>
      </c>
      <c r="BX116" s="2">
        <f t="shared" si="51"/>
        <v>2025.1196703088435</v>
      </c>
      <c r="BY116" s="2">
        <f t="shared" si="51"/>
        <v>2062.8476374670095</v>
      </c>
      <c r="BZ116" s="2">
        <f t="shared" si="51"/>
        <v>2100.2955371408552</v>
      </c>
      <c r="CA116" s="2">
        <f t="shared" si="51"/>
        <v>2137.4427694186493</v>
      </c>
      <c r="CB116" s="2">
        <f t="shared" si="51"/>
        <v>2174.265265672002</v>
      </c>
      <c r="CC116" s="2">
        <f t="shared" si="51"/>
        <v>2210.7322012059963</v>
      </c>
      <c r="CD116" s="2">
        <f t="shared" si="51"/>
        <v>2246.8002028999172</v>
      </c>
      <c r="CE116" s="2">
        <f t="shared" si="51"/>
        <v>2282.4030688209514</v>
      </c>
      <c r="CF116" s="2">
        <f t="shared" si="51"/>
        <v>2317.4337410848607</v>
      </c>
      <c r="CG116" s="2">
        <f t="shared" si="51"/>
        <v>2351.7124709881732</v>
      </c>
      <c r="CH116" s="2">
        <f t="shared" si="51"/>
        <v>2384.930712710187</v>
      </c>
      <c r="CI116" s="2">
        <f t="shared" si="51"/>
        <v>2416.5521913243388</v>
      </c>
      <c r="CJ116" s="2">
        <f t="shared" si="51"/>
        <v>2445.6379018865555</v>
      </c>
      <c r="CK116" s="2">
        <f t="shared" si="51"/>
        <v>2470.5365088261801</v>
      </c>
      <c r="CL116" s="2">
        <f t="shared" si="51"/>
        <v>2488.3300205499445</v>
      </c>
      <c r="CM116" s="2">
        <f t="shared" si="51"/>
        <v>2493.8338605445088</v>
      </c>
      <c r="CN116" s="2">
        <f t="shared" si="51"/>
        <v>2657.1402467685275</v>
      </c>
      <c r="CO116" s="2">
        <f t="shared" si="51"/>
        <v>2703.8200266652007</v>
      </c>
      <c r="CP116" s="2">
        <f t="shared" si="51"/>
        <v>2746.1331440859112</v>
      </c>
      <c r="CQ116" s="2">
        <f t="shared" si="51"/>
        <v>2785.2078686978657</v>
      </c>
      <c r="CR116" s="2">
        <f t="shared" si="51"/>
        <v>2821.8428079472683</v>
      </c>
      <c r="CS116" s="2">
        <f t="shared" si="51"/>
        <v>2856.6052739874767</v>
      </c>
      <c r="CT116" s="2">
        <f t="shared" si="51"/>
        <v>2889.899311577627</v>
      </c>
      <c r="CU116" s="2">
        <f t="shared" si="51"/>
        <v>2922.0132431946254</v>
      </c>
      <c r="CV116" s="2">
        <f t="shared" si="51"/>
        <v>2953.2073882968793</v>
      </c>
      <c r="CW116" s="2">
        <f t="shared" si="51"/>
        <v>2983.4190035141164</v>
      </c>
    </row>
    <row r="117" spans="1:101" ht="20.75" customHeight="1" x14ac:dyDescent="0.2">
      <c r="A117" s="8" t="s">
        <v>105</v>
      </c>
      <c r="B117" s="46">
        <f>+B12</f>
        <v>223</v>
      </c>
      <c r="C117" s="2">
        <f t="shared" ref="C117:BN117" si="52">+B117*(1-$B$10)^(C2-B2)+B116*(C2-B2)</f>
        <v>268.48638699232185</v>
      </c>
      <c r="D117" s="2">
        <f t="shared" si="52"/>
        <v>319.28673124731074</v>
      </c>
      <c r="E117" s="2">
        <f t="shared" si="52"/>
        <v>375.8699349597922</v>
      </c>
      <c r="F117" s="2">
        <f t="shared" si="52"/>
        <v>438.42591044782944</v>
      </c>
      <c r="G117" s="2">
        <f t="shared" si="52"/>
        <v>507.14002547404289</v>
      </c>
      <c r="H117" s="2">
        <f t="shared" si="52"/>
        <v>582.19423800481798</v>
      </c>
      <c r="I117" s="2">
        <f t="shared" si="52"/>
        <v>663.76812892231476</v>
      </c>
      <c r="J117" s="2">
        <f t="shared" si="52"/>
        <v>752.0398741288102</v>
      </c>
      <c r="K117" s="2">
        <f t="shared" si="52"/>
        <v>847.18714278209427</v>
      </c>
      <c r="L117" s="2">
        <f t="shared" si="52"/>
        <v>949.38783423010705</v>
      </c>
      <c r="M117" s="2">
        <f t="shared" si="52"/>
        <v>1058.820438128746</v>
      </c>
      <c r="N117" s="2">
        <f t="shared" si="52"/>
        <v>1175.6635704967234</v>
      </c>
      <c r="O117" s="2">
        <f t="shared" si="52"/>
        <v>1300.0937901687203</v>
      </c>
      <c r="P117" s="2">
        <f t="shared" si="52"/>
        <v>1432.2799219824701</v>
      </c>
      <c r="Q117" s="2">
        <f t="shared" si="52"/>
        <v>1572.3703782334392</v>
      </c>
      <c r="R117" s="2">
        <f t="shared" si="52"/>
        <v>1720.4665454411727</v>
      </c>
      <c r="S117" s="2">
        <f t="shared" si="52"/>
        <v>1876.5685469477062</v>
      </c>
      <c r="T117" s="2">
        <f t="shared" si="52"/>
        <v>2040.4663812876033</v>
      </c>
      <c r="U117" s="2">
        <f t="shared" si="52"/>
        <v>2211.6796445904761</v>
      </c>
      <c r="V117" s="2">
        <f t="shared" si="52"/>
        <v>2388.9284999985316</v>
      </c>
      <c r="W117" s="2">
        <f t="shared" si="52"/>
        <v>2574.9284070269186</v>
      </c>
      <c r="X117" s="2">
        <f t="shared" si="52"/>
        <v>2772.2627858486585</v>
      </c>
      <c r="Y117" s="2">
        <f t="shared" si="52"/>
        <v>2980.4483838580436</v>
      </c>
      <c r="Z117" s="2">
        <f t="shared" si="52"/>
        <v>3199.2542928575276</v>
      </c>
      <c r="AA117" s="2">
        <f t="shared" si="52"/>
        <v>3428.6876304660263</v>
      </c>
      <c r="AB117" s="2">
        <f t="shared" si="52"/>
        <v>3669.0589838127489</v>
      </c>
      <c r="AC117" s="2">
        <f t="shared" si="52"/>
        <v>3921.1678303087569</v>
      </c>
      <c r="AD117" s="2">
        <f t="shared" si="52"/>
        <v>4186.6953014178107</v>
      </c>
      <c r="AE117" s="2">
        <f t="shared" si="52"/>
        <v>4468.9740323211327</v>
      </c>
      <c r="AF117" s="2">
        <f t="shared" si="52"/>
        <v>4741.9231474287699</v>
      </c>
      <c r="AG117" s="2">
        <f t="shared" si="52"/>
        <v>5026.829646002464</v>
      </c>
      <c r="AH117" s="2">
        <f t="shared" si="52"/>
        <v>5323.1790969714075</v>
      </c>
      <c r="AI117" s="2">
        <f t="shared" si="52"/>
        <v>5630.5320831958797</v>
      </c>
      <c r="AJ117" s="2">
        <f t="shared" si="52"/>
        <v>5948.5022157541898</v>
      </c>
      <c r="AK117" s="2">
        <f t="shared" si="52"/>
        <v>6276.7398177534578</v>
      </c>
      <c r="AL117" s="2">
        <f t="shared" si="52"/>
        <v>6614.9196011750846</v>
      </c>
      <c r="AM117" s="2">
        <f t="shared" si="52"/>
        <v>6962.731301559139</v>
      </c>
      <c r="AN117" s="2">
        <f t="shared" si="52"/>
        <v>7319.8726269335293</v>
      </c>
      <c r="AO117" s="2">
        <f t="shared" si="52"/>
        <v>7686.0440069099095</v>
      </c>
      <c r="AP117" s="2">
        <f t="shared" si="52"/>
        <v>8060.9447905070247</v>
      </c>
      <c r="AQ117" s="2">
        <f t="shared" si="52"/>
        <v>8444.2705956511927</v>
      </c>
      <c r="AR117" s="2">
        <f t="shared" si="52"/>
        <v>8835.7115488282361</v>
      </c>
      <c r="AS117" s="2">
        <f t="shared" si="52"/>
        <v>9234.9512346790034</v>
      </c>
      <c r="AT117" s="2">
        <f t="shared" si="52"/>
        <v>9641.6662007706673</v>
      </c>
      <c r="AU117" s="2">
        <f t="shared" si="52"/>
        <v>10055.525875754647</v>
      </c>
      <c r="AV117" s="2">
        <f t="shared" si="52"/>
        <v>10476.192801746374</v>
      </c>
      <c r="AW117" s="2">
        <f t="shared" si="52"/>
        <v>10903.323110047377</v>
      </c>
      <c r="AX117" s="2">
        <f t="shared" si="52"/>
        <v>11336.567152456559</v>
      </c>
      <c r="AY117" s="2">
        <f t="shared" si="52"/>
        <v>11775.57027688764</v>
      </c>
      <c r="AZ117" s="2">
        <f t="shared" si="52"/>
        <v>12219.973649031477</v>
      </c>
      <c r="BA117" s="2">
        <f t="shared" si="52"/>
        <v>12669.41518263517</v>
      </c>
      <c r="BB117" s="2">
        <f t="shared" si="52"/>
        <v>13123.530413683253</v>
      </c>
      <c r="BC117" s="2">
        <f t="shared" si="52"/>
        <v>13581.95346506868</v>
      </c>
      <c r="BD117" s="2">
        <f t="shared" si="52"/>
        <v>14044.317955270286</v>
      </c>
      <c r="BE117" s="2">
        <f t="shared" si="52"/>
        <v>14510.257903829541</v>
      </c>
      <c r="BF117" s="2">
        <f t="shared" si="52"/>
        <v>14979.408616383382</v>
      </c>
      <c r="BG117" s="2">
        <f t="shared" si="52"/>
        <v>15451.407532107551</v>
      </c>
      <c r="BH117" s="2">
        <f t="shared" si="52"/>
        <v>15925.895032508904</v>
      </c>
      <c r="BI117" s="2">
        <f t="shared" si="52"/>
        <v>16402.51520858318</v>
      </c>
      <c r="BJ117" s="2">
        <f t="shared" si="52"/>
        <v>16880.916604647871</v>
      </c>
      <c r="BK117" s="2">
        <f t="shared" si="52"/>
        <v>17360.752879132535</v>
      </c>
      <c r="BL117" s="2">
        <f t="shared" si="52"/>
        <v>17841.683457265855</v>
      </c>
      <c r="BM117" s="2">
        <f t="shared" si="52"/>
        <v>18323.374096170632</v>
      </c>
      <c r="BN117" s="2">
        <f t="shared" si="52"/>
        <v>18805.497452731346</v>
      </c>
      <c r="BO117" s="2">
        <f t="shared" ref="BO117:CW117" si="53">+BN117*(1-$B$10)^(BO2-BN2)+BN116*(BO2-BN2)</f>
        <v>19287.733540923498</v>
      </c>
      <c r="BP117" s="2">
        <f t="shared" si="53"/>
        <v>19769.770187996419</v>
      </c>
      <c r="BQ117" s="2">
        <f t="shared" si="53"/>
        <v>20251.303430577707</v>
      </c>
      <c r="BR117" s="2">
        <f t="shared" si="53"/>
        <v>20732.037810987233</v>
      </c>
      <c r="BS117" s="2">
        <f t="shared" si="53"/>
        <v>21211.68668294873</v>
      </c>
      <c r="BT117" s="2">
        <f t="shared" si="53"/>
        <v>21689.972375225796</v>
      </c>
      <c r="BU117" s="2">
        <f t="shared" si="53"/>
        <v>22166.626304710117</v>
      </c>
      <c r="BV117" s="2">
        <f t="shared" si="53"/>
        <v>22641.3888870056</v>
      </c>
      <c r="BW117" s="2">
        <f t="shared" si="53"/>
        <v>23114.009270585637</v>
      </c>
      <c r="BX117" s="2">
        <f t="shared" si="53"/>
        <v>23584.244675956248</v>
      </c>
      <c r="BY117" s="2">
        <f t="shared" si="53"/>
        <v>24051.858990249624</v>
      </c>
      <c r="BZ117" s="2">
        <f t="shared" si="53"/>
        <v>24516.620402487555</v>
      </c>
      <c r="CA117" s="2">
        <f t="shared" si="53"/>
        <v>24978.296867169156</v>
      </c>
      <c r="CB117" s="2">
        <f t="shared" si="53"/>
        <v>25436.648364187968</v>
      </c>
      <c r="CC117" s="2">
        <f t="shared" si="53"/>
        <v>25891.412820929367</v>
      </c>
      <c r="CD117" s="2">
        <f t="shared" si="53"/>
        <v>26342.281362660568</v>
      </c>
      <c r="CE117" s="2">
        <f t="shared" si="53"/>
        <v>26788.854736337031</v>
      </c>
      <c r="CF117" s="2">
        <f t="shared" si="53"/>
        <v>27230.566177364417</v>
      </c>
      <c r="CG117" s="2">
        <f t="shared" si="53"/>
        <v>27666.545727496225</v>
      </c>
      <c r="CH117" s="2">
        <f t="shared" si="53"/>
        <v>28095.380941570118</v>
      </c>
      <c r="CI117" s="2">
        <f t="shared" si="53"/>
        <v>28514.695055738681</v>
      </c>
      <c r="CJ117" s="2">
        <f t="shared" si="53"/>
        <v>28920.40324008483</v>
      </c>
      <c r="CK117" s="2">
        <f t="shared" si="53"/>
        <v>29305.398418670473</v>
      </c>
      <c r="CL117" s="2">
        <f t="shared" si="53"/>
        <v>29657.227256371632</v>
      </c>
      <c r="CM117" s="2">
        <f t="shared" si="53"/>
        <v>29953.946225364612</v>
      </c>
      <c r="CN117" s="2">
        <f t="shared" si="53"/>
        <v>30156.675009338102</v>
      </c>
      <c r="CO117" s="2">
        <f t="shared" si="53"/>
        <v>31092.9162601067</v>
      </c>
      <c r="CP117" s="2">
        <f t="shared" si="53"/>
        <v>31879.156255756414</v>
      </c>
      <c r="CQ117" s="2">
        <f t="shared" si="53"/>
        <v>32554.988697891167</v>
      </c>
      <c r="CR117" s="2">
        <f t="shared" si="53"/>
        <v>33149.434619707092</v>
      </c>
      <c r="CS117" s="2">
        <f t="shared" si="53"/>
        <v>33683.623688327185</v>
      </c>
      <c r="CT117" s="2">
        <f t="shared" si="53"/>
        <v>34172.869321657708</v>
      </c>
      <c r="CU117" s="2">
        <f t="shared" si="53"/>
        <v>34628.234163633802</v>
      </c>
      <c r="CV117" s="2">
        <f t="shared" si="53"/>
        <v>35057.692207257256</v>
      </c>
      <c r="CW117" s="2">
        <f t="shared" si="53"/>
        <v>35467.253612947738</v>
      </c>
    </row>
    <row r="118" spans="1:101" ht="20.75" customHeight="1" thickBot="1" x14ac:dyDescent="0.25">
      <c r="A118" s="12" t="s">
        <v>77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</row>
    <row r="119" spans="1:101" ht="20.75" customHeight="1" thickTop="1" x14ac:dyDescent="0.2">
      <c r="A119" s="8" t="s">
        <v>78</v>
      </c>
      <c r="B119" s="46">
        <f t="shared" ref="B119:BM119" si="54">+B15</f>
        <v>1E-3</v>
      </c>
      <c r="C119" s="2">
        <f t="shared" si="54"/>
        <v>1E-3</v>
      </c>
      <c r="D119" s="2">
        <f t="shared" si="54"/>
        <v>1E-3</v>
      </c>
      <c r="E119" s="2">
        <f t="shared" si="54"/>
        <v>1E-3</v>
      </c>
      <c r="F119" s="2">
        <f t="shared" si="54"/>
        <v>1E-3</v>
      </c>
      <c r="G119" s="2">
        <f t="shared" si="54"/>
        <v>1E-3</v>
      </c>
      <c r="H119" s="2">
        <f t="shared" si="54"/>
        <v>1E-3</v>
      </c>
      <c r="I119" s="2">
        <f t="shared" si="54"/>
        <v>1E-3</v>
      </c>
      <c r="J119" s="2">
        <f t="shared" si="54"/>
        <v>1E-3</v>
      </c>
      <c r="K119" s="2">
        <f t="shared" si="54"/>
        <v>1E-3</v>
      </c>
      <c r="L119" s="2">
        <f t="shared" si="54"/>
        <v>1E-3</v>
      </c>
      <c r="M119" s="2">
        <f t="shared" si="54"/>
        <v>1E-3</v>
      </c>
      <c r="N119" s="2">
        <f t="shared" si="54"/>
        <v>1E-3</v>
      </c>
      <c r="O119" s="2">
        <f t="shared" si="54"/>
        <v>1E-3</v>
      </c>
      <c r="P119" s="2">
        <f t="shared" si="54"/>
        <v>1E-3</v>
      </c>
      <c r="Q119" s="2">
        <f t="shared" si="54"/>
        <v>1E-3</v>
      </c>
      <c r="R119" s="2">
        <f t="shared" si="54"/>
        <v>1E-3</v>
      </c>
      <c r="S119" s="2">
        <f t="shared" si="54"/>
        <v>1E-3</v>
      </c>
      <c r="T119" s="2">
        <f t="shared" si="54"/>
        <v>1E-3</v>
      </c>
      <c r="U119" s="2">
        <f t="shared" si="54"/>
        <v>1E-3</v>
      </c>
      <c r="V119" s="2">
        <f t="shared" si="54"/>
        <v>1E-3</v>
      </c>
      <c r="W119" s="2">
        <f t="shared" si="54"/>
        <v>1E-3</v>
      </c>
      <c r="X119" s="2">
        <f t="shared" si="54"/>
        <v>1E-3</v>
      </c>
      <c r="Y119" s="2">
        <f t="shared" si="54"/>
        <v>1E-3</v>
      </c>
      <c r="Z119" s="2">
        <f t="shared" si="54"/>
        <v>1E-3</v>
      </c>
      <c r="AA119" s="2">
        <f t="shared" si="54"/>
        <v>1E-3</v>
      </c>
      <c r="AB119" s="2">
        <f t="shared" si="54"/>
        <v>1E-3</v>
      </c>
      <c r="AC119" s="2">
        <f t="shared" si="54"/>
        <v>1E-3</v>
      </c>
      <c r="AD119" s="2">
        <f t="shared" si="54"/>
        <v>1E-3</v>
      </c>
      <c r="AE119" s="2">
        <f t="shared" si="54"/>
        <v>1E-3</v>
      </c>
      <c r="AF119" s="2">
        <f t="shared" si="54"/>
        <v>1E-3</v>
      </c>
      <c r="AG119" s="2">
        <f t="shared" si="54"/>
        <v>1E-3</v>
      </c>
      <c r="AH119" s="2">
        <f t="shared" si="54"/>
        <v>1E-3</v>
      </c>
      <c r="AI119" s="2">
        <f t="shared" si="54"/>
        <v>1E-3</v>
      </c>
      <c r="AJ119" s="2">
        <f t="shared" si="54"/>
        <v>1E-3</v>
      </c>
      <c r="AK119" s="2">
        <f t="shared" si="54"/>
        <v>1E-3</v>
      </c>
      <c r="AL119" s="2">
        <f t="shared" si="54"/>
        <v>1E-3</v>
      </c>
      <c r="AM119" s="2">
        <f t="shared" si="54"/>
        <v>1E-3</v>
      </c>
      <c r="AN119" s="2">
        <f t="shared" si="54"/>
        <v>1E-3</v>
      </c>
      <c r="AO119" s="2">
        <f t="shared" si="54"/>
        <v>1E-3</v>
      </c>
      <c r="AP119" s="2">
        <f t="shared" si="54"/>
        <v>1E-3</v>
      </c>
      <c r="AQ119" s="2">
        <f t="shared" si="54"/>
        <v>1E-3</v>
      </c>
      <c r="AR119" s="2">
        <f t="shared" si="54"/>
        <v>1E-3</v>
      </c>
      <c r="AS119" s="2">
        <f t="shared" si="54"/>
        <v>1E-3</v>
      </c>
      <c r="AT119" s="2">
        <f t="shared" si="54"/>
        <v>1E-3</v>
      </c>
      <c r="AU119" s="2">
        <f t="shared" si="54"/>
        <v>1E-3</v>
      </c>
      <c r="AV119" s="2">
        <f t="shared" si="54"/>
        <v>1E-3</v>
      </c>
      <c r="AW119" s="2">
        <f t="shared" si="54"/>
        <v>1E-3</v>
      </c>
      <c r="AX119" s="2">
        <f t="shared" si="54"/>
        <v>1E-3</v>
      </c>
      <c r="AY119" s="2">
        <f t="shared" si="54"/>
        <v>1E-3</v>
      </c>
      <c r="AZ119" s="2">
        <f t="shared" si="54"/>
        <v>1E-3</v>
      </c>
      <c r="BA119" s="2">
        <f t="shared" si="54"/>
        <v>1E-3</v>
      </c>
      <c r="BB119" s="2">
        <f t="shared" si="54"/>
        <v>1E-3</v>
      </c>
      <c r="BC119" s="2">
        <f t="shared" si="54"/>
        <v>1E-3</v>
      </c>
      <c r="BD119" s="2">
        <f t="shared" si="54"/>
        <v>1E-3</v>
      </c>
      <c r="BE119" s="2">
        <f t="shared" si="54"/>
        <v>1E-3</v>
      </c>
      <c r="BF119" s="2">
        <f t="shared" si="54"/>
        <v>1E-3</v>
      </c>
      <c r="BG119" s="2">
        <f t="shared" si="54"/>
        <v>1E-3</v>
      </c>
      <c r="BH119" s="2">
        <f t="shared" si="54"/>
        <v>1E-3</v>
      </c>
      <c r="BI119" s="2">
        <f t="shared" si="54"/>
        <v>1E-3</v>
      </c>
      <c r="BJ119" s="2">
        <f t="shared" si="54"/>
        <v>1E-3</v>
      </c>
      <c r="BK119" s="2">
        <f t="shared" si="54"/>
        <v>1E-3</v>
      </c>
      <c r="BL119" s="2">
        <f t="shared" si="54"/>
        <v>1E-3</v>
      </c>
      <c r="BM119" s="2">
        <f t="shared" si="54"/>
        <v>1E-3</v>
      </c>
      <c r="BN119" s="2">
        <f t="shared" ref="BN119:CW119" si="55">+BN15</f>
        <v>1E-3</v>
      </c>
      <c r="BO119" s="2">
        <f t="shared" si="55"/>
        <v>1E-3</v>
      </c>
      <c r="BP119" s="2">
        <f t="shared" si="55"/>
        <v>1E-3</v>
      </c>
      <c r="BQ119" s="2">
        <f t="shared" si="55"/>
        <v>1E-3</v>
      </c>
      <c r="BR119" s="2">
        <f t="shared" si="55"/>
        <v>1E-3</v>
      </c>
      <c r="BS119" s="2">
        <f t="shared" si="55"/>
        <v>1E-3</v>
      </c>
      <c r="BT119" s="2">
        <f t="shared" si="55"/>
        <v>1E-3</v>
      </c>
      <c r="BU119" s="2">
        <f t="shared" si="55"/>
        <v>1E-3</v>
      </c>
      <c r="BV119" s="2">
        <f t="shared" si="55"/>
        <v>1E-3</v>
      </c>
      <c r="BW119" s="2">
        <f t="shared" si="55"/>
        <v>1E-3</v>
      </c>
      <c r="BX119" s="2">
        <f t="shared" si="55"/>
        <v>1E-3</v>
      </c>
      <c r="BY119" s="2">
        <f t="shared" si="55"/>
        <v>1E-3</v>
      </c>
      <c r="BZ119" s="2">
        <f t="shared" si="55"/>
        <v>1E-3</v>
      </c>
      <c r="CA119" s="2">
        <f t="shared" si="55"/>
        <v>1E-3</v>
      </c>
      <c r="CB119" s="2">
        <f t="shared" si="55"/>
        <v>1E-3</v>
      </c>
      <c r="CC119" s="2">
        <f t="shared" si="55"/>
        <v>1E-3</v>
      </c>
      <c r="CD119" s="2">
        <f t="shared" si="55"/>
        <v>1E-3</v>
      </c>
      <c r="CE119" s="2">
        <f t="shared" si="55"/>
        <v>1E-3</v>
      </c>
      <c r="CF119" s="2">
        <f t="shared" si="55"/>
        <v>1E-3</v>
      </c>
      <c r="CG119" s="2">
        <f t="shared" si="55"/>
        <v>1E-3</v>
      </c>
      <c r="CH119" s="2">
        <f t="shared" si="55"/>
        <v>1E-3</v>
      </c>
      <c r="CI119" s="2">
        <f t="shared" si="55"/>
        <v>1E-3</v>
      </c>
      <c r="CJ119" s="2">
        <f t="shared" si="55"/>
        <v>1E-3</v>
      </c>
      <c r="CK119" s="2">
        <f t="shared" si="55"/>
        <v>1E-3</v>
      </c>
      <c r="CL119" s="2">
        <f t="shared" si="55"/>
        <v>1E-3</v>
      </c>
      <c r="CM119" s="2">
        <f t="shared" si="55"/>
        <v>1E-3</v>
      </c>
      <c r="CN119" s="2">
        <f t="shared" si="55"/>
        <v>1E-3</v>
      </c>
      <c r="CO119" s="2">
        <f t="shared" si="55"/>
        <v>1E-3</v>
      </c>
      <c r="CP119" s="2">
        <f t="shared" si="55"/>
        <v>1E-3</v>
      </c>
      <c r="CQ119" s="2">
        <f t="shared" si="55"/>
        <v>1E-3</v>
      </c>
      <c r="CR119" s="2">
        <f t="shared" si="55"/>
        <v>1E-3</v>
      </c>
      <c r="CS119" s="2">
        <f t="shared" si="55"/>
        <v>1E-3</v>
      </c>
      <c r="CT119" s="2">
        <f t="shared" si="55"/>
        <v>1E-3</v>
      </c>
      <c r="CU119" s="2">
        <f t="shared" si="55"/>
        <v>1E-3</v>
      </c>
      <c r="CV119" s="2">
        <f t="shared" si="55"/>
        <v>1E-3</v>
      </c>
      <c r="CW119" s="2">
        <f t="shared" si="55"/>
        <v>1E-3</v>
      </c>
    </row>
    <row r="120" spans="1:101" ht="20.75" customHeight="1" x14ac:dyDescent="0.2">
      <c r="A120" s="8" t="s">
        <v>22</v>
      </c>
      <c r="B120" s="46">
        <f t="shared" ref="B120:BM120" si="56">+$B$5*B104/B117</f>
        <v>0.14149428965308389</v>
      </c>
      <c r="C120" s="2">
        <f t="shared" si="56"/>
        <v>0.14014505140137204</v>
      </c>
      <c r="D120" s="2">
        <f t="shared" si="56"/>
        <v>0.13895761708803003</v>
      </c>
      <c r="E120" s="2">
        <f t="shared" si="56"/>
        <v>0.13782515654185326</v>
      </c>
      <c r="F120" s="2">
        <f t="shared" si="56"/>
        <v>0.13675252036787175</v>
      </c>
      <c r="G120" s="2">
        <f t="shared" si="56"/>
        <v>0.13573969471153702</v>
      </c>
      <c r="H120" s="2">
        <f t="shared" si="56"/>
        <v>0.13478425201155961</v>
      </c>
      <c r="I120" s="2">
        <f t="shared" si="56"/>
        <v>0.1338826260049609</v>
      </c>
      <c r="J120" s="2">
        <f t="shared" si="56"/>
        <v>0.13303076248742765</v>
      </c>
      <c r="K120" s="2">
        <f t="shared" si="56"/>
        <v>0.13222444689149015</v>
      </c>
      <c r="L120" s="2">
        <f t="shared" si="56"/>
        <v>0.13145947415406972</v>
      </c>
      <c r="M120" s="2">
        <f t="shared" si="56"/>
        <v>0.13073175564055003</v>
      </c>
      <c r="N120" s="2">
        <f t="shared" si="56"/>
        <v>0.13003742436213764</v>
      </c>
      <c r="O120" s="2">
        <f t="shared" si="56"/>
        <v>0.12937299130588398</v>
      </c>
      <c r="P120" s="2">
        <f t="shared" si="56"/>
        <v>0.1287356188949757</v>
      </c>
      <c r="Q120" s="2">
        <f t="shared" si="56"/>
        <v>0.12812361765585442</v>
      </c>
      <c r="R120" s="2">
        <f t="shared" si="56"/>
        <v>0.12753735429696653</v>
      </c>
      <c r="S120" s="2">
        <f t="shared" si="56"/>
        <v>0.12698091613400306</v>
      </c>
      <c r="T120" s="2">
        <f t="shared" si="56"/>
        <v>0.12646517246476346</v>
      </c>
      <c r="U120" s="2">
        <f t="shared" si="56"/>
        <v>0.12600720032932256</v>
      </c>
      <c r="V120" s="2">
        <f t="shared" si="56"/>
        <v>0.12564693480482975</v>
      </c>
      <c r="W120" s="2">
        <f t="shared" si="56"/>
        <v>0.12527482803578999</v>
      </c>
      <c r="X120" s="2">
        <f t="shared" si="56"/>
        <v>0.12481520536351025</v>
      </c>
      <c r="Y120" s="2">
        <f t="shared" si="56"/>
        <v>0.12430395068572514</v>
      </c>
      <c r="Z120" s="2">
        <f t="shared" si="56"/>
        <v>0.12376147162540849</v>
      </c>
      <c r="AA120" s="2">
        <f t="shared" si="56"/>
        <v>0.12319722434408616</v>
      </c>
      <c r="AB120" s="2">
        <f t="shared" si="56"/>
        <v>0.1226112966263003</v>
      </c>
      <c r="AC120" s="2">
        <f t="shared" si="56"/>
        <v>0.12199327839139659</v>
      </c>
      <c r="AD120" s="2">
        <f t="shared" si="56"/>
        <v>0.12131788486198843</v>
      </c>
      <c r="AE120" s="2">
        <f t="shared" si="56"/>
        <v>0.12053593102959635</v>
      </c>
      <c r="AF120" s="2">
        <f t="shared" si="56"/>
        <v>0.12013178339097554</v>
      </c>
      <c r="AG120" s="2">
        <f t="shared" si="56"/>
        <v>0.11968441123109917</v>
      </c>
      <c r="AH120" s="2">
        <f t="shared" si="56"/>
        <v>0.11920925516376886</v>
      </c>
      <c r="AI120" s="2">
        <f t="shared" si="56"/>
        <v>0.1187174764993907</v>
      </c>
      <c r="AJ120" s="2">
        <f t="shared" si="56"/>
        <v>0.11821713462299399</v>
      </c>
      <c r="AK120" s="2">
        <f t="shared" si="56"/>
        <v>0.11771403776758334</v>
      </c>
      <c r="AL120" s="2">
        <f t="shared" si="56"/>
        <v>0.11721235995413574</v>
      </c>
      <c r="AM120" s="2">
        <f t="shared" si="56"/>
        <v>0.11671508886400157</v>
      </c>
      <c r="AN120" s="2">
        <f t="shared" si="56"/>
        <v>0.1162243504230451</v>
      </c>
      <c r="AO120" s="2">
        <f t="shared" si="56"/>
        <v>0.1157416440227306</v>
      </c>
      <c r="AP120" s="2">
        <f t="shared" si="56"/>
        <v>0.11526801263249284</v>
      </c>
      <c r="AQ120" s="2">
        <f t="shared" si="56"/>
        <v>0.11480416576665363</v>
      </c>
      <c r="AR120" s="2">
        <f t="shared" si="56"/>
        <v>0.11435056859344145</v>
      </c>
      <c r="AS120" s="2">
        <f t="shared" si="56"/>
        <v>0.11390750650419663</v>
      </c>
      <c r="AT120" s="2">
        <f t="shared" si="56"/>
        <v>0.11347513199052528</v>
      </c>
      <c r="AU120" s="2">
        <f t="shared" si="56"/>
        <v>0.11305349890707125</v>
      </c>
      <c r="AV120" s="2">
        <f t="shared" si="56"/>
        <v>0.11264258763153552</v>
      </c>
      <c r="AW120" s="2">
        <f t="shared" si="56"/>
        <v>0.11224232358665265</v>
      </c>
      <c r="AX120" s="2">
        <f t="shared" si="56"/>
        <v>0.11185259112562297</v>
      </c>
      <c r="AY120" s="2">
        <f t="shared" si="56"/>
        <v>0.11147324379082432</v>
      </c>
      <c r="AZ120" s="2">
        <f t="shared" si="56"/>
        <v>0.11110411229899429</v>
      </c>
      <c r="BA120" s="2">
        <f t="shared" si="56"/>
        <v>0.11074501028393099</v>
      </c>
      <c r="BB120" s="2">
        <f t="shared" si="56"/>
        <v>0.11039573920666659</v>
      </c>
      <c r="BC120" s="2">
        <f t="shared" si="56"/>
        <v>0.11005609170616866</v>
      </c>
      <c r="BD120" s="2">
        <f t="shared" si="56"/>
        <v>0.10972585449525042</v>
      </c>
      <c r="BE120" s="2">
        <f t="shared" si="56"/>
        <v>0.10940481057163064</v>
      </c>
      <c r="BF120" s="2">
        <f t="shared" si="56"/>
        <v>0.10909274094524966</v>
      </c>
      <c r="BG120" s="2">
        <f t="shared" si="56"/>
        <v>0.10878942604102283</v>
      </c>
      <c r="BH120" s="2">
        <f t="shared" si="56"/>
        <v>0.10849464682700265</v>
      </c>
      <c r="BI120" s="2">
        <f t="shared" si="56"/>
        <v>0.10820818572063726</v>
      </c>
      <c r="BJ120" s="2">
        <f t="shared" si="56"/>
        <v>0.10792982722283925</v>
      </c>
      <c r="BK120" s="2">
        <f t="shared" si="56"/>
        <v>0.10765935858468847</v>
      </c>
      <c r="BL120" s="2">
        <f t="shared" si="56"/>
        <v>0.10739657017655078</v>
      </c>
      <c r="BM120" s="2">
        <f t="shared" si="56"/>
        <v>0.10714125593924848</v>
      </c>
      <c r="BN120" s="2">
        <f t="shared" ref="BN120:CW120" si="57">+$B$5*BN104/BN117</f>
        <v>0.10689321353928596</v>
      </c>
      <c r="BO120" s="2">
        <f t="shared" si="57"/>
        <v>0.10665224472227547</v>
      </c>
      <c r="BP120" s="2">
        <f t="shared" si="57"/>
        <v>0.10641815541668939</v>
      </c>
      <c r="BQ120" s="2">
        <f t="shared" si="57"/>
        <v>0.10619075585159711</v>
      </c>
      <c r="BR120" s="2">
        <f t="shared" si="57"/>
        <v>0.1059698608313511</v>
      </c>
      <c r="BS120" s="2">
        <f t="shared" si="57"/>
        <v>0.10575528976326701</v>
      </c>
      <c r="BT120" s="2">
        <f t="shared" si="57"/>
        <v>0.10554686700057811</v>
      </c>
      <c r="BU120" s="2">
        <f t="shared" si="57"/>
        <v>0.10534442214991817</v>
      </c>
      <c r="BV120" s="2">
        <f t="shared" si="57"/>
        <v>0.1051477908489991</v>
      </c>
      <c r="BW120" s="2">
        <f t="shared" si="57"/>
        <v>0.10495681586491487</v>
      </c>
      <c r="BX120" s="2">
        <f t="shared" si="57"/>
        <v>0.10477134915168319</v>
      </c>
      <c r="BY120" s="2">
        <f t="shared" si="57"/>
        <v>0.10459125579798884</v>
      </c>
      <c r="BZ120" s="2">
        <f t="shared" si="57"/>
        <v>0.10441642024415669</v>
      </c>
      <c r="CA120" s="2">
        <f t="shared" si="57"/>
        <v>0.10424675800778806</v>
      </c>
      <c r="CB120" s="2">
        <f t="shared" si="57"/>
        <v>0.10408223514350955</v>
      </c>
      <c r="CC120" s="2">
        <f t="shared" si="57"/>
        <v>0.10392290325249674</v>
      </c>
      <c r="CD120" s="2">
        <f t="shared" si="57"/>
        <v>0.10376896004293099</v>
      </c>
      <c r="CE120" s="2">
        <f t="shared" si="57"/>
        <v>0.10362085442773167</v>
      </c>
      <c r="CF120" s="2">
        <f t="shared" si="57"/>
        <v>0.10347947014232871</v>
      </c>
      <c r="CG120" s="2">
        <f t="shared" si="57"/>
        <v>0.10334644445425768</v>
      </c>
      <c r="CH120" s="2">
        <f t="shared" si="57"/>
        <v>0.10322472365323335</v>
      </c>
      <c r="CI120" s="2">
        <f t="shared" si="57"/>
        <v>0.10311953232161611</v>
      </c>
      <c r="CJ120" s="2">
        <f t="shared" si="57"/>
        <v>0.10304006960278443</v>
      </c>
      <c r="CK120" s="2">
        <f t="shared" si="57"/>
        <v>0.10300249837919778</v>
      </c>
      <c r="CL120" s="2">
        <f t="shared" si="57"/>
        <v>0.10303525735995726</v>
      </c>
      <c r="CM120" s="2">
        <f t="shared" si="57"/>
        <v>0.10318870535026886</v>
      </c>
      <c r="CN120" s="2">
        <f t="shared" si="57"/>
        <v>0.10355313914990343</v>
      </c>
      <c r="CO120" s="2">
        <f t="shared" si="57"/>
        <v>0.10217898061336124</v>
      </c>
      <c r="CP120" s="2">
        <f t="shared" si="57"/>
        <v>0.10119897807238278</v>
      </c>
      <c r="CQ120" s="2">
        <f t="shared" si="57"/>
        <v>0.10048945735408965</v>
      </c>
      <c r="CR120" s="2">
        <f t="shared" si="57"/>
        <v>9.9967551458485557E-2</v>
      </c>
      <c r="CS120" s="2">
        <f t="shared" si="57"/>
        <v>9.9576866596425104E-2</v>
      </c>
      <c r="CT120" s="2">
        <f t="shared" si="57"/>
        <v>9.9278590799069047E-2</v>
      </c>
      <c r="CU120" s="2">
        <f t="shared" si="57"/>
        <v>9.9045792937412599E-2</v>
      </c>
      <c r="CV120" s="2">
        <f t="shared" si="57"/>
        <v>9.8859672978916693E-2</v>
      </c>
      <c r="CW120" s="2">
        <f t="shared" si="57"/>
        <v>9.8706519206524179E-2</v>
      </c>
    </row>
    <row r="121" spans="1:101" ht="20.75" customHeight="1" x14ac:dyDescent="0.2">
      <c r="A121" s="8" t="s">
        <v>23</v>
      </c>
      <c r="B121" s="47">
        <f>+AVERAGE($B120:B120)</f>
        <v>0.14149428965308389</v>
      </c>
      <c r="C121" s="2">
        <f>+AVERAGE($B120:C120)</f>
        <v>0.14081967052722796</v>
      </c>
      <c r="D121" s="2">
        <f>+AVERAGE($B120:D120)</f>
        <v>0.14019898604749534</v>
      </c>
      <c r="E121" s="2">
        <f>+AVERAGE($B120:E120)</f>
        <v>0.13960552867108481</v>
      </c>
      <c r="F121" s="2">
        <f>+AVERAGE($B120:F120)</f>
        <v>0.13903492701044221</v>
      </c>
      <c r="G121" s="2">
        <f>+AVERAGE($B120:G120)</f>
        <v>0.13848572162729134</v>
      </c>
      <c r="H121" s="2">
        <f>+AVERAGE($B120:H120)</f>
        <v>0.13795694025361538</v>
      </c>
      <c r="I121" s="2">
        <f>+AVERAGE($B120:I120)</f>
        <v>0.13744765097253356</v>
      </c>
      <c r="J121" s="2">
        <f>+AVERAGE($B120:J120)</f>
        <v>0.13695688558529956</v>
      </c>
      <c r="K121" s="2">
        <f>+AVERAGE($B120:K120)</f>
        <v>0.13648364171591862</v>
      </c>
      <c r="L121" s="2">
        <f>+AVERAGE($B120:L120)</f>
        <v>0.13602689921029601</v>
      </c>
      <c r="M121" s="2">
        <f>+AVERAGE($B120:M120)</f>
        <v>0.1355856372461505</v>
      </c>
      <c r="N121" s="2">
        <f>+AVERAGE($B120:N120)</f>
        <v>0.13515885163968797</v>
      </c>
      <c r="O121" s="2">
        <f>+AVERAGE($B120:O120)</f>
        <v>0.13474557590155914</v>
      </c>
      <c r="P121" s="2">
        <f>+AVERAGE($B120:P120)</f>
        <v>0.13434491210112023</v>
      </c>
      <c r="Q121" s="2">
        <f>+AVERAGE($B120:Q120)</f>
        <v>0.13395608119829111</v>
      </c>
      <c r="R121" s="2">
        <f>+AVERAGE($B120:R120)</f>
        <v>0.13357850902762497</v>
      </c>
      <c r="S121" s="2">
        <f>+AVERAGE($B120:S120)</f>
        <v>0.13321197608909041</v>
      </c>
      <c r="T121" s="2">
        <f>+AVERAGE($B120:T120)</f>
        <v>0.13285688116149424</v>
      </c>
      <c r="U121" s="2">
        <f>+AVERAGE($B120:U120)</f>
        <v>0.13251439711988566</v>
      </c>
      <c r="V121" s="2">
        <f>+AVERAGE($B120:V120)</f>
        <v>0.13218737510488299</v>
      </c>
      <c r="W121" s="2">
        <f>+AVERAGE($B120:W120)</f>
        <v>0.13187316841992422</v>
      </c>
      <c r="X121" s="2">
        <f>+AVERAGE($B120:X120)</f>
        <v>0.13156630046094969</v>
      </c>
      <c r="Y121" s="2">
        <f>+AVERAGE($B120:Y120)</f>
        <v>0.13126370255364866</v>
      </c>
      <c r="Z121" s="2">
        <f>+AVERAGE($B120:Z120)</f>
        <v>0.13096361331651907</v>
      </c>
      <c r="AA121" s="2">
        <f>+AVERAGE($B120:AA120)</f>
        <v>0.13066490604834857</v>
      </c>
      <c r="AB121" s="2">
        <f>+AVERAGE($B120:AB120)</f>
        <v>0.13036662421790235</v>
      </c>
      <c r="AC121" s="2">
        <f>+AVERAGE($B120:AC120)</f>
        <v>0.13006757615266998</v>
      </c>
      <c r="AD121" s="2">
        <f>+AVERAGE($B120:AD120)</f>
        <v>0.12976586265988785</v>
      </c>
      <c r="AE121" s="2">
        <f>+AVERAGE($B120:AE120)</f>
        <v>0.12945819827221147</v>
      </c>
      <c r="AF121" s="2">
        <f>+AVERAGE($B120:AF120)</f>
        <v>0.12915734617926838</v>
      </c>
      <c r="AG121" s="2">
        <f>+AVERAGE($B120:AG120)</f>
        <v>0.12886131696213809</v>
      </c>
      <c r="AH121" s="2">
        <f>+AVERAGE($B120:AH120)</f>
        <v>0.1285688302409754</v>
      </c>
      <c r="AI121" s="2">
        <f>+AVERAGE($B120:AI120)</f>
        <v>0.12827908454269349</v>
      </c>
      <c r="AJ121" s="2">
        <f>+AVERAGE($B120:AJ120)</f>
        <v>0.1279916002592735</v>
      </c>
      <c r="AK121" s="2">
        <f>+AVERAGE($B120:AK120)</f>
        <v>0.12770611241228211</v>
      </c>
      <c r="AL121" s="2">
        <f>+AVERAGE($B120:AL120)</f>
        <v>0.12742249748098086</v>
      </c>
      <c r="AM121" s="2">
        <f>+AVERAGE($B120:AM120)</f>
        <v>0.12714072357000772</v>
      </c>
      <c r="AN121" s="2">
        <f>+AVERAGE($B120:AN120)</f>
        <v>0.12686081656623946</v>
      </c>
      <c r="AO121" s="2">
        <f>+AVERAGE($B120:AO120)</f>
        <v>0.12658283725265174</v>
      </c>
      <c r="AP121" s="2">
        <f>+AVERAGE($B120:AP120)</f>
        <v>0.12630686592045273</v>
      </c>
      <c r="AQ121" s="2">
        <f>+AVERAGE($B120:AQ120)</f>
        <v>0.12603299210726704</v>
      </c>
      <c r="AR121" s="2">
        <f>+AVERAGE($B120:AR120)</f>
        <v>0.12576130783950365</v>
      </c>
      <c r="AS121" s="2">
        <f>+AVERAGE($B120:AS120)</f>
        <v>0.12549190326370122</v>
      </c>
      <c r="AT121" s="2">
        <f>+AVERAGE($B120:AT120)</f>
        <v>0.1252248639020751</v>
      </c>
      <c r="AU121" s="2">
        <f>+AVERAGE($B120:AU120)</f>
        <v>0.12496026901087935</v>
      </c>
      <c r="AV121" s="2">
        <f>+AVERAGE($B120:AV120)</f>
        <v>0.12469819068365928</v>
      </c>
      <c r="AW121" s="2">
        <f>+AVERAGE($B120:AW120)</f>
        <v>0.12443869345247165</v>
      </c>
      <c r="AX121" s="2">
        <f>+AVERAGE($B120:AX120)</f>
        <v>0.12418183422131146</v>
      </c>
      <c r="AY121" s="2">
        <f>+AVERAGE($B120:AY120)</f>
        <v>0.12392766241270171</v>
      </c>
      <c r="AZ121" s="2">
        <f>+AVERAGE($B120:AZ120)</f>
        <v>0.12367622025360941</v>
      </c>
      <c r="BA121" s="2">
        <f>+AVERAGE($B120:BA120)</f>
        <v>0.1234275431388079</v>
      </c>
      <c r="BB121" s="2">
        <f>+AVERAGE($B120:BB120)</f>
        <v>0.12318166004574864</v>
      </c>
      <c r="BC121" s="2">
        <f>+AVERAGE($B120:BC120)</f>
        <v>0.12293859396538605</v>
      </c>
      <c r="BD121" s="2">
        <f>+AVERAGE($B120:BD120)</f>
        <v>0.12269836233865632</v>
      </c>
      <c r="BE121" s="2">
        <f>+AVERAGE($B120:BE120)</f>
        <v>0.12246097748567372</v>
      </c>
      <c r="BF121" s="2">
        <f>+AVERAGE($B120:BF120)</f>
        <v>0.12222644702005224</v>
      </c>
      <c r="BG121" s="2">
        <f>+AVERAGE($B120:BG120)</f>
        <v>0.12199477424455173</v>
      </c>
      <c r="BH121" s="2">
        <f>+AVERAGE($B120:BH120)</f>
        <v>0.12176595852561023</v>
      </c>
      <c r="BI121" s="2">
        <f>+AVERAGE($B120:BI120)</f>
        <v>0.12153999564552735</v>
      </c>
      <c r="BJ121" s="2">
        <f>+AVERAGE($B120:BJ120)</f>
        <v>0.1213168781304013</v>
      </c>
      <c r="BK121" s="2">
        <f>+AVERAGE($B120:BK120)</f>
        <v>0.12109659555708335</v>
      </c>
      <c r="BL121" s="2">
        <f>+AVERAGE($B120:BL120)</f>
        <v>0.12087913483675744</v>
      </c>
      <c r="BM121" s="2">
        <f>+AVERAGE($B120:BM120)</f>
        <v>0.12066448047898387</v>
      </c>
      <c r="BN121" s="2">
        <f>+AVERAGE($B120:BN120)</f>
        <v>0.12045261483375776</v>
      </c>
      <c r="BO121" s="2">
        <f>+AVERAGE($B120:BO120)</f>
        <v>0.12024351831691711</v>
      </c>
      <c r="BP121" s="2">
        <f>+AVERAGE($B120:BP120)</f>
        <v>0.12003716961691371</v>
      </c>
      <c r="BQ121" s="2">
        <f>+AVERAGE($B120:BQ120)</f>
        <v>0.11983354588507084</v>
      </c>
      <c r="BR121" s="2">
        <f>+AVERAGE($B120:BR120)</f>
        <v>0.11963262291327779</v>
      </c>
      <c r="BS121" s="2">
        <f>+AVERAGE($B120:BS120)</f>
        <v>0.11943437529684908</v>
      </c>
      <c r="BT121" s="2">
        <f>+AVERAGE($B120:BT120)</f>
        <v>0.1192387765884509</v>
      </c>
      <c r="BU121" s="2">
        <f>+AVERAGE($B120:BU120)</f>
        <v>0.11904579944347127</v>
      </c>
      <c r="BV121" s="2">
        <f>+AVERAGE($B120:BV120)</f>
        <v>0.11885541576409493</v>
      </c>
      <c r="BW121" s="2">
        <f>+AVERAGE($B120:BW120)</f>
        <v>0.11866759684653845</v>
      </c>
      <c r="BX121" s="2">
        <f>+AVERAGE($B120:BX120)</f>
        <v>0.11848231354394038</v>
      </c>
      <c r="BY121" s="2">
        <f>+AVERAGE($B120:BY120)</f>
        <v>0.11829953646833574</v>
      </c>
      <c r="BZ121" s="2">
        <f>+AVERAGE($B120:BZ120)</f>
        <v>0.11811923625763211</v>
      </c>
      <c r="CA121" s="2">
        <f>+AVERAGE($B120:CA120)</f>
        <v>0.1179413839723777</v>
      </c>
      <c r="CB121" s="2">
        <f>+AVERAGE($B120:CB120)</f>
        <v>0.11776595170872114</v>
      </c>
      <c r="CC121" s="2">
        <f>+AVERAGE($B120:CC120)</f>
        <v>0.11759291360301835</v>
      </c>
      <c r="CD121" s="2">
        <f>+AVERAGE($B120:CD120)</f>
        <v>0.11742224750968394</v>
      </c>
      <c r="CE121" s="2">
        <f>+AVERAGE($B120:CE120)</f>
        <v>0.11725393783795282</v>
      </c>
      <c r="CF121" s="2">
        <f>+AVERAGE($B120:CF120)</f>
        <v>0.11708798039583686</v>
      </c>
      <c r="CG121" s="2">
        <f>+AVERAGE($B120:CG120)</f>
        <v>0.11692439068224665</v>
      </c>
      <c r="CH121" s="2">
        <f>+AVERAGE($B120:CH120)</f>
        <v>0.11676321812896415</v>
      </c>
      <c r="CI121" s="2">
        <f>+AVERAGE($B120:CI120)</f>
        <v>0.11660457061957637</v>
      </c>
      <c r="CJ121" s="2">
        <f>+AVERAGE($B120:CJ120)</f>
        <v>0.11644865681478565</v>
      </c>
      <c r="CK121" s="2">
        <f>+AVERAGE($B120:CK120)</f>
        <v>0.11629585955983579</v>
      </c>
      <c r="CL121" s="2">
        <f>+AVERAGE($B120:CL120)</f>
        <v>0.11614686402950009</v>
      </c>
      <c r="CM121" s="2">
        <f>+AVERAGE($B120:CM120)</f>
        <v>0.11600288448861973</v>
      </c>
      <c r="CN121" s="2">
        <f>+AVERAGE($B120:CN120)</f>
        <v>0.11586607410028218</v>
      </c>
      <c r="CO121" s="2">
        <f>+AVERAGE($B120:CO120)</f>
        <v>0.11571730134498957</v>
      </c>
      <c r="CP121" s="2">
        <f>+AVERAGE($B120:CP120)</f>
        <v>0.11556119034205831</v>
      </c>
      <c r="CQ121" s="2">
        <f>+AVERAGE($B120:CQ120)</f>
        <v>0.11540085275707992</v>
      </c>
      <c r="CR121" s="2">
        <f>+AVERAGE($B120:CR120)</f>
        <v>0.11523839695393683</v>
      </c>
      <c r="CS121" s="2">
        <f>+AVERAGE($B120:CS120)</f>
        <v>0.11507525601271275</v>
      </c>
      <c r="CT121" s="2">
        <f>+AVERAGE($B120:CT120)</f>
        <v>0.11491240379401539</v>
      </c>
      <c r="CU121" s="2">
        <f>+AVERAGE($B120:CU120)</f>
        <v>0.11475049960160107</v>
      </c>
      <c r="CV121" s="2">
        <f>+AVERAGE($B120:CV120)</f>
        <v>0.11458998620137192</v>
      </c>
      <c r="CW121" s="2">
        <f>+AVERAGE($B120:CW120)</f>
        <v>0.11443115153142346</v>
      </c>
    </row>
    <row r="122" spans="1:101" ht="20.75" customHeight="1" x14ac:dyDescent="0.2">
      <c r="A122" s="21" t="s">
        <v>39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</row>
    <row r="123" spans="1:101" ht="20.75" customHeight="1" x14ac:dyDescent="0.2">
      <c r="A123" s="9" t="s">
        <v>34</v>
      </c>
      <c r="B123" s="27">
        <f>B110-B116</f>
        <v>77.635804912789638</v>
      </c>
      <c r="C123" s="3">
        <f>C110-C116</f>
        <v>92.860439151341183</v>
      </c>
      <c r="D123" s="3">
        <f t="shared" ref="D123:BO123" si="58">D110-D116</f>
        <v>109.77707247697239</v>
      </c>
      <c r="E123" s="3">
        <f t="shared" si="58"/>
        <v>128.4131764804298</v>
      </c>
      <c r="F123" s="3">
        <f t="shared" si="58"/>
        <v>148.7908430198664</v>
      </c>
      <c r="G123" s="3">
        <f t="shared" si="58"/>
        <v>170.92781625032362</v>
      </c>
      <c r="H123" s="3">
        <f t="shared" si="58"/>
        <v>194.83840508730893</v>
      </c>
      <c r="I123" s="3">
        <f t="shared" si="58"/>
        <v>220.53430231032152</v>
      </c>
      <c r="J123" s="3">
        <f t="shared" si="58"/>
        <v>248.02533870616389</v>
      </c>
      <c r="K123" s="3">
        <f t="shared" si="58"/>
        <v>277.32020154688092</v>
      </c>
      <c r="L123" s="3">
        <f t="shared" si="58"/>
        <v>308.4271530619331</v>
      </c>
      <c r="M123" s="3">
        <f t="shared" si="58"/>
        <v>341.35479844673756</v>
      </c>
      <c r="N123" s="3">
        <f t="shared" si="58"/>
        <v>376.11298519685988</v>
      </c>
      <c r="O123" s="3">
        <f t="shared" si="58"/>
        <v>412.71398227018136</v>
      </c>
      <c r="P123" s="3">
        <f t="shared" si="58"/>
        <v>451.17422259907528</v>
      </c>
      <c r="Q123" s="3">
        <f t="shared" si="58"/>
        <v>491.5171611254454</v>
      </c>
      <c r="R123" s="3">
        <f t="shared" si="58"/>
        <v>533.77833204938315</v>
      </c>
      <c r="S123" s="3">
        <f t="shared" si="58"/>
        <v>578.01473599948383</v>
      </c>
      <c r="T123" s="3">
        <f t="shared" si="58"/>
        <v>624.33413969318519</v>
      </c>
      <c r="U123" s="3">
        <f t="shared" si="58"/>
        <v>672.90976423118991</v>
      </c>
      <c r="V123" s="3">
        <f t="shared" si="58"/>
        <v>724.0331606587099</v>
      </c>
      <c r="W123" s="3">
        <f t="shared" si="58"/>
        <v>777.78871910581086</v>
      </c>
      <c r="X123" s="3">
        <f t="shared" si="58"/>
        <v>834.0670947069882</v>
      </c>
      <c r="Y123" s="3">
        <f t="shared" si="58"/>
        <v>892.78692160938181</v>
      </c>
      <c r="Z123" s="3">
        <f t="shared" si="58"/>
        <v>953.87665021280236</v>
      </c>
      <c r="AA123" s="3">
        <f t="shared" si="58"/>
        <v>1017.2574359490524</v>
      </c>
      <c r="AB123" s="3">
        <f t="shared" si="58"/>
        <v>1082.8206959131787</v>
      </c>
      <c r="AC123" s="3">
        <f t="shared" si="58"/>
        <v>1150.3920944461049</v>
      </c>
      <c r="AD123" s="3">
        <f t="shared" si="58"/>
        <v>1219.6679085891597</v>
      </c>
      <c r="AE123" s="3">
        <f t="shared" si="58"/>
        <v>1291.6525151658311</v>
      </c>
      <c r="AF123" s="3">
        <f t="shared" si="58"/>
        <v>1366.3759889665632</v>
      </c>
      <c r="AG123" s="3">
        <f t="shared" si="58"/>
        <v>1443.7276926244101</v>
      </c>
      <c r="AH123" s="3">
        <f t="shared" si="58"/>
        <v>1523.6101491493509</v>
      </c>
      <c r="AI123" s="3">
        <f t="shared" si="58"/>
        <v>1605.9350131206515</v>
      </c>
      <c r="AJ123" s="3">
        <f t="shared" si="58"/>
        <v>1690.6200486727362</v>
      </c>
      <c r="AK123" s="3">
        <f t="shared" si="58"/>
        <v>1777.5868420835238</v>
      </c>
      <c r="AL123" s="3">
        <f t="shared" si="58"/>
        <v>1866.7590834496777</v>
      </c>
      <c r="AM123" s="3">
        <f t="shared" si="58"/>
        <v>1958.0612861203217</v>
      </c>
      <c r="AN123" s="3">
        <f t="shared" si="58"/>
        <v>2051.4178643260084</v>
      </c>
      <c r="AO123" s="3">
        <f t="shared" si="58"/>
        <v>2146.7524851174421</v>
      </c>
      <c r="AP123" s="3">
        <f t="shared" si="58"/>
        <v>2243.9876405596483</v>
      </c>
      <c r="AQ123" s="3">
        <f t="shared" si="58"/>
        <v>2343.0443964451565</v>
      </c>
      <c r="AR123" s="3">
        <f t="shared" si="58"/>
        <v>2443.8422708490834</v>
      </c>
      <c r="AS123" s="3">
        <f t="shared" si="58"/>
        <v>2546.2992140717488</v>
      </c>
      <c r="AT123" s="3">
        <f t="shared" si="58"/>
        <v>2650.3316686566113</v>
      </c>
      <c r="AU123" s="3">
        <f t="shared" si="58"/>
        <v>2755.8546858334612</v>
      </c>
      <c r="AV123" s="3">
        <f t="shared" si="58"/>
        <v>2862.7820813701737</v>
      </c>
      <c r="AW123" s="3">
        <f t="shared" si="58"/>
        <v>2971.0266256084979</v>
      </c>
      <c r="AX123" s="3">
        <f t="shared" si="58"/>
        <v>3080.5002448736786</v>
      </c>
      <c r="AY123" s="3">
        <f t="shared" si="58"/>
        <v>3191.1142473923092</v>
      </c>
      <c r="AZ123" s="3">
        <f t="shared" si="58"/>
        <v>3302.7795358611124</v>
      </c>
      <c r="BA123" s="3">
        <f t="shared" si="58"/>
        <v>3415.4068513992361</v>
      </c>
      <c r="BB123" s="3">
        <f t="shared" si="58"/>
        <v>3528.9069804630567</v>
      </c>
      <c r="BC123" s="3">
        <f t="shared" si="58"/>
        <v>3643.1909857339497</v>
      </c>
      <c r="BD123" s="3">
        <f t="shared" si="58"/>
        <v>3758.1704162077313</v>
      </c>
      <c r="BE123" s="3">
        <f t="shared" si="58"/>
        <v>3873.7575110325806</v>
      </c>
      <c r="BF123" s="3">
        <f t="shared" si="58"/>
        <v>3989.8653959912967</v>
      </c>
      <c r="BG123" s="3">
        <f t="shared" si="58"/>
        <v>4106.4082685261628</v>
      </c>
      <c r="BH123" s="3">
        <f t="shared" si="58"/>
        <v>4223.3015713619825</v>
      </c>
      <c r="BI123" s="3">
        <f t="shared" si="58"/>
        <v>4340.4621502138143</v>
      </c>
      <c r="BJ123" s="3">
        <f t="shared" si="58"/>
        <v>4457.808411541123</v>
      </c>
      <c r="BK123" s="3">
        <f t="shared" si="58"/>
        <v>4575.2604520085933</v>
      </c>
      <c r="BL123" s="3">
        <f t="shared" si="58"/>
        <v>4692.7401924316646</v>
      </c>
      <c r="BM123" s="3">
        <f t="shared" si="58"/>
        <v>4810.1714805257225</v>
      </c>
      <c r="BN123" s="3">
        <f t="shared" si="58"/>
        <v>4927.480205545281</v>
      </c>
      <c r="BO123" s="3">
        <f t="shared" si="58"/>
        <v>5044.5943779312402</v>
      </c>
      <c r="BP123" s="3">
        <f t="shared" ref="BP123:CW123" si="59">BP110-BP116</f>
        <v>5161.4442105041953</v>
      </c>
      <c r="BQ123" s="3">
        <f t="shared" si="59"/>
        <v>5277.9621963636855</v>
      </c>
      <c r="BR123" s="3">
        <f t="shared" si="59"/>
        <v>5394.0831532609145</v>
      </c>
      <c r="BS123" s="3">
        <f t="shared" si="59"/>
        <v>5509.7442894709129</v>
      </c>
      <c r="BT123" s="3">
        <f t="shared" si="59"/>
        <v>5624.885239654569</v>
      </c>
      <c r="BU123" s="3">
        <f t="shared" si="59"/>
        <v>5739.448121966534</v>
      </c>
      <c r="BV123" s="3">
        <f t="shared" si="59"/>
        <v>5853.3775780210326</v>
      </c>
      <c r="BW123" s="3">
        <f t="shared" si="59"/>
        <v>5966.6208458473229</v>
      </c>
      <c r="BX123" s="3">
        <f t="shared" si="59"/>
        <v>6079.1278880118289</v>
      </c>
      <c r="BY123" s="3">
        <f t="shared" si="59"/>
        <v>6190.8515413924288</v>
      </c>
      <c r="BZ123" s="3">
        <f t="shared" si="59"/>
        <v>6301.7478847288367</v>
      </c>
      <c r="CA123" s="3">
        <f t="shared" si="59"/>
        <v>6411.7767639069752</v>
      </c>
      <c r="CB123" s="3">
        <f t="shared" si="59"/>
        <v>6520.9028763018359</v>
      </c>
      <c r="CC123" s="3">
        <f t="shared" si="59"/>
        <v>6629.0975926637657</v>
      </c>
      <c r="CD123" s="3">
        <f t="shared" si="59"/>
        <v>6736.3421974396124</v>
      </c>
      <c r="CE123" s="3">
        <f t="shared" si="59"/>
        <v>6842.6337049736358</v>
      </c>
      <c r="CF123" s="3">
        <f t="shared" si="59"/>
        <v>6947.9950188779294</v>
      </c>
      <c r="CG123" s="3">
        <f t="shared" si="59"/>
        <v>7052.4929654425232</v>
      </c>
      <c r="CH123" s="3">
        <f t="shared" si="59"/>
        <v>7156.2700968513236</v>
      </c>
      <c r="CI123" s="3">
        <f t="shared" si="59"/>
        <v>7259.6007989762202</v>
      </c>
      <c r="CJ123" s="3">
        <f t="shared" si="59"/>
        <v>7362.9907177649457</v>
      </c>
      <c r="CK123" s="3">
        <f t="shared" si="59"/>
        <v>7467.3524415016473</v>
      </c>
      <c r="CL123" s="3">
        <f t="shared" si="59"/>
        <v>7574.3215966076832</v>
      </c>
      <c r="CM123" s="3">
        <f t="shared" si="59"/>
        <v>7686.8272937318134</v>
      </c>
      <c r="CN123" s="3">
        <f t="shared" si="59"/>
        <v>7630.7617341249625</v>
      </c>
      <c r="CO123" s="3">
        <f t="shared" si="59"/>
        <v>7764.8164866454972</v>
      </c>
      <c r="CP123" s="3">
        <f t="shared" si="59"/>
        <v>7886.3310802610076</v>
      </c>
      <c r="CQ123" s="3">
        <f t="shared" si="59"/>
        <v>7998.5456740157006</v>
      </c>
      <c r="CR123" s="3">
        <f t="shared" si="59"/>
        <v>8103.7537046781054</v>
      </c>
      <c r="CS123" s="3">
        <f t="shared" si="59"/>
        <v>8203.5843763809025</v>
      </c>
      <c r="CT123" s="3">
        <f t="shared" si="59"/>
        <v>8299.19802279133</v>
      </c>
      <c r="CU123" s="3">
        <f t="shared" si="59"/>
        <v>8391.4226469199639</v>
      </c>
      <c r="CV123" s="3">
        <f t="shared" si="59"/>
        <v>8481.0058328524738</v>
      </c>
      <c r="CW123" s="3">
        <f t="shared" si="59"/>
        <v>8567.7673944998769</v>
      </c>
    </row>
    <row r="124" spans="1:101" ht="20.75" customHeight="1" x14ac:dyDescent="0.2">
      <c r="A124" s="8" t="s">
        <v>89</v>
      </c>
      <c r="B124" s="46">
        <f>+C124</f>
        <v>9.0972773984643709</v>
      </c>
      <c r="C124" s="5">
        <f t="shared" ref="C124:BN124" si="60">+(C117-B117)/(C2-B2)</f>
        <v>9.0972773984643709</v>
      </c>
      <c r="D124" s="5">
        <f t="shared" si="60"/>
        <v>10.160068850997778</v>
      </c>
      <c r="E124" s="5">
        <f t="shared" si="60"/>
        <v>11.316640742496293</v>
      </c>
      <c r="F124" s="5">
        <f t="shared" si="60"/>
        <v>12.511195097607446</v>
      </c>
      <c r="G124" s="5">
        <f t="shared" si="60"/>
        <v>13.742823005242689</v>
      </c>
      <c r="H124" s="5">
        <f t="shared" si="60"/>
        <v>15.010842506155019</v>
      </c>
      <c r="I124" s="5">
        <f t="shared" si="60"/>
        <v>16.314778183499357</v>
      </c>
      <c r="J124" s="5">
        <f t="shared" si="60"/>
        <v>17.654349041299088</v>
      </c>
      <c r="K124" s="5">
        <f t="shared" si="60"/>
        <v>19.029453730656815</v>
      </c>
      <c r="L124" s="5">
        <f t="shared" si="60"/>
        <v>20.440138289602555</v>
      </c>
      <c r="M124" s="5">
        <f t="shared" si="60"/>
        <v>21.886520779727789</v>
      </c>
      <c r="N124" s="5">
        <f t="shared" si="60"/>
        <v>23.368626473595487</v>
      </c>
      <c r="O124" s="5">
        <f t="shared" si="60"/>
        <v>24.886043934399368</v>
      </c>
      <c r="P124" s="5">
        <f t="shared" si="60"/>
        <v>26.437226362749971</v>
      </c>
      <c r="Q124" s="5">
        <f t="shared" si="60"/>
        <v>28.018091250193812</v>
      </c>
      <c r="R124" s="5">
        <f t="shared" si="60"/>
        <v>29.619233441546704</v>
      </c>
      <c r="S124" s="5">
        <f t="shared" si="60"/>
        <v>31.2204003013067</v>
      </c>
      <c r="T124" s="5">
        <f t="shared" si="60"/>
        <v>32.779566867979426</v>
      </c>
      <c r="U124" s="5">
        <f t="shared" si="60"/>
        <v>34.242652660574549</v>
      </c>
      <c r="V124" s="5">
        <f t="shared" si="60"/>
        <v>35.449771081611104</v>
      </c>
      <c r="W124" s="5">
        <f t="shared" si="60"/>
        <v>37.199981405677406</v>
      </c>
      <c r="X124" s="5">
        <f t="shared" si="60"/>
        <v>39.466875764347968</v>
      </c>
      <c r="Y124" s="5">
        <f t="shared" si="60"/>
        <v>41.637119601877018</v>
      </c>
      <c r="Z124" s="5">
        <f t="shared" si="60"/>
        <v>43.761181799896804</v>
      </c>
      <c r="AA124" s="5">
        <f t="shared" si="60"/>
        <v>45.886667521699749</v>
      </c>
      <c r="AB124" s="5">
        <f t="shared" si="60"/>
        <v>48.074270669344514</v>
      </c>
      <c r="AC124" s="5">
        <f t="shared" si="60"/>
        <v>50.421769299201607</v>
      </c>
      <c r="AD124" s="5">
        <f t="shared" si="60"/>
        <v>53.105494221810751</v>
      </c>
      <c r="AE124" s="5">
        <f t="shared" si="60"/>
        <v>56.455746180664391</v>
      </c>
      <c r="AF124" s="5">
        <f t="shared" si="60"/>
        <v>54.589823021527444</v>
      </c>
      <c r="AG124" s="5">
        <f t="shared" si="60"/>
        <v>56.981299714738817</v>
      </c>
      <c r="AH124" s="5">
        <f t="shared" si="60"/>
        <v>59.269890193788704</v>
      </c>
      <c r="AI124" s="5">
        <f t="shared" si="60"/>
        <v>61.470597244894449</v>
      </c>
      <c r="AJ124" s="5">
        <f t="shared" si="60"/>
        <v>63.594026511662015</v>
      </c>
      <c r="AK124" s="5">
        <f t="shared" si="60"/>
        <v>65.647520399853605</v>
      </c>
      <c r="AL124" s="5">
        <f t="shared" si="60"/>
        <v>67.63595668432535</v>
      </c>
      <c r="AM124" s="5">
        <f t="shared" si="60"/>
        <v>69.56234007681087</v>
      </c>
      <c r="AN124" s="5">
        <f t="shared" si="60"/>
        <v>71.42826507487807</v>
      </c>
      <c r="AO124" s="5">
        <f t="shared" si="60"/>
        <v>73.234275995276036</v>
      </c>
      <c r="AP124" s="5">
        <f t="shared" si="60"/>
        <v>74.980156719423036</v>
      </c>
      <c r="AQ124" s="5">
        <f t="shared" si="60"/>
        <v>76.665161028833609</v>
      </c>
      <c r="AR124" s="5">
        <f t="shared" si="60"/>
        <v>78.288190635408682</v>
      </c>
      <c r="AS124" s="5">
        <f t="shared" si="60"/>
        <v>79.847937170153457</v>
      </c>
      <c r="AT124" s="5">
        <f t="shared" si="60"/>
        <v>81.342993218332779</v>
      </c>
      <c r="AU124" s="5">
        <f t="shared" si="60"/>
        <v>82.771934996795977</v>
      </c>
      <c r="AV124" s="5">
        <f t="shared" si="60"/>
        <v>84.133385198345422</v>
      </c>
      <c r="AW124" s="5">
        <f t="shared" si="60"/>
        <v>85.426061660200503</v>
      </c>
      <c r="AX124" s="5">
        <f t="shared" si="60"/>
        <v>86.648808481836383</v>
      </c>
      <c r="AY124" s="5">
        <f t="shared" si="60"/>
        <v>87.800624886216241</v>
      </c>
      <c r="AZ124" s="5">
        <f t="shared" si="60"/>
        <v>88.880674428767449</v>
      </c>
      <c r="BA124" s="5">
        <f t="shared" si="60"/>
        <v>89.888306720738541</v>
      </c>
      <c r="BB124" s="5">
        <f t="shared" si="60"/>
        <v>90.823046209616592</v>
      </c>
      <c r="BC124" s="5">
        <f t="shared" si="60"/>
        <v>91.684610277085454</v>
      </c>
      <c r="BD124" s="5">
        <f t="shared" si="60"/>
        <v>92.472898040321155</v>
      </c>
      <c r="BE124" s="5">
        <f t="shared" si="60"/>
        <v>93.187989711850975</v>
      </c>
      <c r="BF124" s="5">
        <f t="shared" si="60"/>
        <v>93.830142510768198</v>
      </c>
      <c r="BG124" s="5">
        <f t="shared" si="60"/>
        <v>94.399783144833776</v>
      </c>
      <c r="BH124" s="5">
        <f t="shared" si="60"/>
        <v>94.89750008027076</v>
      </c>
      <c r="BI124" s="5">
        <f t="shared" si="60"/>
        <v>95.32403521485503</v>
      </c>
      <c r="BJ124" s="5">
        <f t="shared" si="60"/>
        <v>95.680279212938331</v>
      </c>
      <c r="BK124" s="5">
        <f t="shared" si="60"/>
        <v>95.967254896932715</v>
      </c>
      <c r="BL124" s="5">
        <f t="shared" si="60"/>
        <v>96.186115626664105</v>
      </c>
      <c r="BM124" s="5">
        <f t="shared" si="60"/>
        <v>96.338127780955261</v>
      </c>
      <c r="BN124" s="5">
        <f t="shared" si="60"/>
        <v>96.424671312142891</v>
      </c>
      <c r="BO124" s="5">
        <f t="shared" ref="BO124:CW124" si="61">+(BO117-BN117)/(BO2-BN2)</f>
        <v>96.447217638430445</v>
      </c>
      <c r="BP124" s="5">
        <f t="shared" si="61"/>
        <v>96.407329414584098</v>
      </c>
      <c r="BQ124" s="5">
        <f t="shared" si="61"/>
        <v>96.306648516257695</v>
      </c>
      <c r="BR124" s="5">
        <f t="shared" si="61"/>
        <v>96.146876081905063</v>
      </c>
      <c r="BS124" s="5">
        <f t="shared" si="61"/>
        <v>95.929774392299436</v>
      </c>
      <c r="BT124" s="5">
        <f t="shared" si="61"/>
        <v>95.657138455413218</v>
      </c>
      <c r="BU124" s="5">
        <f t="shared" si="61"/>
        <v>95.330785896864114</v>
      </c>
      <c r="BV124" s="5">
        <f t="shared" si="61"/>
        <v>94.952516459096657</v>
      </c>
      <c r="BW124" s="5">
        <f t="shared" si="61"/>
        <v>94.5240767160074</v>
      </c>
      <c r="BX124" s="5">
        <f t="shared" si="61"/>
        <v>94.047081074122246</v>
      </c>
      <c r="BY124" s="5">
        <f t="shared" si="61"/>
        <v>93.522862858675211</v>
      </c>
      <c r="BZ124" s="5">
        <f t="shared" si="61"/>
        <v>92.952282447586185</v>
      </c>
      <c r="CA124" s="5">
        <f t="shared" si="61"/>
        <v>92.335292936320187</v>
      </c>
      <c r="CB124" s="5">
        <f t="shared" si="61"/>
        <v>91.670299403762328</v>
      </c>
      <c r="CC124" s="5">
        <f t="shared" si="61"/>
        <v>90.952891348279806</v>
      </c>
      <c r="CD124" s="5">
        <f t="shared" si="61"/>
        <v>90.173708346240161</v>
      </c>
      <c r="CE124" s="5">
        <f t="shared" si="61"/>
        <v>89.314674735292641</v>
      </c>
      <c r="CF124" s="5">
        <f t="shared" si="61"/>
        <v>88.342288205477232</v>
      </c>
      <c r="CG124" s="5">
        <f t="shared" si="61"/>
        <v>87.195910026361531</v>
      </c>
      <c r="CH124" s="5">
        <f t="shared" si="61"/>
        <v>85.767042814778691</v>
      </c>
      <c r="CI124" s="5">
        <f t="shared" si="61"/>
        <v>83.862822833712556</v>
      </c>
      <c r="CJ124" s="5">
        <f t="shared" si="61"/>
        <v>81.141636869229842</v>
      </c>
      <c r="CK124" s="5">
        <f t="shared" si="61"/>
        <v>76.999035717128578</v>
      </c>
      <c r="CL124" s="5">
        <f t="shared" si="61"/>
        <v>70.3657675402319</v>
      </c>
      <c r="CM124" s="5">
        <f t="shared" si="61"/>
        <v>59.343793798596018</v>
      </c>
      <c r="CN124" s="5">
        <f t="shared" si="61"/>
        <v>40.545756794697809</v>
      </c>
      <c r="CO124" s="5">
        <f t="shared" si="61"/>
        <v>187.24825015371971</v>
      </c>
      <c r="CP124" s="5">
        <f t="shared" si="61"/>
        <v>157.24799912994277</v>
      </c>
      <c r="CQ124" s="5">
        <f t="shared" si="61"/>
        <v>135.16648842695068</v>
      </c>
      <c r="CR124" s="5">
        <f t="shared" si="61"/>
        <v>118.88918436318491</v>
      </c>
      <c r="CS124" s="5">
        <f t="shared" si="61"/>
        <v>106.83781372401863</v>
      </c>
      <c r="CT124" s="5">
        <f t="shared" si="61"/>
        <v>97.849126666104709</v>
      </c>
      <c r="CU124" s="5">
        <f t="shared" si="61"/>
        <v>91.07296839521878</v>
      </c>
      <c r="CV124" s="5">
        <f t="shared" si="61"/>
        <v>85.891608724690741</v>
      </c>
      <c r="CW124" s="5">
        <f t="shared" si="61"/>
        <v>81.91228113809629</v>
      </c>
    </row>
    <row r="125" spans="1:101" ht="20.75" customHeight="1" x14ac:dyDescent="0.2">
      <c r="A125" s="8" t="s">
        <v>165</v>
      </c>
      <c r="B125" s="46">
        <f t="shared" ref="B125:AG125" si="62">+SUM(B123:B124)</f>
        <v>86.733082311254009</v>
      </c>
      <c r="C125" s="5">
        <f t="shared" si="62"/>
        <v>101.95771654980555</v>
      </c>
      <c r="D125" s="5">
        <f t="shared" si="62"/>
        <v>119.93714132797017</v>
      </c>
      <c r="E125" s="5">
        <f t="shared" si="62"/>
        <v>139.7298172229261</v>
      </c>
      <c r="F125" s="5">
        <f t="shared" si="62"/>
        <v>161.30203811747384</v>
      </c>
      <c r="G125" s="5">
        <f t="shared" si="62"/>
        <v>184.6706392555663</v>
      </c>
      <c r="H125" s="5">
        <f t="shared" si="62"/>
        <v>209.84924759346396</v>
      </c>
      <c r="I125" s="5">
        <f t="shared" si="62"/>
        <v>236.84908049382088</v>
      </c>
      <c r="J125" s="5">
        <f t="shared" si="62"/>
        <v>265.67968774746299</v>
      </c>
      <c r="K125" s="5">
        <f t="shared" si="62"/>
        <v>296.34965527753775</v>
      </c>
      <c r="L125" s="5">
        <f t="shared" si="62"/>
        <v>328.86729135153564</v>
      </c>
      <c r="M125" s="5">
        <f t="shared" si="62"/>
        <v>363.24131922646535</v>
      </c>
      <c r="N125" s="5">
        <f t="shared" si="62"/>
        <v>399.48161167045538</v>
      </c>
      <c r="O125" s="5">
        <f t="shared" si="62"/>
        <v>437.60002620458073</v>
      </c>
      <c r="P125" s="5">
        <f t="shared" si="62"/>
        <v>477.61144896182526</v>
      </c>
      <c r="Q125" s="5">
        <f t="shared" si="62"/>
        <v>519.53525237563917</v>
      </c>
      <c r="R125" s="5">
        <f t="shared" si="62"/>
        <v>563.39756549092988</v>
      </c>
      <c r="S125" s="5">
        <f t="shared" si="62"/>
        <v>609.23513630079049</v>
      </c>
      <c r="T125" s="5">
        <f t="shared" si="62"/>
        <v>657.11370656116458</v>
      </c>
      <c r="U125" s="5">
        <f t="shared" si="62"/>
        <v>707.15241689176446</v>
      </c>
      <c r="V125" s="5">
        <f t="shared" si="62"/>
        <v>759.48293174032096</v>
      </c>
      <c r="W125" s="5">
        <f t="shared" si="62"/>
        <v>814.98870051148822</v>
      </c>
      <c r="X125" s="5">
        <f t="shared" si="62"/>
        <v>873.53397047133615</v>
      </c>
      <c r="Y125" s="5">
        <f t="shared" si="62"/>
        <v>934.42404121125878</v>
      </c>
      <c r="Z125" s="5">
        <f t="shared" si="62"/>
        <v>997.63783201269916</v>
      </c>
      <c r="AA125" s="5">
        <f t="shared" si="62"/>
        <v>1063.144103470752</v>
      </c>
      <c r="AB125" s="5">
        <f t="shared" si="62"/>
        <v>1130.8949665825232</v>
      </c>
      <c r="AC125" s="5">
        <f t="shared" si="62"/>
        <v>1200.8138637453064</v>
      </c>
      <c r="AD125" s="5">
        <f t="shared" si="62"/>
        <v>1272.7734028109703</v>
      </c>
      <c r="AE125" s="5">
        <f t="shared" si="62"/>
        <v>1348.1082613464955</v>
      </c>
      <c r="AF125" s="5">
        <f t="shared" si="62"/>
        <v>1420.9658119880908</v>
      </c>
      <c r="AG125" s="5">
        <f t="shared" si="62"/>
        <v>1500.7089923391488</v>
      </c>
      <c r="AH125" s="5">
        <f t="shared" ref="AH125:BI125" si="63">+SUM(AH123:AH124)</f>
        <v>1582.8800393431397</v>
      </c>
      <c r="AI125" s="5">
        <f t="shared" si="63"/>
        <v>1667.405610365546</v>
      </c>
      <c r="AJ125" s="5">
        <f t="shared" si="63"/>
        <v>1754.2140751843981</v>
      </c>
      <c r="AK125" s="5">
        <f t="shared" si="63"/>
        <v>1843.2343624833775</v>
      </c>
      <c r="AL125" s="5">
        <f t="shared" si="63"/>
        <v>1934.395040134003</v>
      </c>
      <c r="AM125" s="5">
        <f t="shared" si="63"/>
        <v>2027.6236261971326</v>
      </c>
      <c r="AN125" s="5">
        <f t="shared" si="63"/>
        <v>2122.8461294008866</v>
      </c>
      <c r="AO125" s="5">
        <f t="shared" si="63"/>
        <v>2219.9867611127183</v>
      </c>
      <c r="AP125" s="5">
        <f t="shared" si="63"/>
        <v>2318.9677972790714</v>
      </c>
      <c r="AQ125" s="5">
        <f t="shared" si="63"/>
        <v>2419.7095574739901</v>
      </c>
      <c r="AR125" s="5">
        <f t="shared" si="63"/>
        <v>2522.1304614844921</v>
      </c>
      <c r="AS125" s="5">
        <f t="shared" si="63"/>
        <v>2626.1471512419021</v>
      </c>
      <c r="AT125" s="5">
        <f t="shared" si="63"/>
        <v>2731.6746618749439</v>
      </c>
      <c r="AU125" s="5">
        <f t="shared" si="63"/>
        <v>2838.6266208302573</v>
      </c>
      <c r="AV125" s="5">
        <f t="shared" si="63"/>
        <v>2946.9154665685192</v>
      </c>
      <c r="AW125" s="5">
        <f t="shared" si="63"/>
        <v>3056.4526872686984</v>
      </c>
      <c r="AX125" s="5">
        <f t="shared" si="63"/>
        <v>3167.1490533555152</v>
      </c>
      <c r="AY125" s="5">
        <f t="shared" si="63"/>
        <v>3278.9148722785253</v>
      </c>
      <c r="AZ125" s="5">
        <f t="shared" si="63"/>
        <v>3391.6602102898801</v>
      </c>
      <c r="BA125" s="5">
        <f t="shared" si="63"/>
        <v>3505.2951581199745</v>
      </c>
      <c r="BB125" s="5">
        <f t="shared" si="63"/>
        <v>3619.7300266726734</v>
      </c>
      <c r="BC125" s="5">
        <f t="shared" si="63"/>
        <v>3734.8755960110352</v>
      </c>
      <c r="BD125" s="5">
        <f t="shared" si="63"/>
        <v>3850.6433142480523</v>
      </c>
      <c r="BE125" s="5">
        <f t="shared" si="63"/>
        <v>3966.9455007444317</v>
      </c>
      <c r="BF125" s="5">
        <f t="shared" si="63"/>
        <v>4083.6955385020651</v>
      </c>
      <c r="BG125" s="5">
        <f t="shared" si="63"/>
        <v>4200.808051670997</v>
      </c>
      <c r="BH125" s="5">
        <f t="shared" si="63"/>
        <v>4318.1990714422536</v>
      </c>
      <c r="BI125" s="5">
        <f t="shared" si="63"/>
        <v>4435.7861854286693</v>
      </c>
      <c r="BJ125" s="5">
        <f t="shared" ref="BJ125:CW125" si="64">+SUM(BJ123:BJ124)</f>
        <v>4553.4886907540613</v>
      </c>
      <c r="BK125" s="5">
        <f t="shared" si="64"/>
        <v>4671.2277069055262</v>
      </c>
      <c r="BL125" s="5">
        <f t="shared" si="64"/>
        <v>4788.9263080583287</v>
      </c>
      <c r="BM125" s="5">
        <f t="shared" si="64"/>
        <v>4906.5096083066774</v>
      </c>
      <c r="BN125" s="5">
        <f t="shared" si="64"/>
        <v>5023.9048768574239</v>
      </c>
      <c r="BO125" s="5">
        <f t="shared" si="64"/>
        <v>5141.0415955696708</v>
      </c>
      <c r="BP125" s="5">
        <f t="shared" si="64"/>
        <v>5257.8515399187791</v>
      </c>
      <c r="BQ125" s="5">
        <f t="shared" si="64"/>
        <v>5374.2688448799436</v>
      </c>
      <c r="BR125" s="5">
        <f t="shared" si="64"/>
        <v>5490.2300293428198</v>
      </c>
      <c r="BS125" s="5">
        <f t="shared" si="64"/>
        <v>5605.6740638632127</v>
      </c>
      <c r="BT125" s="5">
        <f t="shared" si="64"/>
        <v>5720.5423781099826</v>
      </c>
      <c r="BU125" s="5">
        <f t="shared" si="64"/>
        <v>5834.7789078633978</v>
      </c>
      <c r="BV125" s="5">
        <f t="shared" si="64"/>
        <v>5948.3300944801294</v>
      </c>
      <c r="BW125" s="5">
        <f t="shared" si="64"/>
        <v>6061.1449225633305</v>
      </c>
      <c r="BX125" s="5">
        <f t="shared" si="64"/>
        <v>6173.1749690859515</v>
      </c>
      <c r="BY125" s="5">
        <f t="shared" si="64"/>
        <v>6284.3744042511044</v>
      </c>
      <c r="BZ125" s="5">
        <f t="shared" si="64"/>
        <v>6394.7001671764228</v>
      </c>
      <c r="CA125" s="5">
        <f t="shared" si="64"/>
        <v>6504.1120568432952</v>
      </c>
      <c r="CB125" s="5">
        <f t="shared" si="64"/>
        <v>6612.5731757055983</v>
      </c>
      <c r="CC125" s="5">
        <f t="shared" si="64"/>
        <v>6720.0504840120457</v>
      </c>
      <c r="CD125" s="5">
        <f t="shared" si="64"/>
        <v>6826.5159057858527</v>
      </c>
      <c r="CE125" s="5">
        <f t="shared" si="64"/>
        <v>6931.9483797089288</v>
      </c>
      <c r="CF125" s="5">
        <f t="shared" si="64"/>
        <v>7036.3373070834068</v>
      </c>
      <c r="CG125" s="5">
        <f t="shared" si="64"/>
        <v>7139.6888754688844</v>
      </c>
      <c r="CH125" s="5">
        <f t="shared" si="64"/>
        <v>7242.0371396661021</v>
      </c>
      <c r="CI125" s="5">
        <f t="shared" si="64"/>
        <v>7343.4636218099331</v>
      </c>
      <c r="CJ125" s="5">
        <f t="shared" si="64"/>
        <v>7444.1323546341755</v>
      </c>
      <c r="CK125" s="5">
        <f t="shared" si="64"/>
        <v>7544.3514772187755</v>
      </c>
      <c r="CL125" s="5">
        <f t="shared" si="64"/>
        <v>7644.6873641479151</v>
      </c>
      <c r="CM125" s="5">
        <f t="shared" si="64"/>
        <v>7746.1710875304097</v>
      </c>
      <c r="CN125" s="5">
        <f t="shared" si="64"/>
        <v>7671.3074909196603</v>
      </c>
      <c r="CO125" s="5">
        <f t="shared" si="64"/>
        <v>7952.0647367992169</v>
      </c>
      <c r="CP125" s="5">
        <f t="shared" si="64"/>
        <v>8043.57907939095</v>
      </c>
      <c r="CQ125" s="5">
        <f t="shared" si="64"/>
        <v>8133.7121624426509</v>
      </c>
      <c r="CR125" s="5">
        <f t="shared" si="64"/>
        <v>8222.6428890412899</v>
      </c>
      <c r="CS125" s="5">
        <f t="shared" si="64"/>
        <v>8310.4221901049204</v>
      </c>
      <c r="CT125" s="5">
        <f t="shared" si="64"/>
        <v>8397.047149457434</v>
      </c>
      <c r="CU125" s="5">
        <f t="shared" si="64"/>
        <v>8482.4956153151834</v>
      </c>
      <c r="CV125" s="5">
        <f t="shared" si="64"/>
        <v>8566.8974415771645</v>
      </c>
      <c r="CW125" s="5">
        <f t="shared" si="64"/>
        <v>8649.6796756379736</v>
      </c>
    </row>
    <row r="126" spans="1:101" ht="20.75" customHeight="1" x14ac:dyDescent="0.2">
      <c r="A126" s="8" t="s">
        <v>51</v>
      </c>
      <c r="B126" s="47">
        <f>(B123/B53)*1000</f>
        <v>10.487073471942406</v>
      </c>
      <c r="C126" s="2">
        <f t="shared" ref="B126:BM126" si="65">(C123/C53)*1000</f>
        <v>11.82469946579832</v>
      </c>
      <c r="D126" s="2">
        <f t="shared" si="65"/>
        <v>13.282289932146869</v>
      </c>
      <c r="E126" s="2">
        <f t="shared" si="65"/>
        <v>14.864399663335279</v>
      </c>
      <c r="F126" s="2">
        <f t="shared" si="65"/>
        <v>16.575491514836024</v>
      </c>
      <c r="G126" s="2">
        <f t="shared" si="65"/>
        <v>18.419852845355681</v>
      </c>
      <c r="H126" s="2">
        <f t="shared" si="65"/>
        <v>20.40154371166194</v>
      </c>
      <c r="I126" s="2">
        <f t="shared" si="65"/>
        <v>22.524369832984156</v>
      </c>
      <c r="J126" s="2">
        <f t="shared" si="65"/>
        <v>24.79187590203577</v>
      </c>
      <c r="K126" s="2">
        <f t="shared" si="65"/>
        <v>27.207356498150681</v>
      </c>
      <c r="L126" s="2">
        <f t="shared" si="65"/>
        <v>29.773883588953957</v>
      </c>
      <c r="M126" s="2">
        <f t="shared" si="65"/>
        <v>32.494351674893529</v>
      </c>
      <c r="N126" s="2">
        <f t="shared" si="65"/>
        <v>35.371545125976041</v>
      </c>
      <c r="O126" s="2">
        <f t="shared" si="65"/>
        <v>38.408238646457498</v>
      </c>
      <c r="P126" s="2">
        <f t="shared" si="65"/>
        <v>41.607354102997135</v>
      </c>
      <c r="Q126" s="2">
        <f t="shared" si="65"/>
        <v>44.972220921652074</v>
      </c>
      <c r="R126" s="2">
        <f t="shared" si="65"/>
        <v>48.507034244730633</v>
      </c>
      <c r="S126" s="2">
        <f t="shared" si="65"/>
        <v>52.217697163608904</v>
      </c>
      <c r="T126" s="2">
        <f t="shared" si="65"/>
        <v>56.11443801480641</v>
      </c>
      <c r="U126" s="2">
        <f t="shared" si="65"/>
        <v>60.213066350569562</v>
      </c>
      <c r="V126" s="2">
        <f t="shared" si="65"/>
        <v>64.539636682333864</v>
      </c>
      <c r="W126" s="2">
        <f t="shared" si="65"/>
        <v>69.101435336727704</v>
      </c>
      <c r="X126" s="2">
        <f t="shared" si="65"/>
        <v>73.888542236496477</v>
      </c>
      <c r="Y126" s="2">
        <f t="shared" si="65"/>
        <v>78.893644847053338</v>
      </c>
      <c r="Z126" s="2">
        <f t="shared" si="65"/>
        <v>84.110358756784478</v>
      </c>
      <c r="AA126" s="2">
        <f t="shared" si="65"/>
        <v>89.531684612242728</v>
      </c>
      <c r="AB126" s="2">
        <f t="shared" si="65"/>
        <v>95.148023668808534</v>
      </c>
      <c r="AC126" s="2">
        <f t="shared" si="65"/>
        <v>100.94402323314252</v>
      </c>
      <c r="AD126" s="2">
        <f t="shared" si="65"/>
        <v>106.89302196832823</v>
      </c>
      <c r="AE126" s="2">
        <f t="shared" si="65"/>
        <v>113.08294284405525</v>
      </c>
      <c r="AF126" s="2">
        <f t="shared" si="65"/>
        <v>119.51610477842627</v>
      </c>
      <c r="AG126" s="2">
        <f t="shared" si="65"/>
        <v>126.18253642946789</v>
      </c>
      <c r="AH126" s="2">
        <f t="shared" si="65"/>
        <v>133.07345755630359</v>
      </c>
      <c r="AI126" s="2">
        <f t="shared" si="65"/>
        <v>140.18091293614071</v>
      </c>
      <c r="AJ126" s="2">
        <f t="shared" si="65"/>
        <v>147.49749973397218</v>
      </c>
      <c r="AK126" s="2">
        <f t="shared" si="65"/>
        <v>155.01616257428077</v>
      </c>
      <c r="AL126" s="2">
        <f t="shared" si="65"/>
        <v>162.73004056525923</v>
      </c>
      <c r="AM126" s="2">
        <f t="shared" si="65"/>
        <v>170.6323539556692</v>
      </c>
      <c r="AN126" s="2">
        <f t="shared" si="65"/>
        <v>178.71632291560695</v>
      </c>
      <c r="AO126" s="2">
        <f t="shared" si="65"/>
        <v>186.9751107531541</v>
      </c>
      <c r="AP126" s="2">
        <f t="shared" si="65"/>
        <v>195.40178661310836</v>
      </c>
      <c r="AQ126" s="2">
        <f t="shared" si="65"/>
        <v>203.98930369134166</v>
      </c>
      <c r="AR126" s="2">
        <f t="shared" si="65"/>
        <v>212.73048880208884</v>
      </c>
      <c r="AS126" s="2">
        <f t="shared" si="65"/>
        <v>221.61804076239537</v>
      </c>
      <c r="AT126" s="2">
        <f t="shared" si="65"/>
        <v>230.64453570523065</v>
      </c>
      <c r="AU126" s="2">
        <f t="shared" si="65"/>
        <v>239.80243724603088</v>
      </c>
      <c r="AV126" s="2">
        <f t="shared" si="65"/>
        <v>249.08411001575274</v>
      </c>
      <c r="AW126" s="2">
        <f t="shared" si="65"/>
        <v>258.48183610619049</v>
      </c>
      <c r="AX126" s="2">
        <f t="shared" si="65"/>
        <v>267.98783244703884</v>
      </c>
      <c r="AY126" s="2">
        <f t="shared" si="65"/>
        <v>277.59427026387982</v>
      </c>
      <c r="AZ126" s="2">
        <f t="shared" si="65"/>
        <v>287.2932933308806</v>
      </c>
      <c r="BA126" s="2">
        <f t="shared" si="65"/>
        <v>297.07703891732365</v>
      </c>
      <c r="BB126" s="2">
        <f t="shared" si="65"/>
        <v>306.93765548342014</v>
      </c>
      <c r="BC126" s="2">
        <f t="shared" si="65"/>
        <v>316.86732243968618</v>
      </c>
      <c r="BD126" s="2">
        <f t="shared" si="65"/>
        <v>326.85826808172635</v>
      </c>
      <c r="BE126" s="2">
        <f t="shared" si="65"/>
        <v>336.90278697160147</v>
      </c>
      <c r="BF126" s="2">
        <f t="shared" si="65"/>
        <v>346.99325667473278</v>
      </c>
      <c r="BG126" s="2">
        <f t="shared" si="65"/>
        <v>357.12215349994693</v>
      </c>
      <c r="BH126" s="2">
        <f t="shared" si="65"/>
        <v>367.28206725120486</v>
      </c>
      <c r="BI126" s="2">
        <f t="shared" si="65"/>
        <v>377.46571460159231</v>
      </c>
      <c r="BJ126" s="2">
        <f t="shared" si="65"/>
        <v>387.66595248021116</v>
      </c>
      <c r="BK126" s="2">
        <f t="shared" si="65"/>
        <v>397.87578900941003</v>
      </c>
      <c r="BL126" s="2">
        <f t="shared" si="65"/>
        <v>408.08839484446378</v>
      </c>
      <c r="BM126" s="2">
        <f t="shared" si="65"/>
        <v>418.29711181391178</v>
      </c>
      <c r="BN126" s="2">
        <f t="shared" ref="BN126:CW126" si="66">(BN123/BN53)*1000</f>
        <v>428.49546260827168</v>
      </c>
      <c r="BO126" s="2">
        <f t="shared" si="66"/>
        <v>438.67715744069909</v>
      </c>
      <c r="BP126" s="2">
        <f t="shared" si="66"/>
        <v>448.83610085726627</v>
      </c>
      <c r="BQ126" s="2">
        <f t="shared" si="66"/>
        <v>458.96639827596391</v>
      </c>
      <c r="BR126" s="2">
        <f t="shared" si="66"/>
        <v>469.06235962529934</v>
      </c>
      <c r="BS126" s="2">
        <f t="shared" si="66"/>
        <v>479.11850486723523</v>
      </c>
      <c r="BT126" s="2">
        <f t="shared" si="66"/>
        <v>489.12956692482192</v>
      </c>
      <c r="BU126" s="2">
        <f t="shared" si="66"/>
        <v>499.09049647119139</v>
      </c>
      <c r="BV126" s="2">
        <f t="shared" si="66"/>
        <v>508.99646524117372</v>
      </c>
      <c r="BW126" s="2">
        <f t="shared" si="66"/>
        <v>518.84287222428031</v>
      </c>
      <c r="BX126" s="2">
        <f t="shared" si="66"/>
        <v>528.62535466682505</v>
      </c>
      <c r="BY126" s="2">
        <f t="shared" si="66"/>
        <v>538.33980096814832</v>
      </c>
      <c r="BZ126" s="2">
        <f t="shared" si="66"/>
        <v>547.98238252466797</v>
      </c>
      <c r="CA126" s="2">
        <f t="shared" si="66"/>
        <v>557.54959929987615</v>
      </c>
      <c r="CB126" s="2">
        <f t="shared" si="66"/>
        <v>567.03837401759063</v>
      </c>
      <c r="CC126" s="2">
        <f t="shared" si="66"/>
        <v>576.44621049812736</v>
      </c>
      <c r="CD126" s="2">
        <f t="shared" si="66"/>
        <v>585.77147534482788</v>
      </c>
      <c r="CE126" s="2">
        <f t="shared" si="66"/>
        <v>595.01390362781194</v>
      </c>
      <c r="CF126" s="2">
        <f t="shared" si="66"/>
        <v>604.17548224179404</v>
      </c>
      <c r="CG126" s="2">
        <f t="shared" si="66"/>
        <v>613.26201796984162</v>
      </c>
      <c r="CH126" s="2">
        <f t="shared" si="66"/>
        <v>622.28590292810179</v>
      </c>
      <c r="CI126" s="2">
        <f t="shared" si="66"/>
        <v>631.27099345858187</v>
      </c>
      <c r="CJ126" s="2">
        <f t="shared" si="66"/>
        <v>640.26125586287139</v>
      </c>
      <c r="CK126" s="2">
        <f t="shared" si="66"/>
        <v>649.33604308850147</v>
      </c>
      <c r="CL126" s="2">
        <f t="shared" si="66"/>
        <v>658.63758129730945</v>
      </c>
      <c r="CM126" s="2">
        <f t="shared" si="66"/>
        <v>668.42057386156944</v>
      </c>
      <c r="CN126" s="2">
        <f t="shared" si="66"/>
        <v>663.54519426625427</v>
      </c>
      <c r="CO126" s="2">
        <f t="shared" si="66"/>
        <v>675.20204663463596</v>
      </c>
      <c r="CP126" s="2">
        <f t="shared" si="66"/>
        <v>685.76845919995196</v>
      </c>
      <c r="CQ126" s="2">
        <f t="shared" si="66"/>
        <v>695.5261843553634</v>
      </c>
      <c r="CR126" s="2">
        <f t="shared" si="66"/>
        <v>704.67465069658067</v>
      </c>
      <c r="CS126" s="2">
        <f t="shared" si="66"/>
        <v>713.35552742552011</v>
      </c>
      <c r="CT126" s="2">
        <f t="shared" si="66"/>
        <v>721.66971241366514</v>
      </c>
      <c r="CU126" s="2">
        <f t="shared" si="66"/>
        <v>729.68920525459373</v>
      </c>
      <c r="CV126" s="2">
        <f t="shared" si="66"/>
        <v>737.47901264862787</v>
      </c>
      <c r="CW126" s="2">
        <f t="shared" si="66"/>
        <v>745.02346566390463</v>
      </c>
    </row>
    <row r="127" spans="1:101" s="95" customFormat="1" ht="20.75" customHeight="1" x14ac:dyDescent="0.2">
      <c r="A127" s="130" t="s">
        <v>166</v>
      </c>
      <c r="B127" s="95">
        <f>((B126)^(1-$B$19)-1)/(1-$B$19)-1</f>
        <v>0.45044306384177402</v>
      </c>
      <c r="C127" s="95">
        <f t="shared" ref="C127:BN127" si="67">((C126)^(1-$B$19)-1)/(1-$B$19)-1</f>
        <v>0.49102937218645271</v>
      </c>
      <c r="D127" s="95">
        <f t="shared" si="67"/>
        <v>0.5282938317154573</v>
      </c>
      <c r="E127" s="95">
        <f t="shared" si="67"/>
        <v>0.56256067659871256</v>
      </c>
      <c r="F127" s="95">
        <f t="shared" si="67"/>
        <v>0.5941239492367818</v>
      </c>
      <c r="G127" s="95">
        <f t="shared" si="67"/>
        <v>0.62324719508398818</v>
      </c>
      <c r="H127" s="95">
        <f t="shared" si="67"/>
        <v>0.65016546141186615</v>
      </c>
      <c r="I127" s="95">
        <f t="shared" si="67"/>
        <v>0.67508810833250088</v>
      </c>
      <c r="J127" s="95">
        <f t="shared" si="67"/>
        <v>0.6982017417167854</v>
      </c>
      <c r="K127" s="95">
        <f t="shared" si="67"/>
        <v>0.71967297130871555</v>
      </c>
      <c r="L127" s="95">
        <f t="shared" si="67"/>
        <v>0.73965089110308502</v>
      </c>
      <c r="M127" s="95">
        <f t="shared" si="67"/>
        <v>0.75826927076017259</v>
      </c>
      <c r="N127" s="95">
        <f t="shared" si="67"/>
        <v>0.77564849194246221</v>
      </c>
      <c r="O127" s="95">
        <f t="shared" si="67"/>
        <v>0.79189728894734635</v>
      </c>
      <c r="P127" s="95">
        <f t="shared" si="67"/>
        <v>0.80711437663083729</v>
      </c>
      <c r="Q127" s="95">
        <f t="shared" si="67"/>
        <v>0.82139008415120296</v>
      </c>
      <c r="R127" s="95">
        <f t="shared" si="67"/>
        <v>0.83480817728550893</v>
      </c>
      <c r="S127" s="95">
        <f t="shared" si="67"/>
        <v>0.84744817013876372</v>
      </c>
      <c r="T127" s="95">
        <f t="shared" si="67"/>
        <v>0.85939162119396273</v>
      </c>
      <c r="U127" s="95">
        <f t="shared" si="67"/>
        <v>0.87072115227214586</v>
      </c>
      <c r="V127" s="95">
        <f t="shared" si="67"/>
        <v>0.88152738386892371</v>
      </c>
      <c r="W127" s="95">
        <f t="shared" si="67"/>
        <v>0.89183875586466432</v>
      </c>
      <c r="X127" s="95">
        <f t="shared" si="67"/>
        <v>0.90164859442226564</v>
      </c>
      <c r="Y127" s="95">
        <f t="shared" si="67"/>
        <v>0.91096561665928455</v>
      </c>
      <c r="Z127" s="95">
        <f t="shared" si="67"/>
        <v>0.91980590675405605</v>
      </c>
      <c r="AA127" s="95">
        <f t="shared" si="67"/>
        <v>0.92818795553357525</v>
      </c>
      <c r="AB127" s="95">
        <f t="shared" si="67"/>
        <v>0.93612898701461766</v>
      </c>
      <c r="AC127" s="95">
        <f t="shared" si="67"/>
        <v>0.94364140265654051</v>
      </c>
      <c r="AD127" s="95">
        <f t="shared" si="67"/>
        <v>0.95072819706090517</v>
      </c>
      <c r="AE127" s="95">
        <f t="shared" si="67"/>
        <v>0.95751926673802812</v>
      </c>
      <c r="AF127" s="95">
        <f t="shared" si="67"/>
        <v>0.96402855110504793</v>
      </c>
      <c r="AG127" s="95">
        <f t="shared" si="67"/>
        <v>0.97025861204828834</v>
      </c>
      <c r="AH127" s="95">
        <f t="shared" si="67"/>
        <v>0.97621586068464339</v>
      </c>
      <c r="AI127" s="95">
        <f t="shared" si="67"/>
        <v>0.9819090986447403</v>
      </c>
      <c r="AJ127" s="95">
        <f t="shared" si="67"/>
        <v>0.98734852193226463</v>
      </c>
      <c r="AK127" s="95">
        <f t="shared" si="67"/>
        <v>0.99254504368198204</v>
      </c>
      <c r="AL127" s="95">
        <f t="shared" si="67"/>
        <v>0.99750983860102949</v>
      </c>
      <c r="AM127" s="95">
        <f t="shared" si="67"/>
        <v>1.0022540408211538</v>
      </c>
      <c r="AN127" s="95">
        <f t="shared" si="67"/>
        <v>1.0067885486440775</v>
      </c>
      <c r="AO127" s="95">
        <f t="shared" si="67"/>
        <v>1.0111239024328826</v>
      </c>
      <c r="AP127" s="95">
        <f t="shared" si="67"/>
        <v>1.0152702127927897</v>
      </c>
      <c r="AQ127" s="95">
        <f t="shared" si="67"/>
        <v>1.0192371230232125</v>
      </c>
      <c r="AR127" s="95">
        <f t="shared" si="67"/>
        <v>1.0230337942374534</v>
      </c>
      <c r="AS127" s="95">
        <f t="shared" si="67"/>
        <v>1.0266689055342049</v>
      </c>
      <c r="AT127" s="95">
        <f t="shared" si="67"/>
        <v>1.0301506639922047</v>
      </c>
      <c r="AU127" s="95">
        <f t="shared" si="67"/>
        <v>1.0334868206624339</v>
      </c>
      <c r="AV127" s="95">
        <f t="shared" si="67"/>
        <v>1.036684690039865</v>
      </c>
      <c r="AW127" s="95">
        <f t="shared" si="67"/>
        <v>1.039751171553871</v>
      </c>
      <c r="AX127" s="95">
        <f t="shared" si="67"/>
        <v>1.0426927715573751</v>
      </c>
      <c r="AY127" s="95">
        <f t="shared" si="67"/>
        <v>1.0455156256756428</v>
      </c>
      <c r="AZ127" s="95">
        <f t="shared" si="67"/>
        <v>1.0482255201665414</v>
      </c>
      <c r="BA127" s="95">
        <f t="shared" si="67"/>
        <v>1.0508279132798264</v>
      </c>
      <c r="BB127" s="95">
        <f t="shared" si="67"/>
        <v>1.053327954806663</v>
      </c>
      <c r="BC127" s="95">
        <f t="shared" si="67"/>
        <v>1.0557305053078845</v>
      </c>
      <c r="BD127" s="95">
        <f t="shared" si="67"/>
        <v>1.0580401539382627</v>
      </c>
      <c r="BE127" s="95">
        <f t="shared" si="67"/>
        <v>1.0602612352696892</v>
      </c>
      <c r="BF127" s="95">
        <f t="shared" si="67"/>
        <v>1.0623978451225935</v>
      </c>
      <c r="BG127" s="95">
        <f t="shared" si="67"/>
        <v>1.0644538553752376</v>
      </c>
      <c r="BH127" s="95">
        <f t="shared" si="67"/>
        <v>1.0664329278145663</v>
      </c>
      <c r="BI127" s="95">
        <f t="shared" si="67"/>
        <v>1.0683385270153845</v>
      </c>
      <c r="BJ127" s="95">
        <f t="shared" si="67"/>
        <v>1.0701739325674331</v>
      </c>
      <c r="BK127" s="95">
        <f t="shared" si="67"/>
        <v>1.0719422502347613</v>
      </c>
      <c r="BL127" s="95">
        <f t="shared" si="67"/>
        <v>1.0736464226323132</v>
      </c>
      <c r="BM127" s="95">
        <f t="shared" si="67"/>
        <v>1.0752892389131077</v>
      </c>
      <c r="BN127" s="95">
        <f t="shared" si="67"/>
        <v>1.0768733441514726</v>
      </c>
      <c r="BO127" s="95">
        <f t="shared" ref="BO127:CW127" si="68">((BO126)^(1-$B$19)-1)/(1-$B$19)-1</f>
        <v>1.0784012477817191</v>
      </c>
      <c r="BP127" s="95">
        <f t="shared" si="68"/>
        <v>1.0798753316597143</v>
      </c>
      <c r="BQ127" s="95">
        <f t="shared" si="68"/>
        <v>1.0812978576829564</v>
      </c>
      <c r="BR127" s="95">
        <f t="shared" si="68"/>
        <v>1.0826709746305707</v>
      </c>
      <c r="BS127" s="95">
        <f t="shared" si="68"/>
        <v>1.083996724934877</v>
      </c>
      <c r="BT127" s="95">
        <f t="shared" si="68"/>
        <v>1.0852770507675618</v>
      </c>
      <c r="BU127" s="95">
        <f t="shared" si="68"/>
        <v>1.0865138000625167</v>
      </c>
      <c r="BV127" s="95">
        <f t="shared" si="68"/>
        <v>1.0877087320358982</v>
      </c>
      <c r="BW127" s="95">
        <f t="shared" si="68"/>
        <v>1.0888635227538299</v>
      </c>
      <c r="BX127" s="95">
        <f t="shared" si="68"/>
        <v>1.0899797709109147</v>
      </c>
      <c r="BY127" s="95">
        <f t="shared" si="68"/>
        <v>1.0910590034207108</v>
      </c>
      <c r="BZ127" s="95">
        <f t="shared" si="68"/>
        <v>1.0921026826372837</v>
      </c>
      <c r="CA127" s="95">
        <f t="shared" si="68"/>
        <v>1.0931122143485323</v>
      </c>
      <c r="CB127" s="95">
        <f t="shared" si="68"/>
        <v>1.0940889599317001</v>
      </c>
      <c r="CC127" s="95">
        <f t="shared" si="68"/>
        <v>1.0950342535030648</v>
      </c>
      <c r="CD127" s="95">
        <f t="shared" si="68"/>
        <v>1.0959494289874447</v>
      </c>
      <c r="CE127" s="95">
        <f t="shared" si="68"/>
        <v>1.0968358650903642</v>
      </c>
      <c r="CF127" s="95">
        <f t="shared" si="68"/>
        <v>1.097695059692632</v>
      </c>
      <c r="CG127" s="95">
        <f t="shared" si="68"/>
        <v>1.0985287571521325</v>
      </c>
      <c r="CH127" s="95">
        <f t="shared" si="68"/>
        <v>1.0993391663261436</v>
      </c>
      <c r="CI127" s="95">
        <f t="shared" si="68"/>
        <v>1.1001293358744269</v>
      </c>
      <c r="CJ127" s="95">
        <f t="shared" si="68"/>
        <v>1.1009038048343376</v>
      </c>
      <c r="CK127" s="95">
        <f t="shared" si="68"/>
        <v>1.1016697262477191</v>
      </c>
      <c r="CL127" s="95">
        <f t="shared" si="68"/>
        <v>1.1024388438345731</v>
      </c>
      <c r="CM127" s="95">
        <f t="shared" si="68"/>
        <v>1.1032309597817922</v>
      </c>
      <c r="CN127" s="95">
        <f t="shared" si="68"/>
        <v>1.1028383234966199</v>
      </c>
      <c r="CO127" s="95">
        <f t="shared" si="68"/>
        <v>1.1037702492905739</v>
      </c>
      <c r="CP127" s="95">
        <f t="shared" si="68"/>
        <v>1.1045950630990373</v>
      </c>
      <c r="CQ127" s="95">
        <f t="shared" si="68"/>
        <v>1.1053405495111286</v>
      </c>
      <c r="CR127" s="95">
        <f t="shared" si="68"/>
        <v>1.1060258432810626</v>
      </c>
      <c r="CS127" s="95">
        <f t="shared" si="68"/>
        <v>1.1066642872416539</v>
      </c>
      <c r="CT127" s="95">
        <f t="shared" si="68"/>
        <v>1.1072652886310625</v>
      </c>
      <c r="CU127" s="95">
        <f t="shared" si="68"/>
        <v>1.1078355510491593</v>
      </c>
      <c r="CV127" s="95">
        <f t="shared" si="68"/>
        <v>1.1083808461449292</v>
      </c>
      <c r="CW127" s="95">
        <f t="shared" si="68"/>
        <v>1.1089010631454452</v>
      </c>
    </row>
    <row r="128" spans="1:101" ht="20.75" customHeight="1" x14ac:dyDescent="0.2">
      <c r="A128" s="8" t="s">
        <v>167</v>
      </c>
      <c r="B128" s="46">
        <f>B$18*B$53*B127</f>
        <v>3334.6300016206528</v>
      </c>
      <c r="C128" s="5">
        <f t="shared" ref="B128:BM128" si="69">C$18*C$53*C127</f>
        <v>3836.8754840926645</v>
      </c>
      <c r="D128" s="5">
        <f t="shared" si="69"/>
        <v>4322.8827278252411</v>
      </c>
      <c r="E128" s="5">
        <f t="shared" si="69"/>
        <v>4787.6282881558427</v>
      </c>
      <c r="F128" s="5">
        <f t="shared" si="69"/>
        <v>5227.6355007503707</v>
      </c>
      <c r="G128" s="5">
        <f t="shared" si="69"/>
        <v>5640.7257305670892</v>
      </c>
      <c r="H128" s="5">
        <f t="shared" si="69"/>
        <v>6025.7777040727406</v>
      </c>
      <c r="I128" s="5">
        <f t="shared" si="69"/>
        <v>6382.506219746334</v>
      </c>
      <c r="J128" s="5">
        <f t="shared" si="69"/>
        <v>6711.2665931107458</v>
      </c>
      <c r="K128" s="5">
        <f t="shared" si="69"/>
        <v>7012.8873959754947</v>
      </c>
      <c r="L128" s="5">
        <f t="shared" si="69"/>
        <v>7288.53141400401</v>
      </c>
      <c r="M128" s="5">
        <f t="shared" si="69"/>
        <v>7539.5830730820562</v>
      </c>
      <c r="N128" s="5">
        <f t="shared" si="69"/>
        <v>7767.559700391892</v>
      </c>
      <c r="O128" s="5">
        <f t="shared" si="69"/>
        <v>7974.0436948042279</v>
      </c>
      <c r="P128" s="5">
        <f t="shared" si="69"/>
        <v>8160.6328522913482</v>
      </c>
      <c r="Q128" s="5">
        <f t="shared" si="69"/>
        <v>8328.9066585893888</v>
      </c>
      <c r="R128" s="5">
        <f t="shared" si="69"/>
        <v>8480.4073557545689</v>
      </c>
      <c r="S128" s="5">
        <f t="shared" si="69"/>
        <v>8616.6361742904464</v>
      </c>
      <c r="T128" s="5">
        <f t="shared" si="69"/>
        <v>8739.0979637135915</v>
      </c>
      <c r="U128" s="5">
        <f t="shared" si="69"/>
        <v>8849.2776242482869</v>
      </c>
      <c r="V128" s="5">
        <f t="shared" si="69"/>
        <v>8948.701072863998</v>
      </c>
      <c r="W128" s="5">
        <f t="shared" si="69"/>
        <v>9038.2172753688628</v>
      </c>
      <c r="X128" s="5">
        <f t="shared" si="69"/>
        <v>9118.2748068362162</v>
      </c>
      <c r="Y128" s="5">
        <f t="shared" si="69"/>
        <v>9189.436354028303</v>
      </c>
      <c r="Z128" s="5">
        <f t="shared" si="69"/>
        <v>9252.2983620923133</v>
      </c>
      <c r="AA128" s="5">
        <f t="shared" si="69"/>
        <v>9307.4424728502454</v>
      </c>
      <c r="AB128" s="5">
        <f t="shared" si="69"/>
        <v>9355.4007736466374</v>
      </c>
      <c r="AC128" s="5">
        <f t="shared" si="69"/>
        <v>9396.6230723859353</v>
      </c>
      <c r="AD128" s="5">
        <f t="shared" si="69"/>
        <v>9431.4348542419502</v>
      </c>
      <c r="AE128" s="5">
        <f t="shared" si="69"/>
        <v>9461.3885702935131</v>
      </c>
      <c r="AF128" s="5">
        <f t="shared" si="69"/>
        <v>9486.8506970102699</v>
      </c>
      <c r="AG128" s="5">
        <f t="shared" si="69"/>
        <v>9508.0516186191271</v>
      </c>
      <c r="AH128" s="5">
        <f t="shared" si="69"/>
        <v>9525.2389383418449</v>
      </c>
      <c r="AI128" s="5">
        <f t="shared" si="69"/>
        <v>9538.6647040961925</v>
      </c>
      <c r="AJ128" s="5">
        <f t="shared" si="69"/>
        <v>9548.5772328946368</v>
      </c>
      <c r="AK128" s="5">
        <f t="shared" si="69"/>
        <v>9555.2160530696219</v>
      </c>
      <c r="AL128" s="5">
        <f t="shared" si="69"/>
        <v>9558.8089636139539</v>
      </c>
      <c r="AM128" s="5">
        <f t="shared" si="69"/>
        <v>9559.5705118288042</v>
      </c>
      <c r="AN128" s="5">
        <f t="shared" si="69"/>
        <v>9557.7014165557721</v>
      </c>
      <c r="AO128" s="5">
        <f t="shared" si="69"/>
        <v>9553.3885988766015</v>
      </c>
      <c r="AP128" s="5">
        <f t="shared" si="69"/>
        <v>9546.8055950530597</v>
      </c>
      <c r="AQ128" s="5">
        <f t="shared" si="69"/>
        <v>9538.1131975965018</v>
      </c>
      <c r="AR128" s="5">
        <f t="shared" si="69"/>
        <v>9527.4602163799318</v>
      </c>
      <c r="AS128" s="5">
        <f t="shared" si="69"/>
        <v>9514.984292088262</v>
      </c>
      <c r="AT128" s="5">
        <f t="shared" si="69"/>
        <v>9500.8127183424131</v>
      </c>
      <c r="AU128" s="5">
        <f t="shared" si="69"/>
        <v>9485.0632428848076</v>
      </c>
      <c r="AV128" s="5">
        <f t="shared" si="69"/>
        <v>9467.8448308348979</v>
      </c>
      <c r="AW128" s="5">
        <f t="shared" si="69"/>
        <v>9449.2583828523639</v>
      </c>
      <c r="AX128" s="5">
        <f t="shared" si="69"/>
        <v>9429.3974003763415</v>
      </c>
      <c r="AY128" s="5">
        <f t="shared" si="69"/>
        <v>9408.3486024496924</v>
      </c>
      <c r="AZ128" s="5">
        <f t="shared" si="69"/>
        <v>9386.1924872679247</v>
      </c>
      <c r="BA128" s="5">
        <f t="shared" si="69"/>
        <v>9363.0038523309413</v>
      </c>
      <c r="BB128" s="5">
        <f t="shared" si="69"/>
        <v>9338.8522614229223</v>
      </c>
      <c r="BC128" s="5">
        <f t="shared" si="69"/>
        <v>9313.8024759060663</v>
      </c>
      <c r="BD128" s="5">
        <f t="shared" si="69"/>
        <v>9287.9148442920941</v>
      </c>
      <c r="BE128" s="5">
        <f t="shared" si="69"/>
        <v>9261.245657027237</v>
      </c>
      <c r="BF128" s="5">
        <f t="shared" si="69"/>
        <v>9233.8474695170444</v>
      </c>
      <c r="BG128" s="5">
        <f t="shared" si="69"/>
        <v>9205.7693957597603</v>
      </c>
      <c r="BH128" s="5">
        <f t="shared" si="69"/>
        <v>9177.0573754985726</v>
      </c>
      <c r="BI128" s="5">
        <f t="shared" si="69"/>
        <v>9147.7544168747554</v>
      </c>
      <c r="BJ128" s="5">
        <f t="shared" si="69"/>
        <v>9117.9008191833709</v>
      </c>
      <c r="BK128" s="5">
        <f t="shared" si="69"/>
        <v>9087.5343737968506</v>
      </c>
      <c r="BL128" s="5">
        <f t="shared" si="69"/>
        <v>9056.6905497303978</v>
      </c>
      <c r="BM128" s="5">
        <f t="shared" si="69"/>
        <v>9025.4026608110598</v>
      </c>
      <c r="BN128" s="5">
        <f t="shared" ref="BN128:CW128" si="70">BN$18*BN$53*BN127</f>
        <v>8993.7020214049408</v>
      </c>
      <c r="BO128" s="5">
        <f t="shared" si="70"/>
        <v>8961.6180862893762</v>
      </c>
      <c r="BP128" s="5">
        <f t="shared" si="70"/>
        <v>8929.1785803563853</v>
      </c>
      <c r="BQ128" s="5">
        <f t="shared" si="70"/>
        <v>8896.4096183552247</v>
      </c>
      <c r="BR128" s="5">
        <f t="shared" si="70"/>
        <v>8863.3358125794275</v>
      </c>
      <c r="BS128" s="5">
        <f t="shared" si="70"/>
        <v>8829.9803749996809</v>
      </c>
      <c r="BT128" s="5">
        <f t="shared" si="70"/>
        <v>8796.365209281159</v>
      </c>
      <c r="BU128" s="5">
        <f t="shared" si="70"/>
        <v>8762.5109982643535</v>
      </c>
      <c r="BV128" s="5">
        <f t="shared" si="70"/>
        <v>8728.4372837218689</v>
      </c>
      <c r="BW128" s="5">
        <f t="shared" si="70"/>
        <v>8694.1625432087749</v>
      </c>
      <c r="BX128" s="5">
        <f t="shared" si="70"/>
        <v>8659.7042655356199</v>
      </c>
      <c r="BY128" s="5">
        <f t="shared" si="70"/>
        <v>8625.0790218695183</v>
      </c>
      <c r="BZ128" s="5">
        <f t="shared" si="70"/>
        <v>8590.3025470159973</v>
      </c>
      <c r="CA128" s="5">
        <f t="shared" si="70"/>
        <v>8555.3898238775746</v>
      </c>
      <c r="CB128" s="5">
        <f t="shared" si="70"/>
        <v>8520.3551974376824</v>
      </c>
      <c r="CC128" s="5">
        <f t="shared" si="70"/>
        <v>8485.2125237284399</v>
      </c>
      <c r="CD128" s="5">
        <f t="shared" si="70"/>
        <v>8449.9753905539437</v>
      </c>
      <c r="CE128" s="5">
        <f t="shared" si="70"/>
        <v>8414.6574686943732</v>
      </c>
      <c r="CF128" s="5">
        <f t="shared" si="70"/>
        <v>8379.2730769143673</v>
      </c>
      <c r="CG128" s="5">
        <f t="shared" si="70"/>
        <v>8343.8381315573115</v>
      </c>
      <c r="CH128" s="5">
        <f t="shared" si="70"/>
        <v>8308.3717528285651</v>
      </c>
      <c r="CI128" s="5">
        <f t="shared" si="70"/>
        <v>8272.8990049178828</v>
      </c>
      <c r="CJ128" s="5">
        <f t="shared" si="70"/>
        <v>8237.4556124446499</v>
      </c>
      <c r="CK128" s="5">
        <f t="shared" si="70"/>
        <v>8202.0960553453679</v>
      </c>
      <c r="CL128" s="5">
        <f t="shared" si="70"/>
        <v>8166.9077368666485</v>
      </c>
      <c r="CM128" s="5">
        <f t="shared" si="70"/>
        <v>8132.0357117650328</v>
      </c>
      <c r="CN128" s="5">
        <f t="shared" si="70"/>
        <v>8088.6188044654227</v>
      </c>
      <c r="CO128" s="5">
        <f t="shared" si="70"/>
        <v>8055.0988995886682</v>
      </c>
      <c r="CP128" s="5">
        <f t="shared" si="70"/>
        <v>8020.9342489328856</v>
      </c>
      <c r="CQ128" s="5">
        <f t="shared" si="70"/>
        <v>7986.3367611783651</v>
      </c>
      <c r="CR128" s="5">
        <f t="shared" si="70"/>
        <v>7951.4520393025323</v>
      </c>
      <c r="CS128" s="5">
        <f t="shared" si="70"/>
        <v>7916.3814254809722</v>
      </c>
      <c r="CT128" s="5">
        <f t="shared" si="70"/>
        <v>7881.1962817928988</v>
      </c>
      <c r="CU128" s="5">
        <f t="shared" si="70"/>
        <v>7845.9474379708472</v>
      </c>
      <c r="CV128" s="5">
        <f t="shared" si="70"/>
        <v>7810.6781709134757</v>
      </c>
      <c r="CW128" s="5">
        <f t="shared" si="70"/>
        <v>7775.3896690216725</v>
      </c>
    </row>
    <row r="129" spans="1:101" ht="20.75" customHeight="1" x14ac:dyDescent="0.2">
      <c r="A129" s="22" t="s">
        <v>168</v>
      </c>
      <c r="B129" s="56">
        <f>SUM(B128:CW128)*5*B49+B50</f>
        <v>117386.62793217589</v>
      </c>
      <c r="C129" s="7">
        <v>4485.7434548264955</v>
      </c>
      <c r="D129" s="7">
        <f>+B129-C129</f>
        <v>112900.88447734939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</row>
    <row r="130" spans="1:101" ht="29.75" customHeight="1" thickBot="1" x14ac:dyDescent="0.25">
      <c r="A130" s="23" t="s">
        <v>18</v>
      </c>
      <c r="C130" s="24"/>
      <c r="D130" s="24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</row>
    <row r="131" spans="1:101" customFormat="1" ht="14" thickTop="1" x14ac:dyDescent="0.15">
      <c r="A131" t="s">
        <v>424</v>
      </c>
      <c r="B131">
        <v>0.26059186359999997</v>
      </c>
      <c r="C131">
        <v>0.25717638850000002</v>
      </c>
      <c r="D131">
        <v>0.25445436910000002</v>
      </c>
      <c r="E131">
        <v>0.25214593899999999</v>
      </c>
      <c r="F131">
        <v>0.25020346380000003</v>
      </c>
      <c r="G131">
        <v>0.24858452049999999</v>
      </c>
      <c r="H131">
        <v>0.247251684</v>
      </c>
      <c r="I131">
        <v>0.24617210419999999</v>
      </c>
      <c r="J131">
        <v>0.2453169794</v>
      </c>
      <c r="K131">
        <v>0.24466097379999999</v>
      </c>
      <c r="L131">
        <v>0.24418157830000001</v>
      </c>
      <c r="M131">
        <v>0.24385836859999999</v>
      </c>
      <c r="N131">
        <v>0.24367205</v>
      </c>
      <c r="O131">
        <v>0.24360307340000001</v>
      </c>
      <c r="P131">
        <v>0.24362941900000001</v>
      </c>
      <c r="Q131">
        <v>0.24372280120000001</v>
      </c>
      <c r="R131">
        <v>0.24384191399999999</v>
      </c>
      <c r="S131">
        <v>0.24392015989999999</v>
      </c>
      <c r="T131">
        <v>0.2438683935</v>
      </c>
      <c r="U131">
        <v>0.24349705490000001</v>
      </c>
      <c r="V131">
        <v>0.24334847279999999</v>
      </c>
      <c r="W131">
        <v>0.2435046441</v>
      </c>
      <c r="X131">
        <v>0.24365360899999999</v>
      </c>
      <c r="Y131">
        <v>0.2438192401</v>
      </c>
      <c r="Z131">
        <v>0.2440281852</v>
      </c>
      <c r="AA131">
        <v>0.24431981119999999</v>
      </c>
      <c r="AB131">
        <v>0.24476099900000001</v>
      </c>
      <c r="AC131">
        <v>0.24547090060000001</v>
      </c>
      <c r="AD131">
        <v>0.2466639568</v>
      </c>
      <c r="AE131">
        <v>0.24564474610000001</v>
      </c>
      <c r="AF131">
        <v>0.24581710349999999</v>
      </c>
      <c r="AG131">
        <v>0.2459790389</v>
      </c>
      <c r="AH131">
        <v>0.24613305420000001</v>
      </c>
      <c r="AI131">
        <v>0.24628083470000001</v>
      </c>
      <c r="AJ131">
        <v>0.24642351809999999</v>
      </c>
      <c r="AK131">
        <v>0.24656186860000001</v>
      </c>
      <c r="AL131">
        <v>0.24669639309999999</v>
      </c>
      <c r="AM131">
        <v>0.24682742390000001</v>
      </c>
      <c r="AN131">
        <v>0.24695517519999999</v>
      </c>
      <c r="AO131">
        <v>0.24707978420000001</v>
      </c>
      <c r="AP131">
        <v>0.2472013401</v>
      </c>
      <c r="AQ131">
        <v>0.24731990300000001</v>
      </c>
      <c r="AR131">
        <v>0.2474355174</v>
      </c>
      <c r="AS131">
        <v>0.24754822139999999</v>
      </c>
      <c r="AT131">
        <v>0.24765805190000001</v>
      </c>
      <c r="AU131">
        <v>0.24776504769999999</v>
      </c>
      <c r="AV131">
        <v>0.24786925160000001</v>
      </c>
      <c r="AW131">
        <v>0.24797071030000001</v>
      </c>
      <c r="AX131">
        <v>0.2480694755</v>
      </c>
      <c r="AY131">
        <v>0.2481656019</v>
      </c>
      <c r="AZ131">
        <v>0.24825914909999999</v>
      </c>
      <c r="BA131">
        <v>0.24835017740000001</v>
      </c>
      <c r="BB131">
        <v>0.24843875030000001</v>
      </c>
      <c r="BC131">
        <v>0.2485249319</v>
      </c>
      <c r="BD131">
        <v>0.2486087867</v>
      </c>
      <c r="BE131">
        <v>0.24869037920000001</v>
      </c>
      <c r="BF131">
        <v>0.24876977319999999</v>
      </c>
      <c r="BG131">
        <v>0.24884703129999999</v>
      </c>
      <c r="BH131">
        <v>0.24892221449999999</v>
      </c>
      <c r="BI131">
        <v>0.24899538260000001</v>
      </c>
      <c r="BJ131">
        <v>0.24906659279999999</v>
      </c>
      <c r="BK131">
        <v>0.2491359007</v>
      </c>
      <c r="BL131">
        <v>0.24920335900000001</v>
      </c>
      <c r="BM131">
        <v>0.2492690189</v>
      </c>
      <c r="BN131">
        <v>0.24933292830000001</v>
      </c>
      <c r="BO131">
        <v>0.24939513299999999</v>
      </c>
      <c r="BP131">
        <v>0.24945567639999999</v>
      </c>
      <c r="BQ131">
        <v>0.249514598</v>
      </c>
      <c r="BR131">
        <v>0.2495719347</v>
      </c>
      <c r="BS131">
        <v>0.24962771819999999</v>
      </c>
      <c r="BT131">
        <v>0.24968197440000001</v>
      </c>
      <c r="BU131">
        <v>0.24973471880000001</v>
      </c>
      <c r="BV131">
        <v>0.2497859519</v>
      </c>
      <c r="BW131">
        <v>0.24983564859999999</v>
      </c>
      <c r="BX131">
        <v>0.24988373759999999</v>
      </c>
      <c r="BY131">
        <v>0.24993007289999999</v>
      </c>
      <c r="BZ131">
        <v>0.24997437310000001</v>
      </c>
      <c r="CA131">
        <v>0.25001612849999999</v>
      </c>
      <c r="CB131">
        <v>0.25005442449999998</v>
      </c>
      <c r="CC131">
        <v>0.2500876434</v>
      </c>
      <c r="CD131">
        <v>0.25011294519999999</v>
      </c>
      <c r="CE131">
        <v>0.2501253557</v>
      </c>
      <c r="CF131">
        <v>0.25011619010000002</v>
      </c>
      <c r="CG131">
        <v>0.25007029959999999</v>
      </c>
      <c r="CH131">
        <v>0.24996127430000001</v>
      </c>
      <c r="CI131">
        <v>0.2497430739</v>
      </c>
      <c r="CJ131">
        <v>0.24933535530000001</v>
      </c>
      <c r="CK131">
        <v>0.2485977174</v>
      </c>
      <c r="CL131">
        <v>0.24728372949999999</v>
      </c>
      <c r="CM131">
        <v>0.2449579475</v>
      </c>
      <c r="CN131">
        <v>0.25827814570000002</v>
      </c>
      <c r="CO131">
        <v>0.25827814570000002</v>
      </c>
      <c r="CP131">
        <v>0.25827814570000002</v>
      </c>
      <c r="CQ131">
        <v>0.25827814570000002</v>
      </c>
      <c r="CR131">
        <v>0.25827814570000002</v>
      </c>
      <c r="CS131">
        <v>0.25827814570000002</v>
      </c>
      <c r="CT131">
        <v>0.25827814570000002</v>
      </c>
      <c r="CU131">
        <v>0.25827814570000002</v>
      </c>
      <c r="CV131">
        <v>0.25827814570000002</v>
      </c>
      <c r="CW131">
        <v>0.25827814570000002</v>
      </c>
    </row>
    <row r="132" spans="1:101" customFormat="1" ht="13" x14ac:dyDescent="0.15">
      <c r="A132" t="s">
        <v>425</v>
      </c>
      <c r="B132">
        <v>30.696658875099999</v>
      </c>
      <c r="C132">
        <v>36.717547486800001</v>
      </c>
      <c r="D132">
        <v>43.526353851000003</v>
      </c>
      <c r="E132">
        <v>51.170156945099997</v>
      </c>
      <c r="F132">
        <v>59.696174725699997</v>
      </c>
      <c r="G132">
        <v>69.151619770799996</v>
      </c>
      <c r="H132">
        <v>79.583512068199994</v>
      </c>
      <c r="I132">
        <v>91.038453484599998</v>
      </c>
      <c r="J132">
        <v>103.5623711412</v>
      </c>
      <c r="K132">
        <v>117.20023899420001</v>
      </c>
      <c r="L132">
        <v>131.99578978689999</v>
      </c>
      <c r="M132">
        <v>147.99123534949999</v>
      </c>
      <c r="N132">
        <v>165.22703323499999</v>
      </c>
      <c r="O132">
        <v>183.741760734</v>
      </c>
      <c r="P132">
        <v>203.5722285244</v>
      </c>
      <c r="Q132">
        <v>224.7540820733</v>
      </c>
      <c r="R132">
        <v>247.32337819380001</v>
      </c>
      <c r="S132">
        <v>271.32007362029998</v>
      </c>
      <c r="T132">
        <v>296.80307470060001</v>
      </c>
      <c r="U132">
        <v>323.8402119447</v>
      </c>
      <c r="V132">
        <v>352.51665565090002</v>
      </c>
      <c r="W132">
        <v>382.8446101934</v>
      </c>
      <c r="X132">
        <v>414.79921074549998</v>
      </c>
      <c r="Y132">
        <v>448.37006696129998</v>
      </c>
      <c r="Z132">
        <v>483.55514725850003</v>
      </c>
      <c r="AA132">
        <v>520.35659574730005</v>
      </c>
      <c r="AB132">
        <v>558.77693614780003</v>
      </c>
      <c r="AC132">
        <v>598.81361550140002</v>
      </c>
      <c r="AD132">
        <v>640.44851180830005</v>
      </c>
      <c r="AE132">
        <v>684.81959160719998</v>
      </c>
      <c r="AF132">
        <v>730.61577325819997</v>
      </c>
      <c r="AG132">
        <v>777.81983748389996</v>
      </c>
      <c r="AH132">
        <v>826.40136190769999</v>
      </c>
      <c r="AI132">
        <v>876.31794103109996</v>
      </c>
      <c r="AJ132">
        <v>927.5164530733</v>
      </c>
      <c r="AK132">
        <v>979.93416970390001</v>
      </c>
      <c r="AL132">
        <v>1033.4996529770001</v>
      </c>
      <c r="AM132">
        <v>1088.1334496254999</v>
      </c>
      <c r="AN132">
        <v>1143.7486141152001</v>
      </c>
      <c r="AO132">
        <v>1200.2510936486001</v>
      </c>
      <c r="AP132">
        <v>1257.5400006599</v>
      </c>
      <c r="AQ132">
        <v>1315.5078009465999</v>
      </c>
      <c r="AR132">
        <v>1374.0404210777999</v>
      </c>
      <c r="AS132">
        <v>1433.0172952121</v>
      </c>
      <c r="AT132">
        <v>1492.3113479009</v>
      </c>
      <c r="AU132">
        <v>1551.7889242250999</v>
      </c>
      <c r="AV132">
        <v>1611.3096620778001</v>
      </c>
      <c r="AW132">
        <v>1670.7263099902</v>
      </c>
      <c r="AX132">
        <v>1729.8844885016999</v>
      </c>
      <c r="AY132">
        <v>1788.6224059880999</v>
      </c>
      <c r="AZ132">
        <v>1846.7705066121</v>
      </c>
      <c r="BA132">
        <v>1904.151095382</v>
      </c>
      <c r="BB132">
        <v>1960.5778902182001</v>
      </c>
      <c r="BC132">
        <v>2015.8555595681</v>
      </c>
      <c r="BD132">
        <v>2069.7792204745001</v>
      </c>
      <c r="BE132">
        <v>2122.1339260300001</v>
      </c>
      <c r="BF132">
        <v>2172.6941468299001</v>
      </c>
      <c r="BG132">
        <v>2221.2232755982</v>
      </c>
      <c r="BH132">
        <v>2267.4731683267</v>
      </c>
      <c r="BI132">
        <v>2311.1837491722999</v>
      </c>
      <c r="BJ132">
        <v>2352.0827248394999</v>
      </c>
      <c r="BK132">
        <v>2389.8854207700001</v>
      </c>
      <c r="BL132">
        <v>2424.2948047018999</v>
      </c>
      <c r="BM132">
        <v>2455.0017271720999</v>
      </c>
      <c r="BN132">
        <v>2481.6854464899998</v>
      </c>
      <c r="BO132">
        <v>2504.0144799638001</v>
      </c>
      <c r="BP132">
        <v>2521.6478585129998</v>
      </c>
      <c r="BQ132">
        <v>2534.2368449635001</v>
      </c>
      <c r="BR132">
        <v>2541.427170126</v>
      </c>
      <c r="BS132">
        <v>2542.8618841401999</v>
      </c>
      <c r="BT132">
        <v>2538.1848593454001</v>
      </c>
      <c r="BU132">
        <v>2527.0450295494002</v>
      </c>
      <c r="BV132">
        <v>2509.1014045072998</v>
      </c>
      <c r="BW132">
        <v>2484.0289112990999</v>
      </c>
      <c r="BX132">
        <v>2451.5251146118999</v>
      </c>
      <c r="BY132">
        <v>2411.3177726166</v>
      </c>
      <c r="BZ132">
        <v>2363.1733205753999</v>
      </c>
      <c r="CA132">
        <v>2306.9061588765999</v>
      </c>
      <c r="CB132">
        <v>2242.3888316320999</v>
      </c>
      <c r="CC132">
        <v>2169.5629540012001</v>
      </c>
      <c r="CD132">
        <v>2088.4508832924998</v>
      </c>
      <c r="CE132">
        <v>1999.1680891204001</v>
      </c>
      <c r="CF132">
        <v>1901.9360739438</v>
      </c>
      <c r="CG132">
        <v>1797.0957371666</v>
      </c>
      <c r="CH132">
        <v>1685.1207909548</v>
      </c>
      <c r="CI132">
        <v>1566.6304364608</v>
      </c>
      <c r="CJ132">
        <v>1442.3996767756</v>
      </c>
      <c r="CK132">
        <v>1313.3636622646</v>
      </c>
      <c r="CL132">
        <v>1180.6098371662999</v>
      </c>
      <c r="CM132">
        <v>1045.3445275843001</v>
      </c>
      <c r="CN132">
        <v>890.70933755939996</v>
      </c>
      <c r="CO132">
        <v>758.61786699590004</v>
      </c>
      <c r="CP132">
        <v>626.98349695770003</v>
      </c>
      <c r="CQ132">
        <v>498.94305777779999</v>
      </c>
      <c r="CR132">
        <v>377.6551969235</v>
      </c>
      <c r="CS132">
        <v>266.4527024985</v>
      </c>
      <c r="CT132">
        <v>168.9504457683</v>
      </c>
      <c r="CU132">
        <v>89.111547985900003</v>
      </c>
      <c r="CV132">
        <v>31.2589891764</v>
      </c>
      <c r="CW132">
        <v>0</v>
      </c>
    </row>
    <row r="133" spans="1:101" s="2" customFormat="1" ht="20.75" customHeight="1" x14ac:dyDescent="0.2">
      <c r="A133" s="24" t="s">
        <v>203</v>
      </c>
      <c r="B133" s="5">
        <f>+MIN(B132+B97*Parameters!$B$30,B34)</f>
        <v>30.696658875099999</v>
      </c>
      <c r="C133" s="5">
        <f>+MIN(C132+C97*Parameters!$B$30,C34)</f>
        <v>36.717547486800001</v>
      </c>
      <c r="D133" s="5">
        <f>+MIN(D132+D97*Parameters!$B$30,D34)</f>
        <v>43.526353851000003</v>
      </c>
      <c r="E133" s="5">
        <f>+MIN(E132+E97*Parameters!$B$30,E34)</f>
        <v>51.170156945099997</v>
      </c>
      <c r="F133" s="5">
        <f>+MIN(F132+F97*Parameters!$B$30,F34)</f>
        <v>59.696174725699997</v>
      </c>
      <c r="G133" s="5">
        <f>+MIN(G132+G97*Parameters!$B$30,G34)</f>
        <v>69.151619770799996</v>
      </c>
      <c r="H133" s="5">
        <f>+MIN(H132+H97*Parameters!$B$30,H34)</f>
        <v>79.583512068199994</v>
      </c>
      <c r="I133" s="5">
        <f>+MIN(I132+I97*Parameters!$B$30,I34)</f>
        <v>91.038453484599998</v>
      </c>
      <c r="J133" s="5">
        <f>+MIN(J132+J97*Parameters!$B$30,J34)</f>
        <v>103.5623711412</v>
      </c>
      <c r="K133" s="5">
        <f>+MIN(K132+K97*Parameters!$B$30,K34)</f>
        <v>117.20023899420001</v>
      </c>
      <c r="L133" s="5">
        <f>+MIN(L132+L97*Parameters!$B$30,L34)</f>
        <v>131.99578978689999</v>
      </c>
      <c r="M133" s="5">
        <f>+MIN(M132+M97*Parameters!$B$30,M34)</f>
        <v>147.99123534949999</v>
      </c>
      <c r="N133" s="5">
        <f>+MIN(N132+N97*Parameters!$B$30,N34)</f>
        <v>165.22703323499999</v>
      </c>
      <c r="O133" s="5">
        <f>+MIN(O132+O97*Parameters!$B$30,O34)</f>
        <v>183.741760734</v>
      </c>
      <c r="P133" s="5">
        <f>+MIN(P132+P97*Parameters!$B$30,P34)</f>
        <v>203.5722285244</v>
      </c>
      <c r="Q133" s="5">
        <f>+MIN(Q132+Q97*Parameters!$B$30,Q34)</f>
        <v>224.7540820733</v>
      </c>
      <c r="R133" s="5">
        <f>+MIN(R132+R97*Parameters!$B$30,R34)</f>
        <v>247.32337819380001</v>
      </c>
      <c r="S133" s="5">
        <f>+MIN(S132+S97*Parameters!$B$30,S34)</f>
        <v>271.32007362029998</v>
      </c>
      <c r="T133" s="5">
        <f>+MIN(T132+T97*Parameters!$B$30,T34)</f>
        <v>296.80307470060001</v>
      </c>
      <c r="U133" s="5">
        <f>+MIN(U132+U97*Parameters!$B$30,U34)</f>
        <v>323.8402119447</v>
      </c>
      <c r="V133" s="5">
        <f>+MIN(V132+V97*Parameters!$B$30,V34)</f>
        <v>331.47822412050522</v>
      </c>
      <c r="W133" s="5">
        <f>+MIN(W132+W97*Parameters!$B$30,W34)</f>
        <v>323.19126851749257</v>
      </c>
      <c r="X133" s="5">
        <f>+MIN(X132+X97*Parameters!$B$30,X34)</f>
        <v>315.11148680455523</v>
      </c>
      <c r="Y133" s="5">
        <f>+MIN(Y132+Y97*Parameters!$B$30,Y34)</f>
        <v>307.23369963444134</v>
      </c>
      <c r="Z133" s="5">
        <f>+MIN(Z132+Z97*Parameters!$B$30,Z34)</f>
        <v>299.5528571435803</v>
      </c>
      <c r="AA133" s="5">
        <f>+MIN(AA132+AA97*Parameters!$B$30,AA34)</f>
        <v>292.06403571499078</v>
      </c>
      <c r="AB133" s="5">
        <f>+MIN(AB132+AB97*Parameters!$B$30,AB34)</f>
        <v>284.76243482211601</v>
      </c>
      <c r="AC133" s="5">
        <f>+MIN(AC132+AC97*Parameters!$B$30,AC34)</f>
        <v>277.64337395156309</v>
      </c>
      <c r="AD133" s="5">
        <f>+MIN(AD132+AD97*Parameters!$B$30,AD34)</f>
        <v>270.70228960277399</v>
      </c>
      <c r="AE133" s="5">
        <f>+MIN(AE132+AE97*Parameters!$B$30,AE34)</f>
        <v>263.93473236270461</v>
      </c>
      <c r="AF133" s="5">
        <f>+MIN(AF132+AF97*Parameters!$B$30,AF34)</f>
        <v>257.336364053637</v>
      </c>
      <c r="AG133" s="5">
        <f>+MIN(AG132+AG97*Parameters!$B$30,AG34)</f>
        <v>250.90295495229606</v>
      </c>
      <c r="AH133" s="5">
        <f>+MIN(AH132+AH97*Parameters!$B$30,AH34)</f>
        <v>244.63038107848865</v>
      </c>
      <c r="AI133" s="5">
        <f>+MIN(AI132+AI97*Parameters!$B$30,AI34)</f>
        <v>238.51462155152643</v>
      </c>
      <c r="AJ133" s="5">
        <f>+MIN(AJ132+AJ97*Parameters!$B$30,AJ34)</f>
        <v>232.55175601273825</v>
      </c>
      <c r="AK133" s="5">
        <f>+MIN(AK132+AK97*Parameters!$B$30,AK34)</f>
        <v>226.73796211241978</v>
      </c>
      <c r="AL133" s="5">
        <f>+MIN(AL132+AL97*Parameters!$B$30,AL34)</f>
        <v>221.06951305960928</v>
      </c>
      <c r="AM133" s="5">
        <f>+MIN(AM132+AM97*Parameters!$B$30,AM34)</f>
        <v>215.54277523311904</v>
      </c>
      <c r="AN133" s="5">
        <f>+MIN(AN132+AN97*Parameters!$B$30,AN34)</f>
        <v>210.15420585229106</v>
      </c>
      <c r="AO133" s="5">
        <f>+MIN(AO132+AO97*Parameters!$B$30,AO34)</f>
        <v>204.90035070598378</v>
      </c>
      <c r="AP133" s="5">
        <f>+MIN(AP132+AP97*Parameters!$B$30,AP34)</f>
        <v>199.77784193833418</v>
      </c>
      <c r="AQ133" s="5">
        <f>+MIN(AQ132+AQ97*Parameters!$B$30,AQ34)</f>
        <v>194.78339588987581</v>
      </c>
      <c r="AR133" s="5">
        <f>+MIN(AR132+AR97*Parameters!$B$30,AR34)</f>
        <v>189.9138109926289</v>
      </c>
      <c r="AS133" s="5">
        <f>+MIN(AS132+AS97*Parameters!$B$30,AS34)</f>
        <v>185.16596571781318</v>
      </c>
      <c r="AT133" s="5">
        <f>+MIN(AT132+AT97*Parameters!$B$30,AT34)</f>
        <v>180.53681657486786</v>
      </c>
      <c r="AU133" s="5">
        <f>+MIN(AU132+AU97*Parameters!$B$30,AU34)</f>
        <v>176.02339616049616</v>
      </c>
      <c r="AV133" s="5">
        <f>+MIN(AV132+AV97*Parameters!$B$30,AV34)</f>
        <v>171.62281125648374</v>
      </c>
      <c r="AW133" s="5">
        <f>+MIN(AW132+AW97*Parameters!$B$30,AW34)</f>
        <v>167.33224097507164</v>
      </c>
      <c r="AX133" s="5">
        <f>+MIN(AX132+AX97*Parameters!$B$30,AX34)</f>
        <v>163.14893495069484</v>
      </c>
      <c r="AY133" s="5">
        <f>+MIN(AY132+AY97*Parameters!$B$30,AY34)</f>
        <v>159.07021157692745</v>
      </c>
      <c r="AZ133" s="5">
        <f>+MIN(AZ132+AZ97*Parameters!$B$30,AZ34)</f>
        <v>155.09345628750427</v>
      </c>
      <c r="BA133" s="5">
        <f>+MIN(BA132+BA97*Parameters!$B$30,BA34)</f>
        <v>151.21611988031665</v>
      </c>
      <c r="BB133" s="5">
        <f>+MIN(BB132+BB97*Parameters!$B$30,BB34)</f>
        <v>147.43571688330874</v>
      </c>
      <c r="BC133" s="5">
        <f>+MIN(BC132+BC97*Parameters!$B$30,BC34)</f>
        <v>143.74982396122601</v>
      </c>
      <c r="BD133" s="5">
        <f>+MIN(BD132+BD97*Parameters!$B$30,BD34)</f>
        <v>140.15607836219536</v>
      </c>
      <c r="BE133" s="5">
        <f>+MIN(BE132+BE97*Parameters!$B$30,BE34)</f>
        <v>136.65217640314046</v>
      </c>
      <c r="BF133" s="5">
        <f>+MIN(BF132+BF97*Parameters!$B$30,BF34)</f>
        <v>133.23587199306195</v>
      </c>
      <c r="BG133" s="5">
        <f>+MIN(BG132+BG97*Parameters!$B$30,BG34)</f>
        <v>129.9049751932354</v>
      </c>
      <c r="BH133" s="5">
        <f>+MIN(BH132+BH97*Parameters!$B$30,BH34)</f>
        <v>126.65735081340452</v>
      </c>
      <c r="BI133" s="5">
        <f>+MIN(BI132+BI97*Parameters!$B$30,BI34)</f>
        <v>123.4909170430694</v>
      </c>
      <c r="BJ133" s="5">
        <f>+MIN(BJ132+BJ97*Parameters!$B$30,BJ34)</f>
        <v>120.40364411699267</v>
      </c>
      <c r="BK133" s="5">
        <f>+MIN(BK132+BK97*Parameters!$B$30,BK34)</f>
        <v>117.39355301406785</v>
      </c>
      <c r="BL133" s="5">
        <f>+MIN(BL132+BL97*Parameters!$B$30,BL34)</f>
        <v>114.45871418871614</v>
      </c>
      <c r="BM133" s="5">
        <f>+MIN(BM132+BM97*Parameters!$B$30,BM34)</f>
        <v>111.59724633399824</v>
      </c>
      <c r="BN133" s="5">
        <f>+MIN(BN132+BN97*Parameters!$B$30,BN34)</f>
        <v>108.80731517564828</v>
      </c>
      <c r="BO133" s="5">
        <f>+MIN(BO132+BO97*Parameters!$B$30,BO34)</f>
        <v>106.08713229625708</v>
      </c>
      <c r="BP133" s="5">
        <f>+MIN(BP132+BP97*Parameters!$B$30,BP34)</f>
        <v>103.43495398885065</v>
      </c>
      <c r="BQ133" s="5">
        <f>+MIN(BQ132+BQ97*Parameters!$B$30,BQ34)</f>
        <v>100.84908013912938</v>
      </c>
      <c r="BR133" s="5">
        <f>+MIN(BR132+BR97*Parameters!$B$30,BR34)</f>
        <v>98.327853135651154</v>
      </c>
      <c r="BS133" s="5">
        <f>+MIN(BS132+BS97*Parameters!$B$30,BS34)</f>
        <v>95.869656807259872</v>
      </c>
      <c r="BT133" s="5">
        <f>+MIN(BT132+BT97*Parameters!$B$30,BT34)</f>
        <v>93.472915387078373</v>
      </c>
      <c r="BU133" s="5">
        <f>+MIN(BU132+BU97*Parameters!$B$30,BU34)</f>
        <v>91.136092502401411</v>
      </c>
      <c r="BV133" s="5">
        <f>+MIN(BV132+BV97*Parameters!$B$30,BV34)</f>
        <v>88.857690189841378</v>
      </c>
      <c r="BW133" s="5">
        <f>+MIN(BW132+BW97*Parameters!$B$30,BW34)</f>
        <v>86.636247935095341</v>
      </c>
      <c r="BX133" s="5">
        <f>+MIN(BX132+BX97*Parameters!$B$30,BX34)</f>
        <v>84.470341736717955</v>
      </c>
      <c r="BY133" s="5">
        <f>+MIN(BY132+BY97*Parameters!$B$30,BY34)</f>
        <v>82.358583193300007</v>
      </c>
      <c r="BZ133" s="5">
        <f>+MIN(BZ132+BZ97*Parameters!$B$30,BZ34)</f>
        <v>80.299618613467501</v>
      </c>
      <c r="CA133" s="5">
        <f>+MIN(CA132+CA97*Parameters!$B$30,CA34)</f>
        <v>78.292128148130814</v>
      </c>
      <c r="CB133" s="5">
        <f>+MIN(CB132+CB97*Parameters!$B$30,CB34)</f>
        <v>76.334824944427538</v>
      </c>
      <c r="CC133" s="5">
        <f>+MIN(CC132+CC97*Parameters!$B$30,CC34)</f>
        <v>74.426454320816845</v>
      </c>
      <c r="CD133" s="5">
        <f>+MIN(CD132+CD97*Parameters!$B$30,CD34)</f>
        <v>72.565792962796422</v>
      </c>
      <c r="CE133" s="5">
        <f>+MIN(CE132+CE97*Parameters!$B$30,CE34)</f>
        <v>70.751648138726509</v>
      </c>
      <c r="CF133" s="5">
        <f>+MIN(CF132+CF97*Parameters!$B$30,CF34)</f>
        <v>68.98285693525834</v>
      </c>
      <c r="CG133" s="5">
        <f>+MIN(CG132+CG97*Parameters!$B$30,CG34)</f>
        <v>67.258285511876878</v>
      </c>
      <c r="CH133" s="5">
        <f>+MIN(CH132+CH97*Parameters!$B$30,CH34)</f>
        <v>65.576828374079952</v>
      </c>
      <c r="CI133" s="5">
        <f>+MIN(CI132+CI97*Parameters!$B$30,CI34)</f>
        <v>63.937407664727949</v>
      </c>
      <c r="CJ133" s="5">
        <f>+MIN(CJ132+CJ97*Parameters!$B$30,CJ34)</f>
        <v>62.338972473109749</v>
      </c>
      <c r="CK133" s="5">
        <f>+MIN(CK132+CK97*Parameters!$B$30,CK34)</f>
        <v>60.780498161282004</v>
      </c>
      <c r="CL133" s="5">
        <f>+MIN(CL132+CL97*Parameters!$B$30,CL34)</f>
        <v>59.260985707249951</v>
      </c>
      <c r="CM133" s="5">
        <f>+MIN(CM132+CM97*Parameters!$B$30,CM34)</f>
        <v>57.7794610645687</v>
      </c>
      <c r="CN133" s="5">
        <f>+MIN(CN132+CN97*Parameters!$B$30,CN34)</f>
        <v>56.33497453795448</v>
      </c>
      <c r="CO133" s="5">
        <f>+MIN(CO132+CO97*Parameters!$B$30,CO34)</f>
        <v>54.926600174505616</v>
      </c>
      <c r="CP133" s="5">
        <f>+MIN(CP132+CP97*Parameters!$B$30,CP34)</f>
        <v>53.553435170142976</v>
      </c>
      <c r="CQ133" s="5">
        <f>+MIN(CQ132+CQ97*Parameters!$B$30,CQ34)</f>
        <v>52.214599290889403</v>
      </c>
      <c r="CR133" s="5">
        <f>+MIN(CR132+CR97*Parameters!$B$30,CR34)</f>
        <v>50.909234308617165</v>
      </c>
      <c r="CS133" s="5">
        <f>+MIN(CS132+CS97*Parameters!$B$30,CS34)</f>
        <v>49.636503450901735</v>
      </c>
      <c r="CT133" s="5">
        <f>+MIN(CT132+CT97*Parameters!$B$30,CT34)</f>
        <v>48.395590864629192</v>
      </c>
      <c r="CU133" s="5">
        <f>+MIN(CU132+CU97*Parameters!$B$30,CU34)</f>
        <v>47.185701093013463</v>
      </c>
      <c r="CV133" s="5">
        <f>+MIN(CV132+CV97*Parameters!$B$30,CV34)</f>
        <v>31.2589891764</v>
      </c>
      <c r="CW133" s="5">
        <f>+MIN(CW132+CW97*Parameters!$B$30,CW34)</f>
        <v>0</v>
      </c>
    </row>
    <row r="134" spans="1:101" s="2" customFormat="1" ht="20.75" customHeight="1" x14ac:dyDescent="0.2">
      <c r="A134" s="8" t="s">
        <v>205</v>
      </c>
      <c r="B134" s="46">
        <f>+B132*3.666</f>
        <v>112.5339514361166</v>
      </c>
      <c r="C134" s="5">
        <f t="shared" ref="C134:BN134" si="71">+C132*3.666</f>
        <v>134.60652908660879</v>
      </c>
      <c r="D134" s="5">
        <f t="shared" si="71"/>
        <v>159.567613217766</v>
      </c>
      <c r="E134" s="5">
        <f t="shared" si="71"/>
        <v>187.58979536073659</v>
      </c>
      <c r="F134" s="5">
        <f t="shared" si="71"/>
        <v>218.84617654441618</v>
      </c>
      <c r="G134" s="5">
        <f t="shared" si="71"/>
        <v>253.50983807975277</v>
      </c>
      <c r="H134" s="5">
        <f t="shared" si="71"/>
        <v>291.75315524202119</v>
      </c>
      <c r="I134" s="5">
        <f t="shared" si="71"/>
        <v>333.74697047454356</v>
      </c>
      <c r="J134" s="5">
        <f t="shared" si="71"/>
        <v>379.65965260363919</v>
      </c>
      <c r="K134" s="5">
        <f t="shared" si="71"/>
        <v>429.65607615273723</v>
      </c>
      <c r="L134" s="5">
        <f t="shared" si="71"/>
        <v>483.89656535877538</v>
      </c>
      <c r="M134" s="5">
        <f t="shared" si="71"/>
        <v>542.53586879126692</v>
      </c>
      <c r="N134" s="5">
        <f t="shared" si="71"/>
        <v>605.72230383951</v>
      </c>
      <c r="O134" s="5">
        <f t="shared" si="71"/>
        <v>673.59729485084392</v>
      </c>
      <c r="P134" s="5">
        <f t="shared" si="71"/>
        <v>746.29578977045037</v>
      </c>
      <c r="Q134" s="5">
        <f t="shared" si="71"/>
        <v>823.94846488071778</v>
      </c>
      <c r="R134" s="5">
        <f t="shared" si="71"/>
        <v>906.68750445847081</v>
      </c>
      <c r="S134" s="5">
        <f t="shared" si="71"/>
        <v>994.6593898920197</v>
      </c>
      <c r="T134" s="5">
        <f t="shared" si="71"/>
        <v>1088.0800718523997</v>
      </c>
      <c r="U134" s="5">
        <f>+U132*3.666</f>
        <v>1187.1982169892701</v>
      </c>
      <c r="V134" s="5">
        <f t="shared" si="71"/>
        <v>1292.3260596161995</v>
      </c>
      <c r="W134" s="5">
        <f t="shared" si="71"/>
        <v>1403.5083409690044</v>
      </c>
      <c r="X134" s="5">
        <f t="shared" si="71"/>
        <v>1520.6539065930028</v>
      </c>
      <c r="Y134" s="5">
        <f t="shared" si="71"/>
        <v>1643.7246654801256</v>
      </c>
      <c r="Z134" s="5">
        <f t="shared" si="71"/>
        <v>1772.713169849661</v>
      </c>
      <c r="AA134" s="5">
        <f t="shared" si="71"/>
        <v>1907.6272800096019</v>
      </c>
      <c r="AB134" s="5">
        <f t="shared" si="71"/>
        <v>2048.4762479178348</v>
      </c>
      <c r="AC134" s="5">
        <f t="shared" si="71"/>
        <v>2195.2507144281326</v>
      </c>
      <c r="AD134" s="5">
        <f t="shared" si="71"/>
        <v>2347.8842442892278</v>
      </c>
      <c r="AE134" s="5">
        <f t="shared" si="71"/>
        <v>2510.5486228319951</v>
      </c>
      <c r="AF134" s="5">
        <f t="shared" si="71"/>
        <v>2678.437424764561</v>
      </c>
      <c r="AG134" s="5">
        <f t="shared" si="71"/>
        <v>2851.4875242159774</v>
      </c>
      <c r="AH134" s="5">
        <f t="shared" si="71"/>
        <v>3029.5873927536281</v>
      </c>
      <c r="AI134" s="5">
        <f t="shared" si="71"/>
        <v>3212.5815718200124</v>
      </c>
      <c r="AJ134" s="5">
        <f t="shared" si="71"/>
        <v>3400.2753169667176</v>
      </c>
      <c r="AK134" s="5">
        <f t="shared" si="71"/>
        <v>3592.4386661344975</v>
      </c>
      <c r="AL134" s="5">
        <f t="shared" si="71"/>
        <v>3788.8097278136825</v>
      </c>
      <c r="AM134" s="5">
        <f t="shared" si="71"/>
        <v>3989.0972263270824</v>
      </c>
      <c r="AN134" s="5">
        <f t="shared" si="71"/>
        <v>4192.9824193463237</v>
      </c>
      <c r="AO134" s="5">
        <f t="shared" si="71"/>
        <v>4400.1205093157678</v>
      </c>
      <c r="AP134" s="5">
        <f t="shared" si="71"/>
        <v>4610.141642419193</v>
      </c>
      <c r="AQ134" s="5">
        <f t="shared" si="71"/>
        <v>4822.6515982702349</v>
      </c>
      <c r="AR134" s="5">
        <f t="shared" si="71"/>
        <v>5037.2321836712144</v>
      </c>
      <c r="AS134" s="5">
        <f t="shared" si="71"/>
        <v>5253.4414042475582</v>
      </c>
      <c r="AT134" s="5">
        <f t="shared" si="71"/>
        <v>5470.8134014046991</v>
      </c>
      <c r="AU134" s="5">
        <f t="shared" si="71"/>
        <v>5688.8581962092157</v>
      </c>
      <c r="AV134" s="5">
        <f t="shared" si="71"/>
        <v>5907.061221177215</v>
      </c>
      <c r="AW134" s="5">
        <f>+AW132*3.666</f>
        <v>6124.8826524240731</v>
      </c>
      <c r="AX134" s="5">
        <f t="shared" si="71"/>
        <v>6341.7565348472317</v>
      </c>
      <c r="AY134" s="5">
        <f t="shared" si="71"/>
        <v>6557.0897403523741</v>
      </c>
      <c r="AZ134" s="5">
        <f t="shared" si="71"/>
        <v>6770.2606772399586</v>
      </c>
      <c r="BA134" s="5">
        <f t="shared" si="71"/>
        <v>6980.617915670412</v>
      </c>
      <c r="BB134" s="5">
        <f t="shared" si="71"/>
        <v>7187.4785455399215</v>
      </c>
      <c r="BC134" s="5">
        <f t="shared" si="71"/>
        <v>7390.1264813766547</v>
      </c>
      <c r="BD134" s="5">
        <f t="shared" si="71"/>
        <v>7587.810622259517</v>
      </c>
      <c r="BE134" s="5">
        <f t="shared" si="71"/>
        <v>7779.7429728259804</v>
      </c>
      <c r="BF134" s="5">
        <f t="shared" si="71"/>
        <v>7965.0967422784133</v>
      </c>
      <c r="BG134" s="5">
        <f t="shared" si="71"/>
        <v>8143.0045283430009</v>
      </c>
      <c r="BH134" s="5">
        <f t="shared" si="71"/>
        <v>8312.5566350856825</v>
      </c>
      <c r="BI134" s="5">
        <f t="shared" si="71"/>
        <v>8472.7996244656515</v>
      </c>
      <c r="BJ134" s="5">
        <f t="shared" si="71"/>
        <v>8622.7352692616059</v>
      </c>
      <c r="BK134" s="5">
        <f t="shared" si="71"/>
        <v>8761.3199525428208</v>
      </c>
      <c r="BL134" s="5">
        <f t="shared" si="71"/>
        <v>8887.4647540371643</v>
      </c>
      <c r="BM134" s="5">
        <f t="shared" si="71"/>
        <v>9000.0363318129184</v>
      </c>
      <c r="BN134" s="5">
        <f t="shared" si="71"/>
        <v>9097.8588468323396</v>
      </c>
      <c r="BO134" s="5">
        <f t="shared" ref="BO134:CW134" si="72">+BO132*3.666</f>
        <v>9179.7170835472916</v>
      </c>
      <c r="BP134" s="5">
        <f t="shared" si="72"/>
        <v>9244.361049308658</v>
      </c>
      <c r="BQ134" s="5">
        <f t="shared" si="72"/>
        <v>9290.5122736361918</v>
      </c>
      <c r="BR134" s="5">
        <f t="shared" si="72"/>
        <v>9316.8720056819166</v>
      </c>
      <c r="BS134" s="5">
        <f t="shared" si="72"/>
        <v>9322.1316672579724</v>
      </c>
      <c r="BT134" s="5">
        <f t="shared" si="72"/>
        <v>9304.9856943602372</v>
      </c>
      <c r="BU134" s="5">
        <f t="shared" si="72"/>
        <v>9264.1470783281002</v>
      </c>
      <c r="BV134" s="5">
        <f t="shared" si="72"/>
        <v>9198.3657489237612</v>
      </c>
      <c r="BW134" s="5">
        <f t="shared" si="72"/>
        <v>9106.4499888225</v>
      </c>
      <c r="BX134" s="5">
        <f t="shared" si="72"/>
        <v>8987.2910701672245</v>
      </c>
      <c r="BY134" s="5">
        <f t="shared" si="72"/>
        <v>8839.8909544124563</v>
      </c>
      <c r="BZ134" s="5">
        <f t="shared" si="72"/>
        <v>8663.3933932294167</v>
      </c>
      <c r="CA134" s="5">
        <f t="shared" si="72"/>
        <v>8457.1179784416145</v>
      </c>
      <c r="CB134" s="5">
        <f t="shared" si="72"/>
        <v>8220.5974567632784</v>
      </c>
      <c r="CC134" s="5">
        <f t="shared" si="72"/>
        <v>7953.6177893683989</v>
      </c>
      <c r="CD134" s="5">
        <f t="shared" si="72"/>
        <v>7656.2609381503044</v>
      </c>
      <c r="CE134" s="5">
        <f t="shared" si="72"/>
        <v>7328.9502147153862</v>
      </c>
      <c r="CF134" s="5">
        <f t="shared" si="72"/>
        <v>6972.4976470779711</v>
      </c>
      <c r="CG134" s="5">
        <f t="shared" si="72"/>
        <v>6588.1529724527554</v>
      </c>
      <c r="CH134" s="5">
        <f t="shared" si="72"/>
        <v>6177.6528196402969</v>
      </c>
      <c r="CI134" s="5">
        <f t="shared" si="72"/>
        <v>5743.2671800652925</v>
      </c>
      <c r="CJ134" s="5">
        <f t="shared" si="72"/>
        <v>5287.8372150593495</v>
      </c>
      <c r="CK134" s="5">
        <f t="shared" si="72"/>
        <v>4814.7911858620237</v>
      </c>
      <c r="CL134" s="5">
        <f t="shared" si="72"/>
        <v>4328.1156630516552</v>
      </c>
      <c r="CM134" s="5">
        <f t="shared" si="72"/>
        <v>3832.233038124044</v>
      </c>
      <c r="CN134" s="5">
        <f t="shared" si="72"/>
        <v>3265.3404314927602</v>
      </c>
      <c r="CO134" s="5">
        <f t="shared" si="72"/>
        <v>2781.0931004069694</v>
      </c>
      <c r="CP134" s="5">
        <f t="shared" si="72"/>
        <v>2298.5214998469282</v>
      </c>
      <c r="CQ134" s="5">
        <f t="shared" si="72"/>
        <v>1829.1252498134147</v>
      </c>
      <c r="CR134" s="5">
        <f t="shared" si="72"/>
        <v>1384.4839519215509</v>
      </c>
      <c r="CS134" s="5">
        <f t="shared" si="72"/>
        <v>976.81560735950097</v>
      </c>
      <c r="CT134" s="5">
        <f t="shared" si="72"/>
        <v>619.37233418658775</v>
      </c>
      <c r="CU134" s="5">
        <f t="shared" si="72"/>
        <v>326.68293491630942</v>
      </c>
      <c r="CV134" s="5">
        <f t="shared" si="72"/>
        <v>114.59545432068239</v>
      </c>
      <c r="CW134" s="5">
        <f t="shared" si="72"/>
        <v>0</v>
      </c>
    </row>
    <row r="135" spans="1:101" s="195" customFormat="1" ht="17" customHeight="1" x14ac:dyDescent="0.15">
      <c r="A135" s="195" t="s">
        <v>405</v>
      </c>
      <c r="B135" s="195">
        <f>+B136</f>
        <v>0.03</v>
      </c>
      <c r="C135" s="195">
        <f t="shared" ref="C135:BN135" si="73">+C136</f>
        <v>0.187150708260584</v>
      </c>
      <c r="D135" s="195">
        <f t="shared" si="73"/>
        <v>0.2114646265220925</v>
      </c>
      <c r="E135" s="195">
        <f t="shared" si="73"/>
        <v>0.23769778391174284</v>
      </c>
      <c r="F135" s="195">
        <f t="shared" si="73"/>
        <v>0.26590612678598646</v>
      </c>
      <c r="G135" s="195">
        <f t="shared" si="73"/>
        <v>0.29614906667796687</v>
      </c>
      <c r="H135" s="195">
        <f t="shared" si="73"/>
        <v>0.32848871045885863</v>
      </c>
      <c r="I135" s="195">
        <f t="shared" si="73"/>
        <v>0.36298917192528973</v>
      </c>
      <c r="J135" s="195">
        <f t="shared" si="73"/>
        <v>0.39971595279410549</v>
      </c>
      <c r="K135" s="195">
        <f t="shared" si="73"/>
        <v>0.43873538896223924</v>
      </c>
      <c r="L135" s="195">
        <f t="shared" si="73"/>
        <v>0.48011416605539797</v>
      </c>
      <c r="M135" s="195">
        <f t="shared" si="73"/>
        <v>0.52391892135311902</v>
      </c>
      <c r="N135" s="195">
        <f t="shared" si="73"/>
        <v>0.57021599031683345</v>
      </c>
      <c r="O135" s="195">
        <f t="shared" si="73"/>
        <v>0.61907139539496581</v>
      </c>
      <c r="P135" s="195">
        <f t="shared" si="73"/>
        <v>0.67055130728338552</v>
      </c>
      <c r="Q135" s="195">
        <f t="shared" si="73"/>
        <v>0.72472340911227673</v>
      </c>
      <c r="R135" s="195">
        <f t="shared" si="73"/>
        <v>0.78166000892385268</v>
      </c>
      <c r="S135" s="195">
        <f t="shared" si="73"/>
        <v>0.84144450989448227</v>
      </c>
      <c r="T135" s="195">
        <f t="shared" si="73"/>
        <v>0.90419924433112953</v>
      </c>
      <c r="U135" s="195">
        <f t="shared" si="73"/>
        <v>0.97006367445568431</v>
      </c>
      <c r="V135" s="195">
        <f t="shared" si="73"/>
        <v>1</v>
      </c>
      <c r="W135" s="195">
        <f t="shared" si="73"/>
        <v>1</v>
      </c>
      <c r="X135" s="195">
        <f t="shared" si="73"/>
        <v>1</v>
      </c>
      <c r="Y135" s="195">
        <f t="shared" si="73"/>
        <v>1</v>
      </c>
      <c r="Z135" s="195">
        <f t="shared" si="73"/>
        <v>1</v>
      </c>
      <c r="AA135" s="195">
        <f t="shared" si="73"/>
        <v>1</v>
      </c>
      <c r="AB135" s="195">
        <f t="shared" si="73"/>
        <v>1</v>
      </c>
      <c r="AC135" s="195">
        <f t="shared" si="73"/>
        <v>1</v>
      </c>
      <c r="AD135" s="195">
        <f t="shared" si="73"/>
        <v>1</v>
      </c>
      <c r="AE135" s="195">
        <f t="shared" si="73"/>
        <v>1.2</v>
      </c>
      <c r="AF135" s="195">
        <f t="shared" si="73"/>
        <v>1.2</v>
      </c>
      <c r="AG135" s="195">
        <f t="shared" si="73"/>
        <v>1.2</v>
      </c>
      <c r="AH135" s="195">
        <f t="shared" si="73"/>
        <v>1.2</v>
      </c>
      <c r="AI135" s="195">
        <f t="shared" si="73"/>
        <v>1.2</v>
      </c>
      <c r="AJ135" s="195">
        <f t="shared" si="73"/>
        <v>1.2</v>
      </c>
      <c r="AK135" s="195">
        <f t="shared" si="73"/>
        <v>1.2</v>
      </c>
      <c r="AL135" s="195">
        <f t="shared" si="73"/>
        <v>1.2</v>
      </c>
      <c r="AM135" s="195">
        <f t="shared" si="73"/>
        <v>1.2</v>
      </c>
      <c r="AN135" s="195">
        <f t="shared" si="73"/>
        <v>1.2</v>
      </c>
      <c r="AO135" s="195">
        <f t="shared" si="73"/>
        <v>1.2</v>
      </c>
      <c r="AP135" s="195">
        <f t="shared" si="73"/>
        <v>1.2</v>
      </c>
      <c r="AQ135" s="195">
        <f t="shared" si="73"/>
        <v>1.2</v>
      </c>
      <c r="AR135" s="195">
        <f t="shared" si="73"/>
        <v>1.2</v>
      </c>
      <c r="AS135" s="195">
        <f t="shared" si="73"/>
        <v>1.2</v>
      </c>
      <c r="AT135" s="195">
        <f t="shared" si="73"/>
        <v>1.2</v>
      </c>
      <c r="AU135" s="195">
        <f t="shared" si="73"/>
        <v>1.2</v>
      </c>
      <c r="AV135" s="195">
        <f t="shared" si="73"/>
        <v>1.2</v>
      </c>
      <c r="AW135" s="195">
        <f t="shared" si="73"/>
        <v>1.2</v>
      </c>
      <c r="AX135" s="195">
        <f t="shared" si="73"/>
        <v>1.2</v>
      </c>
      <c r="AY135" s="195">
        <f t="shared" si="73"/>
        <v>1.2</v>
      </c>
      <c r="AZ135" s="195">
        <f t="shared" si="73"/>
        <v>1.2</v>
      </c>
      <c r="BA135" s="195">
        <f t="shared" si="73"/>
        <v>1.2</v>
      </c>
      <c r="BB135" s="195">
        <f t="shared" si="73"/>
        <v>1.2</v>
      </c>
      <c r="BC135" s="195">
        <f t="shared" si="73"/>
        <v>1.2</v>
      </c>
      <c r="BD135" s="195">
        <f t="shared" si="73"/>
        <v>1.2</v>
      </c>
      <c r="BE135" s="195">
        <f t="shared" si="73"/>
        <v>1.2</v>
      </c>
      <c r="BF135" s="195">
        <f t="shared" si="73"/>
        <v>1.2</v>
      </c>
      <c r="BG135" s="195">
        <f t="shared" si="73"/>
        <v>1.2</v>
      </c>
      <c r="BH135" s="195">
        <f t="shared" si="73"/>
        <v>1.2</v>
      </c>
      <c r="BI135" s="195">
        <f t="shared" si="73"/>
        <v>1.2</v>
      </c>
      <c r="BJ135" s="195">
        <f t="shared" si="73"/>
        <v>1.2</v>
      </c>
      <c r="BK135" s="195">
        <f t="shared" si="73"/>
        <v>1.2</v>
      </c>
      <c r="BL135" s="195">
        <f t="shared" si="73"/>
        <v>1.2</v>
      </c>
      <c r="BM135" s="195">
        <f t="shared" si="73"/>
        <v>1.2</v>
      </c>
      <c r="BN135" s="195">
        <f t="shared" si="73"/>
        <v>1.2</v>
      </c>
      <c r="BO135" s="195">
        <f t="shared" ref="BO135:CW135" si="74">+BO136</f>
        <v>1.2</v>
      </c>
      <c r="BP135" s="195">
        <f t="shared" si="74"/>
        <v>1.2</v>
      </c>
      <c r="BQ135" s="195">
        <f t="shared" si="74"/>
        <v>1.2</v>
      </c>
      <c r="BR135" s="195">
        <f t="shared" si="74"/>
        <v>1.2</v>
      </c>
      <c r="BS135" s="195">
        <f t="shared" si="74"/>
        <v>1.2</v>
      </c>
      <c r="BT135" s="195">
        <f t="shared" si="74"/>
        <v>1.2</v>
      </c>
      <c r="BU135" s="195">
        <f t="shared" si="74"/>
        <v>1.2</v>
      </c>
      <c r="BV135" s="195">
        <f t="shared" si="74"/>
        <v>1.2</v>
      </c>
      <c r="BW135" s="195">
        <f t="shared" si="74"/>
        <v>1.2</v>
      </c>
      <c r="BX135" s="195">
        <f t="shared" si="74"/>
        <v>1.2</v>
      </c>
      <c r="BY135" s="195">
        <f t="shared" si="74"/>
        <v>1.2</v>
      </c>
      <c r="BZ135" s="195">
        <f t="shared" si="74"/>
        <v>1.2</v>
      </c>
      <c r="CA135" s="195">
        <f t="shared" si="74"/>
        <v>1.2</v>
      </c>
      <c r="CB135" s="195">
        <f t="shared" si="74"/>
        <v>1.2</v>
      </c>
      <c r="CC135" s="195">
        <f t="shared" si="74"/>
        <v>1.2</v>
      </c>
      <c r="CD135" s="195">
        <f t="shared" si="74"/>
        <v>1.2</v>
      </c>
      <c r="CE135" s="195">
        <f t="shared" si="74"/>
        <v>1.2</v>
      </c>
      <c r="CF135" s="195">
        <f t="shared" si="74"/>
        <v>1.2</v>
      </c>
      <c r="CG135" s="195">
        <f t="shared" si="74"/>
        <v>1.2</v>
      </c>
      <c r="CH135" s="195">
        <f t="shared" si="74"/>
        <v>1.2</v>
      </c>
      <c r="CI135" s="195">
        <f t="shared" si="74"/>
        <v>1.2</v>
      </c>
      <c r="CJ135" s="195">
        <f t="shared" si="74"/>
        <v>1.2</v>
      </c>
      <c r="CK135" s="195">
        <f t="shared" si="74"/>
        <v>1.2</v>
      </c>
      <c r="CL135" s="195">
        <f t="shared" si="74"/>
        <v>1.2</v>
      </c>
      <c r="CM135" s="195">
        <f t="shared" si="74"/>
        <v>1.2</v>
      </c>
      <c r="CN135" s="195">
        <f t="shared" si="74"/>
        <v>1.2</v>
      </c>
      <c r="CO135" s="195">
        <f t="shared" si="74"/>
        <v>1.2</v>
      </c>
      <c r="CP135" s="195">
        <f t="shared" si="74"/>
        <v>1.2</v>
      </c>
      <c r="CQ135" s="195">
        <f t="shared" si="74"/>
        <v>1.2</v>
      </c>
      <c r="CR135" s="195">
        <f t="shared" si="74"/>
        <v>1.2</v>
      </c>
      <c r="CS135" s="195">
        <f t="shared" si="74"/>
        <v>1.2</v>
      </c>
      <c r="CT135" s="195">
        <f t="shared" si="74"/>
        <v>1.2</v>
      </c>
      <c r="CU135" s="195">
        <f t="shared" si="74"/>
        <v>1.2</v>
      </c>
      <c r="CV135" s="195">
        <f t="shared" si="74"/>
        <v>0.78541635202047189</v>
      </c>
      <c r="CW135" s="195">
        <f t="shared" si="74"/>
        <v>0</v>
      </c>
    </row>
    <row r="136" spans="1:101" s="183" customFormat="1" ht="20.75" customHeight="1" x14ac:dyDescent="0.2">
      <c r="A136" s="130" t="s">
        <v>204</v>
      </c>
      <c r="B136" s="95">
        <v>0.03</v>
      </c>
      <c r="C136" s="95">
        <f t="shared" ref="C136:AD136" si="75">+MIN(((C133)/(C$34))^(1/($B$39-1)),1)</f>
        <v>0.187150708260584</v>
      </c>
      <c r="D136" s="95">
        <f t="shared" si="75"/>
        <v>0.2114646265220925</v>
      </c>
      <c r="E136" s="95">
        <f t="shared" si="75"/>
        <v>0.23769778391174284</v>
      </c>
      <c r="F136" s="95">
        <f t="shared" si="75"/>
        <v>0.26590612678598646</v>
      </c>
      <c r="G136" s="95">
        <f t="shared" si="75"/>
        <v>0.29614906667796687</v>
      </c>
      <c r="H136" s="95">
        <f t="shared" si="75"/>
        <v>0.32848871045885863</v>
      </c>
      <c r="I136" s="95">
        <f t="shared" si="75"/>
        <v>0.36298917192528973</v>
      </c>
      <c r="J136" s="95">
        <f t="shared" si="75"/>
        <v>0.39971595279410549</v>
      </c>
      <c r="K136" s="95">
        <f t="shared" si="75"/>
        <v>0.43873538896223924</v>
      </c>
      <c r="L136" s="95">
        <f t="shared" si="75"/>
        <v>0.48011416605539797</v>
      </c>
      <c r="M136" s="95">
        <f t="shared" si="75"/>
        <v>0.52391892135311902</v>
      </c>
      <c r="N136" s="95">
        <f t="shared" si="75"/>
        <v>0.57021599031683345</v>
      </c>
      <c r="O136" s="95">
        <f t="shared" si="75"/>
        <v>0.61907139539496581</v>
      </c>
      <c r="P136" s="95">
        <f t="shared" si="75"/>
        <v>0.67055130728338552</v>
      </c>
      <c r="Q136" s="95">
        <f t="shared" si="75"/>
        <v>0.72472340911227673</v>
      </c>
      <c r="R136" s="95">
        <f t="shared" si="75"/>
        <v>0.78166000892385268</v>
      </c>
      <c r="S136" s="95">
        <f t="shared" si="75"/>
        <v>0.84144450989448227</v>
      </c>
      <c r="T136" s="95">
        <f t="shared" si="75"/>
        <v>0.90419924433112953</v>
      </c>
      <c r="U136" s="95">
        <f t="shared" si="75"/>
        <v>0.97006367445568431</v>
      </c>
      <c r="V136" s="95">
        <f t="shared" si="75"/>
        <v>1</v>
      </c>
      <c r="W136" s="95">
        <f t="shared" si="75"/>
        <v>1</v>
      </c>
      <c r="X136" s="95">
        <f t="shared" si="75"/>
        <v>1</v>
      </c>
      <c r="Y136" s="95">
        <f t="shared" si="75"/>
        <v>1</v>
      </c>
      <c r="Z136" s="95">
        <f t="shared" si="75"/>
        <v>1</v>
      </c>
      <c r="AA136" s="95">
        <f t="shared" si="75"/>
        <v>1</v>
      </c>
      <c r="AB136" s="95">
        <f t="shared" si="75"/>
        <v>1</v>
      </c>
      <c r="AC136" s="95">
        <f t="shared" si="75"/>
        <v>1</v>
      </c>
      <c r="AD136" s="95">
        <f t="shared" si="75"/>
        <v>1</v>
      </c>
      <c r="AE136" s="95">
        <f>IF(((AE133)/(AE$34))^(1/($B$39-1))=1,$B$37,((AE133)/(AE$34))^(1/($B$39-1)))</f>
        <v>1.2</v>
      </c>
      <c r="AF136" s="95">
        <f t="shared" ref="AF136:AS136" si="76">IF(((AF133)/(AF$34))^(1/($B$39-1))=1,$B$37,((AF133)/(AF$34))^(1/($B$39-1)))</f>
        <v>1.2</v>
      </c>
      <c r="AG136" s="95">
        <f t="shared" si="76"/>
        <v>1.2</v>
      </c>
      <c r="AH136" s="95">
        <f t="shared" si="76"/>
        <v>1.2</v>
      </c>
      <c r="AI136" s="95">
        <f t="shared" si="76"/>
        <v>1.2</v>
      </c>
      <c r="AJ136" s="95">
        <f t="shared" si="76"/>
        <v>1.2</v>
      </c>
      <c r="AK136" s="95">
        <f t="shared" si="76"/>
        <v>1.2</v>
      </c>
      <c r="AL136" s="95">
        <f t="shared" si="76"/>
        <v>1.2</v>
      </c>
      <c r="AM136" s="95">
        <f t="shared" si="76"/>
        <v>1.2</v>
      </c>
      <c r="AN136" s="95">
        <f t="shared" si="76"/>
        <v>1.2</v>
      </c>
      <c r="AO136" s="95">
        <f t="shared" si="76"/>
        <v>1.2</v>
      </c>
      <c r="AP136" s="95">
        <f t="shared" si="76"/>
        <v>1.2</v>
      </c>
      <c r="AQ136" s="95">
        <f t="shared" si="76"/>
        <v>1.2</v>
      </c>
      <c r="AR136" s="95">
        <f t="shared" si="76"/>
        <v>1.2</v>
      </c>
      <c r="AS136" s="95">
        <f t="shared" si="76"/>
        <v>1.2</v>
      </c>
      <c r="AT136" s="95">
        <f>IF(((AT133)/(AT$34))^(1/($B$39-1))=1,$B$37,((AT133)/(AT$34))^(1/($B$39-1)))</f>
        <v>1.2</v>
      </c>
      <c r="AU136" s="95">
        <f>IF(((AU133)/(AU$34))^(1/($B$39-1))=1,$B$37,((AU133)/(AU$34))^(1/($B$39-1)))</f>
        <v>1.2</v>
      </c>
      <c r="AV136" s="95">
        <f t="shared" ref="AV136:CW136" si="77">IF(((AV133)/(AV$34))^(1/($B$39-1))=1,$B$37,((AV133)/(AV$34))^(1/($B$39-1)))</f>
        <v>1.2</v>
      </c>
      <c r="AW136" s="95">
        <f t="shared" si="77"/>
        <v>1.2</v>
      </c>
      <c r="AX136" s="95">
        <f t="shared" si="77"/>
        <v>1.2</v>
      </c>
      <c r="AY136" s="95">
        <f t="shared" si="77"/>
        <v>1.2</v>
      </c>
      <c r="AZ136" s="95">
        <f t="shared" si="77"/>
        <v>1.2</v>
      </c>
      <c r="BA136" s="95">
        <f t="shared" si="77"/>
        <v>1.2</v>
      </c>
      <c r="BB136" s="95">
        <f t="shared" si="77"/>
        <v>1.2</v>
      </c>
      <c r="BC136" s="95">
        <f t="shared" si="77"/>
        <v>1.2</v>
      </c>
      <c r="BD136" s="95">
        <f t="shared" si="77"/>
        <v>1.2</v>
      </c>
      <c r="BE136" s="95">
        <f t="shared" si="77"/>
        <v>1.2</v>
      </c>
      <c r="BF136" s="95">
        <f t="shared" si="77"/>
        <v>1.2</v>
      </c>
      <c r="BG136" s="95">
        <f t="shared" si="77"/>
        <v>1.2</v>
      </c>
      <c r="BH136" s="95">
        <f t="shared" si="77"/>
        <v>1.2</v>
      </c>
      <c r="BI136" s="95">
        <f t="shared" si="77"/>
        <v>1.2</v>
      </c>
      <c r="BJ136" s="95">
        <f t="shared" si="77"/>
        <v>1.2</v>
      </c>
      <c r="BK136" s="95">
        <f t="shared" si="77"/>
        <v>1.2</v>
      </c>
      <c r="BL136" s="95">
        <f t="shared" si="77"/>
        <v>1.2</v>
      </c>
      <c r="BM136" s="95">
        <f t="shared" si="77"/>
        <v>1.2</v>
      </c>
      <c r="BN136" s="95">
        <f t="shared" si="77"/>
        <v>1.2</v>
      </c>
      <c r="BO136" s="95">
        <f t="shared" si="77"/>
        <v>1.2</v>
      </c>
      <c r="BP136" s="95">
        <f t="shared" si="77"/>
        <v>1.2</v>
      </c>
      <c r="BQ136" s="95">
        <f t="shared" si="77"/>
        <v>1.2</v>
      </c>
      <c r="BR136" s="95">
        <f t="shared" si="77"/>
        <v>1.2</v>
      </c>
      <c r="BS136" s="95">
        <f t="shared" si="77"/>
        <v>1.2</v>
      </c>
      <c r="BT136" s="95">
        <f t="shared" si="77"/>
        <v>1.2</v>
      </c>
      <c r="BU136" s="95">
        <f t="shared" si="77"/>
        <v>1.2</v>
      </c>
      <c r="BV136" s="95">
        <f t="shared" si="77"/>
        <v>1.2</v>
      </c>
      <c r="BW136" s="95">
        <f t="shared" si="77"/>
        <v>1.2</v>
      </c>
      <c r="BX136" s="95">
        <f t="shared" si="77"/>
        <v>1.2</v>
      </c>
      <c r="BY136" s="95">
        <f t="shared" si="77"/>
        <v>1.2</v>
      </c>
      <c r="BZ136" s="95">
        <f t="shared" si="77"/>
        <v>1.2</v>
      </c>
      <c r="CA136" s="95">
        <f t="shared" si="77"/>
        <v>1.2</v>
      </c>
      <c r="CB136" s="95">
        <f t="shared" si="77"/>
        <v>1.2</v>
      </c>
      <c r="CC136" s="95">
        <f t="shared" si="77"/>
        <v>1.2</v>
      </c>
      <c r="CD136" s="95">
        <f t="shared" si="77"/>
        <v>1.2</v>
      </c>
      <c r="CE136" s="95">
        <f t="shared" si="77"/>
        <v>1.2</v>
      </c>
      <c r="CF136" s="95">
        <f t="shared" si="77"/>
        <v>1.2</v>
      </c>
      <c r="CG136" s="95">
        <f t="shared" si="77"/>
        <v>1.2</v>
      </c>
      <c r="CH136" s="95">
        <f t="shared" si="77"/>
        <v>1.2</v>
      </c>
      <c r="CI136" s="95">
        <f t="shared" si="77"/>
        <v>1.2</v>
      </c>
      <c r="CJ136" s="95">
        <f t="shared" si="77"/>
        <v>1.2</v>
      </c>
      <c r="CK136" s="95">
        <f t="shared" si="77"/>
        <v>1.2</v>
      </c>
      <c r="CL136" s="95">
        <f t="shared" si="77"/>
        <v>1.2</v>
      </c>
      <c r="CM136" s="95">
        <f t="shared" si="77"/>
        <v>1.2</v>
      </c>
      <c r="CN136" s="95">
        <f t="shared" si="77"/>
        <v>1.2</v>
      </c>
      <c r="CO136" s="95">
        <f t="shared" si="77"/>
        <v>1.2</v>
      </c>
      <c r="CP136" s="95">
        <f t="shared" si="77"/>
        <v>1.2</v>
      </c>
      <c r="CQ136" s="95">
        <f t="shared" si="77"/>
        <v>1.2</v>
      </c>
      <c r="CR136" s="95">
        <f t="shared" si="77"/>
        <v>1.2</v>
      </c>
      <c r="CS136" s="95">
        <f t="shared" si="77"/>
        <v>1.2</v>
      </c>
      <c r="CT136" s="95">
        <f t="shared" si="77"/>
        <v>1.2</v>
      </c>
      <c r="CU136" s="95">
        <f t="shared" si="77"/>
        <v>1.2</v>
      </c>
      <c r="CV136" s="95">
        <f t="shared" si="77"/>
        <v>0.78541635202047189</v>
      </c>
      <c r="CW136" s="95">
        <f t="shared" si="77"/>
        <v>0</v>
      </c>
    </row>
    <row r="137" spans="1:101" s="25" customFormat="1" ht="20.75" customHeight="1" x14ac:dyDescent="0.2">
      <c r="A137" s="8" t="s">
        <v>206</v>
      </c>
      <c r="B137" s="47">
        <f t="shared" ref="B137:BM137" si="78">+B133*B47</f>
        <v>30.696658875099999</v>
      </c>
      <c r="C137" s="2">
        <f t="shared" si="78"/>
        <v>36.717547486800001</v>
      </c>
      <c r="D137" s="2">
        <f t="shared" si="78"/>
        <v>43.526353851000003</v>
      </c>
      <c r="E137" s="2">
        <f t="shared" si="78"/>
        <v>51.170156945099997</v>
      </c>
      <c r="F137" s="2">
        <f t="shared" si="78"/>
        <v>59.696174725699997</v>
      </c>
      <c r="G137" s="2">
        <f t="shared" si="78"/>
        <v>69.151619770799996</v>
      </c>
      <c r="H137" s="2">
        <f t="shared" si="78"/>
        <v>79.583512068199994</v>
      </c>
      <c r="I137" s="2">
        <f t="shared" si="78"/>
        <v>91.038453484599998</v>
      </c>
      <c r="J137" s="2">
        <f t="shared" si="78"/>
        <v>103.5623711412</v>
      </c>
      <c r="K137" s="2">
        <f t="shared" si="78"/>
        <v>117.20023899420001</v>
      </c>
      <c r="L137" s="2">
        <f t="shared" si="78"/>
        <v>131.99578978689999</v>
      </c>
      <c r="M137" s="2">
        <f t="shared" si="78"/>
        <v>147.99123534949999</v>
      </c>
      <c r="N137" s="2">
        <f t="shared" si="78"/>
        <v>165.22703323499999</v>
      </c>
      <c r="O137" s="2">
        <f t="shared" si="78"/>
        <v>183.741760734</v>
      </c>
      <c r="P137" s="2">
        <f t="shared" si="78"/>
        <v>203.5722285244</v>
      </c>
      <c r="Q137" s="2">
        <f t="shared" si="78"/>
        <v>224.7540820733</v>
      </c>
      <c r="R137" s="2">
        <f t="shared" si="78"/>
        <v>247.32337819380001</v>
      </c>
      <c r="S137" s="2">
        <f t="shared" si="78"/>
        <v>271.32007362029998</v>
      </c>
      <c r="T137" s="2">
        <f t="shared" si="78"/>
        <v>296.80307470060001</v>
      </c>
      <c r="U137" s="2">
        <f t="shared" si="78"/>
        <v>323.8402119447</v>
      </c>
      <c r="V137" s="2">
        <f t="shared" si="78"/>
        <v>331.47822412050522</v>
      </c>
      <c r="W137" s="2">
        <f t="shared" si="78"/>
        <v>323.19126851749257</v>
      </c>
      <c r="X137" s="2">
        <f t="shared" si="78"/>
        <v>315.11148680455523</v>
      </c>
      <c r="Y137" s="2">
        <f t="shared" si="78"/>
        <v>307.23369963444134</v>
      </c>
      <c r="Z137" s="2">
        <f t="shared" si="78"/>
        <v>299.5528571435803</v>
      </c>
      <c r="AA137" s="2">
        <f t="shared" si="78"/>
        <v>292.06403571499078</v>
      </c>
      <c r="AB137" s="2">
        <f t="shared" si="78"/>
        <v>284.76243482211601</v>
      </c>
      <c r="AC137" s="2">
        <f t="shared" si="78"/>
        <v>277.64337395156309</v>
      </c>
      <c r="AD137" s="2">
        <f t="shared" si="78"/>
        <v>270.70228960277399</v>
      </c>
      <c r="AE137" s="2">
        <f t="shared" si="78"/>
        <v>263.93473236270461</v>
      </c>
      <c r="AF137" s="2">
        <f t="shared" si="78"/>
        <v>257.336364053637</v>
      </c>
      <c r="AG137" s="2">
        <f t="shared" si="78"/>
        <v>250.90295495229606</v>
      </c>
      <c r="AH137" s="2">
        <f t="shared" si="78"/>
        <v>244.63038107848865</v>
      </c>
      <c r="AI137" s="2">
        <f t="shared" si="78"/>
        <v>238.51462155152643</v>
      </c>
      <c r="AJ137" s="2">
        <f t="shared" si="78"/>
        <v>232.55175601273825</v>
      </c>
      <c r="AK137" s="2">
        <f t="shared" si="78"/>
        <v>226.73796211241978</v>
      </c>
      <c r="AL137" s="2">
        <f t="shared" si="78"/>
        <v>221.06951305960928</v>
      </c>
      <c r="AM137" s="2">
        <f t="shared" si="78"/>
        <v>215.54277523311904</v>
      </c>
      <c r="AN137" s="2">
        <f t="shared" si="78"/>
        <v>210.15420585229106</v>
      </c>
      <c r="AO137" s="2">
        <f t="shared" si="78"/>
        <v>204.90035070598378</v>
      </c>
      <c r="AP137" s="2">
        <f t="shared" si="78"/>
        <v>199.77784193833418</v>
      </c>
      <c r="AQ137" s="2">
        <f t="shared" si="78"/>
        <v>194.78339588987581</v>
      </c>
      <c r="AR137" s="2">
        <f t="shared" si="78"/>
        <v>189.9138109926289</v>
      </c>
      <c r="AS137" s="2">
        <f t="shared" si="78"/>
        <v>185.16596571781318</v>
      </c>
      <c r="AT137" s="2">
        <f t="shared" si="78"/>
        <v>180.53681657486786</v>
      </c>
      <c r="AU137" s="2">
        <f t="shared" si="78"/>
        <v>176.02339616049616</v>
      </c>
      <c r="AV137" s="2">
        <f t="shared" si="78"/>
        <v>171.62281125648374</v>
      </c>
      <c r="AW137" s="2">
        <f t="shared" si="78"/>
        <v>167.33224097507164</v>
      </c>
      <c r="AX137" s="2">
        <f t="shared" si="78"/>
        <v>163.14893495069484</v>
      </c>
      <c r="AY137" s="2">
        <f t="shared" si="78"/>
        <v>159.07021157692745</v>
      </c>
      <c r="AZ137" s="2">
        <f t="shared" si="78"/>
        <v>155.09345628750427</v>
      </c>
      <c r="BA137" s="2">
        <f t="shared" si="78"/>
        <v>151.21611988031665</v>
      </c>
      <c r="BB137" s="2">
        <f t="shared" si="78"/>
        <v>147.43571688330874</v>
      </c>
      <c r="BC137" s="2">
        <f t="shared" si="78"/>
        <v>143.74982396122601</v>
      </c>
      <c r="BD137" s="2">
        <f t="shared" si="78"/>
        <v>140.15607836219536</v>
      </c>
      <c r="BE137" s="2">
        <f t="shared" si="78"/>
        <v>136.65217640314046</v>
      </c>
      <c r="BF137" s="2">
        <f t="shared" si="78"/>
        <v>133.23587199306195</v>
      </c>
      <c r="BG137" s="2">
        <f t="shared" si="78"/>
        <v>129.9049751932354</v>
      </c>
      <c r="BH137" s="2">
        <f t="shared" si="78"/>
        <v>126.65735081340452</v>
      </c>
      <c r="BI137" s="2">
        <f t="shared" si="78"/>
        <v>123.4909170430694</v>
      </c>
      <c r="BJ137" s="2">
        <f t="shared" si="78"/>
        <v>120.40364411699267</v>
      </c>
      <c r="BK137" s="2">
        <f t="shared" si="78"/>
        <v>117.39355301406785</v>
      </c>
      <c r="BL137" s="2">
        <f t="shared" si="78"/>
        <v>114.45871418871614</v>
      </c>
      <c r="BM137" s="2">
        <f t="shared" si="78"/>
        <v>111.59724633399824</v>
      </c>
      <c r="BN137" s="2">
        <f t="shared" ref="BN137:CW137" si="79">+BN133*BN47</f>
        <v>108.80731517564828</v>
      </c>
      <c r="BO137" s="2">
        <f t="shared" si="79"/>
        <v>106.08713229625708</v>
      </c>
      <c r="BP137" s="2">
        <f t="shared" si="79"/>
        <v>103.43495398885065</v>
      </c>
      <c r="BQ137" s="2">
        <f t="shared" si="79"/>
        <v>100.84908013912938</v>
      </c>
      <c r="BR137" s="2">
        <f t="shared" si="79"/>
        <v>98.327853135651154</v>
      </c>
      <c r="BS137" s="2">
        <f t="shared" si="79"/>
        <v>95.869656807259872</v>
      </c>
      <c r="BT137" s="2">
        <f t="shared" si="79"/>
        <v>93.472915387078373</v>
      </c>
      <c r="BU137" s="2">
        <f t="shared" si="79"/>
        <v>91.136092502401411</v>
      </c>
      <c r="BV137" s="2">
        <f t="shared" si="79"/>
        <v>88.857690189841378</v>
      </c>
      <c r="BW137" s="2">
        <f t="shared" si="79"/>
        <v>86.636247935095341</v>
      </c>
      <c r="BX137" s="2">
        <f t="shared" si="79"/>
        <v>84.470341736717955</v>
      </c>
      <c r="BY137" s="2">
        <f t="shared" si="79"/>
        <v>82.358583193300007</v>
      </c>
      <c r="BZ137" s="2">
        <f t="shared" si="79"/>
        <v>80.299618613467501</v>
      </c>
      <c r="CA137" s="2">
        <f t="shared" si="79"/>
        <v>78.292128148130814</v>
      </c>
      <c r="CB137" s="2">
        <f t="shared" si="79"/>
        <v>76.334824944427538</v>
      </c>
      <c r="CC137" s="2">
        <f t="shared" si="79"/>
        <v>74.426454320816845</v>
      </c>
      <c r="CD137" s="2">
        <f t="shared" si="79"/>
        <v>72.565792962796422</v>
      </c>
      <c r="CE137" s="2">
        <f t="shared" si="79"/>
        <v>70.751648138726509</v>
      </c>
      <c r="CF137" s="2">
        <f t="shared" si="79"/>
        <v>68.98285693525834</v>
      </c>
      <c r="CG137" s="2">
        <f t="shared" si="79"/>
        <v>67.258285511876878</v>
      </c>
      <c r="CH137" s="2">
        <f t="shared" si="79"/>
        <v>65.576828374079952</v>
      </c>
      <c r="CI137" s="2">
        <f t="shared" si="79"/>
        <v>63.937407664727949</v>
      </c>
      <c r="CJ137" s="2">
        <f t="shared" si="79"/>
        <v>62.338972473109749</v>
      </c>
      <c r="CK137" s="2">
        <f t="shared" si="79"/>
        <v>60.780498161282004</v>
      </c>
      <c r="CL137" s="2">
        <f t="shared" si="79"/>
        <v>59.260985707249951</v>
      </c>
      <c r="CM137" s="2">
        <f t="shared" si="79"/>
        <v>57.7794610645687</v>
      </c>
      <c r="CN137" s="2">
        <f t="shared" si="79"/>
        <v>56.33497453795448</v>
      </c>
      <c r="CO137" s="2">
        <f t="shared" si="79"/>
        <v>54.926600174505616</v>
      </c>
      <c r="CP137" s="2">
        <f t="shared" si="79"/>
        <v>53.553435170142976</v>
      </c>
      <c r="CQ137" s="2">
        <f t="shared" si="79"/>
        <v>52.214599290889403</v>
      </c>
      <c r="CR137" s="2">
        <f t="shared" si="79"/>
        <v>50.909234308617165</v>
      </c>
      <c r="CS137" s="2">
        <f t="shared" si="79"/>
        <v>49.636503450901735</v>
      </c>
      <c r="CT137" s="2">
        <f t="shared" si="79"/>
        <v>48.395590864629192</v>
      </c>
      <c r="CU137" s="2">
        <f t="shared" si="79"/>
        <v>47.185701093013463</v>
      </c>
      <c r="CV137" s="2">
        <f t="shared" si="79"/>
        <v>31.2589891764</v>
      </c>
      <c r="CW137" s="2">
        <f t="shared" si="79"/>
        <v>0</v>
      </c>
    </row>
    <row r="138" spans="1:101" s="39" customFormat="1" ht="33" customHeight="1" x14ac:dyDescent="0.2">
      <c r="A138" s="62" t="s">
        <v>208</v>
      </c>
      <c r="B138" s="63">
        <f>+C154</f>
        <v>3.6462180546247058E-2</v>
      </c>
      <c r="C138" s="63">
        <f t="shared" ref="C138:BH138" si="80">+D154</f>
        <v>3.5318804918418767E-2</v>
      </c>
      <c r="D138" s="63">
        <f t="shared" si="80"/>
        <v>3.4207442191529713E-2</v>
      </c>
      <c r="E138" s="63">
        <f t="shared" si="80"/>
        <v>3.3133869944774297E-2</v>
      </c>
      <c r="F138" s="63">
        <f t="shared" si="80"/>
        <v>3.2100057712365571E-2</v>
      </c>
      <c r="G138" s="63">
        <f t="shared" si="80"/>
        <v>3.1106135026746973E-2</v>
      </c>
      <c r="H138" s="63">
        <f t="shared" si="80"/>
        <v>3.0151423721461956E-2</v>
      </c>
      <c r="I138" s="63">
        <f t="shared" si="80"/>
        <v>2.9234966088385272E-2</v>
      </c>
      <c r="J138" s="63">
        <f t="shared" si="80"/>
        <v>2.8355784383960581E-2</v>
      </c>
      <c r="K138" s="63">
        <f t="shared" si="80"/>
        <v>2.7513005900686283E-2</v>
      </c>
      <c r="L138" s="63">
        <f t="shared" si="80"/>
        <v>2.6705930654003396E-2</v>
      </c>
      <c r="M138" s="63">
        <f t="shared" si="80"/>
        <v>2.593409362190302E-2</v>
      </c>
      <c r="N138" s="63">
        <f t="shared" si="80"/>
        <v>2.5197366443463265E-2</v>
      </c>
      <c r="O138" s="63">
        <f t="shared" si="80"/>
        <v>2.4496154692922989E-2</v>
      </c>
      <c r="P138" s="63">
        <f t="shared" si="80"/>
        <v>2.3831780022727012E-2</v>
      </c>
      <c r="Q138" s="63">
        <f t="shared" si="80"/>
        <v>2.3207205204478942E-2</v>
      </c>
      <c r="R138" s="63">
        <f t="shared" si="80"/>
        <v>2.2628390136492316E-2</v>
      </c>
      <c r="S138" s="63">
        <f t="shared" si="80"/>
        <v>2.2112216819578423E-2</v>
      </c>
      <c r="T138" s="63">
        <f t="shared" si="80"/>
        <v>2.1674970932762383E-2</v>
      </c>
      <c r="U138" s="63">
        <f t="shared" si="80"/>
        <v>2.1347314640057125E-2</v>
      </c>
      <c r="V138" s="63">
        <f t="shared" si="80"/>
        <v>2.1023264004629727E-2</v>
      </c>
      <c r="W138" s="63">
        <f t="shared" si="80"/>
        <v>2.063436294875487E-2</v>
      </c>
      <c r="X138" s="63">
        <f t="shared" si="80"/>
        <v>2.0208423355143168E-2</v>
      </c>
      <c r="Y138" s="63">
        <f t="shared" si="80"/>
        <v>1.9760632648932352E-2</v>
      </c>
      <c r="Z138" s="63">
        <f t="shared" si="80"/>
        <v>1.929756331808119E-2</v>
      </c>
      <c r="AA138" s="63">
        <f t="shared" si="80"/>
        <v>1.8818334943444759E-2</v>
      </c>
      <c r="AB138" s="63">
        <f t="shared" si="80"/>
        <v>1.8313544980469665E-2</v>
      </c>
      <c r="AC138" s="63">
        <f t="shared" si="80"/>
        <v>1.7761488906200107E-2</v>
      </c>
      <c r="AD138" s="63">
        <f t="shared" si="80"/>
        <v>1.7475414455794258E-2</v>
      </c>
      <c r="AE138" s="63">
        <f t="shared" si="80"/>
        <v>1.7191172825372636E-2</v>
      </c>
      <c r="AF138" s="63">
        <f t="shared" si="80"/>
        <v>1.6881148118447653E-2</v>
      </c>
      <c r="AG138" s="63">
        <f t="shared" si="80"/>
        <v>1.6554838915726844E-2</v>
      </c>
      <c r="AH138" s="63">
        <f t="shared" si="80"/>
        <v>1.6219059450908402E-2</v>
      </c>
      <c r="AI138" s="63">
        <f t="shared" si="80"/>
        <v>1.5878694277356109E-2</v>
      </c>
      <c r="AJ138" s="63">
        <f t="shared" si="80"/>
        <v>1.5537234114733511E-2</v>
      </c>
      <c r="AK138" s="63">
        <f t="shared" si="80"/>
        <v>1.5197162586916724E-2</v>
      </c>
      <c r="AL138" s="63">
        <f t="shared" si="80"/>
        <v>1.4860234569688879E-2</v>
      </c>
      <c r="AM138" s="63">
        <f t="shared" si="80"/>
        <v>1.4527679717925901E-2</v>
      </c>
      <c r="AN138" s="63">
        <f t="shared" si="80"/>
        <v>1.4200348291689924E-2</v>
      </c>
      <c r="AO138" s="63">
        <f t="shared" si="80"/>
        <v>1.387881719856443E-2</v>
      </c>
      <c r="AP138" s="63">
        <f t="shared" si="80"/>
        <v>1.3563467005322183E-2</v>
      </c>
      <c r="AQ138" s="63">
        <f t="shared" si="80"/>
        <v>1.3254536443793707E-2</v>
      </c>
      <c r="AR138" s="63">
        <f t="shared" si="80"/>
        <v>1.2952161936423456E-2</v>
      </c>
      <c r="AS138" s="63">
        <f t="shared" si="80"/>
        <v>1.2656406427949518E-2</v>
      </c>
      <c r="AT138" s="63">
        <f t="shared" si="80"/>
        <v>1.2367279730641556E-2</v>
      </c>
      <c r="AU138" s="63">
        <f t="shared" si="80"/>
        <v>1.208475304198009E-2</v>
      </c>
      <c r="AV138" s="63">
        <f t="shared" si="80"/>
        <v>1.18087701259737E-2</v>
      </c>
      <c r="AW138" s="63">
        <f t="shared" si="80"/>
        <v>1.1539254178339897E-2</v>
      </c>
      <c r="AX138" s="63">
        <f t="shared" si="80"/>
        <v>1.1276114696960438E-2</v>
      </c>
      <c r="AY138" s="63">
        <f t="shared" si="80"/>
        <v>1.1019249711987422E-2</v>
      </c>
      <c r="AZ138" s="63">
        <f t="shared" si="80"/>
        <v>1.0768551595648601E-2</v>
      </c>
      <c r="BA138" s="63">
        <f t="shared" si="80"/>
        <v>1.0523906078600209E-2</v>
      </c>
      <c r="BB138" s="63">
        <f t="shared" si="80"/>
        <v>1.0285196531113261E-2</v>
      </c>
      <c r="BC138" s="63">
        <f t="shared" si="80"/>
        <v>1.0052303951795682E-2</v>
      </c>
      <c r="BD138" s="63">
        <f t="shared" si="80"/>
        <v>9.8251081381395267E-3</v>
      </c>
      <c r="BE138" s="63">
        <f t="shared" si="80"/>
        <v>9.6034885983553586E-3</v>
      </c>
      <c r="BF138" s="63">
        <f t="shared" si="80"/>
        <v>9.3873250319094215E-3</v>
      </c>
      <c r="BG138" s="63">
        <f t="shared" si="80"/>
        <v>9.1764977486312738E-3</v>
      </c>
      <c r="BH138" s="63">
        <f t="shared" si="80"/>
        <v>8.9708877206449156E-3</v>
      </c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</row>
    <row r="139" spans="1:101" ht="20.75" customHeight="1" x14ac:dyDescent="0.2">
      <c r="A139" s="26"/>
    </row>
    <row r="140" spans="1:101" ht="20.75" customHeight="1" x14ac:dyDescent="0.2">
      <c r="A140" s="26" t="s">
        <v>418</v>
      </c>
    </row>
    <row r="141" spans="1:101" ht="20.75" customHeight="1" x14ac:dyDescent="0.2">
      <c r="A141" s="26" t="s">
        <v>419</v>
      </c>
      <c r="C141" s="3">
        <f>+(C87-Parameters!$B$82)/(C87+C89+C90-Parameters!$B$82-Parameters!$B$83-Parameters!$B$84)</f>
        <v>0.69684706958317966</v>
      </c>
      <c r="D141" s="3">
        <f>+(D87-Parameters!$B$82)/(D87+D89+D90-Parameters!$B$82-Parameters!$B$83-Parameters!$B$84)</f>
        <v>0.69695167799807334</v>
      </c>
      <c r="E141" s="3">
        <f>+(E87-Parameters!$B$82)/(E87+E89+E90-Parameters!$B$82-Parameters!$B$83-Parameters!$B$84)</f>
        <v>0.69589076770027525</v>
      </c>
      <c r="F141" s="3">
        <f>+(F87-Parameters!$B$82)/(F87+F89+F90-Parameters!$B$82-Parameters!$B$83-Parameters!$B$84)</f>
        <v>0.69394715420793673</v>
      </c>
      <c r="G141" s="3">
        <f>+(G87-Parameters!$B$82)/(G87+G89+G90-Parameters!$B$82-Parameters!$B$83-Parameters!$B$84)</f>
        <v>0.69131983134392339</v>
      </c>
      <c r="H141" s="3">
        <f>+(H87-Parameters!$B$82)/(H87+H89+H90-Parameters!$B$82-Parameters!$B$83-Parameters!$B$84)</f>
        <v>0.688152896877263</v>
      </c>
      <c r="I141" s="3">
        <f>+(I87-Parameters!$B$82)/(I87+I89+I90-Parameters!$B$82-Parameters!$B$83-Parameters!$B$84)</f>
        <v>0.68455253228750435</v>
      </c>
      <c r="J141" s="3">
        <f>+(J87-Parameters!$B$82)/(J87+J89+J90-Parameters!$B$82-Parameters!$B$83-Parameters!$B$84)</f>
        <v>0.68059732917827809</v>
      </c>
      <c r="K141" s="3">
        <f>+(K87-Parameters!$B$82)/(K87+K89+K90-Parameters!$B$82-Parameters!$B$83-Parameters!$B$84)</f>
        <v>0.67634483139669632</v>
      </c>
      <c r="L141" s="3">
        <f>+(L87-Parameters!$B$82)/(L87+L89+L90-Parameters!$B$82-Parameters!$B$83-Parameters!$B$84)</f>
        <v>0.6718358455381449</v>
      </c>
      <c r="M141" s="3">
        <f>+(M87-Parameters!$B$82)/(M87+M89+M90-Parameters!$B$82-Parameters!$B$83-Parameters!$B$84)</f>
        <v>0.66709736141760101</v>
      </c>
      <c r="N141" s="3">
        <f>+(N87-Parameters!$B$82)/(N87+N89+N90-Parameters!$B$82-Parameters!$B$83-Parameters!$B$84)</f>
        <v>0.66214453929959405</v>
      </c>
      <c r="O141" s="3">
        <f>+(O87-Parameters!$B$82)/(O87+O89+O90-Parameters!$B$82-Parameters!$B$83-Parameters!$B$84)</f>
        <v>0.65698200856438727</v>
      </c>
      <c r="P141" s="3">
        <f>+(P87-Parameters!$B$82)/(P87+P89+P90-Parameters!$B$82-Parameters!$B$83-Parameters!$B$84)</f>
        <v>0.65160460042072377</v>
      </c>
      <c r="Q141" s="3">
        <f>+(Q87-Parameters!$B$82)/(Q87+Q89+Q90-Parameters!$B$82-Parameters!$B$83-Parameters!$B$84)</f>
        <v>0.64599755722215224</v>
      </c>
      <c r="R141" s="3">
        <f>+(R87-Parameters!$B$82)/(R87+R89+R90-Parameters!$B$82-Parameters!$B$83-Parameters!$B$84)</f>
        <v>0.64013619664393118</v>
      </c>
      <c r="S141" s="3">
        <f>+(S87-Parameters!$B$82)/(S87+S89+S90-Parameters!$B$82-Parameters!$B$83-Parameters!$B$84)</f>
        <v>0.6339849394410898</v>
      </c>
      <c r="T141" s="3">
        <f>+(T87-Parameters!$B$82)/(T87+T89+T90-Parameters!$B$82-Parameters!$B$83-Parameters!$B$84)</f>
        <v>0.62749551487377953</v>
      </c>
      <c r="U141" s="3">
        <f>+(U87-Parameters!$B$82)/(U87+U89+U90-Parameters!$B$82-Parameters!$B$83-Parameters!$B$84)</f>
        <v>0.62060349081133315</v>
      </c>
      <c r="V141" s="3">
        <f>+(V87-Parameters!$B$82)/(V87+V89+V90-Parameters!$B$82-Parameters!$B$83-Parameters!$B$84)</f>
        <v>0.61322484057626048</v>
      </c>
      <c r="W141" s="3">
        <f>+(W87-Parameters!$B$82)/(W87+W89+W90-Parameters!$B$82-Parameters!$B$83-Parameters!$B$84)</f>
        <v>0.60667823587677017</v>
      </c>
      <c r="X141" s="3">
        <f>+(X87-Parameters!$B$82)/(X87+X89+X90-Parameters!$B$82-Parameters!$B$83-Parameters!$B$84)</f>
        <v>0.60173674797932852</v>
      </c>
      <c r="Y141" s="3">
        <f>+(Y87-Parameters!$B$82)/(Y87+Y89+Y90-Parameters!$B$82-Parameters!$B$83-Parameters!$B$84)</f>
        <v>0.59788869894493279</v>
      </c>
      <c r="Z141" s="3">
        <f>+(Z87-Parameters!$B$82)/(Z87+Z89+Z90-Parameters!$B$82-Parameters!$B$83-Parameters!$B$84)</f>
        <v>0.59478638327975686</v>
      </c>
      <c r="AA141" s="3">
        <f>+(AA87-Parameters!$B$82)/(AA87+AA89+AA90-Parameters!$B$82-Parameters!$B$83-Parameters!$B$84)</f>
        <v>0.59219347985883974</v>
      </c>
      <c r="AB141" s="3">
        <f>+(AB87-Parameters!$B$82)/(AB87+AB89+AB90-Parameters!$B$82-Parameters!$B$83-Parameters!$B$84)</f>
        <v>0.58994933799115745</v>
      </c>
      <c r="AC141" s="3">
        <f>+(AC87-Parameters!$B$82)/(AC87+AC89+AC90-Parameters!$B$82-Parameters!$B$83-Parameters!$B$84)</f>
        <v>0.58794472065128589</v>
      </c>
      <c r="AD141" s="3">
        <f>+(AD87-Parameters!$B$82)/(AD87+AD89+AD90-Parameters!$B$82-Parameters!$B$83-Parameters!$B$84)</f>
        <v>0.58610532776379431</v>
      </c>
      <c r="AE141" s="3">
        <f>+(AE87-Parameters!$B$82)/(AE87+AE89+AE90-Parameters!$B$82-Parameters!$B$83-Parameters!$B$84)</f>
        <v>0.58438060312442097</v>
      </c>
      <c r="AF141" s="3">
        <f>+(AF87-Parameters!$B$82)/(AF87+AF89+AF90-Parameters!$B$82-Parameters!$B$83-Parameters!$B$84)</f>
        <v>0.57507622328001085</v>
      </c>
      <c r="AG141" s="3">
        <f>+(AG87-Parameters!$B$82)/(AG87+AG89+AG90-Parameters!$B$82-Parameters!$B$83-Parameters!$B$84)</f>
        <v>0.56780681380984532</v>
      </c>
      <c r="AH141" s="3">
        <f>+(AH87-Parameters!$B$82)/(AH87+AH89+AH90-Parameters!$B$82-Parameters!$B$83-Parameters!$B$84)</f>
        <v>0.56193682690572611</v>
      </c>
      <c r="AI141" s="3">
        <f>+(AI87-Parameters!$B$82)/(AI87+AI89+AI90-Parameters!$B$82-Parameters!$B$83-Parameters!$B$84)</f>
        <v>0.55702722140106742</v>
      </c>
      <c r="AJ141" s="3">
        <f>+(AJ87-Parameters!$B$82)/(AJ87+AJ89+AJ90-Parameters!$B$82-Parameters!$B$83-Parameters!$B$84)</f>
        <v>0.55277463642741276</v>
      </c>
      <c r="AK141" s="3">
        <f>+(AK87-Parameters!$B$82)/(AK87+AK89+AK90-Parameters!$B$82-Parameters!$B$83-Parameters!$B$84)</f>
        <v>0.54896942312997332</v>
      </c>
      <c r="AL141" s="3">
        <f>+(AL87-Parameters!$B$82)/(AL87+AL89+AL90-Parameters!$B$82-Parameters!$B$83-Parameters!$B$84)</f>
        <v>0.54546668120079267</v>
      </c>
      <c r="AM141" s="3">
        <f>+(AM87-Parameters!$B$82)/(AM87+AM89+AM90-Parameters!$B$82-Parameters!$B$83-Parameters!$B$84)</f>
        <v>0.54216626570953386</v>
      </c>
      <c r="AN141" s="3">
        <f>+(AN87-Parameters!$B$82)/(AN87+AN89+AN90-Parameters!$B$82-Parameters!$B$83-Parameters!$B$84)</f>
        <v>0.53899898281877812</v>
      </c>
      <c r="AO141" s="3">
        <f>+(AO87-Parameters!$B$82)/(AO87+AO89+AO90-Parameters!$B$82-Parameters!$B$83-Parameters!$B$84)</f>
        <v>0.5359170564256891</v>
      </c>
      <c r="AP141" s="3">
        <f>+(AP87-Parameters!$B$82)/(AP87+AP89+AP90-Parameters!$B$82-Parameters!$B$83-Parameters!$B$84)</f>
        <v>0.53288754287404072</v>
      </c>
      <c r="AQ141" s="3">
        <f>+(AQ87-Parameters!$B$82)/(AQ87+AQ89+AQ90-Parameters!$B$82-Parameters!$B$83-Parameters!$B$84)</f>
        <v>0.52988778108326873</v>
      </c>
      <c r="AR141" s="3">
        <f>+(AR87-Parameters!$B$82)/(AR87+AR89+AR90-Parameters!$B$82-Parameters!$B$83-Parameters!$B$84)</f>
        <v>0.52690224828403609</v>
      </c>
      <c r="AS141" s="3">
        <f>+(AS87-Parameters!$B$82)/(AS87+AS89+AS90-Parameters!$B$82-Parameters!$B$83-Parameters!$B$84)</f>
        <v>0.5239203866265465</v>
      </c>
      <c r="AT141" s="3">
        <f>+(AT87-Parameters!$B$82)/(AT87+AT89+AT90-Parameters!$B$82-Parameters!$B$83-Parameters!$B$84)</f>
        <v>0.52093510049188574</v>
      </c>
      <c r="AU141" s="3">
        <f>+(AU87-Parameters!$B$82)/(AU87+AU89+AU90-Parameters!$B$82-Parameters!$B$83-Parameters!$B$84)</f>
        <v>0.51794171719777615</v>
      </c>
      <c r="AV141" s="3">
        <f>+(AV87-Parameters!$B$82)/(AV87+AV89+AV90-Parameters!$B$82-Parameters!$B$83-Parameters!$B$84)</f>
        <v>0.51493726789223082</v>
      </c>
      <c r="AW141" s="3">
        <f>+(AW87-Parameters!$B$82)/(AW87+AW89+AW90-Parameters!$B$82-Parameters!$B$83-Parameters!$B$84)</f>
        <v>0.51191998968157904</v>
      </c>
      <c r="AX141" s="3">
        <f>+(AX87-Parameters!$B$82)/(AX87+AX89+AX90-Parameters!$B$82-Parameters!$B$83-Parameters!$B$84)</f>
        <v>0.5088889806000243</v>
      </c>
      <c r="AY141" s="3">
        <f>+(AY87-Parameters!$B$82)/(AY87+AY89+AY90-Parameters!$B$82-Parameters!$B$83-Parameters!$B$84)</f>
        <v>0.5058439601486806</v>
      </c>
      <c r="AZ141" s="3">
        <f>+(AZ87-Parameters!$B$82)/(AZ87+AZ89+AZ90-Parameters!$B$82-Parameters!$B$83-Parameters!$B$84)</f>
        <v>0.50278510271055143</v>
      </c>
      <c r="BA141" s="3">
        <f>+(BA87-Parameters!$B$82)/(BA87+BA89+BA90-Parameters!$B$82-Parameters!$B$83-Parameters!$B$84)</f>
        <v>0.4997129212489349</v>
      </c>
      <c r="BB141" s="3">
        <f>+(BB87-Parameters!$B$82)/(BB87+BB89+BB90-Parameters!$B$82-Parameters!$B$83-Parameters!$B$84)</f>
        <v>0.49662818564446548</v>
      </c>
      <c r="BC141" s="3">
        <f>+(BC87-Parameters!$B$82)/(BC87+BC89+BC90-Parameters!$B$82-Parameters!$B$83-Parameters!$B$84)</f>
        <v>0.4935318648848081</v>
      </c>
      <c r="BD141" s="3">
        <f>+(BD87-Parameters!$B$82)/(BD87+BD89+BD90-Parameters!$B$82-Parameters!$B$83-Parameters!$B$84)</f>
        <v>0.49042508561428139</v>
      </c>
      <c r="BE141" s="3">
        <f>+(BE87-Parameters!$B$82)/(BE87+BE89+BE90-Parameters!$B$82-Parameters!$B$83-Parameters!$B$84)</f>
        <v>0.48730910189518778</v>
      </c>
      <c r="BF141" s="3">
        <f>+(BF87-Parameters!$B$82)/(BF87+BF89+BF90-Parameters!$B$82-Parameters!$B$83-Parameters!$B$84)</f>
        <v>0.48418527261348304</v>
      </c>
      <c r="BG141" s="3">
        <f>+(BG87-Parameters!$B$82)/(BG87+BG89+BG90-Parameters!$B$82-Parameters!$B$83-Parameters!$B$84)</f>
        <v>0.48105504407234817</v>
      </c>
      <c r="BH141" s="3">
        <f>+(BH87-Parameters!$B$82)/(BH87+BH89+BH90-Parameters!$B$82-Parameters!$B$83-Parameters!$B$84)</f>
        <v>0.47791993608711497</v>
      </c>
      <c r="BI141" s="3">
        <f>+(BI87-Parameters!$B$82)/(BI87+BI89+BI90-Parameters!$B$82-Parameters!$B$83-Parameters!$B$84)</f>
        <v>0.47478153042610632</v>
      </c>
      <c r="BJ141" s="3">
        <f>+(BJ87-Parameters!$B$82)/(BJ87+BJ89+BJ90-Parameters!$B$82-Parameters!$B$83-Parameters!$B$84)</f>
        <v>0.47164146081114566</v>
      </c>
      <c r="BK141" s="3">
        <f>+(BK87-Parameters!$B$82)/(BK87+BK89+BK90-Parameters!$B$82-Parameters!$B$83-Parameters!$B$84)</f>
        <v>0.46850140394468048</v>
      </c>
      <c r="BL141" s="3">
        <f>+(BL87-Parameters!$B$82)/(BL87+BL89+BL90-Parameters!$B$82-Parameters!$B$83-Parameters!$B$84)</f>
        <v>0.46536307121875514</v>
      </c>
      <c r="BM141" s="3">
        <f>+(BM87-Parameters!$B$82)/(BM87+BM89+BM90-Parameters!$B$82-Parameters!$B$83-Parameters!$B$84)</f>
        <v>0.46222820087072453</v>
      </c>
      <c r="BN141" s="3">
        <f>+(BN87-Parameters!$B$82)/(BN87+BN89+BN90-Parameters!$B$82-Parameters!$B$83-Parameters!$B$84)</f>
        <v>0.45909855045045334</v>
      </c>
      <c r="BO141" s="3">
        <f>+(BO87-Parameters!$B$82)/(BO87+BO89+BO90-Parameters!$B$82-Parameters!$B$83-Parameters!$B$84)</f>
        <v>0.45597588950793799</v>
      </c>
      <c r="BP141" s="3">
        <f>+(BP87-Parameters!$B$82)/(BP87+BP89+BP90-Parameters!$B$82-Parameters!$B$83-Parameters!$B$84)</f>
        <v>0.45286199246943154</v>
      </c>
      <c r="BQ141" s="3">
        <f>+(BQ87-Parameters!$B$82)/(BQ87+BQ89+BQ90-Parameters!$B$82-Parameters!$B$83-Parameters!$B$84)</f>
        <v>0.44975863168005531</v>
      </c>
      <c r="BR141" s="3">
        <f>+(BR87-Parameters!$B$82)/(BR87+BR89+BR90-Parameters!$B$82-Parameters!$B$83-Parameters!$B$84)</f>
        <v>0.44666757062005524</v>
      </c>
      <c r="BS141" s="3">
        <f>+(BS87-Parameters!$B$82)/(BS87+BS89+BS90-Parameters!$B$82-Parameters!$B$83-Parameters!$B$84)</f>
        <v>0.44359055731765401</v>
      </c>
      <c r="BT141" s="3">
        <f>+(BT87-Parameters!$B$82)/(BT87+BT89+BT90-Parameters!$B$82-Parameters!$B$83-Parameters!$B$84)</f>
        <v>0.44052931797395722</v>
      </c>
      <c r="BU141" s="3">
        <f>+(BU87-Parameters!$B$82)/(BU87+BU89+BU90-Parameters!$B$82-Parameters!$B$83-Parameters!$B$84)</f>
        <v>0.43748555083952745</v>
      </c>
      <c r="BV141" s="3">
        <f>+(BV87-Parameters!$B$82)/(BV87+BV89+BV90-Parameters!$B$82-Parameters!$B$83-Parameters!$B$84)</f>
        <v>0.43446092036943484</v>
      </c>
      <c r="BW141" s="3">
        <f>+(BW87-Parameters!$B$82)/(BW87+BW89+BW90-Parameters!$B$82-Parameters!$B$83-Parameters!$B$84)</f>
        <v>0.43145705169970655</v>
      </c>
      <c r="BX141" s="3">
        <f>+(BX87-Parameters!$B$82)/(BX87+BX89+BX90-Parameters!$B$82-Parameters!$B$83-Parameters!$B$84)</f>
        <v>0.42847552547797385</v>
      </c>
      <c r="BY141" s="3">
        <f>+(BY87-Parameters!$B$82)/(BY87+BY89+BY90-Parameters!$B$82-Parameters!$B$83-Parameters!$B$84)</f>
        <v>0.42551787309613831</v>
      </c>
      <c r="BZ141" s="3">
        <f>+(BZ87-Parameters!$B$82)/(BZ87+BZ89+BZ90-Parameters!$B$82-Parameters!$B$83-Parameters!$B$84)</f>
        <v>0.42258557239020417</v>
      </c>
      <c r="CA141" s="3">
        <f>+(CA87-Parameters!$B$82)/(CA87+CA89+CA90-Parameters!$B$82-Parameters!$B$83-Parameters!$B$84)</f>
        <v>0.41968004386624835</v>
      </c>
      <c r="CB141" s="3">
        <f>+(CB87-Parameters!$B$82)/(CB87+CB89+CB90-Parameters!$B$82-Parameters!$B$83-Parameters!$B$84)</f>
        <v>0.41680264758662838</v>
      </c>
      <c r="CC141" s="3">
        <f>+(CC87-Parameters!$B$82)/(CC87+CC89+CC90-Parameters!$B$82-Parameters!$B$83-Parameters!$B$84)</f>
        <v>0.41395468087003917</v>
      </c>
      <c r="CD141" s="3">
        <f>+(CD87-Parameters!$B$82)/(CD87+CD89+CD90-Parameters!$B$82-Parameters!$B$83-Parameters!$B$84)</f>
        <v>0.41113737712203302</v>
      </c>
      <c r="CE141" s="3">
        <f>+(CE87-Parameters!$B$82)/(CE87+CE89+CE90-Parameters!$B$82-Parameters!$B$83-Parameters!$B$84)</f>
        <v>0.40835190627486784</v>
      </c>
      <c r="CF141" s="3">
        <f>+(CF87-Parameters!$B$82)/(CF87+CF89+CF90-Parameters!$B$82-Parameters!$B$83-Parameters!$B$84)</f>
        <v>0.4055993776519371</v>
      </c>
      <c r="CG141" s="3">
        <f>+(CG87-Parameters!$B$82)/(CG87+CG89+CG90-Parameters!$B$82-Parameters!$B$83-Parameters!$B$84)</f>
        <v>0.40288084666877205</v>
      </c>
      <c r="CH141" s="3">
        <f>+(CH87-Parameters!$B$82)/(CH87+CH89+CH90-Parameters!$B$82-Parameters!$B$83-Parameters!$B$84)</f>
        <v>0.40019732772252159</v>
      </c>
      <c r="CI141" s="3">
        <f>+(CI87-Parameters!$B$82)/(CI87+CI89+CI90-Parameters!$B$82-Parameters!$B$83-Parameters!$B$84)</f>
        <v>0.39754981731056266</v>
      </c>
      <c r="CJ141" s="3">
        <f>+(CJ87-Parameters!$B$82)/(CJ87+CJ89+CJ90-Parameters!$B$82-Parameters!$B$83-Parameters!$B$84)</f>
        <v>0.39493933425548733</v>
      </c>
      <c r="CK141" s="3">
        <f>+(CK87-Parameters!$B$82)/(CK87+CK89+CK90-Parameters!$B$82-Parameters!$B$83-Parameters!$B$84)</f>
        <v>0.39236698878899928</v>
      </c>
      <c r="CL141" s="3">
        <f>+(CL87-Parameters!$B$82)/(CL87+CL89+CL90-Parameters!$B$82-Parameters!$B$83-Parameters!$B$84)</f>
        <v>0.38983410079772207</v>
      </c>
      <c r="CM141" s="3">
        <f>+(CM87-Parameters!$B$82)/(CM87+CM89+CM90-Parameters!$B$82-Parameters!$B$83-Parameters!$B$84)</f>
        <v>0.38734240238352668</v>
      </c>
      <c r="CN141" s="3">
        <f>+(CN87-Parameters!$B$82)/(CN87+CN89+CN90-Parameters!$B$82-Parameters!$B$83-Parameters!$B$84)</f>
        <v>0.38489438792830499</v>
      </c>
      <c r="CO141" s="3">
        <f>+(CO87-Parameters!$B$82)/(CO87+CO89+CO90-Parameters!$B$82-Parameters!$B$83-Parameters!$B$84)</f>
        <v>0.38249392750139471</v>
      </c>
      <c r="CP141" s="3">
        <f>+(CP87-Parameters!$B$82)/(CP87+CP89+CP90-Parameters!$B$82-Parameters!$B$83-Parameters!$B$84)</f>
        <v>0.38010246780696477</v>
      </c>
      <c r="CQ141" s="3">
        <f>+(CQ87-Parameters!$B$82)/(CQ87+CQ89+CQ90-Parameters!$B$82-Parameters!$B$83-Parameters!$B$84)</f>
        <v>0.37773546963662286</v>
      </c>
      <c r="CR141" s="3">
        <f>+(CR87-Parameters!$B$82)/(CR87+CR89+CR90-Parameters!$B$82-Parameters!$B$83-Parameters!$B$84)</f>
        <v>0.3754018130862099</v>
      </c>
      <c r="CS141" s="3">
        <f>+(CS87-Parameters!$B$82)/(CS87+CS89+CS90-Parameters!$B$82-Parameters!$B$83-Parameters!$B$84)</f>
        <v>0.37310640436982873</v>
      </c>
      <c r="CT141" s="3">
        <f>+(CT87-Parameters!$B$82)/(CT87+CT89+CT90-Parameters!$B$82-Parameters!$B$83-Parameters!$B$84)</f>
        <v>0.37085178274331371</v>
      </c>
      <c r="CU141" s="3">
        <f>+(CU87-Parameters!$B$82)/(CU87+CU89+CU90-Parameters!$B$82-Parameters!$B$83-Parameters!$B$84)</f>
        <v>0.3686391026045579</v>
      </c>
      <c r="CV141" s="3">
        <f>+(CV87-Parameters!$B$82)/(CV87+CV89+CV90-Parameters!$B$82-Parameters!$B$83-Parameters!$B$84)</f>
        <v>0.36646872665561675</v>
      </c>
      <c r="CW141" s="3">
        <f>+(CW87-Parameters!$B$82)/(CW87+CW89+CW90-Parameters!$B$82-Parameters!$B$83-Parameters!$B$84)</f>
        <v>0.37321208371728753</v>
      </c>
    </row>
    <row r="142" spans="1:101" ht="20.75" customHeight="1" x14ac:dyDescent="0.2">
      <c r="A142" s="26" t="s">
        <v>420</v>
      </c>
      <c r="C142" s="3">
        <f>+(C87-$B$87)/(C92-$B$92)</f>
        <v>0.7712836716398217</v>
      </c>
      <c r="D142" s="3">
        <f t="shared" ref="D142:BO142" si="81">+(D87-$B$87)/(D92-$B$92)</f>
        <v>0.73605110378355643</v>
      </c>
      <c r="E142" s="3">
        <f t="shared" si="81"/>
        <v>0.7192066363226437</v>
      </c>
      <c r="F142" s="3">
        <f t="shared" si="81"/>
        <v>0.70759517747400014</v>
      </c>
      <c r="G142" s="3">
        <f t="shared" si="81"/>
        <v>0.69820595646910155</v>
      </c>
      <c r="H142" s="3">
        <f t="shared" si="81"/>
        <v>0.68995174335041021</v>
      </c>
      <c r="I142" s="3">
        <f t="shared" si="81"/>
        <v>0.68233368780576986</v>
      </c>
      <c r="J142" s="3">
        <f t="shared" si="81"/>
        <v>0.67508381844876053</v>
      </c>
      <c r="K142" s="3">
        <f t="shared" si="81"/>
        <v>0.66803923958489853</v>
      </c>
      <c r="L142" s="3">
        <f t="shared" si="81"/>
        <v>0.66108913268516245</v>
      </c>
      <c r="M142" s="3">
        <f t="shared" si="81"/>
        <v>0.65414925213312847</v>
      </c>
      <c r="N142" s="3">
        <f t="shared" si="81"/>
        <v>0.64714819302390592</v>
      </c>
      <c r="O142" s="3">
        <f t="shared" si="81"/>
        <v>0.64001910662388584</v>
      </c>
      <c r="P142" s="3">
        <f t="shared" si="81"/>
        <v>0.63269397760433188</v>
      </c>
      <c r="Q142" s="3">
        <f t="shared" si="81"/>
        <v>0.62509895704704566</v>
      </c>
      <c r="R142" s="3">
        <f t="shared" si="81"/>
        <v>0.6171498095794471</v>
      </c>
      <c r="S142" s="3">
        <f t="shared" si="81"/>
        <v>0.60874671070401143</v>
      </c>
      <c r="T142" s="3">
        <f t="shared" si="81"/>
        <v>0.59976756205892368</v>
      </c>
      <c r="U142" s="3">
        <f t="shared" si="81"/>
        <v>0.5900578602507035</v>
      </c>
      <c r="V142" s="3">
        <f t="shared" si="81"/>
        <v>0.57941890411135111</v>
      </c>
      <c r="W142" s="3">
        <f t="shared" si="81"/>
        <v>0.56987317510365243</v>
      </c>
      <c r="X142" s="3">
        <f t="shared" si="81"/>
        <v>0.56267124809089686</v>
      </c>
      <c r="Y142" s="3">
        <f t="shared" si="81"/>
        <v>0.55706538820176676</v>
      </c>
      <c r="Z142" s="3">
        <f t="shared" si="81"/>
        <v>0.55254762178429617</v>
      </c>
      <c r="AA142" s="3">
        <f t="shared" si="81"/>
        <v>0.54877279383629984</v>
      </c>
      <c r="AB142" s="3">
        <f t="shared" si="81"/>
        <v>0.54550633269010129</v>
      </c>
      <c r="AC142" s="3">
        <f t="shared" si="81"/>
        <v>0.54258878309549963</v>
      </c>
      <c r="AD142" s="3">
        <f t="shared" si="81"/>
        <v>0.53991172160392198</v>
      </c>
      <c r="AE142" s="3">
        <f t="shared" si="81"/>
        <v>0.53740139934028275</v>
      </c>
      <c r="AF142" s="3">
        <f t="shared" si="81"/>
        <v>0.5224462640740114</v>
      </c>
      <c r="AG142" s="3">
        <f t="shared" si="81"/>
        <v>0.51021470853823214</v>
      </c>
      <c r="AH142" s="3">
        <f t="shared" si="81"/>
        <v>0.49981837832536091</v>
      </c>
      <c r="AI142" s="3">
        <f t="shared" si="81"/>
        <v>0.49063663468061031</v>
      </c>
      <c r="AJ142" s="3">
        <f t="shared" si="81"/>
        <v>0.48223460038930804</v>
      </c>
      <c r="AK142" s="3">
        <f t="shared" si="81"/>
        <v>0.47430630430970999</v>
      </c>
      <c r="AL142" s="3">
        <f t="shared" si="81"/>
        <v>0.46663521838098226</v>
      </c>
      <c r="AM142" s="3">
        <f t="shared" si="81"/>
        <v>0.45906685149548326</v>
      </c>
      <c r="AN142" s="3">
        <f t="shared" si="81"/>
        <v>0.45148970487252094</v>
      </c>
      <c r="AO142" s="3">
        <f t="shared" si="81"/>
        <v>0.44382202860912218</v>
      </c>
      <c r="AP142" s="3">
        <f t="shared" si="81"/>
        <v>0.4360026047874645</v>
      </c>
      <c r="AQ142" s="3">
        <f t="shared" si="81"/>
        <v>0.42798432652255491</v>
      </c>
      <c r="AR142" s="3">
        <f t="shared" si="81"/>
        <v>0.41972971917530455</v>
      </c>
      <c r="AS142" s="3">
        <f t="shared" si="81"/>
        <v>0.41120781111505866</v>
      </c>
      <c r="AT142" s="3">
        <f t="shared" si="81"/>
        <v>0.40239194245247573</v>
      </c>
      <c r="AU142" s="3">
        <f t="shared" si="81"/>
        <v>0.39325822574099317</v>
      </c>
      <c r="AV142" s="3">
        <f t="shared" si="81"/>
        <v>0.38378445979856102</v>
      </c>
      <c r="AW142" s="3">
        <f t="shared" si="81"/>
        <v>0.37394935829754894</v>
      </c>
      <c r="AX142" s="3">
        <f t="shared" si="81"/>
        <v>0.36373199678464513</v>
      </c>
      <c r="AY142" s="3">
        <f t="shared" si="81"/>
        <v>0.35311141100537435</v>
      </c>
      <c r="AZ142" s="3">
        <f t="shared" si="81"/>
        <v>0.34206629967751706</v>
      </c>
      <c r="BA142" s="3">
        <f t="shared" si="81"/>
        <v>0.33057479900591868</v>
      </c>
      <c r="BB142" s="3">
        <f t="shared" si="81"/>
        <v>0.31861430598501084</v>
      </c>
      <c r="BC142" s="3">
        <f t="shared" si="81"/>
        <v>0.30616133444549715</v>
      </c>
      <c r="BD142" s="3">
        <f t="shared" si="81"/>
        <v>0.29319139244015135</v>
      </c>
      <c r="BE142" s="3">
        <f t="shared" si="81"/>
        <v>0.27967887294091381</v>
      </c>
      <c r="BF142" s="3">
        <f t="shared" si="81"/>
        <v>0.26559695205952966</v>
      </c>
      <c r="BG142" s="3">
        <f t="shared" si="81"/>
        <v>0.25091749058752649</v>
      </c>
      <c r="BH142" s="3">
        <f t="shared" si="81"/>
        <v>0.23561093574062331</v>
      </c>
      <c r="BI142" s="3">
        <f t="shared" si="81"/>
        <v>0.21964622072673021</v>
      </c>
      <c r="BJ142" s="3">
        <f t="shared" si="81"/>
        <v>0.20299066024923448</v>
      </c>
      <c r="BK142" s="3">
        <f t="shared" si="81"/>
        <v>0.18560984036591593</v>
      </c>
      <c r="BL142" s="3">
        <f t="shared" si="81"/>
        <v>0.16746750135289742</v>
      </c>
      <c r="BM142" s="3">
        <f t="shared" si="81"/>
        <v>0.14852541228512678</v>
      </c>
      <c r="BN142" s="3">
        <f t="shared" si="81"/>
        <v>0.12874323613022903</v>
      </c>
      <c r="BO142" s="3">
        <f t="shared" si="81"/>
        <v>0.10807838408857023</v>
      </c>
      <c r="BP142" s="3">
        <f t="shared" ref="BP142:CW142" si="82">+(BP87-$B$87)/(BP92-$B$92)</f>
        <v>8.6485857924793533E-2</v>
      </c>
      <c r="BQ142" s="3">
        <f t="shared" si="82"/>
        <v>6.391807888509729E-2</v>
      </c>
      <c r="BR142" s="3">
        <f t="shared" si="82"/>
        <v>4.0324701711474502E-2</v>
      </c>
      <c r="BS142" s="3">
        <f t="shared" si="82"/>
        <v>1.5652412137827542E-2</v>
      </c>
      <c r="BT142" s="3">
        <f t="shared" si="82"/>
        <v>-1.0155293987443166E-2</v>
      </c>
      <c r="BU142" s="3">
        <f t="shared" si="82"/>
        <v>-3.7158351927682354E-2</v>
      </c>
      <c r="BV142" s="3">
        <f t="shared" si="82"/>
        <v>-6.5420391904571495E-2</v>
      </c>
      <c r="BW142" s="3">
        <f t="shared" si="82"/>
        <v>-9.5009028024336459E-2</v>
      </c>
      <c r="BX142" s="3">
        <f t="shared" si="82"/>
        <v>-0.12599617507511865</v>
      </c>
      <c r="BY142" s="3">
        <f t="shared" si="82"/>
        <v>-0.15845839621275432</v>
      </c>
      <c r="BZ142" s="3">
        <f t="shared" si="82"/>
        <v>-0.19247728473566281</v>
      </c>
      <c r="CA142" s="3">
        <f t="shared" si="82"/>
        <v>-0.22813988344247407</v>
      </c>
      <c r="CB142" s="3">
        <f t="shared" si="82"/>
        <v>-0.26553914474248502</v>
      </c>
      <c r="CC142" s="3">
        <f t="shared" si="82"/>
        <v>-0.30477443441962176</v>
      </c>
      <c r="CD142" s="3">
        <f t="shared" si="82"/>
        <v>-0.34595208016135476</v>
      </c>
      <c r="CE142" s="3">
        <f t="shared" si="82"/>
        <v>-0.38918596295573155</v>
      </c>
      <c r="CF142" s="3">
        <f t="shared" si="82"/>
        <v>-0.43459814301798688</v>
      </c>
      <c r="CG142" s="3">
        <f t="shared" si="82"/>
        <v>-0.4823194991668644</v>
      </c>
      <c r="CH142" s="3">
        <f t="shared" si="82"/>
        <v>-0.53249033706824112</v>
      </c>
      <c r="CI142" s="3">
        <f t="shared" si="82"/>
        <v>-0.58526087693661111</v>
      </c>
      <c r="CJ142" s="3">
        <f t="shared" si="82"/>
        <v>-0.64079144800972587</v>
      </c>
      <c r="CK142" s="3">
        <f t="shared" si="82"/>
        <v>-0.69925206188343325</v>
      </c>
      <c r="CL142" s="3">
        <f t="shared" si="82"/>
        <v>-0.76082074522553134</v>
      </c>
      <c r="CM142" s="3">
        <f t="shared" si="82"/>
        <v>-0.82567946535487191</v>
      </c>
      <c r="CN142" s="3">
        <f t="shared" si="82"/>
        <v>-0.8940054188303409</v>
      </c>
      <c r="CO142" s="3">
        <f t="shared" si="82"/>
        <v>-0.96595336281793676</v>
      </c>
      <c r="CP142" s="3">
        <f t="shared" si="82"/>
        <v>-1.0424544469386048</v>
      </c>
      <c r="CQ142" s="3">
        <f t="shared" si="82"/>
        <v>-1.1236978234096198</v>
      </c>
      <c r="CR142" s="3">
        <f t="shared" si="82"/>
        <v>-1.2099440259034169</v>
      </c>
      <c r="CS142" s="3">
        <f t="shared" si="82"/>
        <v>-1.3015148596760469</v>
      </c>
      <c r="CT142" s="3">
        <f t="shared" si="82"/>
        <v>-1.3987886488293189</v>
      </c>
      <c r="CU142" s="3">
        <f t="shared" si="82"/>
        <v>-1.5021993047156761</v>
      </c>
      <c r="CV142" s="3">
        <f t="shared" si="82"/>
        <v>-1.6122382879767807</v>
      </c>
      <c r="CW142" s="3">
        <f t="shared" si="82"/>
        <v>-1.4676611629408238</v>
      </c>
    </row>
    <row r="143" spans="1:101" ht="20.75" customHeight="1" x14ac:dyDescent="0.2">
      <c r="A143" s="26"/>
    </row>
    <row r="144" spans="1:101" ht="20.75" customHeight="1" x14ac:dyDescent="0.2">
      <c r="A144" s="26"/>
    </row>
    <row r="145" spans="1:101" ht="20.75" customHeight="1" x14ac:dyDescent="0.2">
      <c r="A145" s="10"/>
      <c r="B145" s="47"/>
    </row>
    <row r="146" spans="1:101" ht="20.75" customHeight="1" thickBot="1" x14ac:dyDescent="0.25">
      <c r="A146" s="35" t="s">
        <v>211</v>
      </c>
      <c r="B146" s="47"/>
    </row>
    <row r="147" spans="1:101" ht="20.75" customHeight="1" thickTop="1" x14ac:dyDescent="0.2">
      <c r="A147" s="9" t="s">
        <v>173</v>
      </c>
      <c r="B147" s="47"/>
    </row>
    <row r="148" spans="1:101" ht="20.75" customHeight="1" x14ac:dyDescent="0.2">
      <c r="A148" s="9" t="s">
        <v>174</v>
      </c>
      <c r="B148" s="47"/>
      <c r="C148" s="3">
        <f t="shared" ref="C148:BI148" si="83">+(C53/B53)^0.2</f>
        <v>1.0118743204547054</v>
      </c>
      <c r="D148" s="3">
        <f t="shared" si="83"/>
        <v>1.010275016931363</v>
      </c>
      <c r="E148" s="3">
        <f t="shared" si="83"/>
        <v>1.0088920625959359</v>
      </c>
      <c r="F148" s="3">
        <f t="shared" si="83"/>
        <v>1.0076959538270136</v>
      </c>
      <c r="G148" s="3">
        <f t="shared" si="83"/>
        <v>1.0066612694604775</v>
      </c>
      <c r="H148" s="3">
        <f t="shared" si="83"/>
        <v>1.0057660912307016</v>
      </c>
      <c r="I148" s="3">
        <f t="shared" si="83"/>
        <v>1.0049915100932214</v>
      </c>
      <c r="J148" s="3">
        <f t="shared" si="83"/>
        <v>1.0043212048329184</v>
      </c>
      <c r="K148" s="3">
        <f t="shared" si="83"/>
        <v>1.0037410817170842</v>
      </c>
      <c r="L148" s="3">
        <f t="shared" si="83"/>
        <v>1.0032389658549978</v>
      </c>
      <c r="M148" s="3">
        <f t="shared" si="83"/>
        <v>1.002804336471407</v>
      </c>
      <c r="N148" s="3">
        <f t="shared" si="83"/>
        <v>1.0024280995646233</v>
      </c>
      <c r="O148" s="3">
        <f t="shared" si="83"/>
        <v>1.0021023924581054</v>
      </c>
      <c r="P148" s="3">
        <f t="shared" si="83"/>
        <v>1.001820415611925</v>
      </c>
      <c r="Q148" s="3">
        <f t="shared" si="83"/>
        <v>1.0015762877722498</v>
      </c>
      <c r="R148" s="3">
        <f t="shared" si="83"/>
        <v>1.0013649211303104</v>
      </c>
      <c r="S148" s="3">
        <f t="shared" si="83"/>
        <v>1.0011819136590308</v>
      </c>
      <c r="T148" s="3">
        <f t="shared" si="83"/>
        <v>1.0010234562128226</v>
      </c>
      <c r="U148" s="3">
        <f t="shared" si="83"/>
        <v>1.0008862523279276</v>
      </c>
      <c r="V148" s="3">
        <f t="shared" si="83"/>
        <v>1.0007674489582605</v>
      </c>
      <c r="W148" s="3">
        <f t="shared" si="83"/>
        <v>1.0006645766340871</v>
      </c>
      <c r="X148" s="3">
        <f t="shared" si="83"/>
        <v>1.0005754977454362</v>
      </c>
      <c r="Y148" s="3">
        <f t="shared" si="83"/>
        <v>1.0004983618349765</v>
      </c>
      <c r="Z148" s="3">
        <f t="shared" si="83"/>
        <v>1.0004315669411976</v>
      </c>
      <c r="AA148" s="3">
        <f t="shared" si="83"/>
        <v>1.0003737261662407</v>
      </c>
      <c r="AB148" s="3">
        <f t="shared" si="83"/>
        <v>1.000323638757104</v>
      </c>
      <c r="AC148" s="3">
        <f t="shared" si="83"/>
        <v>1.0002802650870524</v>
      </c>
      <c r="AD148" s="3">
        <f t="shared" si="83"/>
        <v>1.000242705008328</v>
      </c>
      <c r="AE148" s="3">
        <f t="shared" si="83"/>
        <v>1.0002101791196978</v>
      </c>
      <c r="AF148" s="3">
        <f t="shared" si="83"/>
        <v>1.0001820125547249</v>
      </c>
      <c r="AG148" s="3">
        <f t="shared" si="83"/>
        <v>1.000157620950338</v>
      </c>
      <c r="AH148" s="3">
        <f t="shared" si="83"/>
        <v>1.000136498301559</v>
      </c>
      <c r="AI148" s="3">
        <f t="shared" si="83"/>
        <v>1.0001182064481522</v>
      </c>
      <c r="AJ148" s="3">
        <f t="shared" si="83"/>
        <v>1.0001023659734083</v>
      </c>
      <c r="AK148" s="3">
        <f t="shared" si="83"/>
        <v>1.0000886483249947</v>
      </c>
      <c r="AL148" s="3">
        <f t="shared" si="83"/>
        <v>1.0000767689934933</v>
      </c>
      <c r="AM148" s="3">
        <f t="shared" si="83"/>
        <v>1.0000664816064238</v>
      </c>
      <c r="AN148" s="3">
        <f t="shared" si="83"/>
        <v>1.0000575728147236</v>
      </c>
      <c r="AO148" s="3">
        <f t="shared" si="83"/>
        <v>1.0000498578652333</v>
      </c>
      <c r="AP148" s="3">
        <f t="shared" si="83"/>
        <v>1.0000431767670634</v>
      </c>
      <c r="AQ148" s="3">
        <f t="shared" si="83"/>
        <v>1.0000373909721121</v>
      </c>
      <c r="AR148" s="3">
        <f t="shared" si="83"/>
        <v>1.0000323805007305</v>
      </c>
      <c r="AS148" s="3">
        <f t="shared" si="83"/>
        <v>1.0000280414527976</v>
      </c>
      <c r="AT148" s="3">
        <f t="shared" si="83"/>
        <v>1.0000242838524991</v>
      </c>
      <c r="AU148" s="3">
        <f t="shared" si="83"/>
        <v>1.0000210297820487</v>
      </c>
      <c r="AV148" s="3">
        <f t="shared" si="83"/>
        <v>1.000018211765594</v>
      </c>
      <c r="AW148" s="3">
        <f t="shared" si="83"/>
        <v>1.0000157713697604</v>
      </c>
      <c r="AX148" s="3">
        <f t="shared" si="83"/>
        <v>1.0000136579917804</v>
      </c>
      <c r="AY148" s="3">
        <f t="shared" si="83"/>
        <v>1.0000118278100585</v>
      </c>
      <c r="AZ148" s="3">
        <f t="shared" si="83"/>
        <v>1.0000102428753936</v>
      </c>
      <c r="BA148" s="3">
        <f t="shared" si="83"/>
        <v>1.0000088703240033</v>
      </c>
      <c r="BB148" s="3">
        <f t="shared" si="83"/>
        <v>1.0000076816960217</v>
      </c>
      <c r="BC148" s="3">
        <f t="shared" si="83"/>
        <v>1.000006652345331</v>
      </c>
      <c r="BD148" s="3">
        <f t="shared" si="83"/>
        <v>1.0000057609284889</v>
      </c>
      <c r="BE148" s="3">
        <f t="shared" si="83"/>
        <v>1.0000049889621458</v>
      </c>
      <c r="BF148" s="3">
        <f t="shared" si="83"/>
        <v>1.0000043204397739</v>
      </c>
      <c r="BG148" s="3">
        <f t="shared" si="83"/>
        <v>1.0000037414997613</v>
      </c>
      <c r="BH148" s="3">
        <f t="shared" si="83"/>
        <v>1.000003240137981</v>
      </c>
      <c r="BI148" s="3">
        <f t="shared" si="83"/>
        <v>1.0000028059588824</v>
      </c>
    </row>
    <row r="149" spans="1:101" ht="20.75" customHeight="1" x14ac:dyDescent="0.2">
      <c r="A149" s="9" t="s">
        <v>175</v>
      </c>
      <c r="B149" s="47"/>
      <c r="C149" s="3">
        <f t="shared" ref="C149:BI149" si="84">+(B18/C18)^0.2</f>
        <v>1.0009999999999999</v>
      </c>
      <c r="D149" s="3">
        <f t="shared" si="84"/>
        <v>1.0009999999999999</v>
      </c>
      <c r="E149" s="3">
        <f t="shared" si="84"/>
        <v>1.0009999999999999</v>
      </c>
      <c r="F149" s="3">
        <f t="shared" si="84"/>
        <v>1.0009999999999999</v>
      </c>
      <c r="G149" s="3">
        <f t="shared" si="84"/>
        <v>1.0009999999999999</v>
      </c>
      <c r="H149" s="3">
        <f t="shared" si="84"/>
        <v>1.0009999999999999</v>
      </c>
      <c r="I149" s="3">
        <f t="shared" si="84"/>
        <v>1.0009999999999999</v>
      </c>
      <c r="J149" s="3">
        <f t="shared" si="84"/>
        <v>1.0009999999999999</v>
      </c>
      <c r="K149" s="3">
        <f t="shared" si="84"/>
        <v>1.0009999999999999</v>
      </c>
      <c r="L149" s="3">
        <f t="shared" si="84"/>
        <v>1.0009999999999999</v>
      </c>
      <c r="M149" s="3">
        <f t="shared" si="84"/>
        <v>1.0009999999999999</v>
      </c>
      <c r="N149" s="3">
        <f t="shared" si="84"/>
        <v>1.0009999999999999</v>
      </c>
      <c r="O149" s="3">
        <f t="shared" si="84"/>
        <v>1.0009999999999999</v>
      </c>
      <c r="P149" s="3">
        <f t="shared" si="84"/>
        <v>1.0009999999999999</v>
      </c>
      <c r="Q149" s="3">
        <f t="shared" si="84"/>
        <v>1.0009999999999999</v>
      </c>
      <c r="R149" s="3">
        <f t="shared" si="84"/>
        <v>1.0009999999999999</v>
      </c>
      <c r="S149" s="3">
        <f t="shared" si="84"/>
        <v>1.0009999999999999</v>
      </c>
      <c r="T149" s="3">
        <f t="shared" si="84"/>
        <v>1.0009999999999999</v>
      </c>
      <c r="U149" s="3">
        <f t="shared" si="84"/>
        <v>1.0009999999999999</v>
      </c>
      <c r="V149" s="3">
        <f t="shared" si="84"/>
        <v>1.0009999999999999</v>
      </c>
      <c r="W149" s="3">
        <f t="shared" si="84"/>
        <v>1.0009999999999999</v>
      </c>
      <c r="X149" s="3">
        <f t="shared" si="84"/>
        <v>1.0009999999999999</v>
      </c>
      <c r="Y149" s="3">
        <f t="shared" si="84"/>
        <v>1.0009999999999999</v>
      </c>
      <c r="Z149" s="3">
        <f t="shared" si="84"/>
        <v>1.0009999999999999</v>
      </c>
      <c r="AA149" s="3">
        <f t="shared" si="84"/>
        <v>1.0009999999999999</v>
      </c>
      <c r="AB149" s="3">
        <f t="shared" si="84"/>
        <v>1.0009999999999999</v>
      </c>
      <c r="AC149" s="3">
        <f t="shared" si="84"/>
        <v>1.0009999999999999</v>
      </c>
      <c r="AD149" s="3">
        <f t="shared" si="84"/>
        <v>1.0009999999999999</v>
      </c>
      <c r="AE149" s="3">
        <f t="shared" si="84"/>
        <v>1.0009999999999999</v>
      </c>
      <c r="AF149" s="3">
        <f t="shared" si="84"/>
        <v>1.0009999999999999</v>
      </c>
      <c r="AG149" s="3">
        <f t="shared" si="84"/>
        <v>1.0009999999999999</v>
      </c>
      <c r="AH149" s="3">
        <f t="shared" si="84"/>
        <v>1.0009999999999999</v>
      </c>
      <c r="AI149" s="3">
        <f t="shared" si="84"/>
        <v>1.0009999999999999</v>
      </c>
      <c r="AJ149" s="3">
        <f t="shared" si="84"/>
        <v>1.0009999999999999</v>
      </c>
      <c r="AK149" s="3">
        <f t="shared" si="84"/>
        <v>1.0009999999999999</v>
      </c>
      <c r="AL149" s="3">
        <f t="shared" si="84"/>
        <v>1.0009999999999999</v>
      </c>
      <c r="AM149" s="3">
        <f t="shared" si="84"/>
        <v>1.0009999999999999</v>
      </c>
      <c r="AN149" s="3">
        <f t="shared" si="84"/>
        <v>1.0009999999999999</v>
      </c>
      <c r="AO149" s="3">
        <f t="shared" si="84"/>
        <v>1.0009999999999999</v>
      </c>
      <c r="AP149" s="3">
        <f t="shared" si="84"/>
        <v>1.0009999999999999</v>
      </c>
      <c r="AQ149" s="3">
        <f t="shared" si="84"/>
        <v>1.0009999999999999</v>
      </c>
      <c r="AR149" s="3">
        <f t="shared" si="84"/>
        <v>1.0009999999999999</v>
      </c>
      <c r="AS149" s="3">
        <f t="shared" si="84"/>
        <v>1.0009999999999999</v>
      </c>
      <c r="AT149" s="3">
        <f t="shared" si="84"/>
        <v>1.0009999999999999</v>
      </c>
      <c r="AU149" s="3">
        <f t="shared" si="84"/>
        <v>1.0009999999999999</v>
      </c>
      <c r="AV149" s="3">
        <f t="shared" si="84"/>
        <v>1.0009999999999999</v>
      </c>
      <c r="AW149" s="3">
        <f t="shared" si="84"/>
        <v>1.0009999999999999</v>
      </c>
      <c r="AX149" s="3">
        <f t="shared" si="84"/>
        <v>1.0009999999999999</v>
      </c>
      <c r="AY149" s="3">
        <f t="shared" si="84"/>
        <v>1.0009999999999999</v>
      </c>
      <c r="AZ149" s="3">
        <f t="shared" si="84"/>
        <v>1.0009999999999999</v>
      </c>
      <c r="BA149" s="3">
        <f t="shared" si="84"/>
        <v>1.0009999999999999</v>
      </c>
      <c r="BB149" s="3">
        <f t="shared" si="84"/>
        <v>1.0009999999999999</v>
      </c>
      <c r="BC149" s="3">
        <f t="shared" si="84"/>
        <v>1.0009999999999999</v>
      </c>
      <c r="BD149" s="3">
        <f t="shared" si="84"/>
        <v>1.0009999999999999</v>
      </c>
      <c r="BE149" s="3">
        <f t="shared" si="84"/>
        <v>1.0009999999999999</v>
      </c>
      <c r="BF149" s="3">
        <f t="shared" si="84"/>
        <v>1.0009999999999999</v>
      </c>
      <c r="BG149" s="3">
        <f t="shared" si="84"/>
        <v>1.0009999999999999</v>
      </c>
      <c r="BH149" s="3">
        <f t="shared" si="84"/>
        <v>1.0009999999999999</v>
      </c>
      <c r="BI149" s="3">
        <f t="shared" si="84"/>
        <v>1.0009999999999999</v>
      </c>
    </row>
    <row r="150" spans="1:101" ht="20.75" customHeight="1" x14ac:dyDescent="0.2">
      <c r="A150" s="9" t="s">
        <v>176</v>
      </c>
      <c r="B150" s="47"/>
      <c r="C150" s="3">
        <f t="shared" ref="C150:BI150" si="85">+((C126/B126)^($B$19))^0.2</f>
        <v>1.0354267537924546</v>
      </c>
      <c r="D150" s="3">
        <f t="shared" si="85"/>
        <v>1.0342845203980209</v>
      </c>
      <c r="E150" s="3">
        <f t="shared" si="85"/>
        <v>1.0331742679236062</v>
      </c>
      <c r="F150" s="3">
        <f t="shared" si="85"/>
        <v>1.0321017681765978</v>
      </c>
      <c r="G150" s="3">
        <f t="shared" si="85"/>
        <v>1.0310689887236419</v>
      </c>
      <c r="H150" s="3">
        <f t="shared" si="85"/>
        <v>1.0300760589677793</v>
      </c>
      <c r="I150" s="3">
        <f t="shared" si="85"/>
        <v>1.0291223014200421</v>
      </c>
      <c r="J150" s="3">
        <f t="shared" si="85"/>
        <v>1.0282067593290563</v>
      </c>
      <c r="K150" s="3">
        <f t="shared" si="85"/>
        <v>1.0273284559280327</v>
      </c>
      <c r="L150" s="3">
        <f t="shared" si="85"/>
        <v>1.0264865193813051</v>
      </c>
      <c r="M150" s="3">
        <f t="shared" si="85"/>
        <v>1.0256802504036</v>
      </c>
      <c r="N150" s="3">
        <f t="shared" si="85"/>
        <v>1.0249091844374656</v>
      </c>
      <c r="O150" s="3">
        <f t="shared" si="85"/>
        <v>1.0241731932502132</v>
      </c>
      <c r="P150" s="3">
        <f t="shared" si="85"/>
        <v>1.0234726820109121</v>
      </c>
      <c r="Q150" s="3">
        <f t="shared" si="85"/>
        <v>1.0228089710516755</v>
      </c>
      <c r="R150" s="3">
        <f t="shared" si="85"/>
        <v>1.0221850201842948</v>
      </c>
      <c r="S150" s="3">
        <f t="shared" si="85"/>
        <v>1.0216067833531393</v>
      </c>
      <c r="T150" s="3">
        <f t="shared" si="85"/>
        <v>1.0210911256938846</v>
      </c>
      <c r="U150" s="3">
        <f t="shared" si="85"/>
        <v>1.0206543166161464</v>
      </c>
      <c r="V150" s="3">
        <f t="shared" si="85"/>
        <v>1.0203269876524048</v>
      </c>
      <c r="W150" s="3">
        <f t="shared" si="85"/>
        <v>1.020003260743886</v>
      </c>
      <c r="X150" s="3">
        <f t="shared" si="85"/>
        <v>1.0196147482005544</v>
      </c>
      <c r="Y150" s="3">
        <f t="shared" si="85"/>
        <v>1.0191892341210222</v>
      </c>
      <c r="Z150" s="3">
        <f t="shared" si="85"/>
        <v>1.0187418907581742</v>
      </c>
      <c r="AA150" s="3">
        <f t="shared" si="85"/>
        <v>1.0182792840340473</v>
      </c>
      <c r="AB150" s="3">
        <f t="shared" si="85"/>
        <v>1.0178005344090357</v>
      </c>
      <c r="AC150" s="3">
        <f t="shared" si="85"/>
        <v>1.0172962487317381</v>
      </c>
      <c r="AD150" s="3">
        <f t="shared" si="85"/>
        <v>1.0167447441620381</v>
      </c>
      <c r="AE150" s="3">
        <f t="shared" si="85"/>
        <v>1.0164589555002941</v>
      </c>
      <c r="AF150" s="3">
        <f t="shared" si="85"/>
        <v>1.0161749978275452</v>
      </c>
      <c r="AG150" s="3">
        <f t="shared" si="85"/>
        <v>1.0158652828356121</v>
      </c>
      <c r="AH150" s="3">
        <f t="shared" si="85"/>
        <v>1.0155392996161108</v>
      </c>
      <c r="AI150" s="3">
        <f t="shared" si="85"/>
        <v>1.0152038555953131</v>
      </c>
      <c r="AJ150" s="3">
        <f t="shared" si="85"/>
        <v>1.0148638304469093</v>
      </c>
      <c r="AK150" s="3">
        <f t="shared" si="85"/>
        <v>1.0145227114033304</v>
      </c>
      <c r="AL150" s="3">
        <f t="shared" si="85"/>
        <v>1.0141829796073096</v>
      </c>
      <c r="AM150" s="3">
        <f t="shared" si="85"/>
        <v>1.0138463881815074</v>
      </c>
      <c r="AN150" s="3">
        <f t="shared" si="85"/>
        <v>1.0135141655523736</v>
      </c>
      <c r="AO150" s="3">
        <f t="shared" si="85"/>
        <v>1.0131871611305594</v>
      </c>
      <c r="AP150" s="3">
        <f t="shared" si="85"/>
        <v>1.0128659512473173</v>
      </c>
      <c r="AQ150" s="3">
        <f t="shared" si="85"/>
        <v>1.012550916089233</v>
      </c>
      <c r="AR150" s="3">
        <f t="shared" si="85"/>
        <v>1.0122422941496443</v>
      </c>
      <c r="AS150" s="3">
        <f t="shared" si="85"/>
        <v>1.0119402217147089</v>
      </c>
      <c r="AT150" s="3">
        <f t="shared" si="85"/>
        <v>1.0116447616662834</v>
      </c>
      <c r="AU150" s="3">
        <f t="shared" si="85"/>
        <v>1.0113559238068348</v>
      </c>
      <c r="AV150" s="3">
        <f t="shared" si="85"/>
        <v>1.0110736793626176</v>
      </c>
      <c r="AW150" s="3">
        <f t="shared" si="85"/>
        <v>1.0107979721538201</v>
      </c>
      <c r="AX150" s="3">
        <f t="shared" si="85"/>
        <v>1.0105287254528872</v>
      </c>
      <c r="AY150" s="3">
        <f t="shared" si="85"/>
        <v>1.0102658488481124</v>
      </c>
      <c r="AZ150" s="3">
        <f t="shared" si="85"/>
        <v>1.010009240471516</v>
      </c>
      <c r="BA150" s="3">
        <f t="shared" si="85"/>
        <v>1.009758792802846</v>
      </c>
      <c r="BB150" s="3">
        <f t="shared" si="85"/>
        <v>1.0095143916869134</v>
      </c>
      <c r="BC150" s="3">
        <f t="shared" si="85"/>
        <v>1.0092759206105029</v>
      </c>
      <c r="BD150" s="3">
        <f t="shared" si="85"/>
        <v>1.0090432606911046</v>
      </c>
      <c r="BE150" s="3">
        <f t="shared" si="85"/>
        <v>1.0088162918462933</v>
      </c>
      <c r="BF150" s="3">
        <f t="shared" si="85"/>
        <v>1.0085948937046507</v>
      </c>
      <c r="BG150" s="3">
        <f t="shared" si="85"/>
        <v>1.0083789460858237</v>
      </c>
      <c r="BH150" s="3">
        <f t="shared" si="85"/>
        <v>1.0081683294192121</v>
      </c>
      <c r="BI150" s="3">
        <f t="shared" si="85"/>
        <v>1.0079629247958493</v>
      </c>
    </row>
    <row r="151" spans="1:101" ht="20.75" customHeight="1" x14ac:dyDescent="0.2">
      <c r="A151" s="9" t="s">
        <v>177</v>
      </c>
      <c r="B151" s="47"/>
      <c r="C151" s="3">
        <f>+C150*C149</f>
        <v>1.0364621805462471</v>
      </c>
      <c r="D151" s="3">
        <f t="shared" ref="D151:BI151" si="86">+D150*D149</f>
        <v>1.0353188049184188</v>
      </c>
      <c r="E151" s="3">
        <f t="shared" si="86"/>
        <v>1.0342074421915297</v>
      </c>
      <c r="F151" s="3">
        <f t="shared" si="86"/>
        <v>1.0331338699447743</v>
      </c>
      <c r="G151" s="3">
        <f t="shared" si="86"/>
        <v>1.0321000577123656</v>
      </c>
      <c r="H151" s="3">
        <f t="shared" si="86"/>
        <v>1.031106135026747</v>
      </c>
      <c r="I151" s="3">
        <f t="shared" si="86"/>
        <v>1.030151423721462</v>
      </c>
      <c r="J151" s="3">
        <f t="shared" si="86"/>
        <v>1.0292349660883853</v>
      </c>
      <c r="K151" s="3">
        <f t="shared" si="86"/>
        <v>1.0283557843839606</v>
      </c>
      <c r="L151" s="3">
        <f t="shared" si="86"/>
        <v>1.0275130059006863</v>
      </c>
      <c r="M151" s="3">
        <f t="shared" si="86"/>
        <v>1.0267059306540034</v>
      </c>
      <c r="N151" s="3">
        <f t="shared" si="86"/>
        <v>1.025934093621903</v>
      </c>
      <c r="O151" s="3">
        <f t="shared" si="86"/>
        <v>1.0251973664434633</v>
      </c>
      <c r="P151" s="3">
        <f t="shared" si="86"/>
        <v>1.024496154692923</v>
      </c>
      <c r="Q151" s="3">
        <f t="shared" si="86"/>
        <v>1.023831780022727</v>
      </c>
      <c r="R151" s="3">
        <f t="shared" si="86"/>
        <v>1.0232072052044789</v>
      </c>
      <c r="S151" s="3">
        <f t="shared" si="86"/>
        <v>1.0226283901364923</v>
      </c>
      <c r="T151" s="3">
        <f t="shared" si="86"/>
        <v>1.0221122168195784</v>
      </c>
      <c r="U151" s="3">
        <f t="shared" si="86"/>
        <v>1.0216749709327624</v>
      </c>
      <c r="V151" s="3">
        <f t="shared" si="86"/>
        <v>1.0213473146400571</v>
      </c>
      <c r="W151" s="3">
        <f t="shared" si="86"/>
        <v>1.0210232640046297</v>
      </c>
      <c r="X151" s="3">
        <f t="shared" si="86"/>
        <v>1.0206343629487549</v>
      </c>
      <c r="Y151" s="3">
        <f t="shared" si="86"/>
        <v>1.0202084233551432</v>
      </c>
      <c r="Z151" s="3">
        <f t="shared" si="86"/>
        <v>1.0197606326489324</v>
      </c>
      <c r="AA151" s="3">
        <f t="shared" si="86"/>
        <v>1.0192975633180812</v>
      </c>
      <c r="AB151" s="3">
        <f t="shared" si="86"/>
        <v>1.0188183349434448</v>
      </c>
      <c r="AC151" s="3">
        <f t="shared" si="86"/>
        <v>1.0183135449804697</v>
      </c>
      <c r="AD151" s="3">
        <f t="shared" si="86"/>
        <v>1.0177614889062001</v>
      </c>
      <c r="AE151" s="3">
        <f t="shared" si="86"/>
        <v>1.0174754144557943</v>
      </c>
      <c r="AF151" s="3">
        <f t="shared" si="86"/>
        <v>1.0171911728253726</v>
      </c>
      <c r="AG151" s="3">
        <f t="shared" si="86"/>
        <v>1.0168811481184477</v>
      </c>
      <c r="AH151" s="3">
        <f t="shared" si="86"/>
        <v>1.0165548389157268</v>
      </c>
      <c r="AI151" s="3">
        <f t="shared" si="86"/>
        <v>1.0162190594509084</v>
      </c>
      <c r="AJ151" s="3">
        <f t="shared" si="86"/>
        <v>1.0158786942773561</v>
      </c>
      <c r="AK151" s="3">
        <f t="shared" si="86"/>
        <v>1.0155372341147335</v>
      </c>
      <c r="AL151" s="3">
        <f t="shared" si="86"/>
        <v>1.0151971625869167</v>
      </c>
      <c r="AM151" s="3">
        <f t="shared" si="86"/>
        <v>1.0148602345696889</v>
      </c>
      <c r="AN151" s="3">
        <f t="shared" si="86"/>
        <v>1.0145276797179259</v>
      </c>
      <c r="AO151" s="3">
        <f t="shared" si="86"/>
        <v>1.0142003482916899</v>
      </c>
      <c r="AP151" s="3">
        <f t="shared" si="86"/>
        <v>1.0138788171985644</v>
      </c>
      <c r="AQ151" s="3">
        <f t="shared" si="86"/>
        <v>1.0135634670053222</v>
      </c>
      <c r="AR151" s="3">
        <f t="shared" si="86"/>
        <v>1.0132545364437937</v>
      </c>
      <c r="AS151" s="3">
        <f t="shared" si="86"/>
        <v>1.0129521619364235</v>
      </c>
      <c r="AT151" s="3">
        <f t="shared" si="86"/>
        <v>1.0126564064279495</v>
      </c>
      <c r="AU151" s="3">
        <f t="shared" si="86"/>
        <v>1.0123672797306416</v>
      </c>
      <c r="AV151" s="3">
        <f t="shared" si="86"/>
        <v>1.0120847530419801</v>
      </c>
      <c r="AW151" s="3">
        <f t="shared" si="86"/>
        <v>1.0118087701259737</v>
      </c>
      <c r="AX151" s="3">
        <f t="shared" si="86"/>
        <v>1.0115392541783399</v>
      </c>
      <c r="AY151" s="3">
        <f t="shared" si="86"/>
        <v>1.0112761146969604</v>
      </c>
      <c r="AZ151" s="3">
        <f t="shared" si="86"/>
        <v>1.0110192497119874</v>
      </c>
      <c r="BA151" s="3">
        <f t="shared" si="86"/>
        <v>1.0107685515956486</v>
      </c>
      <c r="BB151" s="3">
        <f t="shared" si="86"/>
        <v>1.0105239060786002</v>
      </c>
      <c r="BC151" s="3">
        <f t="shared" si="86"/>
        <v>1.0102851965311133</v>
      </c>
      <c r="BD151" s="3">
        <f t="shared" si="86"/>
        <v>1.0100523039517957</v>
      </c>
      <c r="BE151" s="3">
        <f t="shared" si="86"/>
        <v>1.0098251081381395</v>
      </c>
      <c r="BF151" s="3">
        <f t="shared" si="86"/>
        <v>1.0096034885983554</v>
      </c>
      <c r="BG151" s="3">
        <f t="shared" si="86"/>
        <v>1.0093873250319094</v>
      </c>
      <c r="BH151" s="3">
        <f t="shared" si="86"/>
        <v>1.0091764977486313</v>
      </c>
      <c r="BI151" s="3">
        <f t="shared" si="86"/>
        <v>1.0089708877206449</v>
      </c>
    </row>
    <row r="152" spans="1:101" ht="20.75" customHeight="1" x14ac:dyDescent="0.2">
      <c r="A152" s="9" t="s">
        <v>3</v>
      </c>
      <c r="B152" s="47"/>
      <c r="C152" s="3">
        <f>+C151-1</f>
        <v>3.6462180546247058E-2</v>
      </c>
      <c r="D152" s="3">
        <f t="shared" ref="D152:BI152" si="87">+D151-1</f>
        <v>3.5318804918418767E-2</v>
      </c>
      <c r="E152" s="3">
        <f t="shared" si="87"/>
        <v>3.4207442191529713E-2</v>
      </c>
      <c r="F152" s="3">
        <f t="shared" si="87"/>
        <v>3.3133869944774297E-2</v>
      </c>
      <c r="G152" s="3">
        <f t="shared" si="87"/>
        <v>3.2100057712365571E-2</v>
      </c>
      <c r="H152" s="3">
        <f t="shared" si="87"/>
        <v>3.1106135026746973E-2</v>
      </c>
      <c r="I152" s="3">
        <f t="shared" si="87"/>
        <v>3.0151423721461956E-2</v>
      </c>
      <c r="J152" s="3">
        <f t="shared" si="87"/>
        <v>2.9234966088385272E-2</v>
      </c>
      <c r="K152" s="3">
        <f t="shared" si="87"/>
        <v>2.8355784383960581E-2</v>
      </c>
      <c r="L152" s="3">
        <f t="shared" si="87"/>
        <v>2.7513005900686283E-2</v>
      </c>
      <c r="M152" s="3">
        <f t="shared" si="87"/>
        <v>2.6705930654003396E-2</v>
      </c>
      <c r="N152" s="3">
        <f t="shared" si="87"/>
        <v>2.593409362190302E-2</v>
      </c>
      <c r="O152" s="3">
        <f t="shared" si="87"/>
        <v>2.5197366443463265E-2</v>
      </c>
      <c r="P152" s="3">
        <f t="shared" si="87"/>
        <v>2.4496154692922989E-2</v>
      </c>
      <c r="Q152" s="3">
        <f t="shared" si="87"/>
        <v>2.3831780022727012E-2</v>
      </c>
      <c r="R152" s="3">
        <f t="shared" si="87"/>
        <v>2.3207205204478942E-2</v>
      </c>
      <c r="S152" s="3">
        <f t="shared" si="87"/>
        <v>2.2628390136492316E-2</v>
      </c>
      <c r="T152" s="3">
        <f t="shared" si="87"/>
        <v>2.2112216819578423E-2</v>
      </c>
      <c r="U152" s="3">
        <f t="shared" si="87"/>
        <v>2.1674970932762383E-2</v>
      </c>
      <c r="V152" s="3">
        <f t="shared" si="87"/>
        <v>2.1347314640057125E-2</v>
      </c>
      <c r="W152" s="3">
        <f t="shared" si="87"/>
        <v>2.1023264004629727E-2</v>
      </c>
      <c r="X152" s="3">
        <f t="shared" si="87"/>
        <v>2.063436294875487E-2</v>
      </c>
      <c r="Y152" s="3">
        <f t="shared" si="87"/>
        <v>2.0208423355143168E-2</v>
      </c>
      <c r="Z152" s="3">
        <f t="shared" si="87"/>
        <v>1.9760632648932352E-2</v>
      </c>
      <c r="AA152" s="3">
        <f t="shared" si="87"/>
        <v>1.929756331808119E-2</v>
      </c>
      <c r="AB152" s="3">
        <f t="shared" si="87"/>
        <v>1.8818334943444759E-2</v>
      </c>
      <c r="AC152" s="3">
        <f t="shared" si="87"/>
        <v>1.8313544980469665E-2</v>
      </c>
      <c r="AD152" s="3">
        <f t="shared" si="87"/>
        <v>1.7761488906200107E-2</v>
      </c>
      <c r="AE152" s="3">
        <f t="shared" si="87"/>
        <v>1.7475414455794258E-2</v>
      </c>
      <c r="AF152" s="3">
        <f t="shared" si="87"/>
        <v>1.7191172825372636E-2</v>
      </c>
      <c r="AG152" s="3">
        <f t="shared" si="87"/>
        <v>1.6881148118447653E-2</v>
      </c>
      <c r="AH152" s="3">
        <f t="shared" si="87"/>
        <v>1.6554838915726844E-2</v>
      </c>
      <c r="AI152" s="3">
        <f t="shared" si="87"/>
        <v>1.6219059450908402E-2</v>
      </c>
      <c r="AJ152" s="3">
        <f t="shared" si="87"/>
        <v>1.5878694277356109E-2</v>
      </c>
      <c r="AK152" s="3">
        <f t="shared" si="87"/>
        <v>1.5537234114733511E-2</v>
      </c>
      <c r="AL152" s="3">
        <f t="shared" si="87"/>
        <v>1.5197162586916724E-2</v>
      </c>
      <c r="AM152" s="3">
        <f t="shared" si="87"/>
        <v>1.4860234569688879E-2</v>
      </c>
      <c r="AN152" s="3">
        <f t="shared" si="87"/>
        <v>1.4527679717925901E-2</v>
      </c>
      <c r="AO152" s="3">
        <f t="shared" si="87"/>
        <v>1.4200348291689924E-2</v>
      </c>
      <c r="AP152" s="3">
        <f t="shared" si="87"/>
        <v>1.387881719856443E-2</v>
      </c>
      <c r="AQ152" s="3">
        <f t="shared" si="87"/>
        <v>1.3563467005322183E-2</v>
      </c>
      <c r="AR152" s="3">
        <f t="shared" si="87"/>
        <v>1.3254536443793707E-2</v>
      </c>
      <c r="AS152" s="3">
        <f t="shared" si="87"/>
        <v>1.2952161936423456E-2</v>
      </c>
      <c r="AT152" s="3">
        <f t="shared" si="87"/>
        <v>1.2656406427949518E-2</v>
      </c>
      <c r="AU152" s="3">
        <f t="shared" si="87"/>
        <v>1.2367279730641556E-2</v>
      </c>
      <c r="AV152" s="3">
        <f t="shared" si="87"/>
        <v>1.208475304198009E-2</v>
      </c>
      <c r="AW152" s="3">
        <f t="shared" si="87"/>
        <v>1.18087701259737E-2</v>
      </c>
      <c r="AX152" s="3">
        <f t="shared" si="87"/>
        <v>1.1539254178339897E-2</v>
      </c>
      <c r="AY152" s="3">
        <f t="shared" si="87"/>
        <v>1.1276114696960438E-2</v>
      </c>
      <c r="AZ152" s="3">
        <f t="shared" si="87"/>
        <v>1.1019249711987422E-2</v>
      </c>
      <c r="BA152" s="3">
        <f t="shared" si="87"/>
        <v>1.0768551595648601E-2</v>
      </c>
      <c r="BB152" s="3">
        <f t="shared" si="87"/>
        <v>1.0523906078600209E-2</v>
      </c>
      <c r="BC152" s="3">
        <f t="shared" si="87"/>
        <v>1.0285196531113261E-2</v>
      </c>
      <c r="BD152" s="3">
        <f t="shared" si="87"/>
        <v>1.0052303951795682E-2</v>
      </c>
      <c r="BE152" s="3">
        <f t="shared" si="87"/>
        <v>9.8251081381395267E-3</v>
      </c>
      <c r="BF152" s="3">
        <f t="shared" si="87"/>
        <v>9.6034885983553586E-3</v>
      </c>
      <c r="BG152" s="3">
        <f t="shared" si="87"/>
        <v>9.3873250319094215E-3</v>
      </c>
      <c r="BH152" s="3">
        <f t="shared" si="87"/>
        <v>9.1764977486312738E-3</v>
      </c>
      <c r="BI152" s="3">
        <f t="shared" si="87"/>
        <v>8.9708877206449156E-3</v>
      </c>
    </row>
    <row r="153" spans="1:101" ht="20.75" customHeight="1" x14ac:dyDescent="0.2">
      <c r="A153" s="9" t="s">
        <v>178</v>
      </c>
      <c r="B153" s="47"/>
      <c r="C153" s="3">
        <f>+C151/(1+$B$17)-1</f>
        <v>3.6462180546247058E-2</v>
      </c>
      <c r="D153" s="3">
        <f>+D151/(1+$B$17)-1</f>
        <v>3.5318804918418767E-2</v>
      </c>
      <c r="E153" s="3">
        <f t="shared" ref="E153:BI153" si="88">+E151/(1+$B$17)-1</f>
        <v>3.4207442191529713E-2</v>
      </c>
      <c r="F153" s="3">
        <f t="shared" si="88"/>
        <v>3.3133869944774297E-2</v>
      </c>
      <c r="G153" s="3">
        <f t="shared" si="88"/>
        <v>3.2100057712365571E-2</v>
      </c>
      <c r="H153" s="3">
        <f t="shared" si="88"/>
        <v>3.1106135026746973E-2</v>
      </c>
      <c r="I153" s="3">
        <f t="shared" si="88"/>
        <v>3.0151423721461956E-2</v>
      </c>
      <c r="J153" s="3">
        <f t="shared" si="88"/>
        <v>2.9234966088385272E-2</v>
      </c>
      <c r="K153" s="3">
        <f t="shared" si="88"/>
        <v>2.8355784383960581E-2</v>
      </c>
      <c r="L153" s="3">
        <f t="shared" si="88"/>
        <v>2.7513005900686283E-2</v>
      </c>
      <c r="M153" s="3">
        <f t="shared" si="88"/>
        <v>2.6705930654003396E-2</v>
      </c>
      <c r="N153" s="3">
        <f t="shared" si="88"/>
        <v>2.593409362190302E-2</v>
      </c>
      <c r="O153" s="3">
        <f t="shared" si="88"/>
        <v>2.5197366443463265E-2</v>
      </c>
      <c r="P153" s="3">
        <f t="shared" si="88"/>
        <v>2.4496154692922989E-2</v>
      </c>
      <c r="Q153" s="3">
        <f t="shared" si="88"/>
        <v>2.3831780022727012E-2</v>
      </c>
      <c r="R153" s="3">
        <f t="shared" si="88"/>
        <v>2.3207205204478942E-2</v>
      </c>
      <c r="S153" s="3">
        <f t="shared" si="88"/>
        <v>2.2628390136492316E-2</v>
      </c>
      <c r="T153" s="3">
        <f t="shared" si="88"/>
        <v>2.2112216819578423E-2</v>
      </c>
      <c r="U153" s="3">
        <f t="shared" si="88"/>
        <v>2.1674970932762383E-2</v>
      </c>
      <c r="V153" s="3">
        <f t="shared" si="88"/>
        <v>2.1347314640057125E-2</v>
      </c>
      <c r="W153" s="3">
        <f t="shared" si="88"/>
        <v>2.1023264004629727E-2</v>
      </c>
      <c r="X153" s="3">
        <f t="shared" si="88"/>
        <v>2.063436294875487E-2</v>
      </c>
      <c r="Y153" s="3">
        <f t="shared" si="88"/>
        <v>2.0208423355143168E-2</v>
      </c>
      <c r="Z153" s="3">
        <f t="shared" si="88"/>
        <v>1.9760632648932352E-2</v>
      </c>
      <c r="AA153" s="3">
        <f t="shared" si="88"/>
        <v>1.929756331808119E-2</v>
      </c>
      <c r="AB153" s="3">
        <f t="shared" si="88"/>
        <v>1.8818334943444759E-2</v>
      </c>
      <c r="AC153" s="3">
        <f t="shared" si="88"/>
        <v>1.8313544980469665E-2</v>
      </c>
      <c r="AD153" s="3">
        <f t="shared" si="88"/>
        <v>1.7761488906200107E-2</v>
      </c>
      <c r="AE153" s="3">
        <f t="shared" si="88"/>
        <v>1.7475414455794258E-2</v>
      </c>
      <c r="AF153" s="3">
        <f t="shared" si="88"/>
        <v>1.7191172825372636E-2</v>
      </c>
      <c r="AG153" s="3">
        <f t="shared" si="88"/>
        <v>1.6881148118447653E-2</v>
      </c>
      <c r="AH153" s="3">
        <f t="shared" si="88"/>
        <v>1.6554838915726844E-2</v>
      </c>
      <c r="AI153" s="3">
        <f t="shared" si="88"/>
        <v>1.6219059450908402E-2</v>
      </c>
      <c r="AJ153" s="3">
        <f t="shared" si="88"/>
        <v>1.5878694277356109E-2</v>
      </c>
      <c r="AK153" s="3">
        <f t="shared" si="88"/>
        <v>1.5537234114733511E-2</v>
      </c>
      <c r="AL153" s="3">
        <f t="shared" si="88"/>
        <v>1.5197162586916724E-2</v>
      </c>
      <c r="AM153" s="3">
        <f t="shared" si="88"/>
        <v>1.4860234569688879E-2</v>
      </c>
      <c r="AN153" s="3">
        <f t="shared" si="88"/>
        <v>1.4527679717925901E-2</v>
      </c>
      <c r="AO153" s="3">
        <f t="shared" si="88"/>
        <v>1.4200348291689924E-2</v>
      </c>
      <c r="AP153" s="3">
        <f t="shared" si="88"/>
        <v>1.387881719856443E-2</v>
      </c>
      <c r="AQ153" s="3">
        <f t="shared" si="88"/>
        <v>1.3563467005322183E-2</v>
      </c>
      <c r="AR153" s="3">
        <f t="shared" si="88"/>
        <v>1.3254536443793707E-2</v>
      </c>
      <c r="AS153" s="3">
        <f t="shared" si="88"/>
        <v>1.2952161936423456E-2</v>
      </c>
      <c r="AT153" s="3">
        <f t="shared" si="88"/>
        <v>1.2656406427949518E-2</v>
      </c>
      <c r="AU153" s="3">
        <f t="shared" si="88"/>
        <v>1.2367279730641556E-2</v>
      </c>
      <c r="AV153" s="3">
        <f t="shared" si="88"/>
        <v>1.208475304198009E-2</v>
      </c>
      <c r="AW153" s="3">
        <f t="shared" si="88"/>
        <v>1.18087701259737E-2</v>
      </c>
      <c r="AX153" s="3">
        <f t="shared" si="88"/>
        <v>1.1539254178339897E-2</v>
      </c>
      <c r="AY153" s="3">
        <f t="shared" si="88"/>
        <v>1.1276114696960438E-2</v>
      </c>
      <c r="AZ153" s="3">
        <f t="shared" si="88"/>
        <v>1.1019249711987422E-2</v>
      </c>
      <c r="BA153" s="3">
        <f t="shared" si="88"/>
        <v>1.0768551595648601E-2</v>
      </c>
      <c r="BB153" s="3">
        <f t="shared" si="88"/>
        <v>1.0523906078600209E-2</v>
      </c>
      <c r="BC153" s="3">
        <f t="shared" si="88"/>
        <v>1.0285196531113261E-2</v>
      </c>
      <c r="BD153" s="3">
        <f t="shared" si="88"/>
        <v>1.0052303951795682E-2</v>
      </c>
      <c r="BE153" s="3">
        <f t="shared" si="88"/>
        <v>9.8251081381395267E-3</v>
      </c>
      <c r="BF153" s="3">
        <f t="shared" si="88"/>
        <v>9.6034885983553586E-3</v>
      </c>
      <c r="BG153" s="3">
        <f t="shared" si="88"/>
        <v>9.3873250319094215E-3</v>
      </c>
      <c r="BH153" s="3">
        <f t="shared" si="88"/>
        <v>9.1764977486312738E-3</v>
      </c>
      <c r="BI153" s="3">
        <f t="shared" si="88"/>
        <v>8.9708877206449156E-3</v>
      </c>
    </row>
    <row r="154" spans="1:101" ht="20.75" customHeight="1" x14ac:dyDescent="0.2">
      <c r="A154" s="9" t="s">
        <v>179</v>
      </c>
      <c r="B154" s="47"/>
      <c r="C154" s="3">
        <f>+C151*(1+$B$9)-1</f>
        <v>3.6462180546247058E-2</v>
      </c>
      <c r="D154" s="3">
        <f>+D151*(1+$B$9)-1</f>
        <v>3.5318804918418767E-2</v>
      </c>
      <c r="E154" s="3">
        <f t="shared" ref="E154:BI154" si="89">+E151*(1+$B$9)-1</f>
        <v>3.4207442191529713E-2</v>
      </c>
      <c r="F154" s="3">
        <f t="shared" si="89"/>
        <v>3.3133869944774297E-2</v>
      </c>
      <c r="G154" s="3">
        <f t="shared" si="89"/>
        <v>3.2100057712365571E-2</v>
      </c>
      <c r="H154" s="3">
        <f t="shared" si="89"/>
        <v>3.1106135026746973E-2</v>
      </c>
      <c r="I154" s="3">
        <f t="shared" si="89"/>
        <v>3.0151423721461956E-2</v>
      </c>
      <c r="J154" s="3">
        <f t="shared" si="89"/>
        <v>2.9234966088385272E-2</v>
      </c>
      <c r="K154" s="3">
        <f t="shared" si="89"/>
        <v>2.8355784383960581E-2</v>
      </c>
      <c r="L154" s="3">
        <f t="shared" si="89"/>
        <v>2.7513005900686283E-2</v>
      </c>
      <c r="M154" s="3">
        <f t="shared" si="89"/>
        <v>2.6705930654003396E-2</v>
      </c>
      <c r="N154" s="3">
        <f t="shared" si="89"/>
        <v>2.593409362190302E-2</v>
      </c>
      <c r="O154" s="3">
        <f t="shared" si="89"/>
        <v>2.5197366443463265E-2</v>
      </c>
      <c r="P154" s="3">
        <f t="shared" si="89"/>
        <v>2.4496154692922989E-2</v>
      </c>
      <c r="Q154" s="3">
        <f t="shared" si="89"/>
        <v>2.3831780022727012E-2</v>
      </c>
      <c r="R154" s="3">
        <f t="shared" si="89"/>
        <v>2.3207205204478942E-2</v>
      </c>
      <c r="S154" s="3">
        <f t="shared" si="89"/>
        <v>2.2628390136492316E-2</v>
      </c>
      <c r="T154" s="3">
        <f t="shared" si="89"/>
        <v>2.2112216819578423E-2</v>
      </c>
      <c r="U154" s="3">
        <f t="shared" si="89"/>
        <v>2.1674970932762383E-2</v>
      </c>
      <c r="V154" s="3">
        <f t="shared" si="89"/>
        <v>2.1347314640057125E-2</v>
      </c>
      <c r="W154" s="3">
        <f t="shared" si="89"/>
        <v>2.1023264004629727E-2</v>
      </c>
      <c r="X154" s="3">
        <f t="shared" si="89"/>
        <v>2.063436294875487E-2</v>
      </c>
      <c r="Y154" s="3">
        <f t="shared" si="89"/>
        <v>2.0208423355143168E-2</v>
      </c>
      <c r="Z154" s="3">
        <f t="shared" si="89"/>
        <v>1.9760632648932352E-2</v>
      </c>
      <c r="AA154" s="3">
        <f t="shared" si="89"/>
        <v>1.929756331808119E-2</v>
      </c>
      <c r="AB154" s="3">
        <f t="shared" si="89"/>
        <v>1.8818334943444759E-2</v>
      </c>
      <c r="AC154" s="3">
        <f t="shared" si="89"/>
        <v>1.8313544980469665E-2</v>
      </c>
      <c r="AD154" s="3">
        <f t="shared" si="89"/>
        <v>1.7761488906200107E-2</v>
      </c>
      <c r="AE154" s="3">
        <f t="shared" si="89"/>
        <v>1.7475414455794258E-2</v>
      </c>
      <c r="AF154" s="3">
        <f t="shared" si="89"/>
        <v>1.7191172825372636E-2</v>
      </c>
      <c r="AG154" s="3">
        <f t="shared" si="89"/>
        <v>1.6881148118447653E-2</v>
      </c>
      <c r="AH154" s="3">
        <f t="shared" si="89"/>
        <v>1.6554838915726844E-2</v>
      </c>
      <c r="AI154" s="3">
        <f t="shared" si="89"/>
        <v>1.6219059450908402E-2</v>
      </c>
      <c r="AJ154" s="3">
        <f t="shared" si="89"/>
        <v>1.5878694277356109E-2</v>
      </c>
      <c r="AK154" s="3">
        <f t="shared" si="89"/>
        <v>1.5537234114733511E-2</v>
      </c>
      <c r="AL154" s="3">
        <f t="shared" si="89"/>
        <v>1.5197162586916724E-2</v>
      </c>
      <c r="AM154" s="3">
        <f t="shared" si="89"/>
        <v>1.4860234569688879E-2</v>
      </c>
      <c r="AN154" s="3">
        <f t="shared" si="89"/>
        <v>1.4527679717925901E-2</v>
      </c>
      <c r="AO154" s="3">
        <f t="shared" si="89"/>
        <v>1.4200348291689924E-2</v>
      </c>
      <c r="AP154" s="3">
        <f t="shared" si="89"/>
        <v>1.387881719856443E-2</v>
      </c>
      <c r="AQ154" s="3">
        <f t="shared" si="89"/>
        <v>1.3563467005322183E-2</v>
      </c>
      <c r="AR154" s="3">
        <f t="shared" si="89"/>
        <v>1.3254536443793707E-2</v>
      </c>
      <c r="AS154" s="3">
        <f t="shared" si="89"/>
        <v>1.2952161936423456E-2</v>
      </c>
      <c r="AT154" s="3">
        <f t="shared" si="89"/>
        <v>1.2656406427949518E-2</v>
      </c>
      <c r="AU154" s="3">
        <f t="shared" si="89"/>
        <v>1.2367279730641556E-2</v>
      </c>
      <c r="AV154" s="3">
        <f t="shared" si="89"/>
        <v>1.208475304198009E-2</v>
      </c>
      <c r="AW154" s="3">
        <f t="shared" si="89"/>
        <v>1.18087701259737E-2</v>
      </c>
      <c r="AX154" s="3">
        <f t="shared" si="89"/>
        <v>1.1539254178339897E-2</v>
      </c>
      <c r="AY154" s="3">
        <f t="shared" si="89"/>
        <v>1.1276114696960438E-2</v>
      </c>
      <c r="AZ154" s="3">
        <f t="shared" si="89"/>
        <v>1.1019249711987422E-2</v>
      </c>
      <c r="BA154" s="3">
        <f t="shared" si="89"/>
        <v>1.0768551595648601E-2</v>
      </c>
      <c r="BB154" s="3">
        <f t="shared" si="89"/>
        <v>1.0523906078600209E-2</v>
      </c>
      <c r="BC154" s="3">
        <f t="shared" si="89"/>
        <v>1.0285196531113261E-2</v>
      </c>
      <c r="BD154" s="3">
        <f t="shared" si="89"/>
        <v>1.0052303951795682E-2</v>
      </c>
      <c r="BE154" s="3">
        <f t="shared" si="89"/>
        <v>9.8251081381395267E-3</v>
      </c>
      <c r="BF154" s="3">
        <f t="shared" si="89"/>
        <v>9.6034885983553586E-3</v>
      </c>
      <c r="BG154" s="3">
        <f t="shared" si="89"/>
        <v>9.3873250319094215E-3</v>
      </c>
      <c r="BH154" s="3">
        <f t="shared" si="89"/>
        <v>9.1764977486312738E-3</v>
      </c>
      <c r="BI154" s="3">
        <f t="shared" si="89"/>
        <v>8.9708877206449156E-3</v>
      </c>
    </row>
    <row r="155" spans="1:101" ht="20.75" customHeight="1" x14ac:dyDescent="0.2">
      <c r="A155" s="34" t="s">
        <v>181</v>
      </c>
      <c r="B155" s="46">
        <v>1</v>
      </c>
      <c r="C155" s="27">
        <f>+B155/(1+C152)^5</f>
        <v>0.83605086631986369</v>
      </c>
      <c r="D155" s="27">
        <f t="shared" ref="D155:BI155" si="90">+C155/(1+D152)^5</f>
        <v>0.70284925604706261</v>
      </c>
      <c r="E155" s="27">
        <f t="shared" si="90"/>
        <v>0.59405122564227186</v>
      </c>
      <c r="F155" s="27">
        <f t="shared" si="90"/>
        <v>0.50470882487234225</v>
      </c>
      <c r="G155" s="27">
        <f t="shared" si="90"/>
        <v>0.43095496325654842</v>
      </c>
      <c r="H155" s="27">
        <f t="shared" si="90"/>
        <v>0.36975583171226944</v>
      </c>
      <c r="I155" s="27">
        <f t="shared" si="90"/>
        <v>0.31872027898269623</v>
      </c>
      <c r="J155" s="27">
        <f t="shared" si="90"/>
        <v>0.27595421802723036</v>
      </c>
      <c r="K155" s="27">
        <f t="shared" si="90"/>
        <v>0.2399496166479318</v>
      </c>
      <c r="L155" s="27">
        <f t="shared" si="90"/>
        <v>0.2094997078969747</v>
      </c>
      <c r="M155" s="27">
        <f t="shared" si="90"/>
        <v>0.18363398901865313</v>
      </c>
      <c r="N155" s="27">
        <f t="shared" si="90"/>
        <v>0.16156815147060788</v>
      </c>
      <c r="O155" s="27">
        <f t="shared" si="90"/>
        <v>0.14266529762319083</v>
      </c>
      <c r="P155" s="27">
        <f t="shared" si="90"/>
        <v>0.1264057073867621</v>
      </c>
      <c r="Q155" s="27">
        <f t="shared" si="90"/>
        <v>0.11236308464229691</v>
      </c>
      <c r="R155" s="27">
        <f t="shared" si="90"/>
        <v>0.10018569255745083</v>
      </c>
      <c r="S155" s="27">
        <f t="shared" si="90"/>
        <v>8.9581117870345783E-2</v>
      </c>
      <c r="T155" s="27">
        <f t="shared" si="90"/>
        <v>8.0301485887353793E-2</v>
      </c>
      <c r="U155" s="27">
        <f t="shared" si="90"/>
        <v>7.2137287968736405E-2</v>
      </c>
      <c r="V155" s="27">
        <f t="shared" si="90"/>
        <v>6.4907152057966294E-2</v>
      </c>
      <c r="W155" s="27">
        <f t="shared" si="90"/>
        <v>5.8494410149962803E-2</v>
      </c>
      <c r="X155" s="27">
        <f t="shared" si="90"/>
        <v>5.28157480347448E-2</v>
      </c>
      <c r="Y155" s="27">
        <f t="shared" si="90"/>
        <v>4.77880060832203E-2</v>
      </c>
      <c r="Z155" s="27">
        <f t="shared" si="90"/>
        <v>4.3333892252510067E-2</v>
      </c>
      <c r="AA155" s="27">
        <f t="shared" si="90"/>
        <v>3.9384267188202149E-2</v>
      </c>
      <c r="AB155" s="27">
        <f t="shared" si="90"/>
        <v>3.5878890843686631E-2</v>
      </c>
      <c r="AC155" s="27">
        <f t="shared" si="90"/>
        <v>3.276660201621355E-2</v>
      </c>
      <c r="AD155" s="27">
        <f t="shared" si="90"/>
        <v>3.0005532492247834E-2</v>
      </c>
      <c r="AE155" s="27">
        <f t="shared" si="90"/>
        <v>2.7515773012526668E-2</v>
      </c>
      <c r="AF155" s="27">
        <f t="shared" si="90"/>
        <v>2.5267879932675999E-2</v>
      </c>
      <c r="AG155" s="27">
        <f t="shared" si="90"/>
        <v>2.3239020779282075E-2</v>
      </c>
      <c r="AH155" s="27">
        <f t="shared" si="90"/>
        <v>2.1407392129458587E-2</v>
      </c>
      <c r="AI155" s="27">
        <f t="shared" si="90"/>
        <v>1.9752728050231025E-2</v>
      </c>
      <c r="AJ155" s="27">
        <f t="shared" si="90"/>
        <v>1.8256512720663927E-2</v>
      </c>
      <c r="AK155" s="27">
        <f t="shared" si="90"/>
        <v>1.690201831919803E-2</v>
      </c>
      <c r="AL155" s="27">
        <f t="shared" si="90"/>
        <v>1.5674243590257663E-2</v>
      </c>
      <c r="AM155" s="27">
        <f t="shared" si="90"/>
        <v>1.4559800112616018E-2</v>
      </c>
      <c r="AN155" s="27">
        <f t="shared" si="90"/>
        <v>1.3546774762628932E-2</v>
      </c>
      <c r="AO155" s="27">
        <f t="shared" si="90"/>
        <v>1.2624585653845548E-2</v>
      </c>
      <c r="AP155" s="27">
        <f t="shared" si="90"/>
        <v>1.1783841319609583E-2</v>
      </c>
      <c r="AQ155" s="27">
        <f t="shared" si="90"/>
        <v>1.1016208414555972E-2</v>
      </c>
      <c r="AR155" s="27">
        <f t="shared" si="90"/>
        <v>1.0314290515296786E-2</v>
      </c>
      <c r="AS155" s="27">
        <f t="shared" si="90"/>
        <v>9.6715188202372987E-3</v>
      </c>
      <c r="AT155" s="27">
        <f t="shared" si="90"/>
        <v>9.0820545999336349E-3</v>
      </c>
      <c r="AU155" s="27">
        <f t="shared" si="90"/>
        <v>8.5407027722448139E-3</v>
      </c>
      <c r="AV155" s="27">
        <f t="shared" si="90"/>
        <v>8.0428356928858649E-3</v>
      </c>
      <c r="AW155" s="27">
        <f t="shared" si="90"/>
        <v>7.5843261247548928E-3</v>
      </c>
      <c r="AX155" s="27">
        <f t="shared" si="90"/>
        <v>7.1614884389905173E-3</v>
      </c>
      <c r="AY155" s="27">
        <f t="shared" si="90"/>
        <v>6.7710270112280495E-3</v>
      </c>
      <c r="AZ155" s="27">
        <f t="shared" si="90"/>
        <v>6.409991052831362E-3</v>
      </c>
      <c r="BA155" s="27">
        <f t="shared" si="90"/>
        <v>6.0757349226443951E-3</v>
      </c>
      <c r="BB155" s="27">
        <f t="shared" si="90"/>
        <v>5.7658834203892844E-3</v>
      </c>
      <c r="BC155" s="27">
        <f t="shared" si="90"/>
        <v>5.4783012475198532E-3</v>
      </c>
      <c r="BD155" s="27">
        <f t="shared" si="90"/>
        <v>5.2110662198864167E-3</v>
      </c>
      <c r="BE155" s="27">
        <f t="shared" si="90"/>
        <v>4.962445708290103E-3</v>
      </c>
      <c r="BF155" s="27">
        <f t="shared" si="90"/>
        <v>4.7308758970137886E-3</v>
      </c>
      <c r="BG155" s="27">
        <f t="shared" si="90"/>
        <v>4.5149435086857042E-3</v>
      </c>
      <c r="BH155" s="27">
        <f t="shared" si="90"/>
        <v>4.3133696815488391E-3</v>
      </c>
      <c r="BI155" s="27">
        <f t="shared" si="90"/>
        <v>4.1249957338413369E-3</v>
      </c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</row>
    <row r="156" spans="1:101" ht="20.75" customHeight="1" x14ac:dyDescent="0.2">
      <c r="A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</row>
    <row r="157" spans="1:101" ht="20.75" customHeight="1" x14ac:dyDescent="0.2">
      <c r="A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</row>
    <row r="158" spans="1:101" s="28" customFormat="1" ht="20.75" customHeight="1" thickBot="1" x14ac:dyDescent="0.25">
      <c r="A158" s="33" t="s">
        <v>47</v>
      </c>
      <c r="B158" s="49" t="s">
        <v>414</v>
      </c>
      <c r="F158" s="37"/>
      <c r="G158" s="37"/>
    </row>
    <row r="159" spans="1:101" ht="20.75" customHeight="1" thickTop="1" x14ac:dyDescent="0.2">
      <c r="A159" s="9" t="s">
        <v>47</v>
      </c>
      <c r="B159" s="47" t="s">
        <v>182</v>
      </c>
      <c r="C159" s="3" t="s">
        <v>183</v>
      </c>
      <c r="D159" s="3" t="s">
        <v>184</v>
      </c>
      <c r="E159" s="47"/>
      <c r="F159" s="3" t="s">
        <v>183</v>
      </c>
      <c r="G159" s="3" t="s">
        <v>412</v>
      </c>
      <c r="H159" s="3" t="s">
        <v>412</v>
      </c>
      <c r="I159" s="3" t="s">
        <v>413</v>
      </c>
    </row>
    <row r="160" spans="1:101" ht="20.75" customHeight="1" x14ac:dyDescent="0.2">
      <c r="A160" s="9" t="s">
        <v>180</v>
      </c>
      <c r="B160" s="47">
        <f>+SUMPRODUCT(B155:T155*B123:T123)*5</f>
        <v>6246.9341235553657</v>
      </c>
      <c r="C160" s="3">
        <v>3776.4221217090844</v>
      </c>
      <c r="D160" s="3">
        <f>+B160-C160</f>
        <v>2470.5120018462812</v>
      </c>
      <c r="E160" s="47"/>
      <c r="G160" s="4">
        <v>2100</v>
      </c>
      <c r="H160" s="3">
        <v>3699.4882356731414</v>
      </c>
      <c r="I160" s="3">
        <f>+E160/H160</f>
        <v>0</v>
      </c>
    </row>
    <row r="161" spans="1:61" ht="20.75" customHeight="1" x14ac:dyDescent="0.2">
      <c r="A161" s="9" t="s">
        <v>50</v>
      </c>
      <c r="B161" s="47">
        <f>+SUMPRODUCT(B155:AN155*B123:AN123)*5</f>
        <v>9930.5049837726965</v>
      </c>
      <c r="C161" s="3">
        <v>4377.5172061638978</v>
      </c>
      <c r="D161" s="3">
        <f t="shared" ref="D161:D163" si="91">+B161-C161</f>
        <v>5552.9877776087988</v>
      </c>
      <c r="E161" s="47"/>
      <c r="G161" s="4">
        <v>2200</v>
      </c>
      <c r="H161" s="3">
        <v>4344.689379218742</v>
      </c>
      <c r="I161" s="3">
        <f>+E161/H161</f>
        <v>0</v>
      </c>
    </row>
    <row r="162" spans="1:61" ht="20.75" customHeight="1" x14ac:dyDescent="0.2">
      <c r="A162" s="9" t="s">
        <v>48</v>
      </c>
      <c r="B162" s="47">
        <f>+SUMPRODUCT(B155:BH155*B123:BH123)*5</f>
        <v>12143.956312935386</v>
      </c>
      <c r="C162" s="3">
        <v>4470.6228008417265</v>
      </c>
      <c r="D162" s="3">
        <f t="shared" si="91"/>
        <v>7673.3335120936599</v>
      </c>
      <c r="E162" s="47"/>
      <c r="G162" s="4">
        <v>2300</v>
      </c>
      <c r="H162" s="3">
        <v>4441.3050621337643</v>
      </c>
      <c r="I162" s="3">
        <f>+E162/H162</f>
        <v>0</v>
      </c>
    </row>
    <row r="163" spans="1:61" ht="20.75" customHeight="1" x14ac:dyDescent="0.2">
      <c r="A163" s="9" t="s">
        <v>49</v>
      </c>
      <c r="B163" s="57">
        <f>+SUMPRODUCT(B155:CW155*B123:CW123)*5</f>
        <v>12233.478252198045</v>
      </c>
      <c r="C163" s="3">
        <v>4472.2469382806266</v>
      </c>
      <c r="D163" s="38">
        <f t="shared" si="91"/>
        <v>7761.2313139174184</v>
      </c>
      <c r="E163" s="57"/>
      <c r="G163" s="4"/>
    </row>
    <row r="164" spans="1:61" ht="20.75" customHeight="1" x14ac:dyDescent="0.2">
      <c r="A164" s="9" t="s">
        <v>185</v>
      </c>
      <c r="B164" s="58">
        <f>+B129</f>
        <v>117386.62793217589</v>
      </c>
      <c r="C164" s="3">
        <f>+B164-B163</f>
        <v>105153.14967997785</v>
      </c>
      <c r="D164" s="38"/>
      <c r="E164" s="58"/>
      <c r="G164" s="4"/>
    </row>
    <row r="165" spans="1:61" ht="20.75" customHeight="1" thickBot="1" x14ac:dyDescent="0.25">
      <c r="A165" s="33" t="s">
        <v>80</v>
      </c>
      <c r="B165" s="47"/>
    </row>
    <row r="166" spans="1:61" ht="20.75" customHeight="1" thickTop="1" x14ac:dyDescent="0.2">
      <c r="A166" s="9" t="s">
        <v>169</v>
      </c>
      <c r="B166" s="47">
        <f t="shared" ref="B166:AU166" si="92">+B117/B104</f>
        <v>2.120226906227388</v>
      </c>
      <c r="C166" s="3">
        <f t="shared" si="92"/>
        <v>2.1406392662471347</v>
      </c>
      <c r="D166" s="3">
        <f t="shared" si="92"/>
        <v>2.1589316677037513</v>
      </c>
      <c r="E166" s="3">
        <f t="shared" si="92"/>
        <v>2.1766708453467216</v>
      </c>
      <c r="F166" s="3">
        <f t="shared" si="92"/>
        <v>2.1937438461315639</v>
      </c>
      <c r="G166" s="3">
        <f t="shared" si="92"/>
        <v>2.2101125292607713</v>
      </c>
      <c r="H166" s="3">
        <f t="shared" si="92"/>
        <v>2.2257793141462168</v>
      </c>
      <c r="I166" s="3">
        <f t="shared" si="92"/>
        <v>2.240768716240177</v>
      </c>
      <c r="J166" s="3">
        <f t="shared" si="92"/>
        <v>2.2551174960630034</v>
      </c>
      <c r="K166" s="3">
        <f t="shared" si="92"/>
        <v>2.2688693887764537</v>
      </c>
      <c r="L166" s="3">
        <f t="shared" si="92"/>
        <v>2.2820721133297837</v>
      </c>
      <c r="M166" s="3">
        <f t="shared" si="92"/>
        <v>2.2947752711656135</v>
      </c>
      <c r="N166" s="3">
        <f t="shared" si="92"/>
        <v>2.3070281610972105</v>
      </c>
      <c r="O166" s="3">
        <f t="shared" si="92"/>
        <v>2.3188765829081959</v>
      </c>
      <c r="P166" s="3">
        <f t="shared" si="92"/>
        <v>2.3303573834118443</v>
      </c>
      <c r="Q166" s="3">
        <f t="shared" si="92"/>
        <v>2.3414886770198211</v>
      </c>
      <c r="R166" s="3">
        <f t="shared" si="92"/>
        <v>2.3522520257199302</v>
      </c>
      <c r="S166" s="3">
        <f t="shared" si="92"/>
        <v>2.3625597383736765</v>
      </c>
      <c r="T166" s="3">
        <f t="shared" si="92"/>
        <v>2.37219460625484</v>
      </c>
      <c r="U166" s="3">
        <f t="shared" si="92"/>
        <v>2.3808163280823909</v>
      </c>
      <c r="V166" s="3">
        <f t="shared" si="92"/>
        <v>2.3876428061376651</v>
      </c>
      <c r="W166" s="3">
        <f t="shared" si="92"/>
        <v>2.3947348777385065</v>
      </c>
      <c r="X166" s="3">
        <f t="shared" si="92"/>
        <v>2.4035533100817621</v>
      </c>
      <c r="Y166" s="3">
        <f t="shared" si="92"/>
        <v>2.4134389803786944</v>
      </c>
      <c r="Z166" s="3">
        <f t="shared" si="92"/>
        <v>2.4240177177919833</v>
      </c>
      <c r="AA166" s="3">
        <f t="shared" si="92"/>
        <v>2.4351197975216468</v>
      </c>
      <c r="AB166" s="3">
        <f t="shared" si="92"/>
        <v>2.446756606076455</v>
      </c>
      <c r="AC166" s="3">
        <f t="shared" si="92"/>
        <v>2.4591518807904835</v>
      </c>
      <c r="AD166" s="3">
        <f t="shared" si="92"/>
        <v>2.4728423211571884</v>
      </c>
      <c r="AE166" s="3">
        <f t="shared" si="92"/>
        <v>2.4888844134479546</v>
      </c>
      <c r="AF166" s="3">
        <f t="shared" si="92"/>
        <v>2.497257524460728</v>
      </c>
      <c r="AG166" s="3">
        <f t="shared" si="92"/>
        <v>2.5065921026317173</v>
      </c>
      <c r="AH166" s="3">
        <f t="shared" si="92"/>
        <v>2.5165831259314726</v>
      </c>
      <c r="AI166" s="3">
        <f t="shared" si="92"/>
        <v>2.527007891728053</v>
      </c>
      <c r="AJ166" s="3">
        <f t="shared" si="92"/>
        <v>2.5377031929993001</v>
      </c>
      <c r="AK166" s="3">
        <f t="shared" si="92"/>
        <v>2.548549057439736</v>
      </c>
      <c r="AL166" s="3">
        <f t="shared" si="92"/>
        <v>2.559457041197597</v>
      </c>
      <c r="AM166" s="3">
        <f t="shared" si="92"/>
        <v>2.5703617494526791</v>
      </c>
      <c r="AN166" s="3">
        <f t="shared" si="92"/>
        <v>2.5812146844274007</v>
      </c>
      <c r="AO166" s="3">
        <f t="shared" si="92"/>
        <v>2.5919797712661032</v>
      </c>
      <c r="AP166" s="3">
        <f t="shared" si="92"/>
        <v>2.602630106554237</v>
      </c>
      <c r="AQ166" s="3">
        <f t="shared" si="92"/>
        <v>2.6131455944705704</v>
      </c>
      <c r="AR166" s="3">
        <f t="shared" si="92"/>
        <v>2.6235112224637107</v>
      </c>
      <c r="AS166" s="3">
        <f t="shared" si="92"/>
        <v>2.6337158033474046</v>
      </c>
      <c r="AT166" s="3">
        <f t="shared" si="92"/>
        <v>2.6437510557383517</v>
      </c>
      <c r="AU166" s="3">
        <f t="shared" si="92"/>
        <v>2.6536109266869903</v>
      </c>
    </row>
    <row r="167" spans="1:61" ht="20.75" customHeight="1" x14ac:dyDescent="0.2">
      <c r="A167" s="9" t="s">
        <v>189</v>
      </c>
      <c r="C167" s="3">
        <f t="shared" ref="C167:AU167" si="93">+C124/(C124+C123)</f>
        <v>8.9225982165071549E-2</v>
      </c>
      <c r="D167" s="3">
        <f t="shared" si="93"/>
        <v>8.4711614254794482E-2</v>
      </c>
      <c r="E167" s="3">
        <f t="shared" si="93"/>
        <v>8.0989447831607997E-2</v>
      </c>
      <c r="F167" s="3">
        <f t="shared" si="93"/>
        <v>7.7563775657290404E-2</v>
      </c>
      <c r="G167" s="3">
        <f t="shared" si="93"/>
        <v>7.4418018265610439E-2</v>
      </c>
      <c r="H167" s="3">
        <f t="shared" si="93"/>
        <v>7.1531552666012757E-2</v>
      </c>
      <c r="I167" s="3">
        <f t="shared" si="93"/>
        <v>6.8882590337626365E-2</v>
      </c>
      <c r="J167" s="3">
        <f t="shared" si="93"/>
        <v>6.6449750791939016E-2</v>
      </c>
      <c r="K167" s="3">
        <f t="shared" si="93"/>
        <v>6.4212842470949827E-2</v>
      </c>
      <c r="L167" s="3">
        <f t="shared" si="93"/>
        <v>6.2153150608564189E-2</v>
      </c>
      <c r="M167" s="3">
        <f t="shared" si="93"/>
        <v>6.0253389747443584E-2</v>
      </c>
      <c r="N167" s="3">
        <f t="shared" si="93"/>
        <v>5.8497377077954174E-2</v>
      </c>
      <c r="O167" s="3">
        <f t="shared" si="93"/>
        <v>5.6869384013164999E-2</v>
      </c>
      <c r="P167" s="3">
        <f t="shared" si="93"/>
        <v>5.5352999640641061E-2</v>
      </c>
      <c r="Q167" s="3">
        <f t="shared" si="93"/>
        <v>5.3929143637660056E-2</v>
      </c>
      <c r="R167" s="3">
        <f t="shared" si="93"/>
        <v>5.2572526499537288E-2</v>
      </c>
      <c r="S167" s="3">
        <f t="shared" si="93"/>
        <v>5.1245239220563635E-2</v>
      </c>
      <c r="T167" s="3">
        <f t="shared" si="93"/>
        <v>4.9884162422243257E-2</v>
      </c>
      <c r="U167" s="3">
        <f t="shared" si="93"/>
        <v>4.8423298630704777E-2</v>
      </c>
      <c r="V167" s="3">
        <f t="shared" si="93"/>
        <v>4.6676191919651895E-2</v>
      </c>
      <c r="W167" s="3">
        <f t="shared" si="93"/>
        <v>4.564478180167484E-2</v>
      </c>
      <c r="X167" s="3">
        <f t="shared" si="93"/>
        <v>4.5180699432962719E-2</v>
      </c>
      <c r="Y167" s="3">
        <f t="shared" si="93"/>
        <v>4.4559127083143517E-2</v>
      </c>
      <c r="Z167" s="3">
        <f t="shared" si="93"/>
        <v>4.3864797821079181E-2</v>
      </c>
      <c r="AA167" s="3">
        <f t="shared" si="93"/>
        <v>4.3161286764322564E-2</v>
      </c>
      <c r="AB167" s="3">
        <f t="shared" si="93"/>
        <v>4.2509934246697752E-2</v>
      </c>
      <c r="AC167" s="3">
        <f t="shared" si="93"/>
        <v>4.1989662862433524E-2</v>
      </c>
      <c r="AD167" s="3">
        <f t="shared" si="93"/>
        <v>4.1724233162419307E-2</v>
      </c>
      <c r="AE167" s="3">
        <f t="shared" si="93"/>
        <v>4.1877754034587836E-2</v>
      </c>
      <c r="AF167" s="3">
        <f t="shared" si="93"/>
        <v>3.8417407766588099E-2</v>
      </c>
      <c r="AG167" s="3">
        <f t="shared" si="93"/>
        <v>3.7969586379250186E-2</v>
      </c>
      <c r="AH167" s="3">
        <f t="shared" si="93"/>
        <v>3.7444334833096005E-2</v>
      </c>
      <c r="AI167" s="3">
        <f t="shared" si="93"/>
        <v>3.6866013202041602E-2</v>
      </c>
      <c r="AJ167" s="3">
        <f t="shared" si="93"/>
        <v>3.6252146993506019E-2</v>
      </c>
      <c r="AK167" s="3">
        <f t="shared" si="93"/>
        <v>3.5615395272583318E-2</v>
      </c>
      <c r="AL167" s="3">
        <f t="shared" si="93"/>
        <v>3.4964914239875196E-2</v>
      </c>
      <c r="AM167" s="3">
        <f t="shared" si="93"/>
        <v>3.4307323695609661E-2</v>
      </c>
      <c r="AN167" s="3">
        <f t="shared" si="93"/>
        <v>3.3647405756646473E-2</v>
      </c>
      <c r="AO167" s="3">
        <f t="shared" si="93"/>
        <v>3.2988609336827311E-2</v>
      </c>
      <c r="AP167" s="3">
        <f t="shared" si="93"/>
        <v>3.2333418690591545E-2</v>
      </c>
      <c r="AQ167" s="3">
        <f t="shared" si="93"/>
        <v>3.1683621198267592E-2</v>
      </c>
      <c r="AR167" s="3">
        <f t="shared" si="93"/>
        <v>3.1040500018119328E-2</v>
      </c>
      <c r="AS167" s="3">
        <f t="shared" si="93"/>
        <v>3.0404974501293067E-2</v>
      </c>
      <c r="AT167" s="3">
        <f t="shared" si="93"/>
        <v>2.9777701698379139E-2</v>
      </c>
      <c r="AU167" s="3">
        <f t="shared" si="93"/>
        <v>2.915914843798174E-2</v>
      </c>
    </row>
    <row r="169" spans="1:61" ht="20.75" customHeight="1" x14ac:dyDescent="0.2">
      <c r="A169" s="9" t="s">
        <v>366</v>
      </c>
      <c r="B169" s="47">
        <f>+B107/B53*1000</f>
        <v>14.183180325982532</v>
      </c>
      <c r="C169" s="47">
        <f>+C107/C53*1000</f>
        <v>15.932288504100041</v>
      </c>
      <c r="D169" s="47">
        <f t="shared" ref="D169:BI169" si="94">+D107/D53*1000</f>
        <v>17.834598559050551</v>
      </c>
      <c r="E169" s="47">
        <f t="shared" si="94"/>
        <v>19.902178997212573</v>
      </c>
      <c r="F169" s="47">
        <f t="shared" si="94"/>
        <v>22.141867451409212</v>
      </c>
      <c r="G169" s="47">
        <f t="shared" si="94"/>
        <v>24.56037722637063</v>
      </c>
      <c r="H169" s="47">
        <f t="shared" si="94"/>
        <v>27.16423536155293</v>
      </c>
      <c r="I169" s="47">
        <f t="shared" si="94"/>
        <v>29.9597509577351</v>
      </c>
      <c r="J169" s="47">
        <f t="shared" si="94"/>
        <v>32.953006559818597</v>
      </c>
      <c r="K169" s="47">
        <f t="shared" si="94"/>
        <v>36.14986708412232</v>
      </c>
      <c r="L169" s="47">
        <f t="shared" si="94"/>
        <v>39.556001445819945</v>
      </c>
      <c r="M169" s="47">
        <f t="shared" si="94"/>
        <v>43.176911617389223</v>
      </c>
      <c r="N169" s="47">
        <f t="shared" si="94"/>
        <v>47.017962030284693</v>
      </c>
      <c r="O169" s="47">
        <f t="shared" si="94"/>
        <v>51.084397952500467</v>
      </c>
      <c r="P169" s="47">
        <f t="shared" si="94"/>
        <v>55.38133260364684</v>
      </c>
      <c r="Q169" s="47">
        <f t="shared" si="94"/>
        <v>59.91366494480917</v>
      </c>
      <c r="R169" s="47">
        <f t="shared" si="94"/>
        <v>64.685854767277164</v>
      </c>
      <c r="S169" s="47">
        <f t="shared" si="94"/>
        <v>69.701412008147599</v>
      </c>
      <c r="T169" s="47">
        <f t="shared" si="94"/>
        <v>74.965687795079972</v>
      </c>
      <c r="U169" s="47">
        <f t="shared" si="94"/>
        <v>80.478292870554426</v>
      </c>
      <c r="V169" s="47">
        <f t="shared" si="94"/>
        <v>86.230703359154887</v>
      </c>
      <c r="W169" s="47">
        <f t="shared" si="94"/>
        <v>92.255059536594644</v>
      </c>
      <c r="X169" s="47">
        <f t="shared" si="94"/>
        <v>98.578525534386614</v>
      </c>
      <c r="Y169" s="47">
        <f t="shared" si="94"/>
        <v>105.19471174932507</v>
      </c>
      <c r="Z169" s="47">
        <f t="shared" si="94"/>
        <v>112.09976759771352</v>
      </c>
      <c r="AA169" s="47">
        <f t="shared" si="94"/>
        <v>119.29210631510003</v>
      </c>
      <c r="AB169" s="47">
        <f t="shared" si="94"/>
        <v>126.77297288270107</v>
      </c>
      <c r="AC169" s="47">
        <f t="shared" si="94"/>
        <v>134.54823212632067</v>
      </c>
      <c r="AD169" s="47">
        <f t="shared" si="94"/>
        <v>142.63220517103298</v>
      </c>
      <c r="AE169" s="47">
        <f t="shared" si="94"/>
        <v>151.05513913286512</v>
      </c>
      <c r="AF169" s="47">
        <f t="shared" si="94"/>
        <v>159.57872365135205</v>
      </c>
      <c r="AG169" s="47">
        <f t="shared" si="94"/>
        <v>168.41380317228214</v>
      </c>
      <c r="AH169" s="47">
        <f t="shared" si="94"/>
        <v>177.54917630710582</v>
      </c>
      <c r="AI169" s="47">
        <f t="shared" si="94"/>
        <v>186.97463986664584</v>
      </c>
      <c r="AJ169" s="47">
        <f t="shared" si="94"/>
        <v>196.68064921930488</v>
      </c>
      <c r="AK169" s="47">
        <f t="shared" si="94"/>
        <v>206.65806060046296</v>
      </c>
      <c r="AL169" s="47">
        <f t="shared" si="94"/>
        <v>216.89793788915188</v>
      </c>
      <c r="AM169" s="47">
        <f t="shared" si="94"/>
        <v>227.39141032193729</v>
      </c>
      <c r="AN169" s="47">
        <f t="shared" si="94"/>
        <v>238.12957085249261</v>
      </c>
      <c r="AO169" s="47">
        <f t="shared" si="94"/>
        <v>249.10340632316198</v>
      </c>
      <c r="AP169" s="47">
        <f t="shared" si="94"/>
        <v>260.30375271912271</v>
      </c>
      <c r="AQ169" s="47">
        <f t="shared" si="94"/>
        <v>271.72126988835583</v>
      </c>
      <c r="AR169" s="47">
        <f t="shared" si="94"/>
        <v>283.34643101144712</v>
      </c>
      <c r="AS169" s="47">
        <f t="shared" si="94"/>
        <v>295.16952337208926</v>
      </c>
      <c r="AT169" s="47">
        <f t="shared" si="94"/>
        <v>307.1806576133194</v>
      </c>
      <c r="AU169" s="47">
        <f t="shared" si="94"/>
        <v>319.36978310200431</v>
      </c>
      <c r="AV169" s="47">
        <f t="shared" si="94"/>
        <v>331.72670767788588</v>
      </c>
      <c r="AW169" s="47">
        <f t="shared" si="94"/>
        <v>344.24112051955842</v>
      </c>
      <c r="AX169" s="47">
        <f t="shared" si="94"/>
        <v>356.90261684239204</v>
      </c>
      <c r="AY169" s="47">
        <f t="shared" si="94"/>
        <v>369.70072397837629</v>
      </c>
      <c r="AZ169" s="47">
        <f t="shared" si="94"/>
        <v>382.62492764576746</v>
      </c>
      <c r="BA169" s="47">
        <f t="shared" si="94"/>
        <v>395.66469879847443</v>
      </c>
      <c r="BB169" s="47">
        <f t="shared" si="94"/>
        <v>408.80951935096255</v>
      </c>
      <c r="BC169" s="47">
        <f t="shared" si="94"/>
        <v>422.04890804065792</v>
      </c>
      <c r="BD169" s="47">
        <f t="shared" si="94"/>
        <v>435.37244496224753</v>
      </c>
      <c r="BE169" s="47">
        <f t="shared" si="94"/>
        <v>448.76979520448185</v>
      </c>
      <c r="BF169" s="47">
        <f t="shared" si="94"/>
        <v>462.23073137844182</v>
      </c>
      <c r="BG169" s="47">
        <f t="shared" si="94"/>
        <v>475.74515484379845</v>
      </c>
      <c r="BH169" s="47">
        <f t="shared" si="94"/>
        <v>489.30311560205064</v>
      </c>
      <c r="BI169" s="47">
        <f t="shared" si="94"/>
        <v>502.89483081782174</v>
      </c>
    </row>
    <row r="170" spans="1:61" ht="20.75" customHeight="1" x14ac:dyDescent="0.2">
      <c r="C170" s="98">
        <f>+(C169/$B169)^(1/(C2-$B2))-1</f>
        <v>2.3530780088433012E-2</v>
      </c>
      <c r="D170" s="98">
        <f t="shared" ref="D170:AS170" si="95">+(D169/$B169)^(1/(D2-$B2))-1</f>
        <v>2.3172764688073277E-2</v>
      </c>
      <c r="E170" s="98">
        <f t="shared" si="95"/>
        <v>2.2841797787017226E-2</v>
      </c>
      <c r="F170" s="98">
        <f t="shared" si="95"/>
        <v>2.2520517382056182E-2</v>
      </c>
      <c r="G170" s="98">
        <f t="shared" si="95"/>
        <v>2.2206071897240109E-2</v>
      </c>
      <c r="H170" s="98">
        <f t="shared" si="95"/>
        <v>2.1897794882976385E-2</v>
      </c>
      <c r="I170" s="98">
        <f t="shared" si="95"/>
        <v>2.1595539029586552E-2</v>
      </c>
      <c r="J170" s="98">
        <f t="shared" si="95"/>
        <v>2.1299302972394685E-2</v>
      </c>
      <c r="K170" s="98">
        <f t="shared" si="95"/>
        <v>2.1009126195530303E-2</v>
      </c>
      <c r="L170" s="98">
        <f t="shared" si="95"/>
        <v>2.0725054943069532E-2</v>
      </c>
      <c r="M170" s="98">
        <f t="shared" si="95"/>
        <v>2.0447129095514383E-2</v>
      </c>
      <c r="N170" s="98">
        <f t="shared" si="95"/>
        <v>2.0175374891388653E-2</v>
      </c>
      <c r="O170" s="98">
        <f t="shared" si="95"/>
        <v>1.9909797919850813E-2</v>
      </c>
      <c r="P170" s="98">
        <f t="shared" si="95"/>
        <v>1.9650373205903016E-2</v>
      </c>
      <c r="Q170" s="98">
        <f t="shared" si="95"/>
        <v>1.9397028937863103E-2</v>
      </c>
      <c r="R170" s="98">
        <f t="shared" si="95"/>
        <v>1.9149618421558934E-2</v>
      </c>
      <c r="S170" s="98">
        <f t="shared" si="95"/>
        <v>1.89078708246051E-2</v>
      </c>
      <c r="T170" s="98">
        <f t="shared" si="95"/>
        <v>1.8671887879441629E-2</v>
      </c>
      <c r="U170" s="98">
        <f t="shared" si="95"/>
        <v>1.8440926898811494E-2</v>
      </c>
      <c r="V170" s="98">
        <f t="shared" si="95"/>
        <v>1.8213575492838086E-2</v>
      </c>
      <c r="W170" s="98">
        <f t="shared" si="95"/>
        <v>1.7993300083176234E-2</v>
      </c>
      <c r="X170" s="98">
        <f t="shared" si="95"/>
        <v>1.7781668630979741E-2</v>
      </c>
      <c r="Y170" s="98">
        <f t="shared" si="95"/>
        <v>1.7576650220119339E-2</v>
      </c>
      <c r="Z170" s="98">
        <f t="shared" si="95"/>
        <v>1.7377024566671562E-2</v>
      </c>
      <c r="AA170" s="98">
        <f t="shared" si="95"/>
        <v>1.7182089796802691E-2</v>
      </c>
      <c r="AB170" s="98">
        <f t="shared" si="95"/>
        <v>1.6991518838734398E-2</v>
      </c>
      <c r="AC170" s="98">
        <f t="shared" si="95"/>
        <v>1.6805320807010249E-2</v>
      </c>
      <c r="AD170" s="98">
        <f t="shared" si="95"/>
        <v>1.662389693384525E-2</v>
      </c>
      <c r="AE170" s="98">
        <f t="shared" si="95"/>
        <v>1.6448207552986149E-2</v>
      </c>
      <c r="AF170" s="98">
        <f t="shared" si="95"/>
        <v>1.6267434292449146E-2</v>
      </c>
      <c r="AG170" s="98">
        <f t="shared" si="95"/>
        <v>1.6091759872531863E-2</v>
      </c>
      <c r="AH170" s="98">
        <f t="shared" si="95"/>
        <v>1.5920342224859496E-2</v>
      </c>
      <c r="AI170" s="98">
        <f t="shared" si="95"/>
        <v>1.5752579345670092E-2</v>
      </c>
      <c r="AJ170" s="98">
        <f t="shared" si="95"/>
        <v>1.5588037023761769E-2</v>
      </c>
      <c r="AK170" s="98">
        <f t="shared" si="95"/>
        <v>1.5426398711368527E-2</v>
      </c>
      <c r="AL170" s="98">
        <f t="shared" si="95"/>
        <v>1.5267430677703864E-2</v>
      </c>
      <c r="AM170" s="98">
        <f t="shared" si="95"/>
        <v>1.5110957729926655E-2</v>
      </c>
      <c r="AN170" s="98">
        <f t="shared" si="95"/>
        <v>1.4956846261748202E-2</v>
      </c>
      <c r="AO170" s="98">
        <f t="shared" si="95"/>
        <v>1.4804992377327908E-2</v>
      </c>
      <c r="AP170" s="98">
        <f t="shared" si="95"/>
        <v>1.4655313544005955E-2</v>
      </c>
      <c r="AQ170" s="98">
        <f t="shared" si="95"/>
        <v>1.4507742699481962E-2</v>
      </c>
      <c r="AR170" s="98">
        <f t="shared" si="95"/>
        <v>1.4362224066797102E-2</v>
      </c>
      <c r="AS170" s="98">
        <f t="shared" si="95"/>
        <v>1.4218710166652659E-2</v>
      </c>
      <c r="AT170" s="98">
        <f t="shared" ref="AT170:BH170" si="96">+(AT169/AS169)^(1/(AT2-AS2))-1</f>
        <v>8.0091407386313485E-3</v>
      </c>
      <c r="AU170" s="98">
        <f t="shared" si="96"/>
        <v>7.8130821351203306E-3</v>
      </c>
      <c r="AV170" s="98">
        <f t="shared" si="96"/>
        <v>7.6212619315305652E-3</v>
      </c>
      <c r="AW170" s="98">
        <f t="shared" si="96"/>
        <v>7.4336702178914305E-3</v>
      </c>
      <c r="AX170" s="98">
        <f t="shared" si="96"/>
        <v>7.2502807385059764E-3</v>
      </c>
      <c r="AY170" s="98">
        <f t="shared" si="96"/>
        <v>7.0710550030170793E-3</v>
      </c>
      <c r="AZ170" s="98">
        <f t="shared" si="96"/>
        <v>6.8959450692229751E-3</v>
      </c>
      <c r="BA170" s="98">
        <f t="shared" si="96"/>
        <v>6.7248960887205111E-3</v>
      </c>
      <c r="BB170" s="98">
        <f t="shared" si="96"/>
        <v>6.557847599653055E-3</v>
      </c>
      <c r="BC170" s="98">
        <f t="shared" si="96"/>
        <v>6.3947352594984075E-3</v>
      </c>
      <c r="BD170" s="98">
        <f t="shared" si="96"/>
        <v>6.2354916244780068E-3</v>
      </c>
      <c r="BE170" s="98">
        <f t="shared" si="96"/>
        <v>6.0800470311876964E-3</v>
      </c>
      <c r="BF170" s="98">
        <f t="shared" si="96"/>
        <v>5.9283302617929579E-3</v>
      </c>
      <c r="BG170" s="98">
        <f t="shared" si="96"/>
        <v>5.780269035841723E-3</v>
      </c>
      <c r="BH170" s="98">
        <f t="shared" si="96"/>
        <v>5.6357904230346367E-3</v>
      </c>
    </row>
    <row r="171" spans="1:61" ht="20.75" customHeight="1" x14ac:dyDescent="0.2">
      <c r="B171" s="98"/>
      <c r="C171" s="98">
        <f>+(C169/B169)^(1/(C2-B2))-1</f>
        <v>2.3530780088433012E-2</v>
      </c>
      <c r="D171" s="98">
        <f t="shared" ref="D171:AS171" si="97">+(D169/C169)^(1/(D2-C2))-1</f>
        <v>2.2814874516020822E-2</v>
      </c>
      <c r="E171" s="98">
        <f t="shared" si="97"/>
        <v>2.2180185125036278E-2</v>
      </c>
      <c r="F171" s="98">
        <f t="shared" si="97"/>
        <v>2.1557281536364936E-2</v>
      </c>
      <c r="G171" s="98">
        <f t="shared" si="97"/>
        <v>2.0949256643334468E-2</v>
      </c>
      <c r="H171" s="98">
        <f t="shared" si="97"/>
        <v>2.0357803804239571E-2</v>
      </c>
      <c r="I171" s="98">
        <f t="shared" si="97"/>
        <v>1.978388040329504E-2</v>
      </c>
      <c r="J171" s="98">
        <f t="shared" si="97"/>
        <v>1.9228054398067629E-2</v>
      </c>
      <c r="K171" s="98">
        <f t="shared" si="97"/>
        <v>1.8690678088054913E-2</v>
      </c>
      <c r="L171" s="98">
        <f t="shared" si="97"/>
        <v>1.8171967653388243E-2</v>
      </c>
      <c r="M171" s="98">
        <f t="shared" si="97"/>
        <v>1.7672029315127347E-2</v>
      </c>
      <c r="N171" s="98">
        <f t="shared" si="97"/>
        <v>1.7190850866576124E-2</v>
      </c>
      <c r="O171" s="98">
        <f t="shared" si="97"/>
        <v>1.6728261746993711E-2</v>
      </c>
      <c r="P171" s="98">
        <f t="shared" si="97"/>
        <v>1.6283850671452216E-2</v>
      </c>
      <c r="Q171" s="98">
        <f t="shared" si="97"/>
        <v>1.5856811446289143E-2</v>
      </c>
      <c r="R171" s="98">
        <f t="shared" si="97"/>
        <v>1.5445658189294997E-2</v>
      </c>
      <c r="S171" s="98">
        <f t="shared" si="97"/>
        <v>1.5047698786787134E-2</v>
      </c>
      <c r="T171" s="98">
        <f t="shared" si="97"/>
        <v>1.4668529637570371E-2</v>
      </c>
      <c r="U171" s="98">
        <f t="shared" si="97"/>
        <v>1.4292572205436338E-2</v>
      </c>
      <c r="V171" s="98">
        <f t="shared" si="97"/>
        <v>1.3903528895168105E-2</v>
      </c>
      <c r="W171" s="98">
        <f t="shared" si="97"/>
        <v>1.3597785389135808E-2</v>
      </c>
      <c r="X171" s="98">
        <f t="shared" si="97"/>
        <v>1.3347557193356341E-2</v>
      </c>
      <c r="Y171" s="98">
        <f t="shared" si="97"/>
        <v>1.3076678907202544E-2</v>
      </c>
      <c r="Z171" s="98">
        <f t="shared" si="97"/>
        <v>1.2796427733118287E-2</v>
      </c>
      <c r="AA171" s="98">
        <f t="shared" si="97"/>
        <v>1.2514844034266392E-2</v>
      </c>
      <c r="AB171" s="98">
        <f t="shared" si="97"/>
        <v>1.2238831256600635E-2</v>
      </c>
      <c r="AC171" s="98">
        <f t="shared" si="97"/>
        <v>1.1976119496651449E-2</v>
      </c>
      <c r="AD171" s="98">
        <f t="shared" si="97"/>
        <v>1.1737669553658403E-2</v>
      </c>
      <c r="AE171" s="98">
        <f t="shared" si="97"/>
        <v>1.1541212719196503E-2</v>
      </c>
      <c r="AF171" s="98">
        <f t="shared" si="97"/>
        <v>1.1038971869548719E-2</v>
      </c>
      <c r="AG171" s="98">
        <f t="shared" si="97"/>
        <v>1.083562459522569E-2</v>
      </c>
      <c r="AH171" s="98">
        <f t="shared" si="97"/>
        <v>1.0620714632702422E-2</v>
      </c>
      <c r="AI171" s="98">
        <f t="shared" si="97"/>
        <v>1.0398769644556438E-2</v>
      </c>
      <c r="AJ171" s="98">
        <f t="shared" si="97"/>
        <v>1.0173067659060564E-2</v>
      </c>
      <c r="AK171" s="98">
        <f t="shared" si="97"/>
        <v>9.9459762525289097E-3</v>
      </c>
      <c r="AL171" s="98">
        <f t="shared" si="97"/>
        <v>9.7192004767368001E-3</v>
      </c>
      <c r="AM171" s="98">
        <f t="shared" si="97"/>
        <v>9.4939637587090342E-3</v>
      </c>
      <c r="AN171" s="98">
        <f t="shared" si="97"/>
        <v>9.2711399619263002E-3</v>
      </c>
      <c r="AO171" s="98">
        <f t="shared" si="97"/>
        <v>9.0513491067685248E-3</v>
      </c>
      <c r="AP171" s="98">
        <f t="shared" si="97"/>
        <v>8.8350269023660388E-3</v>
      </c>
      <c r="AQ171" s="98">
        <f t="shared" si="97"/>
        <v>8.6224750316850063E-3</v>
      </c>
      <c r="AR171" s="98">
        <f t="shared" si="97"/>
        <v>8.4138973318357291E-3</v>
      </c>
      <c r="AS171" s="98">
        <f t="shared" si="97"/>
        <v>8.2094260301368571E-3</v>
      </c>
    </row>
    <row r="172" spans="1:61" ht="20.75" customHeight="1" x14ac:dyDescent="0.2">
      <c r="B172" s="47"/>
    </row>
    <row r="173" spans="1:61" ht="20.75" customHeight="1" x14ac:dyDescent="0.2">
      <c r="A173" s="3"/>
    </row>
    <row r="174" spans="1:61" ht="20.75" customHeight="1" x14ac:dyDescent="0.2">
      <c r="A174" s="3"/>
    </row>
    <row r="175" spans="1:61" ht="20.75" customHeight="1" x14ac:dyDescent="0.2">
      <c r="A175" s="3"/>
    </row>
    <row r="176" spans="1:61" ht="20.75" customHeight="1" x14ac:dyDescent="0.2">
      <c r="A176" s="3"/>
    </row>
    <row r="177" spans="1:2" ht="20.75" customHeight="1" x14ac:dyDescent="0.2">
      <c r="A177" s="3"/>
      <c r="B177" s="47"/>
    </row>
    <row r="178" spans="1:2" ht="20.75" customHeight="1" x14ac:dyDescent="0.2">
      <c r="A178" s="3"/>
      <c r="B178" s="47"/>
    </row>
    <row r="179" spans="1:2" ht="20.75" customHeight="1" x14ac:dyDescent="0.2">
      <c r="A179" s="3"/>
      <c r="B179" s="47"/>
    </row>
    <row r="180" spans="1:2" ht="20.75" customHeight="1" x14ac:dyDescent="0.2">
      <c r="A180" s="3"/>
      <c r="B180" s="47"/>
    </row>
    <row r="181" spans="1:2" ht="20.75" customHeight="1" x14ac:dyDescent="0.2">
      <c r="A181" s="3"/>
      <c r="B181" s="47"/>
    </row>
    <row r="182" spans="1:2" ht="20.75" customHeight="1" x14ac:dyDescent="0.2">
      <c r="A182" s="3"/>
      <c r="B182" s="47"/>
    </row>
    <row r="183" spans="1:2" ht="20.75" customHeight="1" x14ac:dyDescent="0.2">
      <c r="A183" s="3"/>
      <c r="B183" s="47"/>
    </row>
    <row r="184" spans="1:2" ht="20.75" customHeight="1" x14ac:dyDescent="0.2">
      <c r="A184" s="3"/>
      <c r="B184" s="47"/>
    </row>
    <row r="185" spans="1:2" ht="20.75" customHeight="1" x14ac:dyDescent="0.2">
      <c r="A185" s="3"/>
      <c r="B185" s="47"/>
    </row>
    <row r="186" spans="1:2" ht="20.75" customHeight="1" x14ac:dyDescent="0.2">
      <c r="A186" s="3"/>
      <c r="B186" s="47"/>
    </row>
    <row r="187" spans="1:2" ht="20.75" customHeight="1" x14ac:dyDescent="0.2">
      <c r="A187" s="3"/>
      <c r="B187" s="47"/>
    </row>
    <row r="188" spans="1:2" ht="20.75" customHeight="1" x14ac:dyDescent="0.2">
      <c r="A188" s="3"/>
      <c r="B188" s="47"/>
    </row>
    <row r="189" spans="1:2" ht="20.75" customHeight="1" x14ac:dyDescent="0.2">
      <c r="A189" s="3"/>
      <c r="B189" s="47"/>
    </row>
    <row r="190" spans="1:2" ht="20.75" customHeight="1" x14ac:dyDescent="0.2">
      <c r="A190" s="3"/>
      <c r="B190" s="47"/>
    </row>
    <row r="191" spans="1:2" ht="20.75" customHeight="1" x14ac:dyDescent="0.2">
      <c r="A191" s="3"/>
      <c r="B191" s="47"/>
    </row>
    <row r="192" spans="1:2" ht="20.75" customHeight="1" x14ac:dyDescent="0.2">
      <c r="A192" s="3"/>
      <c r="B192" s="47"/>
    </row>
    <row r="193" spans="1:2" ht="20.75" customHeight="1" x14ac:dyDescent="0.2">
      <c r="A193" s="3"/>
      <c r="B193" s="47"/>
    </row>
    <row r="194" spans="1:2" ht="20.75" customHeight="1" x14ac:dyDescent="0.2">
      <c r="A194" s="3"/>
      <c r="B194" s="47"/>
    </row>
    <row r="195" spans="1:2" ht="20.75" customHeight="1" x14ac:dyDescent="0.2">
      <c r="A195" s="3"/>
      <c r="B195" s="47"/>
    </row>
    <row r="196" spans="1:2" ht="20.75" customHeight="1" x14ac:dyDescent="0.2">
      <c r="A196" s="3"/>
      <c r="B196" s="47"/>
    </row>
    <row r="197" spans="1:2" ht="20.75" customHeight="1" x14ac:dyDescent="0.2">
      <c r="A197" s="3"/>
      <c r="B197" s="47"/>
    </row>
    <row r="198" spans="1:2" ht="20.75" customHeight="1" x14ac:dyDescent="0.2">
      <c r="A198" s="3"/>
      <c r="B198" s="47"/>
    </row>
    <row r="199" spans="1:2" ht="20.75" customHeight="1" x14ac:dyDescent="0.2">
      <c r="A199" s="3"/>
      <c r="B199" s="47"/>
    </row>
    <row r="200" spans="1:2" ht="20.75" customHeight="1" x14ac:dyDescent="0.2">
      <c r="A200" s="3"/>
      <c r="B200" s="47"/>
    </row>
    <row r="201" spans="1:2" ht="20.75" customHeight="1" x14ac:dyDescent="0.2">
      <c r="A201" s="3"/>
      <c r="B201" s="47"/>
    </row>
    <row r="202" spans="1:2" ht="20.75" customHeight="1" x14ac:dyDescent="0.2">
      <c r="A202" s="3"/>
      <c r="B202" s="47"/>
    </row>
    <row r="203" spans="1:2" ht="20.75" customHeight="1" x14ac:dyDescent="0.2">
      <c r="A203" s="3"/>
      <c r="B203" s="47"/>
    </row>
    <row r="204" spans="1:2" ht="20.75" customHeight="1" x14ac:dyDescent="0.2">
      <c r="A204" s="3"/>
      <c r="B204" s="47"/>
    </row>
    <row r="205" spans="1:2" ht="20.75" customHeight="1" x14ac:dyDescent="0.2">
      <c r="A205" s="3"/>
      <c r="B205" s="47"/>
    </row>
    <row r="206" spans="1:2" ht="20.75" customHeight="1" x14ac:dyDescent="0.2">
      <c r="A206" s="3"/>
      <c r="B206" s="47"/>
    </row>
    <row r="207" spans="1:2" ht="20.75" customHeight="1" x14ac:dyDescent="0.2">
      <c r="A207" s="3"/>
      <c r="B207" s="47"/>
    </row>
    <row r="208" spans="1:2" ht="20.75" customHeight="1" x14ac:dyDescent="0.2">
      <c r="A208" s="3"/>
      <c r="B208" s="47"/>
    </row>
    <row r="209" spans="1:2" ht="20.75" customHeight="1" x14ac:dyDescent="0.2">
      <c r="A209" s="3"/>
      <c r="B209" s="47"/>
    </row>
    <row r="210" spans="1:2" ht="20.75" customHeight="1" x14ac:dyDescent="0.2">
      <c r="A210" s="3"/>
      <c r="B210" s="47"/>
    </row>
    <row r="211" spans="1:2" ht="20.75" customHeight="1" x14ac:dyDescent="0.2">
      <c r="A211" s="3"/>
      <c r="B211" s="47"/>
    </row>
    <row r="212" spans="1:2" ht="20.75" customHeight="1" x14ac:dyDescent="0.2">
      <c r="A212" s="3"/>
      <c r="B212" s="47"/>
    </row>
    <row r="213" spans="1:2" ht="20.75" customHeight="1" x14ac:dyDescent="0.2">
      <c r="A213" s="3"/>
      <c r="B213" s="47"/>
    </row>
    <row r="214" spans="1:2" ht="20.75" customHeight="1" x14ac:dyDescent="0.2">
      <c r="A214" s="3"/>
      <c r="B214" s="47"/>
    </row>
    <row r="215" spans="1:2" ht="20.75" customHeight="1" x14ac:dyDescent="0.2">
      <c r="A215" s="3"/>
      <c r="B215" s="47"/>
    </row>
    <row r="216" spans="1:2" ht="20.75" customHeight="1" x14ac:dyDescent="0.2">
      <c r="A216" s="3"/>
      <c r="B216" s="47"/>
    </row>
    <row r="217" spans="1:2" ht="20.75" customHeight="1" x14ac:dyDescent="0.2">
      <c r="A217" s="3"/>
      <c r="B217" s="47"/>
    </row>
    <row r="218" spans="1:2" ht="20.75" customHeight="1" x14ac:dyDescent="0.2">
      <c r="A218" s="3"/>
      <c r="B218" s="47"/>
    </row>
    <row r="219" spans="1:2" ht="20.75" customHeight="1" x14ac:dyDescent="0.2">
      <c r="A219" s="3"/>
      <c r="B219" s="47"/>
    </row>
    <row r="220" spans="1:2" ht="20.75" customHeight="1" x14ac:dyDescent="0.2">
      <c r="A220" s="3"/>
      <c r="B220" s="47"/>
    </row>
    <row r="221" spans="1:2" ht="20.75" customHeight="1" x14ac:dyDescent="0.2">
      <c r="A221" s="3"/>
      <c r="B221" s="47"/>
    </row>
    <row r="222" spans="1:2" ht="20.75" customHeight="1" x14ac:dyDescent="0.2">
      <c r="A222" s="3"/>
      <c r="B222" s="47"/>
    </row>
    <row r="223" spans="1:2" ht="20.75" customHeight="1" x14ac:dyDescent="0.2">
      <c r="A223" s="3"/>
      <c r="B223" s="47"/>
    </row>
    <row r="224" spans="1:2" ht="20.75" customHeight="1" x14ac:dyDescent="0.2">
      <c r="A224" s="3"/>
      <c r="B224" s="47"/>
    </row>
    <row r="225" spans="1:2" ht="20.75" customHeight="1" x14ac:dyDescent="0.2">
      <c r="A225" s="3"/>
      <c r="B225" s="47"/>
    </row>
    <row r="226" spans="1:2" ht="20.75" customHeight="1" x14ac:dyDescent="0.2">
      <c r="A226" s="3"/>
      <c r="B226" s="47"/>
    </row>
    <row r="227" spans="1:2" ht="20.75" customHeight="1" x14ac:dyDescent="0.2">
      <c r="A227" s="3"/>
      <c r="B227" s="47"/>
    </row>
    <row r="228" spans="1:2" ht="20.75" customHeight="1" x14ac:dyDescent="0.2">
      <c r="A228" s="3"/>
      <c r="B228" s="47"/>
    </row>
    <row r="229" spans="1:2" ht="20.75" customHeight="1" x14ac:dyDescent="0.2">
      <c r="A229" s="3"/>
      <c r="B229" s="47"/>
    </row>
    <row r="230" spans="1:2" ht="20.75" customHeight="1" x14ac:dyDescent="0.2">
      <c r="A230" s="3"/>
      <c r="B230" s="47"/>
    </row>
    <row r="231" spans="1:2" ht="20.75" customHeight="1" x14ac:dyDescent="0.2">
      <c r="A231" s="3"/>
      <c r="B231" s="47"/>
    </row>
    <row r="232" spans="1:2" ht="20.75" customHeight="1" x14ac:dyDescent="0.2">
      <c r="A232" s="3"/>
      <c r="B232" s="47"/>
    </row>
    <row r="233" spans="1:2" ht="20.75" customHeight="1" x14ac:dyDescent="0.2">
      <c r="A233" s="3"/>
      <c r="B233" s="47"/>
    </row>
    <row r="234" spans="1:2" ht="20.75" customHeight="1" x14ac:dyDescent="0.2">
      <c r="A234" s="3"/>
      <c r="B234" s="47"/>
    </row>
    <row r="235" spans="1:2" ht="20.75" customHeight="1" x14ac:dyDescent="0.2">
      <c r="A235" s="3"/>
      <c r="B235" s="47"/>
    </row>
    <row r="236" spans="1:2" ht="20.75" customHeight="1" x14ac:dyDescent="0.2">
      <c r="A236" s="3"/>
      <c r="B236" s="47"/>
    </row>
    <row r="237" spans="1:2" ht="20.75" customHeight="1" x14ac:dyDescent="0.2">
      <c r="A237" s="3"/>
      <c r="B237" s="47"/>
    </row>
    <row r="238" spans="1:2" ht="20.75" customHeight="1" x14ac:dyDescent="0.2">
      <c r="A238" s="3"/>
      <c r="B238" s="47"/>
    </row>
    <row r="239" spans="1:2" ht="20.75" customHeight="1" x14ac:dyDescent="0.2">
      <c r="A239" s="3"/>
      <c r="B239" s="47"/>
    </row>
    <row r="240" spans="1:2" ht="20.75" customHeight="1" x14ac:dyDescent="0.2">
      <c r="A240" s="3"/>
      <c r="B240" s="47"/>
    </row>
    <row r="241" spans="1:2" ht="20.75" customHeight="1" x14ac:dyDescent="0.2">
      <c r="A241" s="3"/>
      <c r="B241" s="47"/>
    </row>
    <row r="242" spans="1:2" ht="20.75" customHeight="1" x14ac:dyDescent="0.2">
      <c r="A242" s="3"/>
      <c r="B242" s="47"/>
    </row>
    <row r="243" spans="1:2" ht="20.75" customHeight="1" x14ac:dyDescent="0.2">
      <c r="A243" s="3"/>
      <c r="B243" s="47"/>
    </row>
    <row r="244" spans="1:2" ht="20.75" customHeight="1" x14ac:dyDescent="0.2">
      <c r="A244" s="3"/>
      <c r="B244" s="47"/>
    </row>
    <row r="245" spans="1:2" ht="20.75" customHeight="1" x14ac:dyDescent="0.2">
      <c r="A245" s="3"/>
      <c r="B245" s="47"/>
    </row>
    <row r="246" spans="1:2" ht="20.75" customHeight="1" x14ac:dyDescent="0.2">
      <c r="A246" s="3"/>
      <c r="B246" s="47"/>
    </row>
    <row r="247" spans="1:2" ht="20.75" customHeight="1" x14ac:dyDescent="0.2">
      <c r="A247" s="3"/>
      <c r="B247" s="47"/>
    </row>
    <row r="248" spans="1:2" ht="20.75" customHeight="1" x14ac:dyDescent="0.2">
      <c r="A248" s="3"/>
      <c r="B248" s="47"/>
    </row>
    <row r="249" spans="1:2" ht="20.75" customHeight="1" x14ac:dyDescent="0.2">
      <c r="A249" s="3"/>
      <c r="B249" s="47"/>
    </row>
    <row r="250" spans="1:2" ht="20.75" customHeight="1" x14ac:dyDescent="0.2">
      <c r="A250" s="3"/>
      <c r="B250" s="47"/>
    </row>
    <row r="251" spans="1:2" ht="20.75" customHeight="1" x14ac:dyDescent="0.2">
      <c r="A251" s="3"/>
      <c r="B251" s="47"/>
    </row>
    <row r="252" spans="1:2" ht="20.75" customHeight="1" x14ac:dyDescent="0.2">
      <c r="A252" s="3"/>
      <c r="B252" s="47"/>
    </row>
    <row r="253" spans="1:2" ht="20.75" customHeight="1" x14ac:dyDescent="0.2">
      <c r="A253" s="3"/>
      <c r="B253" s="47"/>
    </row>
    <row r="254" spans="1:2" ht="20.75" customHeight="1" x14ac:dyDescent="0.2">
      <c r="A254" s="3"/>
      <c r="B254" s="47"/>
    </row>
    <row r="255" spans="1:2" ht="20.75" customHeight="1" x14ac:dyDescent="0.2">
      <c r="A255" s="3"/>
      <c r="B255" s="47"/>
    </row>
    <row r="256" spans="1:2" ht="20.75" customHeight="1" x14ac:dyDescent="0.2">
      <c r="A256" s="3"/>
      <c r="B256" s="47"/>
    </row>
    <row r="257" spans="1:2" ht="20.75" customHeight="1" x14ac:dyDescent="0.2">
      <c r="A257" s="3"/>
      <c r="B257" s="47"/>
    </row>
    <row r="258" spans="1:2" ht="20.75" customHeight="1" x14ac:dyDescent="0.2">
      <c r="A258" s="3"/>
      <c r="B258" s="47"/>
    </row>
    <row r="259" spans="1:2" ht="20.75" customHeight="1" x14ac:dyDescent="0.2">
      <c r="A259" s="3"/>
      <c r="B259" s="47"/>
    </row>
    <row r="260" spans="1:2" ht="20.75" customHeight="1" x14ac:dyDescent="0.2">
      <c r="A260" s="3"/>
      <c r="B260" s="47"/>
    </row>
    <row r="261" spans="1:2" ht="20.75" customHeight="1" x14ac:dyDescent="0.2">
      <c r="A261" s="3"/>
      <c r="B261" s="47"/>
    </row>
    <row r="262" spans="1:2" ht="20.75" customHeight="1" x14ac:dyDescent="0.2">
      <c r="A262" s="3"/>
      <c r="B262" s="47"/>
    </row>
    <row r="263" spans="1:2" ht="20.75" customHeight="1" x14ac:dyDescent="0.2">
      <c r="A263" s="3"/>
      <c r="B263" s="47"/>
    </row>
    <row r="264" spans="1:2" ht="20.75" customHeight="1" x14ac:dyDescent="0.2">
      <c r="A264" s="3"/>
      <c r="B264" s="47"/>
    </row>
    <row r="265" spans="1:2" ht="20.75" customHeight="1" x14ac:dyDescent="0.2">
      <c r="A265" s="3"/>
      <c r="B265" s="47"/>
    </row>
    <row r="266" spans="1:2" ht="20.75" customHeight="1" x14ac:dyDescent="0.2">
      <c r="A266" s="3"/>
      <c r="B266" s="47"/>
    </row>
    <row r="267" spans="1:2" ht="20.75" customHeight="1" x14ac:dyDescent="0.2">
      <c r="A267" s="3"/>
      <c r="B267" s="47"/>
    </row>
    <row r="268" spans="1:2" ht="20.75" customHeight="1" x14ac:dyDescent="0.2">
      <c r="A268" s="3"/>
      <c r="B268" s="47"/>
    </row>
    <row r="269" spans="1:2" ht="20.75" customHeight="1" x14ac:dyDescent="0.2">
      <c r="A269" s="3"/>
      <c r="B269" s="47"/>
    </row>
    <row r="270" spans="1:2" ht="20.75" customHeight="1" x14ac:dyDescent="0.2">
      <c r="A270" s="3"/>
      <c r="B270" s="47"/>
    </row>
    <row r="271" spans="1:2" ht="20.75" customHeight="1" x14ac:dyDescent="0.2">
      <c r="A271" s="3"/>
      <c r="B271" s="47"/>
    </row>
    <row r="272" spans="1:2" ht="20.75" customHeight="1" x14ac:dyDescent="0.2">
      <c r="A272" s="3"/>
      <c r="B272" s="47"/>
    </row>
    <row r="273" spans="1:2" ht="20.75" customHeight="1" x14ac:dyDescent="0.2">
      <c r="A273" s="3"/>
      <c r="B273" s="47"/>
    </row>
    <row r="274" spans="1:2" ht="20.75" customHeight="1" x14ac:dyDescent="0.2">
      <c r="A274" s="3"/>
      <c r="B274" s="47"/>
    </row>
    <row r="275" spans="1:2" ht="20.75" customHeight="1" x14ac:dyDescent="0.2">
      <c r="A275" s="3"/>
      <c r="B275" s="47"/>
    </row>
    <row r="276" spans="1:2" ht="20.75" customHeight="1" x14ac:dyDescent="0.2">
      <c r="A276" s="3"/>
      <c r="B276" s="47"/>
    </row>
    <row r="277" spans="1:2" ht="20.75" customHeight="1" x14ac:dyDescent="0.2">
      <c r="A277" s="3"/>
      <c r="B277" s="47"/>
    </row>
    <row r="278" spans="1:2" ht="20.75" customHeight="1" x14ac:dyDescent="0.2">
      <c r="A278" s="3"/>
      <c r="B278" s="47"/>
    </row>
    <row r="279" spans="1:2" ht="20.75" customHeight="1" x14ac:dyDescent="0.2">
      <c r="A279" s="3"/>
      <c r="B279" s="47"/>
    </row>
    <row r="280" spans="1:2" ht="20.75" customHeight="1" x14ac:dyDescent="0.2">
      <c r="A280" s="3"/>
      <c r="B280" s="47"/>
    </row>
    <row r="281" spans="1:2" ht="20.75" customHeight="1" x14ac:dyDescent="0.2">
      <c r="A281" s="3"/>
      <c r="B281" s="47"/>
    </row>
    <row r="282" spans="1:2" ht="20.75" customHeight="1" x14ac:dyDescent="0.2">
      <c r="A282" s="3"/>
      <c r="B282" s="47"/>
    </row>
    <row r="283" spans="1:2" ht="20.75" customHeight="1" x14ac:dyDescent="0.2">
      <c r="A283" s="3"/>
      <c r="B283" s="47"/>
    </row>
    <row r="284" spans="1:2" ht="20.75" customHeight="1" x14ac:dyDescent="0.2">
      <c r="A284" s="3"/>
      <c r="B284" s="47"/>
    </row>
    <row r="285" spans="1:2" ht="20.75" customHeight="1" x14ac:dyDescent="0.2">
      <c r="A285" s="3"/>
      <c r="B285" s="47"/>
    </row>
    <row r="286" spans="1:2" ht="20.75" customHeight="1" x14ac:dyDescent="0.2">
      <c r="A286" s="3"/>
      <c r="B286" s="47"/>
    </row>
    <row r="287" spans="1:2" ht="20.75" customHeight="1" x14ac:dyDescent="0.2">
      <c r="A287" s="3"/>
      <c r="B287" s="47"/>
    </row>
    <row r="288" spans="1:2" ht="20.75" customHeight="1" x14ac:dyDescent="0.2">
      <c r="A288" s="3"/>
      <c r="B288" s="47"/>
    </row>
    <row r="289" spans="1:2" ht="20.75" customHeight="1" x14ac:dyDescent="0.2">
      <c r="A289" s="3"/>
      <c r="B289" s="47"/>
    </row>
    <row r="290" spans="1:2" ht="20.75" customHeight="1" x14ac:dyDescent="0.2">
      <c r="A290" s="3"/>
      <c r="B290" s="47"/>
    </row>
    <row r="291" spans="1:2" ht="20.75" customHeight="1" x14ac:dyDescent="0.2">
      <c r="A291" s="3"/>
      <c r="B291" s="47"/>
    </row>
    <row r="292" spans="1:2" ht="20.75" customHeight="1" x14ac:dyDescent="0.2">
      <c r="A292" s="3"/>
      <c r="B292" s="47"/>
    </row>
    <row r="293" spans="1:2" ht="20.75" customHeight="1" x14ac:dyDescent="0.2">
      <c r="A293" s="3"/>
      <c r="B293" s="47"/>
    </row>
    <row r="294" spans="1:2" ht="20.75" customHeight="1" x14ac:dyDescent="0.2">
      <c r="A294" s="3"/>
      <c r="B294" s="47"/>
    </row>
    <row r="295" spans="1:2" ht="20.75" customHeight="1" x14ac:dyDescent="0.2">
      <c r="A295" s="3"/>
      <c r="B295" s="47"/>
    </row>
    <row r="296" spans="1:2" ht="20.75" customHeight="1" x14ac:dyDescent="0.2">
      <c r="A296" s="3"/>
      <c r="B296" s="47"/>
    </row>
    <row r="297" spans="1:2" ht="20.75" customHeight="1" x14ac:dyDescent="0.2">
      <c r="A297" s="3"/>
      <c r="B297" s="47"/>
    </row>
    <row r="298" spans="1:2" ht="20.75" customHeight="1" x14ac:dyDescent="0.2">
      <c r="A298" s="3"/>
      <c r="B298" s="47"/>
    </row>
    <row r="299" spans="1:2" ht="20.75" customHeight="1" x14ac:dyDescent="0.2">
      <c r="A299" s="3"/>
      <c r="B299" s="47"/>
    </row>
    <row r="300" spans="1:2" ht="20.75" customHeight="1" x14ac:dyDescent="0.2">
      <c r="A300" s="3"/>
      <c r="B300" s="47"/>
    </row>
    <row r="301" spans="1:2" ht="20.75" customHeight="1" x14ac:dyDescent="0.2">
      <c r="A301" s="3"/>
      <c r="B301" s="47"/>
    </row>
    <row r="302" spans="1:2" ht="20.75" customHeight="1" x14ac:dyDescent="0.2">
      <c r="A302" s="3"/>
      <c r="B302" s="47"/>
    </row>
    <row r="303" spans="1:2" ht="20.75" customHeight="1" x14ac:dyDescent="0.2">
      <c r="A303" s="3"/>
      <c r="B303" s="47"/>
    </row>
    <row r="304" spans="1:2" ht="20.75" customHeight="1" x14ac:dyDescent="0.2">
      <c r="A304" s="3"/>
      <c r="B304" s="47"/>
    </row>
    <row r="305" spans="1:2" ht="20.75" customHeight="1" x14ac:dyDescent="0.2">
      <c r="A305" s="3"/>
      <c r="B305" s="47"/>
    </row>
    <row r="306" spans="1:2" ht="20.75" customHeight="1" x14ac:dyDescent="0.2">
      <c r="A306" s="3"/>
      <c r="B306" s="47"/>
    </row>
    <row r="307" spans="1:2" ht="20.75" customHeight="1" x14ac:dyDescent="0.2">
      <c r="A307" s="3"/>
      <c r="B307" s="47"/>
    </row>
    <row r="308" spans="1:2" ht="20.75" customHeight="1" x14ac:dyDescent="0.2">
      <c r="A308" s="3"/>
      <c r="B308" s="47"/>
    </row>
    <row r="309" spans="1:2" ht="20.75" customHeight="1" x14ac:dyDescent="0.2">
      <c r="A309" s="3"/>
      <c r="B309" s="47"/>
    </row>
    <row r="310" spans="1:2" ht="20.75" customHeight="1" x14ac:dyDescent="0.2">
      <c r="A310" s="3"/>
      <c r="B310" s="47"/>
    </row>
    <row r="311" spans="1:2" ht="20.75" customHeight="1" x14ac:dyDescent="0.2">
      <c r="A311" s="3"/>
      <c r="B311" s="47"/>
    </row>
    <row r="312" spans="1:2" ht="20.75" customHeight="1" x14ac:dyDescent="0.2">
      <c r="A312" s="3"/>
      <c r="B312" s="47"/>
    </row>
    <row r="313" spans="1:2" ht="20.75" customHeight="1" x14ac:dyDescent="0.2">
      <c r="A313" s="3"/>
      <c r="B313" s="47"/>
    </row>
    <row r="314" spans="1:2" ht="20.75" customHeight="1" x14ac:dyDescent="0.2">
      <c r="A314" s="3"/>
      <c r="B314" s="47"/>
    </row>
    <row r="315" spans="1:2" ht="20.75" customHeight="1" x14ac:dyDescent="0.2">
      <c r="A315" s="3"/>
      <c r="B315" s="47"/>
    </row>
    <row r="316" spans="1:2" ht="20.75" customHeight="1" x14ac:dyDescent="0.2">
      <c r="A316" s="3"/>
      <c r="B316" s="47"/>
    </row>
    <row r="317" spans="1:2" ht="20.75" customHeight="1" x14ac:dyDescent="0.2">
      <c r="A317" s="3"/>
      <c r="B317" s="47"/>
    </row>
    <row r="318" spans="1:2" ht="20.75" customHeight="1" x14ac:dyDescent="0.2">
      <c r="A318" s="3"/>
      <c r="B318" s="47"/>
    </row>
    <row r="319" spans="1:2" ht="20.75" customHeight="1" x14ac:dyDescent="0.2">
      <c r="A319" s="3"/>
      <c r="B319" s="47"/>
    </row>
    <row r="320" spans="1:2" ht="20.75" customHeight="1" x14ac:dyDescent="0.2">
      <c r="A320" s="3"/>
      <c r="B320" s="47"/>
    </row>
    <row r="321" spans="1:2" ht="20.75" customHeight="1" x14ac:dyDescent="0.2">
      <c r="A321" s="3"/>
      <c r="B321" s="47"/>
    </row>
    <row r="322" spans="1:2" ht="20.75" customHeight="1" x14ac:dyDescent="0.2">
      <c r="A322" s="3"/>
      <c r="B322" s="47"/>
    </row>
    <row r="323" spans="1:2" ht="20.75" customHeight="1" x14ac:dyDescent="0.2">
      <c r="A323" s="3"/>
      <c r="B323" s="47"/>
    </row>
    <row r="324" spans="1:2" ht="20.75" customHeight="1" x14ac:dyDescent="0.2">
      <c r="A324" s="3"/>
      <c r="B324" s="47"/>
    </row>
    <row r="325" spans="1:2" ht="20.75" customHeight="1" x14ac:dyDescent="0.2">
      <c r="A325" s="3"/>
      <c r="B325" s="47"/>
    </row>
    <row r="326" spans="1:2" ht="20.75" customHeight="1" x14ac:dyDescent="0.2">
      <c r="A326" s="3"/>
      <c r="B326" s="47"/>
    </row>
    <row r="327" spans="1:2" ht="20.75" customHeight="1" x14ac:dyDescent="0.2">
      <c r="A327" s="3"/>
      <c r="B327" s="47"/>
    </row>
    <row r="328" spans="1:2" ht="20.75" customHeight="1" x14ac:dyDescent="0.2">
      <c r="A328" s="3"/>
      <c r="B328" s="47"/>
    </row>
    <row r="329" spans="1:2" ht="20.75" customHeight="1" x14ac:dyDescent="0.2">
      <c r="A329" s="3"/>
      <c r="B329" s="47"/>
    </row>
    <row r="330" spans="1:2" ht="20.75" customHeight="1" x14ac:dyDescent="0.2">
      <c r="A330" s="3"/>
      <c r="B330" s="47"/>
    </row>
    <row r="331" spans="1:2" ht="20.75" customHeight="1" x14ac:dyDescent="0.2">
      <c r="A331" s="3"/>
      <c r="B331" s="47"/>
    </row>
    <row r="332" spans="1:2" ht="20.75" customHeight="1" x14ac:dyDescent="0.2">
      <c r="A332" s="3"/>
      <c r="B332" s="47"/>
    </row>
    <row r="333" spans="1:2" ht="20.75" customHeight="1" x14ac:dyDescent="0.2">
      <c r="A333" s="3"/>
      <c r="B333" s="47"/>
    </row>
    <row r="334" spans="1:2" ht="20.75" customHeight="1" x14ac:dyDescent="0.2">
      <c r="A334" s="3"/>
      <c r="B334" s="47"/>
    </row>
    <row r="335" spans="1:2" ht="20.75" customHeight="1" x14ac:dyDescent="0.2">
      <c r="A335" s="3"/>
      <c r="B335" s="47"/>
    </row>
    <row r="336" spans="1:2" ht="20.75" customHeight="1" x14ac:dyDescent="0.2">
      <c r="A336" s="3"/>
      <c r="B336" s="47"/>
    </row>
    <row r="337" spans="1:2" ht="20.75" customHeight="1" x14ac:dyDescent="0.2">
      <c r="A337" s="3"/>
      <c r="B337" s="47"/>
    </row>
    <row r="338" spans="1:2" ht="20.75" customHeight="1" x14ac:dyDescent="0.2">
      <c r="A338" s="3"/>
      <c r="B338" s="47"/>
    </row>
    <row r="339" spans="1:2" ht="20.75" customHeight="1" x14ac:dyDescent="0.2">
      <c r="A339" s="3"/>
      <c r="B339" s="47"/>
    </row>
    <row r="340" spans="1:2" ht="20.75" customHeight="1" x14ac:dyDescent="0.2">
      <c r="A340" s="3"/>
      <c r="B340" s="47"/>
    </row>
    <row r="341" spans="1:2" ht="20.75" customHeight="1" x14ac:dyDescent="0.2">
      <c r="A341" s="3"/>
      <c r="B341" s="47"/>
    </row>
    <row r="342" spans="1:2" ht="20.75" customHeight="1" x14ac:dyDescent="0.2">
      <c r="A342" s="3"/>
      <c r="B342" s="47"/>
    </row>
    <row r="343" spans="1:2" ht="20.75" customHeight="1" x14ac:dyDescent="0.2">
      <c r="A343" s="3"/>
      <c r="B343" s="47"/>
    </row>
    <row r="344" spans="1:2" ht="20.75" customHeight="1" x14ac:dyDescent="0.2">
      <c r="A344" s="3"/>
      <c r="B344" s="47"/>
    </row>
    <row r="345" spans="1:2" ht="20.75" customHeight="1" x14ac:dyDescent="0.2">
      <c r="A345" s="3"/>
      <c r="B345" s="47"/>
    </row>
    <row r="346" spans="1:2" ht="20.75" customHeight="1" x14ac:dyDescent="0.2">
      <c r="A346" s="3"/>
      <c r="B346" s="47"/>
    </row>
    <row r="347" spans="1:2" ht="20.75" customHeight="1" x14ac:dyDescent="0.2">
      <c r="A347" s="3"/>
      <c r="B347" s="47"/>
    </row>
    <row r="348" spans="1:2" ht="20.75" customHeight="1" x14ac:dyDescent="0.2">
      <c r="A348" s="3"/>
      <c r="B348" s="47"/>
    </row>
    <row r="349" spans="1:2" ht="20.75" customHeight="1" x14ac:dyDescent="0.2">
      <c r="A349" s="3"/>
      <c r="B349" s="47"/>
    </row>
    <row r="350" spans="1:2" ht="20.75" customHeight="1" x14ac:dyDescent="0.2">
      <c r="A350" s="3"/>
      <c r="B350" s="47"/>
    </row>
    <row r="351" spans="1:2" ht="20.75" customHeight="1" x14ac:dyDescent="0.2">
      <c r="A351" s="3"/>
      <c r="B351" s="47"/>
    </row>
    <row r="352" spans="1:2" ht="20.75" customHeight="1" x14ac:dyDescent="0.2">
      <c r="A352" s="3"/>
      <c r="B352" s="47"/>
    </row>
    <row r="353" spans="1:2" ht="20.75" customHeight="1" x14ac:dyDescent="0.2">
      <c r="A353" s="3"/>
      <c r="B353" s="47"/>
    </row>
    <row r="354" spans="1:2" ht="20.75" customHeight="1" x14ac:dyDescent="0.2">
      <c r="A354" s="3"/>
      <c r="B354" s="47"/>
    </row>
    <row r="355" spans="1:2" ht="20.75" customHeight="1" x14ac:dyDescent="0.2">
      <c r="A355" s="3"/>
      <c r="B355" s="47"/>
    </row>
    <row r="356" spans="1:2" ht="20.75" customHeight="1" x14ac:dyDescent="0.2">
      <c r="A356" s="3"/>
      <c r="B356" s="47"/>
    </row>
    <row r="357" spans="1:2" ht="20.75" customHeight="1" x14ac:dyDescent="0.2">
      <c r="A357" s="3"/>
      <c r="B357" s="47"/>
    </row>
    <row r="358" spans="1:2" ht="20.75" customHeight="1" x14ac:dyDescent="0.2">
      <c r="A358" s="3"/>
      <c r="B358" s="47"/>
    </row>
    <row r="359" spans="1:2" ht="20.75" customHeight="1" x14ac:dyDescent="0.2">
      <c r="A359" s="3"/>
      <c r="B359" s="47"/>
    </row>
    <row r="360" spans="1:2" ht="20.75" customHeight="1" x14ac:dyDescent="0.2">
      <c r="A360" s="3"/>
      <c r="B360" s="47"/>
    </row>
    <row r="361" spans="1:2" ht="20.75" customHeight="1" x14ac:dyDescent="0.2">
      <c r="A361" s="3"/>
      <c r="B361" s="47"/>
    </row>
    <row r="362" spans="1:2" ht="20.75" customHeight="1" x14ac:dyDescent="0.2">
      <c r="A362" s="3"/>
      <c r="B362" s="47"/>
    </row>
    <row r="363" spans="1:2" ht="20.75" customHeight="1" x14ac:dyDescent="0.2">
      <c r="A363" s="3"/>
      <c r="B363" s="47"/>
    </row>
    <row r="364" spans="1:2" ht="20.75" customHeight="1" x14ac:dyDescent="0.2">
      <c r="A364" s="3"/>
      <c r="B364" s="47"/>
    </row>
    <row r="365" spans="1:2" ht="20.75" customHeight="1" x14ac:dyDescent="0.2">
      <c r="A365" s="3"/>
      <c r="B365" s="47"/>
    </row>
    <row r="366" spans="1:2" ht="20.75" customHeight="1" x14ac:dyDescent="0.2">
      <c r="A366" s="3"/>
      <c r="B366" s="47"/>
    </row>
    <row r="367" spans="1:2" ht="20.75" customHeight="1" x14ac:dyDescent="0.2">
      <c r="A367" s="3"/>
      <c r="B367" s="47"/>
    </row>
    <row r="368" spans="1:2" ht="20.75" customHeight="1" x14ac:dyDescent="0.2">
      <c r="A368" s="3"/>
      <c r="B368" s="47"/>
    </row>
    <row r="369" spans="1:2" ht="20.75" customHeight="1" x14ac:dyDescent="0.2">
      <c r="A369" s="3"/>
      <c r="B369" s="47"/>
    </row>
    <row r="370" spans="1:2" ht="20.75" customHeight="1" x14ac:dyDescent="0.2">
      <c r="A370" s="3"/>
      <c r="B370" s="47"/>
    </row>
    <row r="371" spans="1:2" ht="20.75" customHeight="1" x14ac:dyDescent="0.2">
      <c r="A371" s="3"/>
      <c r="B371" s="47"/>
    </row>
    <row r="372" spans="1:2" ht="20.75" customHeight="1" x14ac:dyDescent="0.2">
      <c r="A372" s="3"/>
      <c r="B372" s="47"/>
    </row>
    <row r="373" spans="1:2" ht="20.75" customHeight="1" x14ac:dyDescent="0.2">
      <c r="A373" s="3"/>
      <c r="B373" s="47"/>
    </row>
    <row r="374" spans="1:2" ht="20.75" customHeight="1" x14ac:dyDescent="0.2"/>
    <row r="375" spans="1:2" ht="20.75" customHeight="1" x14ac:dyDescent="0.2"/>
    <row r="376" spans="1:2" ht="20.75" customHeight="1" x14ac:dyDescent="0.2"/>
    <row r="377" spans="1:2" ht="20.75" customHeight="1" x14ac:dyDescent="0.2"/>
    <row r="378" spans="1:2" ht="20.75" customHeight="1" x14ac:dyDescent="0.2"/>
    <row r="379" spans="1:2" ht="20.75" customHeight="1" x14ac:dyDescent="0.2"/>
    <row r="380" spans="1:2" ht="20.75" customHeight="1" x14ac:dyDescent="0.2"/>
    <row r="381" spans="1:2" ht="20.75" customHeight="1" x14ac:dyDescent="0.2"/>
    <row r="382" spans="1:2" ht="20.75" customHeight="1" x14ac:dyDescent="0.2"/>
    <row r="383" spans="1:2" ht="20.75" customHeight="1" x14ac:dyDescent="0.2"/>
    <row r="384" spans="1:2" ht="20.75" customHeight="1" x14ac:dyDescent="0.2"/>
    <row r="385" s="3" customFormat="1" ht="20.75" customHeight="1" x14ac:dyDescent="0.2"/>
    <row r="386" s="3" customFormat="1" ht="20.75" customHeight="1" x14ac:dyDescent="0.2"/>
    <row r="387" s="3" customFormat="1" ht="20.75" customHeight="1" x14ac:dyDescent="0.2"/>
    <row r="388" s="3" customFormat="1" ht="20.75" customHeight="1" x14ac:dyDescent="0.2"/>
    <row r="389" s="3" customFormat="1" ht="20.75" customHeight="1" x14ac:dyDescent="0.2"/>
    <row r="390" s="3" customFormat="1" ht="20.75" customHeight="1" x14ac:dyDescent="0.2"/>
    <row r="391" s="3" customFormat="1" ht="20.75" customHeight="1" x14ac:dyDescent="0.2"/>
    <row r="392" s="3" customFormat="1" ht="20.75" customHeight="1" x14ac:dyDescent="0.2"/>
    <row r="393" s="3" customFormat="1" ht="20.75" customHeight="1" x14ac:dyDescent="0.2"/>
    <row r="394" s="3" customFormat="1" ht="20.75" customHeight="1" x14ac:dyDescent="0.2"/>
    <row r="395" s="3" customFormat="1" ht="20.75" customHeight="1" x14ac:dyDescent="0.2"/>
    <row r="396" s="3" customFormat="1" ht="20.75" customHeight="1" x14ac:dyDescent="0.2"/>
    <row r="397" s="3" customFormat="1" ht="20.75" customHeight="1" x14ac:dyDescent="0.2"/>
    <row r="398" s="3" customFormat="1" ht="20.75" customHeight="1" x14ac:dyDescent="0.2"/>
    <row r="399" s="3" customFormat="1" ht="20.75" customHeight="1" x14ac:dyDescent="0.2"/>
    <row r="400" s="3" customFormat="1" ht="20.75" customHeight="1" x14ac:dyDescent="0.2"/>
    <row r="401" s="3" customFormat="1" ht="20.75" customHeight="1" x14ac:dyDescent="0.2"/>
    <row r="402" s="3" customFormat="1" ht="20.75" customHeight="1" x14ac:dyDescent="0.2"/>
    <row r="403" s="3" customFormat="1" ht="20.75" customHeight="1" x14ac:dyDescent="0.2"/>
    <row r="404" s="3" customFormat="1" ht="20.75" customHeight="1" x14ac:dyDescent="0.2"/>
    <row r="405" s="3" customFormat="1" ht="20.75" customHeight="1" x14ac:dyDescent="0.2"/>
    <row r="406" s="3" customFormat="1" ht="20.75" customHeight="1" x14ac:dyDescent="0.2"/>
    <row r="407" s="3" customFormat="1" ht="20.75" customHeight="1" x14ac:dyDescent="0.2"/>
    <row r="408" s="3" customFormat="1" ht="20.75" customHeight="1" x14ac:dyDescent="0.2"/>
    <row r="409" s="3" customFormat="1" ht="20.75" customHeight="1" x14ac:dyDescent="0.2"/>
    <row r="410" s="3" customFormat="1" ht="20.75" customHeight="1" x14ac:dyDescent="0.2"/>
    <row r="411" s="3" customFormat="1" ht="20.75" customHeight="1" x14ac:dyDescent="0.2"/>
    <row r="412" s="3" customFormat="1" ht="20.75" customHeight="1" x14ac:dyDescent="0.2"/>
    <row r="413" s="3" customFormat="1" ht="20.75" customHeight="1" x14ac:dyDescent="0.2"/>
    <row r="414" s="3" customFormat="1" ht="20.75" customHeight="1" x14ac:dyDescent="0.2"/>
    <row r="415" s="3" customFormat="1" ht="20.75" customHeight="1" x14ac:dyDescent="0.2"/>
    <row r="416" s="3" customFormat="1" ht="20.75" customHeight="1" x14ac:dyDescent="0.2"/>
    <row r="417" s="3" customFormat="1" ht="20.75" customHeight="1" x14ac:dyDescent="0.2"/>
    <row r="418" s="3" customFormat="1" ht="20.75" customHeight="1" x14ac:dyDescent="0.2"/>
    <row r="419" s="3" customFormat="1" ht="20.75" customHeight="1" x14ac:dyDescent="0.2"/>
    <row r="420" s="3" customFormat="1" ht="20.75" customHeight="1" x14ac:dyDescent="0.2"/>
    <row r="421" s="3" customFormat="1" ht="20.75" customHeight="1" x14ac:dyDescent="0.2"/>
    <row r="422" s="3" customFormat="1" ht="20.75" customHeight="1" x14ac:dyDescent="0.2"/>
    <row r="423" s="3" customFormat="1" ht="20.75" customHeight="1" x14ac:dyDescent="0.2"/>
    <row r="424" s="3" customFormat="1" ht="20.75" customHeight="1" x14ac:dyDescent="0.2"/>
    <row r="425" s="3" customFormat="1" ht="20.75" customHeight="1" x14ac:dyDescent="0.2"/>
    <row r="426" s="3" customFormat="1" ht="20.75" customHeight="1" x14ac:dyDescent="0.2"/>
    <row r="427" s="3" customFormat="1" ht="20.75" customHeight="1" x14ac:dyDescent="0.2"/>
    <row r="428" s="3" customFormat="1" ht="20.75" customHeight="1" x14ac:dyDescent="0.2"/>
    <row r="429" s="3" customFormat="1" ht="20.75" customHeight="1" x14ac:dyDescent="0.2"/>
    <row r="430" s="3" customFormat="1" ht="20.75" customHeight="1" x14ac:dyDescent="0.2"/>
    <row r="431" s="3" customFormat="1" ht="20.75" customHeight="1" x14ac:dyDescent="0.2"/>
    <row r="432" s="3" customFormat="1" ht="20.75" customHeight="1" x14ac:dyDescent="0.2"/>
    <row r="433" s="3" customFormat="1" ht="20.75" customHeight="1" x14ac:dyDescent="0.2"/>
    <row r="434" s="3" customFormat="1" ht="20.75" customHeight="1" x14ac:dyDescent="0.2"/>
    <row r="435" s="3" customFormat="1" ht="20.75" customHeight="1" x14ac:dyDescent="0.2"/>
    <row r="436" s="3" customFormat="1" ht="20.75" customHeight="1" x14ac:dyDescent="0.2"/>
    <row r="437" s="3" customFormat="1" ht="20.75" customHeight="1" x14ac:dyDescent="0.2"/>
    <row r="438" s="3" customFormat="1" ht="20.75" customHeight="1" x14ac:dyDescent="0.2"/>
    <row r="439" s="3" customFormat="1" ht="20.75" customHeight="1" x14ac:dyDescent="0.2"/>
    <row r="440" s="3" customFormat="1" ht="20.75" customHeight="1" x14ac:dyDescent="0.2"/>
    <row r="441" s="3" customFormat="1" ht="20.75" customHeight="1" x14ac:dyDescent="0.2"/>
    <row r="442" s="3" customFormat="1" ht="20.75" customHeight="1" x14ac:dyDescent="0.2"/>
    <row r="443" s="3" customFormat="1" ht="20.75" customHeight="1" x14ac:dyDescent="0.2"/>
    <row r="444" s="3" customFormat="1" ht="20.75" customHeight="1" x14ac:dyDescent="0.2"/>
    <row r="445" s="3" customFormat="1" ht="20.75" customHeight="1" x14ac:dyDescent="0.2"/>
    <row r="446" s="3" customFormat="1" ht="20.75" customHeight="1" x14ac:dyDescent="0.2"/>
    <row r="447" s="3" customFormat="1" ht="20.75" customHeight="1" x14ac:dyDescent="0.2"/>
    <row r="448" s="3" customFormat="1" ht="20.75" customHeight="1" x14ac:dyDescent="0.2"/>
    <row r="449" s="3" customFormat="1" ht="20.75" customHeight="1" x14ac:dyDescent="0.2"/>
    <row r="450" s="3" customFormat="1" ht="20.75" customHeight="1" x14ac:dyDescent="0.2"/>
    <row r="451" s="3" customFormat="1" ht="20.75" customHeight="1" x14ac:dyDescent="0.2"/>
    <row r="452" s="3" customFormat="1" ht="20.75" customHeight="1" x14ac:dyDescent="0.2"/>
    <row r="453" s="3" customFormat="1" ht="20.75" customHeight="1" x14ac:dyDescent="0.2"/>
    <row r="454" s="3" customFormat="1" ht="20.75" customHeight="1" x14ac:dyDescent="0.2"/>
    <row r="455" s="3" customFormat="1" ht="20.75" customHeight="1" x14ac:dyDescent="0.2"/>
    <row r="456" s="3" customFormat="1" ht="20.75" customHeight="1" x14ac:dyDescent="0.2"/>
    <row r="457" s="3" customFormat="1" ht="20.75" customHeight="1" x14ac:dyDescent="0.2"/>
    <row r="458" s="3" customFormat="1" ht="20.75" customHeight="1" x14ac:dyDescent="0.2"/>
    <row r="459" s="3" customFormat="1" ht="20.75" customHeight="1" x14ac:dyDescent="0.2"/>
    <row r="460" s="3" customFormat="1" ht="20.75" customHeight="1" x14ac:dyDescent="0.2"/>
    <row r="461" s="3" customFormat="1" ht="20.75" customHeight="1" x14ac:dyDescent="0.2"/>
    <row r="462" s="3" customFormat="1" ht="20.75" customHeight="1" x14ac:dyDescent="0.2"/>
    <row r="463" s="3" customFormat="1" ht="20.75" customHeight="1" x14ac:dyDescent="0.2"/>
    <row r="464" s="3" customFormat="1" ht="20.75" customHeight="1" x14ac:dyDescent="0.2"/>
    <row r="465" s="3" customFormat="1" ht="20.75" customHeight="1" x14ac:dyDescent="0.2"/>
    <row r="466" s="3" customFormat="1" ht="20.75" customHeight="1" x14ac:dyDescent="0.2"/>
    <row r="467" s="3" customFormat="1" ht="20.75" customHeight="1" x14ac:dyDescent="0.2"/>
    <row r="468" s="3" customFormat="1" ht="20.75" customHeight="1" x14ac:dyDescent="0.2"/>
    <row r="469" s="3" customFormat="1" ht="20.75" customHeight="1" x14ac:dyDescent="0.2"/>
    <row r="470" s="3" customFormat="1" ht="20.75" customHeight="1" x14ac:dyDescent="0.2"/>
    <row r="471" s="3" customFormat="1" ht="20.75" customHeight="1" x14ac:dyDescent="0.2"/>
    <row r="472" s="3" customFormat="1" ht="20.75" customHeight="1" x14ac:dyDescent="0.2"/>
    <row r="473" s="3" customFormat="1" ht="20.75" customHeight="1" x14ac:dyDescent="0.2"/>
    <row r="474" s="3" customFormat="1" ht="20.75" customHeight="1" x14ac:dyDescent="0.2"/>
    <row r="475" s="3" customFormat="1" ht="20.75" customHeight="1" x14ac:dyDescent="0.2"/>
    <row r="476" s="3" customFormat="1" ht="20.75" customHeight="1" x14ac:dyDescent="0.2"/>
    <row r="477" s="3" customFormat="1" ht="20.75" customHeight="1" x14ac:dyDescent="0.2"/>
    <row r="478" s="3" customFormat="1" ht="20.75" customHeight="1" x14ac:dyDescent="0.2"/>
    <row r="479" s="3" customFormat="1" ht="20.75" customHeight="1" x14ac:dyDescent="0.2"/>
    <row r="480" s="3" customFormat="1" ht="20.75" customHeight="1" x14ac:dyDescent="0.2"/>
    <row r="481" s="3" customFormat="1" ht="20.75" customHeight="1" x14ac:dyDescent="0.2"/>
    <row r="482" s="3" customFormat="1" ht="20.75" customHeight="1" x14ac:dyDescent="0.2"/>
    <row r="483" s="3" customFormat="1" ht="20.75" customHeight="1" x14ac:dyDescent="0.2"/>
    <row r="484" s="3" customFormat="1" ht="20.75" customHeight="1" x14ac:dyDescent="0.2"/>
    <row r="485" s="3" customFormat="1" ht="20.75" customHeight="1" x14ac:dyDescent="0.2"/>
    <row r="486" s="3" customFormat="1" ht="20.75" customHeight="1" x14ac:dyDescent="0.2"/>
    <row r="487" s="3" customFormat="1" ht="20.75" customHeight="1" x14ac:dyDescent="0.2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9D928-7B20-9942-AC3D-A433521AB4E5}">
  <dimension ref="A1:CW17"/>
  <sheetViews>
    <sheetView tabSelected="1" workbookViewId="0">
      <selection activeCell="N56" sqref="N56"/>
    </sheetView>
  </sheetViews>
  <sheetFormatPr baseColWidth="10" defaultRowHeight="13" x14ac:dyDescent="0.15"/>
  <cols>
    <col min="1" max="1" width="20.33203125" customWidth="1"/>
    <col min="2" max="2" width="12.6640625" customWidth="1"/>
  </cols>
  <sheetData>
    <row r="1" spans="1:101" x14ac:dyDescent="0.15">
      <c r="A1" t="s">
        <v>434</v>
      </c>
    </row>
    <row r="2" spans="1:101" ht="16" x14ac:dyDescent="0.2">
      <c r="A2" s="207" t="s">
        <v>438</v>
      </c>
      <c r="B2" s="208">
        <v>10.502000000000001</v>
      </c>
      <c r="C2" s="209">
        <v>11.842000000000001</v>
      </c>
      <c r="D2" s="209">
        <v>13.304</v>
      </c>
      <c r="E2" s="209">
        <v>14.891999999999999</v>
      </c>
      <c r="F2" s="209">
        <v>16.61</v>
      </c>
      <c r="G2" s="209">
        <v>18.460999999999999</v>
      </c>
      <c r="H2" s="209">
        <v>20.451000000000001</v>
      </c>
      <c r="I2" s="209">
        <v>22.581</v>
      </c>
      <c r="J2" s="209">
        <v>24.856000000000002</v>
      </c>
      <c r="K2" s="209">
        <v>27.277000000000001</v>
      </c>
      <c r="L2" s="209">
        <v>29.846</v>
      </c>
      <c r="M2" s="209">
        <v>32.564999999999998</v>
      </c>
      <c r="N2" s="209">
        <v>35.435000000000002</v>
      </c>
      <c r="O2" s="209">
        <v>38.456000000000003</v>
      </c>
      <c r="P2" s="209">
        <v>41.628</v>
      </c>
      <c r="Q2" s="209">
        <v>44.951999999999998</v>
      </c>
      <c r="R2" s="209">
        <v>48.426000000000002</v>
      </c>
      <c r="S2" s="209">
        <v>52.05</v>
      </c>
      <c r="T2" s="209">
        <v>55.825000000000003</v>
      </c>
      <c r="U2" s="209">
        <v>59.749000000000002</v>
      </c>
      <c r="V2" s="209">
        <v>63.823</v>
      </c>
      <c r="W2" s="209">
        <v>68.045000000000002</v>
      </c>
      <c r="X2" s="209">
        <v>72.414000000000001</v>
      </c>
      <c r="Y2" s="209">
        <v>76.930000000000007</v>
      </c>
      <c r="Z2" s="209">
        <v>81.588999999999999</v>
      </c>
      <c r="AA2" s="209">
        <v>86.391000000000005</v>
      </c>
      <c r="AB2" s="209">
        <v>91.332999999999998</v>
      </c>
      <c r="AC2" s="209">
        <v>96.415000000000006</v>
      </c>
      <c r="AD2" s="209">
        <v>101.63200000000001</v>
      </c>
      <c r="AE2" s="209">
        <v>106.985</v>
      </c>
      <c r="AF2" s="209">
        <v>112.47</v>
      </c>
      <c r="AG2" s="209">
        <v>118.08499999999999</v>
      </c>
      <c r="AH2" s="209">
        <v>123.83</v>
      </c>
      <c r="AI2" s="209">
        <v>129.70099999999999</v>
      </c>
      <c r="AJ2" s="209">
        <v>135.69800000000001</v>
      </c>
      <c r="AK2" s="209">
        <v>141.81800000000001</v>
      </c>
      <c r="AL2" s="209">
        <v>148.059</v>
      </c>
      <c r="AM2" s="209">
        <v>154.42099999999999</v>
      </c>
      <c r="AN2" s="209">
        <v>160.90199999999999</v>
      </c>
      <c r="AO2" s="209">
        <v>167.5</v>
      </c>
      <c r="AP2" s="209">
        <v>174.21299999999999</v>
      </c>
      <c r="AQ2" s="209">
        <v>181.03899999999999</v>
      </c>
      <c r="AR2" s="209">
        <v>187.97399999999999</v>
      </c>
      <c r="AS2" s="209">
        <v>195.01</v>
      </c>
      <c r="AT2" s="209">
        <v>202.13399999999999</v>
      </c>
      <c r="AU2" s="209">
        <v>209.631</v>
      </c>
      <c r="AV2" s="209">
        <v>217.226</v>
      </c>
      <c r="AW2" s="209">
        <v>224.935</v>
      </c>
      <c r="AX2" s="209">
        <v>232.761</v>
      </c>
      <c r="AY2" s="209">
        <v>240.703</v>
      </c>
      <c r="AZ2" s="209">
        <v>248.75399999999999</v>
      </c>
      <c r="BA2" s="209">
        <v>256.90699999999998</v>
      </c>
      <c r="BB2" s="209">
        <v>265.15199999999999</v>
      </c>
      <c r="BC2" s="209">
        <v>273.48200000000003</v>
      </c>
      <c r="BD2" s="209">
        <v>281.887</v>
      </c>
      <c r="BE2" s="209">
        <v>290.35899999999998</v>
      </c>
      <c r="BF2" s="209">
        <v>298.89</v>
      </c>
      <c r="BG2" s="209">
        <v>307.47199999999998</v>
      </c>
      <c r="BH2" s="209">
        <v>316.096</v>
      </c>
      <c r="BI2" s="209">
        <v>324.75599999999997</v>
      </c>
      <c r="BJ2" s="209">
        <v>333.44499999999999</v>
      </c>
      <c r="BK2" s="209">
        <v>342.15600000000001</v>
      </c>
      <c r="BL2" s="209">
        <v>350.88099999999997</v>
      </c>
      <c r="BM2" s="209">
        <v>359.61500000000001</v>
      </c>
      <c r="BN2" s="209">
        <v>368.35199999999998</v>
      </c>
      <c r="BO2" s="209">
        <v>377.08600000000001</v>
      </c>
      <c r="BP2" s="209">
        <v>385.81</v>
      </c>
      <c r="BQ2" s="209">
        <v>394.52100000000002</v>
      </c>
      <c r="BR2" s="209">
        <v>403.21100000000001</v>
      </c>
      <c r="BS2" s="209">
        <v>411.87700000000001</v>
      </c>
      <c r="BT2" s="209">
        <v>420.51299999999998</v>
      </c>
      <c r="BU2" s="209">
        <v>429.11500000000001</v>
      </c>
      <c r="BV2" s="209">
        <v>437.67899999999997</v>
      </c>
      <c r="BW2" s="209">
        <v>446.2</v>
      </c>
      <c r="BX2" s="209">
        <v>454.67399999999998</v>
      </c>
      <c r="BY2" s="209">
        <v>463.09800000000001</v>
      </c>
      <c r="BZ2" s="209">
        <v>471.46699999999998</v>
      </c>
      <c r="CA2" s="209">
        <v>479.78</v>
      </c>
      <c r="CB2" s="209">
        <v>488.03300000000002</v>
      </c>
      <c r="CC2" s="209">
        <v>496.22300000000001</v>
      </c>
      <c r="CD2" s="209">
        <v>504.34899999999999</v>
      </c>
      <c r="CE2" s="209">
        <v>512.41099999999994</v>
      </c>
      <c r="CF2" s="209">
        <v>520.41099999999994</v>
      </c>
      <c r="CG2" s="209">
        <v>528.35199999999998</v>
      </c>
      <c r="CH2" s="209">
        <v>536.24599999999998</v>
      </c>
      <c r="CI2" s="209">
        <v>544.11300000000006</v>
      </c>
      <c r="CJ2" s="209">
        <v>551.99099999999999</v>
      </c>
      <c r="CK2" s="209">
        <v>559.94799999999998</v>
      </c>
      <c r="CL2" s="209">
        <v>568.10599999999999</v>
      </c>
      <c r="CM2" s="209">
        <v>576.68700000000001</v>
      </c>
      <c r="CN2" s="209">
        <v>572.59400000000005</v>
      </c>
      <c r="CO2" s="209">
        <v>582.81299999999999</v>
      </c>
      <c r="CP2" s="209">
        <v>592.09299999999996</v>
      </c>
      <c r="CQ2" s="209">
        <v>600.67999999999995</v>
      </c>
      <c r="CR2" s="209">
        <v>608.745</v>
      </c>
      <c r="CS2" s="209">
        <v>616.41099999999994</v>
      </c>
      <c r="CT2" s="209">
        <v>623.76499999999999</v>
      </c>
      <c r="CU2" s="209">
        <v>630.86900000000003</v>
      </c>
      <c r="CV2" s="209">
        <v>637.76800000000003</v>
      </c>
      <c r="CW2" s="209">
        <v>644.49300000000005</v>
      </c>
    </row>
    <row r="3" spans="1:101" s="3" customFormat="1" ht="100" customHeight="1" x14ac:dyDescent="0.2">
      <c r="A3" s="8" t="s">
        <v>437</v>
      </c>
      <c r="B3" s="47">
        <v>10.487073471942406</v>
      </c>
      <c r="C3" s="2">
        <v>11.82469946579832</v>
      </c>
      <c r="D3" s="2">
        <v>13.282289932146869</v>
      </c>
      <c r="E3" s="2">
        <v>14.864399663335279</v>
      </c>
      <c r="F3" s="2">
        <v>16.575491514836024</v>
      </c>
      <c r="G3" s="2">
        <v>18.419852845355681</v>
      </c>
      <c r="H3" s="2">
        <v>20.40154371166194</v>
      </c>
      <c r="I3" s="2">
        <v>22.524369832984156</v>
      </c>
      <c r="J3" s="2">
        <v>24.79187590203577</v>
      </c>
      <c r="K3" s="2">
        <v>27.207356498150681</v>
      </c>
      <c r="L3" s="2">
        <v>29.773883588953957</v>
      </c>
      <c r="M3" s="2">
        <v>32.494351674893529</v>
      </c>
      <c r="N3" s="2">
        <v>35.371545125976041</v>
      </c>
      <c r="O3" s="2">
        <v>38.408238646457498</v>
      </c>
      <c r="P3" s="2">
        <v>41.607354102997135</v>
      </c>
      <c r="Q3" s="2">
        <v>44.972220921652074</v>
      </c>
      <c r="R3" s="2">
        <v>48.507034244730633</v>
      </c>
      <c r="S3" s="2">
        <v>52.217697163608904</v>
      </c>
      <c r="T3" s="2">
        <v>56.11443801480641</v>
      </c>
      <c r="U3" s="2">
        <v>60.213066350569562</v>
      </c>
      <c r="V3" s="2">
        <v>64.539636682333864</v>
      </c>
      <c r="W3" s="2">
        <v>69.101435336727704</v>
      </c>
      <c r="X3" s="2">
        <v>73.888542236496477</v>
      </c>
      <c r="Y3" s="2">
        <v>78.893644847053338</v>
      </c>
      <c r="Z3" s="2">
        <v>84.110358756784478</v>
      </c>
      <c r="AA3" s="2">
        <v>89.531684612242728</v>
      </c>
      <c r="AB3" s="2">
        <v>95.148023668808534</v>
      </c>
      <c r="AC3" s="2">
        <v>100.94402323314252</v>
      </c>
      <c r="AD3" s="2">
        <v>106.89302196832823</v>
      </c>
      <c r="AE3" s="2">
        <v>113.08294284405525</v>
      </c>
      <c r="AF3" s="2">
        <v>119.51610477842627</v>
      </c>
      <c r="AG3" s="2">
        <v>126.18253642946789</v>
      </c>
      <c r="AH3" s="2">
        <v>133.07345755630359</v>
      </c>
      <c r="AI3" s="2">
        <v>140.18091293614071</v>
      </c>
      <c r="AJ3" s="2">
        <v>147.49749973397218</v>
      </c>
      <c r="AK3" s="2">
        <v>155.01616257428077</v>
      </c>
      <c r="AL3" s="2">
        <v>162.73004056525923</v>
      </c>
      <c r="AM3" s="2">
        <v>170.6323539556692</v>
      </c>
      <c r="AN3" s="2">
        <v>178.71632291560695</v>
      </c>
      <c r="AO3" s="2">
        <v>186.9751107531541</v>
      </c>
      <c r="AP3" s="2">
        <v>195.40178661310836</v>
      </c>
      <c r="AQ3" s="2">
        <v>203.98930369134166</v>
      </c>
      <c r="AR3" s="2">
        <v>212.73048880208884</v>
      </c>
      <c r="AS3" s="2">
        <v>221.61804076239537</v>
      </c>
      <c r="AT3" s="2">
        <v>230.64453570523065</v>
      </c>
      <c r="AU3" s="2">
        <v>239.80243724603088</v>
      </c>
      <c r="AV3" s="2">
        <v>249.08411001575274</v>
      </c>
      <c r="AW3" s="2">
        <v>258.48183610619049</v>
      </c>
      <c r="AX3" s="2">
        <v>267.98783244703884</v>
      </c>
      <c r="AY3" s="2">
        <v>277.59427026387982</v>
      </c>
      <c r="AZ3" s="2">
        <v>287.2932933308806</v>
      </c>
      <c r="BA3" s="2">
        <v>297.07703891732365</v>
      </c>
      <c r="BB3" s="2">
        <v>306.93765548342014</v>
      </c>
      <c r="BC3" s="2">
        <v>316.86732243968618</v>
      </c>
      <c r="BD3" s="2">
        <v>326.85826808172635</v>
      </c>
      <c r="BE3" s="2">
        <v>336.90278697160147</v>
      </c>
      <c r="BF3" s="2">
        <v>346.99325667473278</v>
      </c>
      <c r="BG3" s="2">
        <v>357.12215349994693</v>
      </c>
      <c r="BH3" s="2">
        <v>367.28206725120486</v>
      </c>
      <c r="BI3" s="2">
        <v>377.46571460159231</v>
      </c>
      <c r="BJ3" s="2">
        <v>387.66595248021116</v>
      </c>
      <c r="BK3" s="2">
        <v>397.87578900941003</v>
      </c>
      <c r="BL3" s="2">
        <v>408.08839484446378</v>
      </c>
      <c r="BM3" s="2">
        <v>418.29711181391178</v>
      </c>
      <c r="BN3" s="2">
        <v>428.49546260827168</v>
      </c>
      <c r="BO3" s="2">
        <v>438.67715744069909</v>
      </c>
      <c r="BP3" s="2">
        <v>448.83610085726627</v>
      </c>
      <c r="BQ3" s="2">
        <v>458.96639827596391</v>
      </c>
      <c r="BR3" s="2">
        <v>469.06235962529934</v>
      </c>
      <c r="BS3" s="2">
        <v>479.11850486723523</v>
      </c>
      <c r="BT3" s="2">
        <v>489.12956692482192</v>
      </c>
      <c r="BU3" s="2">
        <v>499.09049647119139</v>
      </c>
      <c r="BV3" s="2">
        <v>508.99646524117372</v>
      </c>
      <c r="BW3" s="2">
        <v>518.84287222428031</v>
      </c>
      <c r="BX3" s="2">
        <v>528.62535466682505</v>
      </c>
      <c r="BY3" s="2">
        <v>538.33980096814832</v>
      </c>
      <c r="BZ3" s="2">
        <v>547.98238252466797</v>
      </c>
      <c r="CA3" s="2">
        <v>557.54959929987615</v>
      </c>
      <c r="CB3" s="2">
        <v>567.03837401759063</v>
      </c>
      <c r="CC3" s="2">
        <v>576.44621049812736</v>
      </c>
      <c r="CD3" s="2">
        <v>585.77147534482788</v>
      </c>
      <c r="CE3" s="2">
        <v>595.01390362781194</v>
      </c>
      <c r="CF3" s="2">
        <v>604.17548224179404</v>
      </c>
      <c r="CG3" s="2">
        <v>613.26201796984162</v>
      </c>
      <c r="CH3" s="2">
        <v>622.28590292810179</v>
      </c>
      <c r="CI3" s="2">
        <v>631.27099345858187</v>
      </c>
      <c r="CJ3" s="2">
        <v>640.26125586287139</v>
      </c>
      <c r="CK3" s="2">
        <v>649.33604308850147</v>
      </c>
      <c r="CL3" s="2">
        <v>658.63758129730945</v>
      </c>
      <c r="CM3" s="2">
        <v>668.42057386156944</v>
      </c>
      <c r="CN3" s="2">
        <v>663.54519426625427</v>
      </c>
      <c r="CO3" s="2">
        <v>675.20204663463596</v>
      </c>
      <c r="CP3" s="2">
        <v>685.76845919995196</v>
      </c>
      <c r="CQ3" s="2">
        <v>695.5261843553634</v>
      </c>
      <c r="CR3" s="2">
        <v>704.67465069658067</v>
      </c>
      <c r="CS3" s="2">
        <v>713.35552742552011</v>
      </c>
      <c r="CT3" s="2">
        <v>721.66971241366514</v>
      </c>
      <c r="CU3" s="2">
        <v>729.68920525459373</v>
      </c>
      <c r="CV3" s="2">
        <v>737.47901264862787</v>
      </c>
      <c r="CW3" s="2">
        <v>745.02346566390463</v>
      </c>
    </row>
    <row r="5" spans="1:101" x14ac:dyDescent="0.15">
      <c r="A5" t="s">
        <v>435</v>
      </c>
      <c r="B5">
        <v>10.501777231731097</v>
      </c>
      <c r="C5">
        <v>11.842330788975113</v>
      </c>
      <c r="D5">
        <v>13.304238555013097</v>
      </c>
      <c r="E5">
        <v>14.891877037138503</v>
      </c>
      <c r="F5">
        <v>16.609517611718509</v>
      </c>
      <c r="G5">
        <v>18.461199037917392</v>
      </c>
      <c r="H5">
        <v>20.450635422860159</v>
      </c>
      <c r="I5">
        <v>22.581150708907195</v>
      </c>
      <c r="J5">
        <v>24.85563371058884</v>
      </c>
      <c r="K5">
        <v>27.276509658304722</v>
      </c>
      <c r="L5">
        <v>29.845725387359025</v>
      </c>
      <c r="M5">
        <v>32.564746192905382</v>
      </c>
      <c r="N5">
        <v>35.434563213756398</v>
      </c>
      <c r="O5">
        <v>38.455710923189798</v>
      </c>
      <c r="P5">
        <v>41.628296183212363</v>
      </c>
      <c r="Q5">
        <v>44.95204257247471</v>
      </c>
      <c r="R5">
        <v>48.426358870068796</v>
      </c>
      <c r="S5">
        <v>52.05045000675095</v>
      </c>
      <c r="T5">
        <v>55.824737568314312</v>
      </c>
      <c r="U5">
        <v>59.74905839987057</v>
      </c>
      <c r="V5">
        <v>63.822804283776371</v>
      </c>
      <c r="W5">
        <v>68.045020880581319</v>
      </c>
      <c r="X5">
        <v>72.414480434289644</v>
      </c>
      <c r="Y5">
        <v>76.929737485406193</v>
      </c>
      <c r="Z5">
        <v>81.589173550474257</v>
      </c>
      <c r="AA5">
        <v>86.391034461723123</v>
      </c>
      <c r="AB5">
        <v>91.333462942528243</v>
      </c>
      <c r="AC5">
        <v>96.414527895655795</v>
      </c>
      <c r="AD5">
        <v>101.63225117650944</v>
      </c>
      <c r="AE5">
        <v>106.98463283303519</v>
      </c>
      <c r="AF5">
        <v>112.46967481038267</v>
      </c>
      <c r="AG5">
        <v>118.08540330788992</v>
      </c>
      <c r="AH5">
        <v>123.82988974981285</v>
      </c>
      <c r="AI5">
        <v>129.70126968428011</v>
      </c>
      <c r="AJ5">
        <v>135.69775853721984</v>
      </c>
      <c r="AK5">
        <v>141.81766199217029</v>
      </c>
      <c r="AL5">
        <v>148.05937659188768</v>
      </c>
      <c r="AM5">
        <v>154.42137292139003</v>
      </c>
      <c r="AN5">
        <v>160.9021459387254</v>
      </c>
      <c r="AO5">
        <v>167.50010586299311</v>
      </c>
      <c r="AP5">
        <v>174.21335874783617</v>
      </c>
      <c r="AQ5">
        <v>181.03928525354183</v>
      </c>
      <c r="AR5">
        <v>187.97374951235776</v>
      </c>
      <c r="AS5">
        <v>195.00963434378926</v>
      </c>
      <c r="AT5">
        <v>202.13415378398753</v>
      </c>
      <c r="AU5">
        <v>209.63101312132321</v>
      </c>
      <c r="AV5">
        <v>217.22609673648427</v>
      </c>
      <c r="AW5">
        <v>224.93487871414317</v>
      </c>
      <c r="AX5">
        <v>232.7613878671213</v>
      </c>
      <c r="AY5">
        <v>240.70316942630379</v>
      </c>
      <c r="AZ5">
        <v>248.75424533911092</v>
      </c>
      <c r="BA5">
        <v>256.90684985418454</v>
      </c>
      <c r="BB5">
        <v>265.152425455757</v>
      </c>
      <c r="BC5">
        <v>273.48217764279104</v>
      </c>
      <c r="BD5">
        <v>281.88737132939059</v>
      </c>
      <c r="BE5">
        <v>290.35947896174275</v>
      </c>
      <c r="BF5">
        <v>298.89024634293668</v>
      </c>
      <c r="BG5">
        <v>307.47171429038684</v>
      </c>
      <c r="BH5">
        <v>316.09621870063154</v>
      </c>
      <c r="BI5">
        <v>324.75638068114836</v>
      </c>
      <c r="BJ5">
        <v>333.4450937433852</v>
      </c>
      <c r="BK5">
        <v>342.15551123399064</v>
      </c>
      <c r="BL5">
        <v>350.88103475374203</v>
      </c>
      <c r="BM5">
        <v>359.61530511647686</v>
      </c>
      <c r="BN5">
        <v>368.35219470349926</v>
      </c>
      <c r="BO5">
        <v>377.08580176954899</v>
      </c>
      <c r="BP5">
        <v>385.81044588740241</v>
      </c>
      <c r="BQ5">
        <v>394.52066419830328</v>
      </c>
      <c r="BR5">
        <v>403.21120863443116</v>
      </c>
      <c r="BS5">
        <v>411.87704375121314</v>
      </c>
      <c r="BT5">
        <v>420.51334494697056</v>
      </c>
      <c r="BU5">
        <v>429.11549787274896</v>
      </c>
      <c r="BV5">
        <v>437.67909796319799</v>
      </c>
      <c r="BW5">
        <v>446.19995319314336</v>
      </c>
      <c r="BX5">
        <v>454.67408885951784</v>
      </c>
      <c r="BY5">
        <v>463.09775957692767</v>
      </c>
      <c r="BZ5">
        <v>471.467471528651</v>
      </c>
      <c r="CA5">
        <v>479.78002356407347</v>
      </c>
      <c r="CB5">
        <v>488.0325836190089</v>
      </c>
      <c r="CC5">
        <v>496.2228247060217</v>
      </c>
      <c r="CD5">
        <v>504.34916794086746</v>
      </c>
      <c r="CE5">
        <v>512.41121441643031</v>
      </c>
      <c r="CF5">
        <v>520.4105094129377</v>
      </c>
      <c r="CG5">
        <v>528.35189266529835</v>
      </c>
      <c r="CH5">
        <v>536.24588415359528</v>
      </c>
      <c r="CI5">
        <v>544.11289683271218</v>
      </c>
      <c r="CJ5">
        <v>551.99069341110715</v>
      </c>
      <c r="CK5">
        <v>559.94763259923502</v>
      </c>
      <c r="CL5">
        <v>568.10637339734137</v>
      </c>
      <c r="CM5">
        <v>576.68685799598438</v>
      </c>
      <c r="CN5">
        <v>572.59427465440081</v>
      </c>
      <c r="CO5">
        <v>582.81250541736199</v>
      </c>
      <c r="CP5">
        <v>592.09323323249225</v>
      </c>
      <c r="CQ5">
        <v>600.6800139227812</v>
      </c>
      <c r="CR5">
        <v>608.74520699358754</v>
      </c>
      <c r="CS5">
        <v>616.4112191700475</v>
      </c>
      <c r="CT5">
        <v>623.76519510936521</v>
      </c>
      <c r="CU5">
        <v>630.8692848115594</v>
      </c>
      <c r="CV5">
        <v>637.76787357676631</v>
      </c>
      <c r="CW5">
        <v>644.49269996044393</v>
      </c>
    </row>
    <row r="6" spans="1:101" ht="16" x14ac:dyDescent="0.2">
      <c r="A6" s="207" t="s">
        <v>436</v>
      </c>
      <c r="B6" s="208">
        <v>10.487</v>
      </c>
      <c r="C6" s="209">
        <v>11.824999999999999</v>
      </c>
      <c r="D6" s="209">
        <v>13.282</v>
      </c>
      <c r="E6" s="209">
        <v>14.864000000000001</v>
      </c>
      <c r="F6" s="209">
        <v>16.574999999999999</v>
      </c>
      <c r="G6" s="209">
        <v>18.420000000000002</v>
      </c>
      <c r="H6" s="209">
        <v>20.402000000000001</v>
      </c>
      <c r="I6" s="209">
        <v>22.524000000000001</v>
      </c>
      <c r="J6" s="209">
        <v>24.792000000000002</v>
      </c>
      <c r="K6" s="209">
        <v>27.207000000000001</v>
      </c>
      <c r="L6" s="209">
        <v>29.774000000000001</v>
      </c>
      <c r="M6" s="209">
        <v>32.494</v>
      </c>
      <c r="N6" s="209">
        <v>35.372</v>
      </c>
      <c r="O6" s="209">
        <v>38.408000000000001</v>
      </c>
      <c r="P6" s="209">
        <v>41.606999999999999</v>
      </c>
      <c r="Q6" s="209">
        <v>44.972000000000001</v>
      </c>
      <c r="R6" s="209">
        <v>48.506999999999998</v>
      </c>
      <c r="S6" s="209">
        <v>52.218000000000004</v>
      </c>
      <c r="T6" s="209">
        <v>56.113999999999997</v>
      </c>
      <c r="U6" s="209">
        <v>60.213000000000001</v>
      </c>
      <c r="V6" s="209">
        <v>64.540000000000006</v>
      </c>
      <c r="W6" s="209">
        <v>69.100999999999999</v>
      </c>
      <c r="X6" s="209">
        <v>73.888999999999996</v>
      </c>
      <c r="Y6" s="209">
        <v>78.894000000000005</v>
      </c>
      <c r="Z6" s="209">
        <v>84.11</v>
      </c>
      <c r="AA6" s="209">
        <v>89.531999999999996</v>
      </c>
      <c r="AB6" s="209">
        <v>95.147999999999996</v>
      </c>
      <c r="AC6" s="209">
        <v>100.944</v>
      </c>
      <c r="AD6" s="209">
        <v>106.893</v>
      </c>
      <c r="AE6" s="209">
        <v>113.083</v>
      </c>
      <c r="AF6" s="209">
        <v>119.51600000000001</v>
      </c>
      <c r="AG6" s="209">
        <v>126.18300000000001</v>
      </c>
      <c r="AH6" s="209">
        <v>133.07300000000001</v>
      </c>
      <c r="AI6" s="209">
        <v>140.18100000000001</v>
      </c>
      <c r="AJ6" s="209">
        <v>147.49700000000001</v>
      </c>
      <c r="AK6" s="209">
        <v>155.01599999999999</v>
      </c>
      <c r="AL6" s="209">
        <v>162.72999999999999</v>
      </c>
      <c r="AM6" s="209">
        <v>170.63200000000001</v>
      </c>
      <c r="AN6" s="209">
        <v>178.71600000000001</v>
      </c>
      <c r="AO6" s="209">
        <v>186.97499999999999</v>
      </c>
      <c r="AP6" s="209">
        <v>195.40199999999999</v>
      </c>
      <c r="AQ6" s="209">
        <v>203.989</v>
      </c>
      <c r="AR6" s="209">
        <v>212.73</v>
      </c>
      <c r="AS6" s="209">
        <v>221.61799999999999</v>
      </c>
      <c r="AT6" s="209">
        <v>230.64500000000001</v>
      </c>
      <c r="AU6" s="209">
        <v>239.80199999999999</v>
      </c>
      <c r="AV6" s="209">
        <v>249.084</v>
      </c>
      <c r="AW6" s="209">
        <v>258.48200000000003</v>
      </c>
      <c r="AX6" s="209">
        <v>267.988</v>
      </c>
      <c r="AY6" s="209">
        <v>277.59399999999999</v>
      </c>
      <c r="AZ6" s="209">
        <v>287.29300000000001</v>
      </c>
      <c r="BA6" s="209">
        <v>297.077</v>
      </c>
      <c r="BB6" s="209">
        <v>306.93799999999999</v>
      </c>
      <c r="BC6" s="209">
        <v>316.86700000000002</v>
      </c>
      <c r="BD6" s="209">
        <v>326.858</v>
      </c>
      <c r="BE6" s="209">
        <v>336.90300000000002</v>
      </c>
      <c r="BF6" s="209">
        <v>346.99299999999999</v>
      </c>
      <c r="BG6" s="209">
        <v>357.12200000000001</v>
      </c>
      <c r="BH6" s="209">
        <v>367.28199999999998</v>
      </c>
      <c r="BI6" s="209">
        <v>377.46600000000001</v>
      </c>
      <c r="BJ6" s="209">
        <v>387.666</v>
      </c>
      <c r="BK6" s="209">
        <v>397.87599999999998</v>
      </c>
      <c r="BL6" s="209">
        <v>408.08800000000002</v>
      </c>
      <c r="BM6" s="209">
        <v>418.29700000000003</v>
      </c>
      <c r="BN6" s="209">
        <v>428.495</v>
      </c>
      <c r="BO6" s="209">
        <v>438.67700000000002</v>
      </c>
      <c r="BP6" s="209">
        <v>448.83600000000001</v>
      </c>
      <c r="BQ6" s="209">
        <v>458.96600000000001</v>
      </c>
      <c r="BR6" s="209">
        <v>469.06200000000001</v>
      </c>
      <c r="BS6" s="209">
        <v>479.11900000000003</v>
      </c>
      <c r="BT6" s="209">
        <v>489.13</v>
      </c>
      <c r="BU6" s="209">
        <v>499.09</v>
      </c>
      <c r="BV6" s="209">
        <v>508.99599999999998</v>
      </c>
      <c r="BW6" s="209">
        <v>518.84299999999996</v>
      </c>
      <c r="BX6" s="209">
        <v>528.625</v>
      </c>
      <c r="BY6" s="209">
        <v>538.34</v>
      </c>
      <c r="BZ6" s="209">
        <v>547.98199999999997</v>
      </c>
      <c r="CA6" s="209">
        <v>557.54999999999995</v>
      </c>
      <c r="CB6" s="209">
        <v>567.03800000000001</v>
      </c>
      <c r="CC6" s="209">
        <v>576.44600000000003</v>
      </c>
      <c r="CD6" s="209">
        <v>585.77099999999996</v>
      </c>
      <c r="CE6" s="209">
        <v>595.01400000000001</v>
      </c>
      <c r="CF6" s="209">
        <v>604.17499999999995</v>
      </c>
      <c r="CG6" s="209">
        <v>613.26199999999994</v>
      </c>
      <c r="CH6" s="209">
        <v>622.28599999999994</v>
      </c>
      <c r="CI6" s="209">
        <v>631.27099999999996</v>
      </c>
      <c r="CJ6" s="209">
        <v>640.26099999999997</v>
      </c>
      <c r="CK6" s="209">
        <v>649.33600000000001</v>
      </c>
      <c r="CL6" s="209">
        <v>658.63800000000003</v>
      </c>
      <c r="CM6" s="209">
        <v>668.42100000000005</v>
      </c>
      <c r="CN6" s="209">
        <v>663.54499999999996</v>
      </c>
      <c r="CO6" s="209">
        <v>675.202</v>
      </c>
      <c r="CP6" s="209">
        <v>685.76800000000003</v>
      </c>
      <c r="CQ6" s="209">
        <v>695.52599999999995</v>
      </c>
      <c r="CR6" s="209">
        <v>704.67499999999995</v>
      </c>
      <c r="CS6" s="209">
        <v>713.35599999999999</v>
      </c>
      <c r="CT6" s="209">
        <v>721.67</v>
      </c>
      <c r="CU6" s="209">
        <v>729.68899999999996</v>
      </c>
      <c r="CV6" s="209">
        <v>737.47900000000004</v>
      </c>
      <c r="CW6" s="209">
        <v>745.02300000000002</v>
      </c>
    </row>
    <row r="16" spans="1:101" x14ac:dyDescent="0.15">
      <c r="A16" t="s">
        <v>167</v>
      </c>
      <c r="B16">
        <v>3334.6300016206528</v>
      </c>
      <c r="C16">
        <v>3579.4630336586597</v>
      </c>
      <c r="D16">
        <v>3762.3033247334897</v>
      </c>
      <c r="E16">
        <v>3887.2364003381213</v>
      </c>
      <c r="F16">
        <v>3959.7339138122957</v>
      </c>
      <c r="G16">
        <v>3985.9868743514116</v>
      </c>
      <c r="H16">
        <v>3972.4108831743315</v>
      </c>
      <c r="I16">
        <v>3925.2966147252437</v>
      </c>
      <c r="J16">
        <v>3850.577776110692</v>
      </c>
      <c r="K16">
        <v>3753.6904112322154</v>
      </c>
      <c r="L16">
        <v>3639.5005677299437</v>
      </c>
      <c r="M16">
        <v>3512.2811136063824</v>
      </c>
      <c r="N16">
        <v>3375.7223077478393</v>
      </c>
      <c r="O16">
        <v>3232.964241332636</v>
      </c>
      <c r="P16">
        <v>3086.6423134564002</v>
      </c>
      <c r="Q16">
        <v>2938.9394413732607</v>
      </c>
      <c r="R16">
        <v>2791.6407712557252</v>
      </c>
      <c r="S16">
        <v>2646.1883335388666</v>
      </c>
      <c r="T16">
        <v>2503.7431749623893</v>
      </c>
      <c r="U16">
        <v>2365.2179544946985</v>
      </c>
      <c r="V16">
        <v>2231.3285583807278</v>
      </c>
      <c r="W16">
        <v>2102.4538741152255</v>
      </c>
      <c r="X16">
        <v>1978.7756257472981</v>
      </c>
      <c r="Y16">
        <v>1860.4282505928973</v>
      </c>
      <c r="Z16">
        <v>1747.4866104128018</v>
      </c>
      <c r="AA16">
        <v>1639.9656982754618</v>
      </c>
      <c r="AB16">
        <v>1537.8252122653948</v>
      </c>
      <c r="AC16">
        <v>1440.9753856319905</v>
      </c>
      <c r="AD16">
        <v>1349.2819216311691</v>
      </c>
      <c r="AE16">
        <v>1262.7575890979449</v>
      </c>
      <c r="AF16">
        <v>1181.2106398950896</v>
      </c>
      <c r="AG16">
        <v>1104.4269393757818</v>
      </c>
      <c r="AH16">
        <v>1032.1944402235979</v>
      </c>
      <c r="AI16">
        <v>964.30272945055583</v>
      </c>
      <c r="AJ16">
        <v>900.54341378936044</v>
      </c>
      <c r="AK16">
        <v>840.71089695526939</v>
      </c>
      <c r="AL16">
        <v>784.6032876319066</v>
      </c>
      <c r="AM16">
        <v>732.023289543857</v>
      </c>
      <c r="AN16">
        <v>682.77899609083659</v>
      </c>
      <c r="AO16">
        <v>636.6845533951979</v>
      </c>
      <c r="AP16">
        <v>593.56068175371831</v>
      </c>
      <c r="AQ16">
        <v>553.23505967665471</v>
      </c>
      <c r="AR16">
        <v>515.54258199682681</v>
      </c>
      <c r="AS16">
        <v>480.32550732429564</v>
      </c>
      <c r="AT16">
        <v>447.43351098966139</v>
      </c>
      <c r="AU16">
        <v>416.72365899832141</v>
      </c>
      <c r="AV16">
        <v>388.06031739529828</v>
      </c>
      <c r="AW16">
        <v>361.31500997573727</v>
      </c>
      <c r="AX16">
        <v>336.36623538569631</v>
      </c>
      <c r="AY16">
        <v>313.09925344147416</v>
      </c>
      <c r="AZ16">
        <v>291.40584849422856</v>
      </c>
      <c r="BA16">
        <v>271.18407705285955</v>
      </c>
      <c r="BB16">
        <v>252.33800480168529</v>
      </c>
      <c r="BC16">
        <v>234.77743810993769</v>
      </c>
      <c r="BD16">
        <v>218.41765348900296</v>
      </c>
      <c r="BE16">
        <v>203.17912814504416</v>
      </c>
      <c r="BF16">
        <v>188.9872740245992</v>
      </c>
      <c r="BG16">
        <v>175.77217722492992</v>
      </c>
      <c r="BH16">
        <v>163.46834422735449</v>
      </c>
      <c r="BI16">
        <v>152.01445603718398</v>
      </c>
      <c r="BJ16">
        <v>141.35313106432741</v>
      </c>
      <c r="BK16">
        <v>131.43069722135209</v>
      </c>
      <c r="BL16">
        <v>122.19697366581612</v>
      </c>
      <c r="BM16">
        <v>113.60506229521104</v>
      </c>
      <c r="BN16">
        <v>105.61114912647891</v>
      </c>
      <c r="BO16">
        <v>98.174315425297436</v>
      </c>
      <c r="BP16">
        <v>91.2563585100648</v>
      </c>
      <c r="BQ16">
        <v>84.821622010485555</v>
      </c>
      <c r="BR16">
        <v>78.836835297957705</v>
      </c>
      <c r="BS16">
        <v>73.270961855063149</v>
      </c>
      <c r="BT16">
        <v>68.095056211470734</v>
      </c>
      <c r="BU16">
        <v>63.282129154524917</v>
      </c>
      <c r="BV16">
        <v>58.807020831269305</v>
      </c>
      <c r="BW16">
        <v>54.646281419677905</v>
      </c>
      <c r="BX16">
        <v>50.778059010887716</v>
      </c>
      <c r="BY16">
        <v>47.18199432111188</v>
      </c>
      <c r="BZ16">
        <v>43.83912195956524</v>
      </c>
      <c r="CA16">
        <v>40.731777844637527</v>
      </c>
      <c r="CB16">
        <v>37.843512545629373</v>
      </c>
      <c r="CC16">
        <v>35.159010191944496</v>
      </c>
      <c r="CD16">
        <v>32.664012729240902</v>
      </c>
      <c r="CE16">
        <v>30.345249333426221</v>
      </c>
      <c r="CF16">
        <v>28.19037080568539</v>
      </c>
      <c r="CG16">
        <v>26.187888959313561</v>
      </c>
      <c r="CH16">
        <v>24.327121106252001</v>
      </c>
      <c r="CI16">
        <v>22.598140023309437</v>
      </c>
      <c r="CJ16">
        <v>20.991730222491565</v>
      </c>
      <c r="CK16">
        <v>19.499351862627677</v>
      </c>
      <c r="CL16">
        <v>18.113115253833488</v>
      </c>
      <c r="CM16">
        <v>16.825770253034708</v>
      </c>
      <c r="CN16">
        <v>15.613138860667288</v>
      </c>
      <c r="CO16">
        <v>14.505306390840545</v>
      </c>
      <c r="CP16">
        <v>13.474763829330147</v>
      </c>
      <c r="CQ16">
        <v>12.516531630395292</v>
      </c>
      <c r="CR16">
        <v>11.625804134137791</v>
      </c>
      <c r="CS16">
        <v>10.798003040361177</v>
      </c>
      <c r="CT16">
        <v>10.028801934356395</v>
      </c>
      <c r="CU16">
        <v>9.3141339833176549</v>
      </c>
      <c r="CV16">
        <v>8.6501971621893823</v>
      </c>
      <c r="CW16">
        <v>8.0334038874774993</v>
      </c>
    </row>
    <row r="17" spans="1:101" x14ac:dyDescent="0.15">
      <c r="A17" t="s">
        <v>167</v>
      </c>
      <c r="B17">
        <v>3338.2311930992023</v>
      </c>
      <c r="C17">
        <v>3840.70496859185</v>
      </c>
      <c r="D17">
        <v>4327.1000763303346</v>
      </c>
      <c r="E17">
        <v>4792.2919927584162</v>
      </c>
      <c r="F17">
        <v>5232.7331308984394</v>
      </c>
      <c r="G17">
        <v>5646.1926063624842</v>
      </c>
      <c r="H17">
        <v>6031.5086876898722</v>
      </c>
      <c r="I17">
        <v>6388.3634691112438</v>
      </c>
      <c r="J17">
        <v>6717.0849389587675</v>
      </c>
      <c r="K17">
        <v>7018.4782626063188</v>
      </c>
      <c r="L17">
        <v>7293.6857185885601</v>
      </c>
      <c r="M17">
        <v>7544.073212803446</v>
      </c>
      <c r="N17">
        <v>7771.140466992455</v>
      </c>
      <c r="O17">
        <v>7976.4516338969443</v>
      </c>
      <c r="P17">
        <v>8161.5831364475307</v>
      </c>
      <c r="Q17">
        <v>8328.085747373816</v>
      </c>
      <c r="R17">
        <v>8477.4583322761919</v>
      </c>
      <c r="S17">
        <v>8611.1311706952765</v>
      </c>
      <c r="T17">
        <v>8730.4940544388664</v>
      </c>
      <c r="U17">
        <v>8836.8199356163968</v>
      </c>
      <c r="V17">
        <v>8931.274648745537</v>
      </c>
      <c r="W17">
        <v>9014.924466286302</v>
      </c>
      <c r="X17">
        <v>9088.7427718782274</v>
      </c>
      <c r="Y17">
        <v>9153.6164085869405</v>
      </c>
      <c r="Z17">
        <v>9210.3518982154492</v>
      </c>
      <c r="AA17">
        <v>9259.6815560185078</v>
      </c>
      <c r="AB17">
        <v>9302.2694608376296</v>
      </c>
      <c r="AC17">
        <v>9338.7172170897538</v>
      </c>
      <c r="AD17">
        <v>9369.5694483062671</v>
      </c>
      <c r="AE17">
        <v>9395.3189831720538</v>
      </c>
      <c r="AF17">
        <v>9416.4116996274461</v>
      </c>
      <c r="AG17">
        <v>9433.2510129302391</v>
      </c>
      <c r="AH17">
        <v>9446.2020040803036</v>
      </c>
      <c r="AI17">
        <v>9455.595189780197</v>
      </c>
      <c r="AJ17">
        <v>9461.7299419931678</v>
      </c>
      <c r="AK17">
        <v>9464.8775646463437</v>
      </c>
      <c r="AL17">
        <v>9465.2840292739365</v>
      </c>
      <c r="AM17">
        <v>9463.1723634555365</v>
      </c>
      <c r="AN17">
        <v>9458.7446568059877</v>
      </c>
      <c r="AO17">
        <v>9452.183619552301</v>
      </c>
      <c r="AP17">
        <v>9443.6535503466021</v>
      </c>
      <c r="AQ17">
        <v>9433.3004587906435</v>
      </c>
      <c r="AR17">
        <v>9421.250878720637</v>
      </c>
      <c r="AS17">
        <v>9407.6085643683255</v>
      </c>
      <c r="AT17">
        <v>9392.4476614297655</v>
      </c>
      <c r="AU17">
        <v>9377.014157706446</v>
      </c>
      <c r="AV17">
        <v>9360.2129707052973</v>
      </c>
      <c r="AW17">
        <v>9342.2076464384318</v>
      </c>
      <c r="AX17">
        <v>9323.1016329670092</v>
      </c>
      <c r="AY17">
        <v>9302.9671486990082</v>
      </c>
      <c r="AZ17">
        <v>9281.8606693255406</v>
      </c>
      <c r="BA17">
        <v>9259.8309846136981</v>
      </c>
      <c r="BB17">
        <v>9236.9232009711341</v>
      </c>
      <c r="BC17">
        <v>9213.1805839135995</v>
      </c>
      <c r="BD17">
        <v>9188.6452915983737</v>
      </c>
      <c r="BE17">
        <v>9163.3585701108696</v>
      </c>
      <c r="BF17">
        <v>9137.3607134568574</v>
      </c>
      <c r="BG17">
        <v>9110.6909410008066</v>
      </c>
      <c r="BH17">
        <v>9083.3872668368422</v>
      </c>
      <c r="BI17">
        <v>9055.486390751712</v>
      </c>
      <c r="BJ17">
        <v>9027.0236216369358</v>
      </c>
      <c r="BK17">
        <v>8998.0328329428048</v>
      </c>
      <c r="BL17">
        <v>8968.5464447006671</v>
      </c>
      <c r="BM17">
        <v>8938.5954287795885</v>
      </c>
      <c r="BN17">
        <v>8908.2093300698652</v>
      </c>
      <c r="BO17">
        <v>8877.4163005187474</v>
      </c>
      <c r="BP17">
        <v>8846.243141449957</v>
      </c>
      <c r="BQ17">
        <v>8814.7153513126359</v>
      </c>
      <c r="BR17">
        <v>8782.8571773100575</v>
      </c>
      <c r="BS17">
        <v>8750.6916689703721</v>
      </c>
      <c r="BT17">
        <v>8718.2407323455045</v>
      </c>
      <c r="BU17">
        <v>8685.5251850908262</v>
      </c>
      <c r="BV17">
        <v>8652.5648103655094</v>
      </c>
      <c r="BW17">
        <v>8619.3784128070092</v>
      </c>
      <c r="BX17">
        <v>8585.9838742261672</v>
      </c>
      <c r="BY17">
        <v>8552.398214124898</v>
      </c>
      <c r="BZ17">
        <v>8518.6376566598683</v>
      </c>
      <c r="CA17">
        <v>8484.7177108840606</v>
      </c>
      <c r="CB17">
        <v>8450.6532772250794</v>
      </c>
      <c r="CC17">
        <v>8416.4587975365685</v>
      </c>
      <c r="CD17">
        <v>8382.1484835787487</v>
      </c>
      <c r="CE17">
        <v>8347.736681871309</v>
      </c>
      <c r="CF17">
        <v>8313.2384740633333</v>
      </c>
      <c r="CG17">
        <v>8278.6706843171578</v>
      </c>
      <c r="CH17">
        <v>8244.0535906409586</v>
      </c>
      <c r="CI17">
        <v>8209.4138494147373</v>
      </c>
      <c r="CJ17">
        <v>8174.789523344848</v>
      </c>
      <c r="CK17">
        <v>8140.2387650873679</v>
      </c>
      <c r="CL17">
        <v>8105.8549097381183</v>
      </c>
      <c r="CM17">
        <v>8071.7929647827714</v>
      </c>
      <c r="CN17">
        <v>8028.5621880394592</v>
      </c>
      <c r="CO17">
        <v>7995.9216588714671</v>
      </c>
      <c r="CP17">
        <v>7962.5730986219678</v>
      </c>
      <c r="CQ17">
        <v>7928.7440366708952</v>
      </c>
      <c r="CR17">
        <v>7894.5907663496819</v>
      </c>
      <c r="CS17">
        <v>7860.2220467225816</v>
      </c>
      <c r="CT17">
        <v>7825.7144508670954</v>
      </c>
      <c r="CU17">
        <v>7791.1225165132919</v>
      </c>
      <c r="CV17">
        <v>7756.4855652314782</v>
      </c>
      <c r="CW17">
        <v>7721.8323370697772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0000"/>
  </sheetPr>
  <dimension ref="A1:BI14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29" sqref="G29"/>
    </sheetView>
  </sheetViews>
  <sheetFormatPr baseColWidth="10" defaultColWidth="8.83203125" defaultRowHeight="13" x14ac:dyDescent="0.15"/>
  <cols>
    <col min="1" max="1" width="32.5" customWidth="1"/>
    <col min="2" max="61" width="10" bestFit="1" customWidth="1"/>
  </cols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15">
      <c r="A16" t="s">
        <v>226</v>
      </c>
      <c r="B16">
        <v>1.4999999999999999E-2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15">
      <c r="A19" t="s">
        <v>229</v>
      </c>
      <c r="B19">
        <v>1.45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 s="64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866.11737065169996</v>
      </c>
      <c r="D87">
        <v>904.35552231259999</v>
      </c>
      <c r="E87">
        <v>945.37057002710003</v>
      </c>
      <c r="F87">
        <v>989.28927606110005</v>
      </c>
      <c r="G87">
        <v>1036.1350680518001</v>
      </c>
      <c r="H87">
        <v>1085.8492733103001</v>
      </c>
      <c r="I87">
        <v>1138.3084299399</v>
      </c>
      <c r="J87">
        <v>1193.3383995680001</v>
      </c>
      <c r="K87">
        <v>1250.7258777838999</v>
      </c>
      <c r="L87">
        <v>1310.2277870188</v>
      </c>
      <c r="M87">
        <v>1371.5789440353001</v>
      </c>
      <c r="N87">
        <v>1434.4983184927</v>
      </c>
      <c r="O87">
        <v>1498.6941374031001</v>
      </c>
      <c r="P87">
        <v>1563.8680399264999</v>
      </c>
      <c r="Q87">
        <v>1629.7184454097001</v>
      </c>
      <c r="R87">
        <v>1695.9432626120999</v>
      </c>
      <c r="S87">
        <v>1762.2420373944999</v>
      </c>
      <c r="T87">
        <v>1828.3176070398999</v>
      </c>
      <c r="U87">
        <v>1893.8772980243</v>
      </c>
      <c r="V87">
        <v>1958.6336645494</v>
      </c>
      <c r="W87">
        <v>2022.3080101102</v>
      </c>
      <c r="X87">
        <v>2084.6300520791001</v>
      </c>
      <c r="Y87">
        <v>2145.3377063148</v>
      </c>
      <c r="Z87">
        <v>2204.1768972085001</v>
      </c>
      <c r="AA87">
        <v>2260.9013409571999</v>
      </c>
      <c r="AB87">
        <v>2315.2722752556001</v>
      </c>
      <c r="AC87">
        <v>2367.0581235275999</v>
      </c>
      <c r="AD87">
        <v>2416.0340904651998</v>
      </c>
      <c r="AE87">
        <v>2461.9816904521999</v>
      </c>
      <c r="AF87">
        <v>2504.6882130227</v>
      </c>
      <c r="AG87">
        <v>2543.946130796</v>
      </c>
      <c r="AH87">
        <v>2579.5524559377</v>
      </c>
      <c r="AI87">
        <v>2611.3080515112001</v>
      </c>
      <c r="AJ87">
        <v>2639.0169043711999</v>
      </c>
      <c r="AK87">
        <v>2662.4853666991999</v>
      </c>
      <c r="AL87">
        <v>2681.5213740329</v>
      </c>
      <c r="AM87">
        <v>2695.9336487507999</v>
      </c>
      <c r="AN87">
        <v>2705.5308993135</v>
      </c>
      <c r="AO87">
        <v>2710.1210265579002</v>
      </c>
      <c r="AP87">
        <v>2709.5103474045</v>
      </c>
      <c r="AQ87">
        <v>2703.5028396497</v>
      </c>
      <c r="AR87">
        <v>2691.8993905614002</v>
      </c>
      <c r="AS87">
        <v>2674.4969785814001</v>
      </c>
      <c r="AT87">
        <v>2651.0875940466999</v>
      </c>
      <c r="AU87">
        <v>2621.4564364624998</v>
      </c>
      <c r="AV87">
        <v>2523.4753259404001</v>
      </c>
      <c r="AW87">
        <v>2436.5010302056999</v>
      </c>
      <c r="AX87">
        <v>2359.1751969699999</v>
      </c>
      <c r="AY87">
        <v>2290.3131018189001</v>
      </c>
      <c r="AZ87">
        <v>2228.8870439615998</v>
      </c>
      <c r="BA87">
        <v>2174.0135746432002</v>
      </c>
      <c r="BB87">
        <v>2124.5907206529</v>
      </c>
      <c r="BC87">
        <v>2080.0215197254001</v>
      </c>
      <c r="BD87">
        <v>2039.7648399546999</v>
      </c>
      <c r="BE87">
        <v>2003.3345624816</v>
      </c>
      <c r="BF87">
        <v>1970.2967928001001</v>
      </c>
      <c r="BG87">
        <v>1945.8608476552999</v>
      </c>
      <c r="BH87">
        <v>1972.3194875919</v>
      </c>
      <c r="BI87">
        <v>2052.7366443339001</v>
      </c>
    </row>
    <row r="88" spans="1:61" x14ac:dyDescent="0.15">
      <c r="A88" t="s">
        <v>46</v>
      </c>
      <c r="B88">
        <v>389.85915492959998</v>
      </c>
      <c r="C88">
        <v>406.62787354540001</v>
      </c>
      <c r="D88">
        <v>424.5800574237</v>
      </c>
      <c r="E88">
        <v>443.83594836949999</v>
      </c>
      <c r="F88">
        <v>464.45505918359999</v>
      </c>
      <c r="G88">
        <v>486.44838875670001</v>
      </c>
      <c r="H88">
        <v>509.78839122549999</v>
      </c>
      <c r="I88">
        <v>534.41710325819997</v>
      </c>
      <c r="J88">
        <v>560.25276975019995</v>
      </c>
      <c r="K88">
        <v>587.19524778590005</v>
      </c>
      <c r="L88">
        <v>615.13041644079999</v>
      </c>
      <c r="M88">
        <v>643.93377654239998</v>
      </c>
      <c r="N88">
        <v>673.47338896370002</v>
      </c>
      <c r="O88">
        <v>703.61227108130004</v>
      </c>
      <c r="P88">
        <v>734.21034738330002</v>
      </c>
      <c r="Q88">
        <v>765.12603070880004</v>
      </c>
      <c r="R88">
        <v>796.21749418410002</v>
      </c>
      <c r="S88">
        <v>827.34367952790001</v>
      </c>
      <c r="T88">
        <v>858.36507372760002</v>
      </c>
      <c r="U88">
        <v>889.14427137289999</v>
      </c>
      <c r="V88">
        <v>919.54632138470004</v>
      </c>
      <c r="W88">
        <v>949.44038033339996</v>
      </c>
      <c r="X88">
        <v>978.69955496670002</v>
      </c>
      <c r="Y88">
        <v>1007.2008010868</v>
      </c>
      <c r="Z88">
        <v>1034.8248343702001</v>
      </c>
      <c r="AA88">
        <v>1061.4560286184001</v>
      </c>
      <c r="AB88">
        <v>1086.9822888524</v>
      </c>
      <c r="AC88">
        <v>1111.2948936749001</v>
      </c>
      <c r="AD88">
        <v>1134.2883053826999</v>
      </c>
      <c r="AE88">
        <v>1155.8599485691</v>
      </c>
      <c r="AF88">
        <v>1175.9099591656</v>
      </c>
      <c r="AG88">
        <v>1194.3409064770001</v>
      </c>
      <c r="AH88">
        <v>1211.0574910506</v>
      </c>
      <c r="AI88">
        <v>1225.9662213668</v>
      </c>
      <c r="AJ88">
        <v>1238.9750724748001</v>
      </c>
      <c r="AK88">
        <v>1249.9931299057</v>
      </c>
      <c r="AL88">
        <v>1258.9302225506999</v>
      </c>
      <c r="AM88">
        <v>1265.6965487093</v>
      </c>
      <c r="AN88">
        <v>1270.2023001472</v>
      </c>
      <c r="AO88">
        <v>1272.3572894638</v>
      </c>
      <c r="AP88">
        <v>1272.0705856359</v>
      </c>
      <c r="AQ88">
        <v>1269.2501594600001</v>
      </c>
      <c r="AR88">
        <v>1263.8025307800001</v>
      </c>
      <c r="AS88">
        <v>1255.6323843104999</v>
      </c>
      <c r="AT88">
        <v>1244.6420629326999</v>
      </c>
      <c r="AU88">
        <v>1230.7307213439001</v>
      </c>
      <c r="AV88">
        <v>1184.730199972</v>
      </c>
      <c r="AW88">
        <v>1143.8971972797001</v>
      </c>
      <c r="AX88">
        <v>1107.5939891877999</v>
      </c>
      <c r="AY88">
        <v>1075.2643670511</v>
      </c>
      <c r="AZ88">
        <v>1046.4258422355001</v>
      </c>
      <c r="BA88">
        <v>1020.6636500672</v>
      </c>
      <c r="BB88">
        <v>997.46043223139998</v>
      </c>
      <c r="BC88">
        <v>976.53592475369999</v>
      </c>
      <c r="BD88">
        <v>957.63607509609994</v>
      </c>
      <c r="BE88">
        <v>940.5326584421</v>
      </c>
      <c r="BF88">
        <v>925.0219684507</v>
      </c>
      <c r="BG88">
        <v>913.54969373489996</v>
      </c>
      <c r="BH88">
        <v>925.97159041869998</v>
      </c>
      <c r="BI88">
        <v>963.72612410040006</v>
      </c>
    </row>
    <row r="89" spans="1:61" x14ac:dyDescent="0.15">
      <c r="A89" t="s">
        <v>0</v>
      </c>
      <c r="B89">
        <v>1527</v>
      </c>
      <c r="C89">
        <v>1541.1078616667</v>
      </c>
      <c r="D89">
        <v>1557.7829918389</v>
      </c>
      <c r="E89">
        <v>1577.1424123785</v>
      </c>
      <c r="F89">
        <v>1599.3209075606001</v>
      </c>
      <c r="G89">
        <v>1624.4589159077</v>
      </c>
      <c r="H89">
        <v>1652.6932059988001</v>
      </c>
      <c r="I89">
        <v>1684.1498015975999</v>
      </c>
      <c r="J89">
        <v>1718.9387190165</v>
      </c>
      <c r="K89">
        <v>1757.1501612576999</v>
      </c>
      <c r="L89">
        <v>1798.8518804497</v>
      </c>
      <c r="M89">
        <v>1844.0874745289</v>
      </c>
      <c r="N89">
        <v>1892.8754281854999</v>
      </c>
      <c r="O89">
        <v>1945.2087437</v>
      </c>
      <c r="P89">
        <v>2001.0550360238999</v>
      </c>
      <c r="Q89">
        <v>2060.3569895776</v>
      </c>
      <c r="R89">
        <v>2123.0330927647001</v>
      </c>
      <c r="S89">
        <v>2188.9785808877</v>
      </c>
      <c r="T89">
        <v>2258.0665295407998</v>
      </c>
      <c r="U89">
        <v>2330.1490489224998</v>
      </c>
      <c r="V89">
        <v>2405.0585347700999</v>
      </c>
      <c r="W89">
        <v>2482.6089331938001</v>
      </c>
      <c r="X89">
        <v>2562.5972637494001</v>
      </c>
      <c r="Y89">
        <v>2644.8050507948001</v>
      </c>
      <c r="Z89">
        <v>2728.9996774360998</v>
      </c>
      <c r="AA89">
        <v>2814.9356674650999</v>
      </c>
      <c r="AB89">
        <v>2902.3558958729</v>
      </c>
      <c r="AC89">
        <v>2990.9927261416001</v>
      </c>
      <c r="AD89">
        <v>3080.5690715443002</v>
      </c>
      <c r="AE89">
        <v>3170.7993775117002</v>
      </c>
      <c r="AF89">
        <v>3261.3905223840002</v>
      </c>
      <c r="AG89">
        <v>3352.0426343382001</v>
      </c>
      <c r="AH89">
        <v>3442.4498228542002</v>
      </c>
      <c r="AI89">
        <v>3532.3008236784999</v>
      </c>
      <c r="AJ89">
        <v>3621.2795568483998</v>
      </c>
      <c r="AK89">
        <v>3709.0655979429998</v>
      </c>
      <c r="AL89">
        <v>3795.3345633456001</v>
      </c>
      <c r="AM89">
        <v>3879.7584109575</v>
      </c>
      <c r="AN89">
        <v>3962.0056585391999</v>
      </c>
      <c r="AO89">
        <v>4041.7415226659</v>
      </c>
      <c r="AP89">
        <v>4118.6279821616999</v>
      </c>
      <c r="AQ89">
        <v>4192.3237706261998</v>
      </c>
      <c r="AR89">
        <v>4262.4843028066998</v>
      </c>
      <c r="AS89">
        <v>4328.761537849</v>
      </c>
      <c r="AT89">
        <v>4390.8037761198002</v>
      </c>
      <c r="AU89">
        <v>4448.2553693442997</v>
      </c>
      <c r="AV89">
        <v>4500.7562839364</v>
      </c>
      <c r="AW89">
        <v>4542.4939023602001</v>
      </c>
      <c r="AX89">
        <v>4574.8763211617998</v>
      </c>
      <c r="AY89">
        <v>4599.1346017726</v>
      </c>
      <c r="AZ89">
        <v>4616.3452791</v>
      </c>
      <c r="BA89">
        <v>4627.4504897938996</v>
      </c>
      <c r="BB89">
        <v>4633.2761546683996</v>
      </c>
      <c r="BC89">
        <v>4634.5174943095999</v>
      </c>
      <c r="BD89">
        <v>4631.7888070829003</v>
      </c>
      <c r="BE89">
        <v>4625.6316867567002</v>
      </c>
      <c r="BF89">
        <v>4616.5228326183997</v>
      </c>
      <c r="BG89">
        <v>4604.8812952448998</v>
      </c>
      <c r="BH89">
        <v>4591.5674332287999</v>
      </c>
      <c r="BI89">
        <v>4581.1282384712003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10011.429145666199</v>
      </c>
      <c r="F90">
        <v>10011.9931443605</v>
      </c>
      <c r="G90">
        <v>10012.6123989432</v>
      </c>
      <c r="H90">
        <v>10013.294289548299</v>
      </c>
      <c r="I90">
        <v>10014.046535740599</v>
      </c>
      <c r="J90">
        <v>10014.8771695388</v>
      </c>
      <c r="K90">
        <v>10015.7944952916</v>
      </c>
      <c r="L90">
        <v>10016.807040052599</v>
      </c>
      <c r="M90">
        <v>10017.9234973777</v>
      </c>
      <c r="N90">
        <v>10019.1526668836</v>
      </c>
      <c r="O90">
        <v>10020.503391429</v>
      </c>
      <c r="P90">
        <v>10021.9844933937</v>
      </c>
      <c r="Q90">
        <v>10023.6047112172</v>
      </c>
      <c r="R90">
        <v>10025.3726371011</v>
      </c>
      <c r="S90">
        <v>10027.296656568</v>
      </c>
      <c r="T90">
        <v>10029.3848903986</v>
      </c>
      <c r="U90">
        <v>10031.645139322</v>
      </c>
      <c r="V90">
        <v>10034.084831709801</v>
      </c>
      <c r="W90">
        <v>10036.710974416001</v>
      </c>
      <c r="X90">
        <v>10039.5301067951</v>
      </c>
      <c r="Y90">
        <v>10042.5482585434</v>
      </c>
      <c r="Z90">
        <v>10045.770911133201</v>
      </c>
      <c r="AA90">
        <v>10049.2029626442</v>
      </c>
      <c r="AB90">
        <v>10052.848695813</v>
      </c>
      <c r="AC90">
        <v>10056.7117491179</v>
      </c>
      <c r="AD90">
        <v>10060.7950907179</v>
      </c>
      <c r="AE90">
        <v>10065.100995053601</v>
      </c>
      <c r="AF90">
        <v>10069.6310219116</v>
      </c>
      <c r="AG90">
        <v>10074.3859977476</v>
      </c>
      <c r="AH90">
        <v>10079.3659990592</v>
      </c>
      <c r="AI90">
        <v>10084.5703375917</v>
      </c>
      <c r="AJ90">
        <v>10089.997547162</v>
      </c>
      <c r="AK90">
        <v>10095.645371881899</v>
      </c>
      <c r="AL90">
        <v>10101.510755563801</v>
      </c>
      <c r="AM90">
        <v>10107.589832092101</v>
      </c>
      <c r="AN90">
        <v>10113.877916551201</v>
      </c>
      <c r="AO90">
        <v>10120.369496900699</v>
      </c>
      <c r="AP90">
        <v>10127.0582260022</v>
      </c>
      <c r="AQ90">
        <v>10133.936913806299</v>
      </c>
      <c r="AR90">
        <v>10140.997519524401</v>
      </c>
      <c r="AS90">
        <v>10148.231143618599</v>
      </c>
      <c r="AT90">
        <v>10155.628019452301</v>
      </c>
      <c r="AU90">
        <v>10163.177504436</v>
      </c>
      <c r="AV90">
        <v>10170.868070451599</v>
      </c>
      <c r="AW90">
        <v>10178.687293187701</v>
      </c>
      <c r="AX90">
        <v>10186.6082209821</v>
      </c>
      <c r="AY90">
        <v>10194.6074315105</v>
      </c>
      <c r="AZ90">
        <v>10202.664588006801</v>
      </c>
      <c r="BA90">
        <v>10210.7620519061</v>
      </c>
      <c r="BB90">
        <v>10218.884545938001</v>
      </c>
      <c r="BC90">
        <v>10227.018862790401</v>
      </c>
      <c r="BD90">
        <v>10235.15353766</v>
      </c>
      <c r="BE90">
        <v>10243.2786453588</v>
      </c>
      <c r="BF90">
        <v>10251.3856180328</v>
      </c>
      <c r="BG90">
        <v>10259.4670824683</v>
      </c>
      <c r="BH90">
        <v>10267.5167155661</v>
      </c>
      <c r="BI90">
        <v>10275.5303472577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135.7635389877</v>
      </c>
      <c r="D92">
        <v>187.55041260589999</v>
      </c>
      <c r="E92">
        <v>245.56013134520001</v>
      </c>
      <c r="F92">
        <v>309.91691227019999</v>
      </c>
      <c r="G92">
        <v>380.67643200250001</v>
      </c>
      <c r="H92">
        <v>457.83198980660001</v>
      </c>
      <c r="I92">
        <v>541.32012570689994</v>
      </c>
      <c r="J92">
        <v>631.0257565357</v>
      </c>
      <c r="K92">
        <v>726.78689073249996</v>
      </c>
      <c r="L92">
        <v>828.39897430990004</v>
      </c>
      <c r="M92">
        <v>935.61891104239999</v>
      </c>
      <c r="N92">
        <v>1048.1687913114999</v>
      </c>
      <c r="O92">
        <v>1165.7393564013</v>
      </c>
      <c r="P92">
        <v>1287.9932181088</v>
      </c>
      <c r="Q92">
        <v>1414.5678468857</v>
      </c>
      <c r="R92">
        <v>1545.0783346922999</v>
      </c>
      <c r="S92">
        <v>1679.1199302911</v>
      </c>
      <c r="T92">
        <v>1816.2703330014001</v>
      </c>
      <c r="U92">
        <v>1956.0917127558</v>
      </c>
      <c r="V92">
        <v>2098.1323938883002</v>
      </c>
      <c r="W92">
        <v>2241.9313896765998</v>
      </c>
      <c r="X92">
        <v>2387.0193818583002</v>
      </c>
      <c r="Y92">
        <v>2532.9197647102001</v>
      </c>
      <c r="Z92">
        <v>2679.1496666929002</v>
      </c>
      <c r="AA92">
        <v>2825.2208974680002</v>
      </c>
      <c r="AB92">
        <v>2970.6407897322001</v>
      </c>
      <c r="AC92">
        <v>3114.9129186888999</v>
      </c>
      <c r="AD92">
        <v>3257.5376903182</v>
      </c>
      <c r="AE92">
        <v>3398.0127947596002</v>
      </c>
      <c r="AF92">
        <v>3535.8335243812999</v>
      </c>
      <c r="AG92">
        <v>3670.4929582016998</v>
      </c>
      <c r="AH92">
        <v>3801.4820157764998</v>
      </c>
      <c r="AI92">
        <v>3928.2893847911</v>
      </c>
      <c r="AJ92">
        <v>4050.4013276586002</v>
      </c>
      <c r="AK92">
        <v>4167.3013736151997</v>
      </c>
      <c r="AL92">
        <v>4278.4699042845004</v>
      </c>
      <c r="AM92">
        <v>4383.3836425436002</v>
      </c>
      <c r="AN92">
        <v>4481.5150566678003</v>
      </c>
      <c r="AO92">
        <v>4572.3316936050996</v>
      </c>
      <c r="AP92">
        <v>4655.2954552222</v>
      </c>
      <c r="AQ92">
        <v>4729.8618254746998</v>
      </c>
      <c r="AR92">
        <v>4795.4790356759004</v>
      </c>
      <c r="AS92">
        <v>4851.5870999449999</v>
      </c>
      <c r="AT92">
        <v>4897.6165232049998</v>
      </c>
      <c r="AU92">
        <v>4932.9861987812001</v>
      </c>
      <c r="AV92">
        <v>4895.1963728286</v>
      </c>
      <c r="AW92">
        <v>4857.7787614230001</v>
      </c>
      <c r="AX92">
        <v>4820.7561493188005</v>
      </c>
      <c r="AY92">
        <v>4784.1514449352999</v>
      </c>
      <c r="AZ92">
        <v>4747.9931406043997</v>
      </c>
      <c r="BA92">
        <v>4712.3222816414</v>
      </c>
      <c r="BB92">
        <v>4676.8475351672996</v>
      </c>
      <c r="BC92">
        <v>4641.6539496212999</v>
      </c>
      <c r="BD92">
        <v>4606.8032246036</v>
      </c>
      <c r="BE92">
        <v>4572.3409081912996</v>
      </c>
      <c r="BF92">
        <v>4538.3012359960003</v>
      </c>
      <c r="BG92">
        <v>4510.3052010737001</v>
      </c>
      <c r="BH92">
        <v>4531.4995986203003</v>
      </c>
      <c r="BI92">
        <v>4609.4911815189998</v>
      </c>
    </row>
    <row r="93" spans="1:61" x14ac:dyDescent="0.15">
      <c r="A93" t="s">
        <v>300</v>
      </c>
      <c r="B93">
        <v>1.4999999999999999E-2</v>
      </c>
      <c r="C93">
        <v>2.2627256500000002E-2</v>
      </c>
      <c r="D93">
        <v>3.1258402099999999E-2</v>
      </c>
      <c r="E93">
        <v>4.0926688599999997E-2</v>
      </c>
      <c r="F93">
        <v>5.1652818699999999E-2</v>
      </c>
      <c r="G93">
        <v>6.3446072000000006E-2</v>
      </c>
      <c r="H93">
        <v>7.6305331599999998E-2</v>
      </c>
      <c r="I93">
        <v>9.0220020999999997E-2</v>
      </c>
      <c r="J93">
        <v>0.1051709594</v>
      </c>
      <c r="K93">
        <v>0.12113114849999999</v>
      </c>
      <c r="L93">
        <v>0.13806649570000001</v>
      </c>
      <c r="M93">
        <v>0.1559364852</v>
      </c>
      <c r="N93">
        <v>0.17469479860000001</v>
      </c>
      <c r="O93">
        <v>0.19428989269999999</v>
      </c>
      <c r="P93">
        <v>0.2146655364</v>
      </c>
      <c r="Q93">
        <v>0.23576130779999999</v>
      </c>
      <c r="R93">
        <v>0.2575130558</v>
      </c>
      <c r="S93">
        <v>0.27985332169999999</v>
      </c>
      <c r="T93">
        <v>0.30271172219999998</v>
      </c>
      <c r="U93">
        <v>0.32601528549999997</v>
      </c>
      <c r="V93">
        <v>0.34968873230000003</v>
      </c>
      <c r="W93">
        <v>0.37365523160000003</v>
      </c>
      <c r="X93">
        <v>0.39783656360000003</v>
      </c>
      <c r="Y93">
        <v>0.42215329410000002</v>
      </c>
      <c r="Z93">
        <v>0.44652494440000001</v>
      </c>
      <c r="AA93">
        <v>0.47087014960000001</v>
      </c>
      <c r="AB93">
        <v>0.49510679829999998</v>
      </c>
      <c r="AC93">
        <v>0.51915215309999996</v>
      </c>
      <c r="AD93">
        <v>0.54292294839999999</v>
      </c>
      <c r="AE93">
        <v>0.56633546580000005</v>
      </c>
      <c r="AF93">
        <v>0.58930558740000005</v>
      </c>
      <c r="AG93">
        <v>0.61174882639999995</v>
      </c>
      <c r="AH93">
        <v>0.63358033599999997</v>
      </c>
      <c r="AI93">
        <v>0.6547148975</v>
      </c>
      <c r="AJ93">
        <v>0.67506688790000002</v>
      </c>
      <c r="AK93">
        <v>0.69455022889999996</v>
      </c>
      <c r="AL93">
        <v>0.71307831740000005</v>
      </c>
      <c r="AM93">
        <v>0.73056394039999994</v>
      </c>
      <c r="AN93">
        <v>0.74691917610000003</v>
      </c>
      <c r="AO93">
        <v>0.76205528229999997</v>
      </c>
      <c r="AP93">
        <v>0.77588257589999998</v>
      </c>
      <c r="AQ93">
        <v>0.78831030420000003</v>
      </c>
      <c r="AR93">
        <v>0.79924650590000001</v>
      </c>
      <c r="AS93">
        <v>0.80859784999999995</v>
      </c>
      <c r="AT93">
        <v>0.81626942049999995</v>
      </c>
      <c r="AU93">
        <v>0.82216436650000002</v>
      </c>
      <c r="AV93">
        <v>0.81586606210000001</v>
      </c>
      <c r="AW93">
        <v>0.80962979359999998</v>
      </c>
      <c r="AX93">
        <v>0.80345935820000003</v>
      </c>
      <c r="AY93">
        <v>0.7973585742</v>
      </c>
      <c r="AZ93">
        <v>0.7913321901</v>
      </c>
      <c r="BA93">
        <v>0.78538704690000005</v>
      </c>
      <c r="BB93">
        <v>0.77947458920000001</v>
      </c>
      <c r="BC93">
        <v>0.77360899159999996</v>
      </c>
      <c r="BD93">
        <v>0.76780053739999998</v>
      </c>
      <c r="BE93">
        <v>0.76205681800000002</v>
      </c>
      <c r="BF93">
        <v>0.75638353930000002</v>
      </c>
      <c r="BG93">
        <v>0.75171753350000003</v>
      </c>
      <c r="BH93">
        <v>0.75524993309999999</v>
      </c>
      <c r="BI93">
        <v>0.76824853029999995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</v>
      </c>
      <c r="C99">
        <v>0.92545556360000003</v>
      </c>
      <c r="D99">
        <v>1.0595507473000001</v>
      </c>
      <c r="E99">
        <v>1.2017434536</v>
      </c>
      <c r="F99">
        <v>1.3515150875999999</v>
      </c>
      <c r="G99">
        <v>1.5083122686999999</v>
      </c>
      <c r="H99">
        <v>1.6715202127</v>
      </c>
      <c r="I99">
        <v>1.8404572476000001</v>
      </c>
      <c r="J99">
        <v>2.0143824497999998</v>
      </c>
      <c r="K99">
        <v>2.1925104995</v>
      </c>
      <c r="L99">
        <v>2.3740295842000001</v>
      </c>
      <c r="M99">
        <v>2.5581195590000001</v>
      </c>
      <c r="N99">
        <v>2.743968636</v>
      </c>
      <c r="O99">
        <v>2.930787654</v>
      </c>
      <c r="P99">
        <v>3.1178215277999999</v>
      </c>
      <c r="Q99">
        <v>3.3043578391000001</v>
      </c>
      <c r="R99">
        <v>3.4897327527000002</v>
      </c>
      <c r="S99">
        <v>3.6733345619</v>
      </c>
      <c r="T99">
        <v>3.8546052142999998</v>
      </c>
      <c r="U99">
        <v>4.0305901716000001</v>
      </c>
      <c r="V99">
        <v>4.2011726660999997</v>
      </c>
      <c r="W99">
        <v>4.3662397297000002</v>
      </c>
      <c r="X99">
        <v>4.5256858524999997</v>
      </c>
      <c r="Y99">
        <v>4.6794150475</v>
      </c>
      <c r="Z99">
        <v>4.8273417353000001</v>
      </c>
      <c r="AA99">
        <v>4.9693907586000003</v>
      </c>
      <c r="AB99">
        <v>5.1054967595000003</v>
      </c>
      <c r="AC99">
        <v>5.2356030929999999</v>
      </c>
      <c r="AD99">
        <v>5.3596604068999998</v>
      </c>
      <c r="AE99">
        <v>5.4776249863000004</v>
      </c>
      <c r="AF99">
        <v>5.5894569280999997</v>
      </c>
      <c r="AG99">
        <v>5.6951181951000001</v>
      </c>
      <c r="AH99">
        <v>5.7945705776</v>
      </c>
      <c r="AI99">
        <v>5.8877735774</v>
      </c>
      <c r="AJ99">
        <v>5.9746822165999998</v>
      </c>
      <c r="AK99">
        <v>6.0552447627000001</v>
      </c>
      <c r="AL99">
        <v>6.1294003513000002</v>
      </c>
      <c r="AM99">
        <v>6.1970764797999998</v>
      </c>
      <c r="AN99">
        <v>6.2581863331000003</v>
      </c>
      <c r="AO99">
        <v>6.3126258956000001</v>
      </c>
      <c r="AP99">
        <v>6.3602707880000002</v>
      </c>
      <c r="AQ99">
        <v>6.4009727519000004</v>
      </c>
      <c r="AR99">
        <v>6.4345556812</v>
      </c>
      <c r="AS99">
        <v>6.4608110575</v>
      </c>
      <c r="AT99">
        <v>6.4794925745</v>
      </c>
      <c r="AU99">
        <v>6.4903095988999997</v>
      </c>
      <c r="AV99">
        <v>6.4798984501000003</v>
      </c>
      <c r="AW99">
        <v>6.4527744894000003</v>
      </c>
      <c r="AX99">
        <v>6.4127248891999997</v>
      </c>
      <c r="AY99">
        <v>6.3629095918000003</v>
      </c>
      <c r="AZ99">
        <v>6.3059511972999998</v>
      </c>
      <c r="BA99">
        <v>6.2440154993999997</v>
      </c>
      <c r="BB99">
        <v>6.1787947676000003</v>
      </c>
      <c r="BC99">
        <v>6.1116756000999999</v>
      </c>
      <c r="BD99">
        <v>6.0437805981999997</v>
      </c>
      <c r="BE99">
        <v>5.9760062995999998</v>
      </c>
      <c r="BF99">
        <v>5.9090572275</v>
      </c>
      <c r="BG99">
        <v>5.8450230751000003</v>
      </c>
      <c r="BH99">
        <v>5.7974397805000004</v>
      </c>
      <c r="BI99">
        <v>5.7782433739999997</v>
      </c>
    </row>
    <row r="100" spans="1:61" x14ac:dyDescent="0.15">
      <c r="A100" t="s">
        <v>305</v>
      </c>
      <c r="B100">
        <v>2.1423630968</v>
      </c>
      <c r="C100">
        <v>2.3982362739999998</v>
      </c>
      <c r="D100">
        <v>2.6600807617000002</v>
      </c>
      <c r="E100">
        <v>2.9282424336999999</v>
      </c>
      <c r="F100">
        <v>3.2021898758999998</v>
      </c>
      <c r="G100">
        <v>3.4808312811</v>
      </c>
      <c r="H100">
        <v>3.7627560264</v>
      </c>
      <c r="I100">
        <v>4.0464131303000004</v>
      </c>
      <c r="J100">
        <v>4.3302375756</v>
      </c>
      <c r="K100">
        <v>4.6127347576000002</v>
      </c>
      <c r="L100">
        <v>4.8925324429000003</v>
      </c>
      <c r="M100">
        <v>5.1684084862999997</v>
      </c>
      <c r="N100">
        <v>5.4393012239000003</v>
      </c>
      <c r="O100">
        <v>5.7043080928999998</v>
      </c>
      <c r="P100">
        <v>5.9626767443000004</v>
      </c>
      <c r="Q100">
        <v>6.2137917912000002</v>
      </c>
      <c r="R100">
        <v>6.4571594129000003</v>
      </c>
      <c r="S100">
        <v>6.6923913006999998</v>
      </c>
      <c r="T100">
        <v>6.9191888716000003</v>
      </c>
      <c r="U100">
        <v>7.1123282523000002</v>
      </c>
      <c r="V100">
        <v>7.2966462003999997</v>
      </c>
      <c r="W100">
        <v>7.4720358038999999</v>
      </c>
      <c r="X100">
        <v>7.6384326121999999</v>
      </c>
      <c r="Y100">
        <v>7.7958034825000002</v>
      </c>
      <c r="Z100">
        <v>7.9441374195999996</v>
      </c>
      <c r="AA100">
        <v>8.0834379176999995</v>
      </c>
      <c r="AB100">
        <v>8.2137164542000001</v>
      </c>
      <c r="AC100">
        <v>8.3349868735000001</v>
      </c>
      <c r="AD100">
        <v>8.4472604545000003</v>
      </c>
      <c r="AE100">
        <v>8.5505414954999992</v>
      </c>
      <c r="AF100">
        <v>8.6448232699999998</v>
      </c>
      <c r="AG100">
        <v>8.7300842319999994</v>
      </c>
      <c r="AH100">
        <v>8.8062843521000005</v>
      </c>
      <c r="AI100">
        <v>8.8733614790999997</v>
      </c>
      <c r="AJ100">
        <v>8.9312276207999997</v>
      </c>
      <c r="AK100">
        <v>8.9797650366999999</v>
      </c>
      <c r="AL100">
        <v>9.0188220324999993</v>
      </c>
      <c r="AM100">
        <v>9.0482083329999998</v>
      </c>
      <c r="AN100">
        <v>9.0676899002999996</v>
      </c>
      <c r="AO100">
        <v>9.0769830345999996</v>
      </c>
      <c r="AP100">
        <v>9.0757475667000005</v>
      </c>
      <c r="AQ100">
        <v>9.0635788841</v>
      </c>
      <c r="AR100">
        <v>9.0399984347999993</v>
      </c>
      <c r="AS100">
        <v>9.0044421519999993</v>
      </c>
      <c r="AT100">
        <v>8.9562458586999991</v>
      </c>
      <c r="AU100">
        <v>8.8946259420999993</v>
      </c>
      <c r="AV100">
        <v>8.6857908965000004</v>
      </c>
      <c r="AW100">
        <v>8.4935065349999999</v>
      </c>
      <c r="AX100">
        <v>8.3166990989999992</v>
      </c>
      <c r="AY100">
        <v>8.1542957568999999</v>
      </c>
      <c r="AZ100">
        <v>8.0052546911999993</v>
      </c>
      <c r="BA100">
        <v>7.8685969762000001</v>
      </c>
      <c r="BB100">
        <v>7.7425281755000004</v>
      </c>
      <c r="BC100">
        <v>7.6262994981999999</v>
      </c>
      <c r="BD100">
        <v>7.5191561504999997</v>
      </c>
      <c r="BE100">
        <v>7.4203581977999997</v>
      </c>
      <c r="BF100">
        <v>7.3291946358000004</v>
      </c>
      <c r="BG100">
        <v>7.2607778379000001</v>
      </c>
      <c r="BH100">
        <v>7.3348197845999996</v>
      </c>
      <c r="BI100">
        <v>7.5539098570999998</v>
      </c>
    </row>
    <row r="101" spans="1:61" x14ac:dyDescent="0.15">
      <c r="A101" t="s">
        <v>306</v>
      </c>
      <c r="B101">
        <v>6.7999999999999996E-3</v>
      </c>
      <c r="C101">
        <v>2.6630000000000001E-2</v>
      </c>
      <c r="D101">
        <v>4.9100639100000003E-2</v>
      </c>
      <c r="E101">
        <v>7.4361891799999996E-2</v>
      </c>
      <c r="F101">
        <v>0.1025464308</v>
      </c>
      <c r="G101">
        <v>0.13377064729999999</v>
      </c>
      <c r="H101">
        <v>0.1681341878</v>
      </c>
      <c r="I101">
        <v>0.20571883839999999</v>
      </c>
      <c r="J101">
        <v>0.2465872986</v>
      </c>
      <c r="K101">
        <v>0.29078217740000001</v>
      </c>
      <c r="L101">
        <v>0.33832538550000002</v>
      </c>
      <c r="M101">
        <v>0.38921799039999999</v>
      </c>
      <c r="N101">
        <v>0.44344052969999997</v>
      </c>
      <c r="O101">
        <v>0.50095373229999995</v>
      </c>
      <c r="P101">
        <v>0.56169958040000001</v>
      </c>
      <c r="Q101">
        <v>0.62560262899999997</v>
      </c>
      <c r="R101">
        <v>0.6925715093</v>
      </c>
      <c r="S101">
        <v>0.76250054040000004</v>
      </c>
      <c r="T101">
        <v>0.83527139090000002</v>
      </c>
      <c r="U101">
        <v>0.91075473650000005</v>
      </c>
      <c r="V101">
        <v>0.9887506224</v>
      </c>
      <c r="W101">
        <v>1.0690611735</v>
      </c>
      <c r="X101">
        <v>1.1514906374</v>
      </c>
      <c r="Y101">
        <v>1.2358455178000001</v>
      </c>
      <c r="Z101">
        <v>1.3219347560000001</v>
      </c>
      <c r="AA101">
        <v>1.4095699305</v>
      </c>
      <c r="AB101">
        <v>1.4985654512</v>
      </c>
      <c r="AC101">
        <v>1.5887387339000001</v>
      </c>
      <c r="AD101">
        <v>1.6799103429</v>
      </c>
      <c r="AE101">
        <v>1.7719040945</v>
      </c>
      <c r="AF101">
        <v>1.8645471168000001</v>
      </c>
      <c r="AG101">
        <v>1.9576698620999999</v>
      </c>
      <c r="AH101">
        <v>2.0511060703999999</v>
      </c>
      <c r="AI101">
        <v>2.1446926831000002</v>
      </c>
      <c r="AJ101">
        <v>2.2382697054</v>
      </c>
      <c r="AK101">
        <v>2.3316800182000001</v>
      </c>
      <c r="AL101">
        <v>2.4247691368000002</v>
      </c>
      <c r="AM101">
        <v>2.5173849171999998</v>
      </c>
      <c r="AN101">
        <v>2.6093772062</v>
      </c>
      <c r="AO101">
        <v>2.7005974344000001</v>
      </c>
      <c r="AP101">
        <v>2.7908981459</v>
      </c>
      <c r="AQ101">
        <v>2.8801324620000002</v>
      </c>
      <c r="AR101">
        <v>2.9681534691999998</v>
      </c>
      <c r="AS101">
        <v>3.0548135245000001</v>
      </c>
      <c r="AT101">
        <v>3.1399634628999999</v>
      </c>
      <c r="AU101">
        <v>3.2234516907000001</v>
      </c>
      <c r="AV101">
        <v>3.3051231383999999</v>
      </c>
      <c r="AW101">
        <v>3.3844925211999999</v>
      </c>
      <c r="AX101">
        <v>3.4611995703999998</v>
      </c>
      <c r="AY101">
        <v>3.5349877033000001</v>
      </c>
      <c r="AZ101">
        <v>3.6056857505000002</v>
      </c>
      <c r="BA101">
        <v>3.6731923866999998</v>
      </c>
      <c r="BB101">
        <v>3.7374629645000002</v>
      </c>
      <c r="BC101">
        <v>3.7984962595999998</v>
      </c>
      <c r="BD101">
        <v>3.8563257431000002</v>
      </c>
      <c r="BE101">
        <v>3.9110121145000001</v>
      </c>
      <c r="BF101">
        <v>3.9626369691000001</v>
      </c>
      <c r="BG101">
        <v>4.0112974756000002</v>
      </c>
      <c r="BH101">
        <v>4.0571406155999998</v>
      </c>
      <c r="BI101">
        <v>4.1006480947000004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75.859568977600006</v>
      </c>
      <c r="D104">
        <v>89.588766354100002</v>
      </c>
      <c r="E104">
        <v>104.7859561584</v>
      </c>
      <c r="F104">
        <v>121.46523947999999</v>
      </c>
      <c r="G104">
        <v>139.63823225819999</v>
      </c>
      <c r="H104">
        <v>159.31383696559999</v>
      </c>
      <c r="I104">
        <v>180.49803519939999</v>
      </c>
      <c r="J104">
        <v>203.19371647290001</v>
      </c>
      <c r="K104">
        <v>227.40054782710001</v>
      </c>
      <c r="L104">
        <v>253.1148845745</v>
      </c>
      <c r="M104">
        <v>280.32972045050002</v>
      </c>
      <c r="N104">
        <v>309.03467368240001</v>
      </c>
      <c r="O104">
        <v>339.21600289830002</v>
      </c>
      <c r="P104">
        <v>370.85664248350002</v>
      </c>
      <c r="Q104">
        <v>403.9362395032</v>
      </c>
      <c r="R104">
        <v>438.43116091899998</v>
      </c>
      <c r="S104">
        <v>474.31441509799998</v>
      </c>
      <c r="T104">
        <v>511.55538512269999</v>
      </c>
      <c r="U104">
        <v>550.11918306289999</v>
      </c>
      <c r="V104">
        <v>589.97881492349995</v>
      </c>
      <c r="W104">
        <v>631.10386321329997</v>
      </c>
      <c r="X104">
        <v>673.46120990769998</v>
      </c>
      <c r="Y104">
        <v>717.01558528999999</v>
      </c>
      <c r="Z104">
        <v>761.73000242729995</v>
      </c>
      <c r="AA104">
        <v>807.56611570070004</v>
      </c>
      <c r="AB104">
        <v>854.4845274063</v>
      </c>
      <c r="AC104">
        <v>902.44505734699999</v>
      </c>
      <c r="AD104">
        <v>951.40698412610004</v>
      </c>
      <c r="AE104">
        <v>1001.3292630868</v>
      </c>
      <c r="AF104">
        <v>1052.1707236837001</v>
      </c>
      <c r="AG104">
        <v>1103.8902484114999</v>
      </c>
      <c r="AH104">
        <v>1156.4469365002999</v>
      </c>
      <c r="AI104">
        <v>1209.8002592687001</v>
      </c>
      <c r="AJ104">
        <v>1263.9102221119001</v>
      </c>
      <c r="AK104">
        <v>1318.7375640749999</v>
      </c>
      <c r="AL104">
        <v>1374.2440562181</v>
      </c>
      <c r="AM104">
        <v>1430.3930161636999</v>
      </c>
      <c r="AN104">
        <v>1487.1502593722</v>
      </c>
      <c r="AO104">
        <v>1544.4858955453001</v>
      </c>
      <c r="AP104">
        <v>1602.3777184019</v>
      </c>
      <c r="AQ104">
        <v>1660.8175478820999</v>
      </c>
      <c r="AR104">
        <v>1719.8229724708999</v>
      </c>
      <c r="AS104">
        <v>1779.4588560691</v>
      </c>
      <c r="AT104">
        <v>1839.8762797930001</v>
      </c>
      <c r="AU104">
        <v>1901.3820824248</v>
      </c>
      <c r="AV104">
        <v>1959.3326393949001</v>
      </c>
      <c r="AW104">
        <v>2017.2060513112001</v>
      </c>
      <c r="AX104">
        <v>2074.8424216282001</v>
      </c>
      <c r="AY104">
        <v>2131.7468341420999</v>
      </c>
      <c r="AZ104">
        <v>2186.9319433112</v>
      </c>
      <c r="BA104">
        <v>2261.2591127528999</v>
      </c>
      <c r="BB104">
        <v>2331.9514058192999</v>
      </c>
      <c r="BC104">
        <v>2399.9864667175998</v>
      </c>
      <c r="BD104">
        <v>2466.0330783016998</v>
      </c>
      <c r="BE104">
        <v>2530.5454230137998</v>
      </c>
      <c r="BF104">
        <v>2593.8281329803999</v>
      </c>
      <c r="BG104">
        <v>2656.1487778672999</v>
      </c>
      <c r="BH104">
        <v>2717.9641047139999</v>
      </c>
      <c r="BI104">
        <v>2778.8611165365</v>
      </c>
    </row>
    <row r="105" spans="1:61" x14ac:dyDescent="0.15">
      <c r="A105" t="s">
        <v>310</v>
      </c>
      <c r="B105">
        <v>1.7087999999999999E-3</v>
      </c>
      <c r="C105">
        <v>2.2867695999999999E-3</v>
      </c>
      <c r="D105">
        <v>2.9974696000000002E-3</v>
      </c>
      <c r="E105">
        <v>3.8559801999999998E-3</v>
      </c>
      <c r="F105">
        <v>4.8770033999999997E-3</v>
      </c>
      <c r="G105">
        <v>6.0742658E-3</v>
      </c>
      <c r="H105">
        <v>7.4599261E-3</v>
      </c>
      <c r="I105">
        <v>9.0440452999999994E-3</v>
      </c>
      <c r="J105">
        <v>1.0834156899999999E-2</v>
      </c>
      <c r="K105">
        <v>1.2834963099999999E-2</v>
      </c>
      <c r="L105">
        <v>1.5048163999999999E-2</v>
      </c>
      <c r="M105">
        <v>1.7472415099999999E-2</v>
      </c>
      <c r="N105">
        <v>2.01034015E-2</v>
      </c>
      <c r="O105">
        <v>2.2934008400000001E-2</v>
      </c>
      <c r="P105">
        <v>2.59545656E-2</v>
      </c>
      <c r="Q105">
        <v>2.9153144499999999E-2</v>
      </c>
      <c r="R105">
        <v>3.2515886600000002E-2</v>
      </c>
      <c r="S105">
        <v>3.6027342800000001E-2</v>
      </c>
      <c r="T105">
        <v>3.9670810200000003E-2</v>
      </c>
      <c r="U105">
        <v>4.33759045E-2</v>
      </c>
      <c r="V105">
        <v>4.7125104199999997E-2</v>
      </c>
      <c r="W105">
        <v>5.09010118E-2</v>
      </c>
      <c r="X105">
        <v>5.4686492599999997E-2</v>
      </c>
      <c r="Y105">
        <v>5.8464790199999998E-2</v>
      </c>
      <c r="Z105">
        <v>6.2219619400000002E-2</v>
      </c>
      <c r="AA105">
        <v>6.5935234800000006E-2</v>
      </c>
      <c r="AB105">
        <v>6.9596479399999994E-2</v>
      </c>
      <c r="AC105">
        <v>7.3188811100000001E-2</v>
      </c>
      <c r="AD105">
        <v>7.6698312300000002E-2</v>
      </c>
      <c r="AE105">
        <v>8.0111682599999998E-2</v>
      </c>
      <c r="AF105">
        <v>8.3416216799999998E-2</v>
      </c>
      <c r="AG105">
        <v>8.6599771300000003E-2</v>
      </c>
      <c r="AH105">
        <v>8.9650718599999998E-2</v>
      </c>
      <c r="AI105">
        <v>9.2557893500000002E-2</v>
      </c>
      <c r="AJ105">
        <v>9.5310529699999993E-2</v>
      </c>
      <c r="AK105">
        <v>9.7898190999999996E-2</v>
      </c>
      <c r="AL105">
        <v>0.1003106949</v>
      </c>
      <c r="AM105">
        <v>0.10253803089999999</v>
      </c>
      <c r="AN105">
        <v>0.1045702728</v>
      </c>
      <c r="AO105">
        <v>0.106397486</v>
      </c>
      <c r="AP105">
        <v>0.10800962879999999</v>
      </c>
      <c r="AQ105">
        <v>0.1093964473</v>
      </c>
      <c r="AR105">
        <v>0.1105473632</v>
      </c>
      <c r="AS105">
        <v>0.1114513523</v>
      </c>
      <c r="AT105">
        <v>0.1120968101</v>
      </c>
      <c r="AU105">
        <v>0.11247139690000001</v>
      </c>
      <c r="AV105">
        <v>0.1121108541</v>
      </c>
      <c r="AW105">
        <v>0.1111742573</v>
      </c>
      <c r="AX105">
        <v>0.10979851810000001</v>
      </c>
      <c r="AY105">
        <v>0.10809927129999999</v>
      </c>
      <c r="AZ105">
        <v>0.10617260470000001</v>
      </c>
      <c r="BA105">
        <v>0.1040972379</v>
      </c>
      <c r="BB105">
        <v>0.1019339378</v>
      </c>
      <c r="BC105">
        <v>9.9731385000000006E-2</v>
      </c>
      <c r="BD105">
        <v>9.7527848099999995E-2</v>
      </c>
      <c r="BE105">
        <v>9.5352778999999999E-2</v>
      </c>
      <c r="BF105">
        <v>9.3228275999999999E-2</v>
      </c>
      <c r="BG105">
        <v>9.1218667000000003E-2</v>
      </c>
      <c r="BH105">
        <v>8.9739522399999994E-2</v>
      </c>
      <c r="BI105">
        <v>8.9146217599999994E-2</v>
      </c>
    </row>
    <row r="106" spans="1:61" x14ac:dyDescent="0.15">
      <c r="A106" t="s">
        <v>311</v>
      </c>
      <c r="B106">
        <v>0.1086488991</v>
      </c>
      <c r="C106">
        <v>0.17347335320000001</v>
      </c>
      <c r="D106">
        <v>0.26853960259999998</v>
      </c>
      <c r="E106">
        <v>0.4040525687</v>
      </c>
      <c r="F106">
        <v>0.59238638539999999</v>
      </c>
      <c r="G106">
        <v>0.84819973189999998</v>
      </c>
      <c r="H106">
        <v>1.1884694542000001</v>
      </c>
      <c r="I106">
        <v>1.6324324052000001</v>
      </c>
      <c r="J106">
        <v>2.2014325984999998</v>
      </c>
      <c r="K106">
        <v>2.9186776438000002</v>
      </c>
      <c r="L106">
        <v>3.8089142853000002</v>
      </c>
      <c r="M106">
        <v>4.8980372294999999</v>
      </c>
      <c r="N106">
        <v>6.2126481372000004</v>
      </c>
      <c r="O106">
        <v>7.7795826765999996</v>
      </c>
      <c r="P106">
        <v>9.6254230487000001</v>
      </c>
      <c r="Q106">
        <v>11.7760115773</v>
      </c>
      <c r="R106">
        <v>14.255977914700001</v>
      </c>
      <c r="S106">
        <v>17.088288011700001</v>
      </c>
      <c r="T106">
        <v>20.2938166034</v>
      </c>
      <c r="U106">
        <v>23.861917171200002</v>
      </c>
      <c r="V106">
        <v>27.8028131451</v>
      </c>
      <c r="W106">
        <v>32.1238252112</v>
      </c>
      <c r="X106">
        <v>36.8292314738</v>
      </c>
      <c r="Y106">
        <v>41.920165799499998</v>
      </c>
      <c r="Z106">
        <v>47.394550814799999</v>
      </c>
      <c r="AA106">
        <v>53.247061492</v>
      </c>
      <c r="AB106">
        <v>59.469114828000002</v>
      </c>
      <c r="AC106">
        <v>66.048880852799996</v>
      </c>
      <c r="AD106">
        <v>72.971310030300003</v>
      </c>
      <c r="AE106">
        <v>80.218172063200001</v>
      </c>
      <c r="AF106">
        <v>87.768101161999994</v>
      </c>
      <c r="AG106">
        <v>95.596643002700006</v>
      </c>
      <c r="AH106">
        <v>103.67629892310001</v>
      </c>
      <c r="AI106">
        <v>111.9765634986</v>
      </c>
      <c r="AJ106">
        <v>120.46395271519999</v>
      </c>
      <c r="AK106">
        <v>129.10202191619999</v>
      </c>
      <c r="AL106">
        <v>137.85137629740001</v>
      </c>
      <c r="AM106">
        <v>146.66968331059999</v>
      </c>
      <c r="AN106">
        <v>155.5117083161</v>
      </c>
      <c r="AO106">
        <v>164.3294164678</v>
      </c>
      <c r="AP106">
        <v>173.07222257039999</v>
      </c>
      <c r="AQ106">
        <v>181.6875393441</v>
      </c>
      <c r="AR106">
        <v>190.12189476980001</v>
      </c>
      <c r="AS106">
        <v>198.3230959062</v>
      </c>
      <c r="AT106">
        <v>206.24426201950001</v>
      </c>
      <c r="AU106">
        <v>213.8510988523</v>
      </c>
      <c r="AV106">
        <v>219.66245562410001</v>
      </c>
      <c r="AW106">
        <v>224.26138455610001</v>
      </c>
      <c r="AX106">
        <v>227.8146232805</v>
      </c>
      <c r="AY106">
        <v>230.44027942080001</v>
      </c>
      <c r="AZ106">
        <v>232.19226081880001</v>
      </c>
      <c r="BA106">
        <v>235.39082785299999</v>
      </c>
      <c r="BB106">
        <v>237.70498946879999</v>
      </c>
      <c r="BC106">
        <v>239.3539742346</v>
      </c>
      <c r="BD106">
        <v>240.50689937830001</v>
      </c>
      <c r="BE106">
        <v>241.2945383464</v>
      </c>
      <c r="BF106">
        <v>241.81812517770001</v>
      </c>
      <c r="BG106">
        <v>242.29035080930001</v>
      </c>
      <c r="BH106">
        <v>243.90880061269999</v>
      </c>
      <c r="BI106">
        <v>247.7249578489</v>
      </c>
    </row>
    <row r="107" spans="1:61" x14ac:dyDescent="0.15">
      <c r="A107" t="s">
        <v>312</v>
      </c>
      <c r="B107">
        <v>63.473337920100001</v>
      </c>
      <c r="C107">
        <v>75.686095624399996</v>
      </c>
      <c r="D107">
        <v>89.3202267514</v>
      </c>
      <c r="E107">
        <v>104.3819035898</v>
      </c>
      <c r="F107">
        <v>120.8728530945</v>
      </c>
      <c r="G107">
        <v>138.7900325263</v>
      </c>
      <c r="H107">
        <v>158.12536751139999</v>
      </c>
      <c r="I107">
        <v>178.86560279419999</v>
      </c>
      <c r="J107">
        <v>200.99228387439999</v>
      </c>
      <c r="K107">
        <v>224.4818701833</v>
      </c>
      <c r="L107">
        <v>249.30597028919999</v>
      </c>
      <c r="M107">
        <v>275.43168322100001</v>
      </c>
      <c r="N107">
        <v>302.82202554520001</v>
      </c>
      <c r="O107">
        <v>331.43642022180001</v>
      </c>
      <c r="P107">
        <v>361.23121943479998</v>
      </c>
      <c r="Q107">
        <v>392.16022792590002</v>
      </c>
      <c r="R107">
        <v>424.17518300429998</v>
      </c>
      <c r="S107">
        <v>457.22612708629998</v>
      </c>
      <c r="T107">
        <v>491.2615685193</v>
      </c>
      <c r="U107">
        <v>526.25726589169994</v>
      </c>
      <c r="V107">
        <v>562.17600177849999</v>
      </c>
      <c r="W107">
        <v>598.98003800209995</v>
      </c>
      <c r="X107">
        <v>636.63197843390003</v>
      </c>
      <c r="Y107">
        <v>675.09541949050003</v>
      </c>
      <c r="Z107">
        <v>714.33545161250004</v>
      </c>
      <c r="AA107">
        <v>754.31905420869998</v>
      </c>
      <c r="AB107">
        <v>795.01541257830002</v>
      </c>
      <c r="AC107">
        <v>836.39617649419995</v>
      </c>
      <c r="AD107">
        <v>878.43567409570005</v>
      </c>
      <c r="AE107">
        <v>921.11109102360001</v>
      </c>
      <c r="AF107">
        <v>964.40262252169998</v>
      </c>
      <c r="AG107">
        <v>1008.2936054088</v>
      </c>
      <c r="AH107">
        <v>1052.7706375772</v>
      </c>
      <c r="AI107">
        <v>1097.8236957701999</v>
      </c>
      <c r="AJ107">
        <v>1143.4462693967</v>
      </c>
      <c r="AK107">
        <v>1189.6355421588</v>
      </c>
      <c r="AL107">
        <v>1236.3926799208</v>
      </c>
      <c r="AM107">
        <v>1283.7233328530001</v>
      </c>
      <c r="AN107">
        <v>1331.6385510560999</v>
      </c>
      <c r="AO107">
        <v>1380.1564790774</v>
      </c>
      <c r="AP107">
        <v>1429.3054958314001</v>
      </c>
      <c r="AQ107">
        <v>1479.1300085380001</v>
      </c>
      <c r="AR107">
        <v>1529.7010777011001</v>
      </c>
      <c r="AS107">
        <v>1581.1357601628999</v>
      </c>
      <c r="AT107">
        <v>1633.6320177734999</v>
      </c>
      <c r="AU107">
        <v>1687.5309835725</v>
      </c>
      <c r="AV107">
        <v>1739.6701837708999</v>
      </c>
      <c r="AW107">
        <v>1792.9446667550999</v>
      </c>
      <c r="AX107">
        <v>1847.0277983476999</v>
      </c>
      <c r="AY107">
        <v>1901.3065547214001</v>
      </c>
      <c r="AZ107">
        <v>1954.7396824923001</v>
      </c>
      <c r="BA107">
        <v>2025.8682848999999</v>
      </c>
      <c r="BB107">
        <v>2094.2464163505001</v>
      </c>
      <c r="BC107">
        <v>2160.6324924829</v>
      </c>
      <c r="BD107">
        <v>2225.5261789233</v>
      </c>
      <c r="BE107">
        <v>2289.2508846674</v>
      </c>
      <c r="BF107">
        <v>2352.0100078026999</v>
      </c>
      <c r="BG107">
        <v>2413.858427058</v>
      </c>
      <c r="BH107">
        <v>2474.0553041013</v>
      </c>
      <c r="BI107">
        <v>2531.1361586876001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4.8601630000000002E-4</v>
      </c>
      <c r="C109">
        <v>6.5254600000000005E-4</v>
      </c>
      <c r="D109">
        <v>8.6745449999999999E-4</v>
      </c>
      <c r="E109">
        <v>1.1423428E-3</v>
      </c>
      <c r="F109">
        <v>1.4912584E-3</v>
      </c>
      <c r="G109">
        <v>1.9311654E-3</v>
      </c>
      <c r="H109">
        <v>2.4824989E-3</v>
      </c>
      <c r="I109">
        <v>3.1698169000000001E-3</v>
      </c>
      <c r="J109">
        <v>4.0225668000000003E-3</v>
      </c>
      <c r="K109">
        <v>5.0759858999999997E-3</v>
      </c>
      <c r="L109">
        <v>6.3721589E-3</v>
      </c>
      <c r="M109">
        <v>7.9612573999999995E-3</v>
      </c>
      <c r="N109">
        <v>9.9029914E-3</v>
      </c>
      <c r="O109">
        <v>1.22683103E-2</v>
      </c>
      <c r="P109">
        <v>1.51413903E-2</v>
      </c>
      <c r="Q109">
        <v>1.86219569E-2</v>
      </c>
      <c r="R109">
        <v>2.2827993800000002E-2</v>
      </c>
      <c r="S109">
        <v>2.78988958E-2</v>
      </c>
      <c r="T109">
        <v>3.3999124200000001E-2</v>
      </c>
      <c r="U109">
        <v>4.1322421200000001E-2</v>
      </c>
      <c r="V109">
        <v>5.0097760999999998E-2</v>
      </c>
      <c r="W109">
        <v>6.0594638300000003E-2</v>
      </c>
      <c r="X109">
        <v>7.3129978400000004E-2</v>
      </c>
      <c r="Y109">
        <v>8.8076187200000003E-2</v>
      </c>
      <c r="Z109">
        <v>0.10587053</v>
      </c>
      <c r="AA109">
        <v>0.12702605459999999</v>
      </c>
      <c r="AB109">
        <v>0.1521443109</v>
      </c>
      <c r="AC109">
        <v>0.18193015800000001</v>
      </c>
      <c r="AD109">
        <v>0.21720899909999999</v>
      </c>
      <c r="AE109">
        <v>0.25894683499999999</v>
      </c>
      <c r="AF109">
        <v>0.30827359450000003</v>
      </c>
      <c r="AG109">
        <v>0.36651026939999998</v>
      </c>
      <c r="AH109">
        <v>0.43520046969999998</v>
      </c>
      <c r="AI109">
        <v>0.5161471151</v>
      </c>
      <c r="AJ109">
        <v>0.61145509919999996</v>
      </c>
      <c r="AK109">
        <v>0.72358091430000004</v>
      </c>
      <c r="AL109">
        <v>0.85539042229999995</v>
      </c>
      <c r="AM109">
        <v>1.0102262283000001</v>
      </c>
      <c r="AN109">
        <v>1.1919865412999999</v>
      </c>
      <c r="AO109">
        <v>1.4052181044000001</v>
      </c>
      <c r="AP109">
        <v>1.6552270477</v>
      </c>
      <c r="AQ109">
        <v>1.9482139114000001</v>
      </c>
      <c r="AR109">
        <v>2.2914437740000002</v>
      </c>
      <c r="AS109">
        <v>2.6934717080000001</v>
      </c>
      <c r="AT109">
        <v>3.1644622438000001</v>
      </c>
      <c r="AU109">
        <v>9.0757590820999994</v>
      </c>
      <c r="AV109">
        <v>8.7617073520000002</v>
      </c>
      <c r="AW109">
        <v>8.4524839632000006</v>
      </c>
      <c r="AX109">
        <v>8.1481463007000006</v>
      </c>
      <c r="AY109">
        <v>7.8475589319000001</v>
      </c>
      <c r="AZ109">
        <v>7.5482228417000004</v>
      </c>
      <c r="BA109">
        <v>7.3190558605999998</v>
      </c>
      <c r="BB109">
        <v>7.0795212946000001</v>
      </c>
      <c r="BC109">
        <v>6.8352878773999999</v>
      </c>
      <c r="BD109">
        <v>6.5901314002999998</v>
      </c>
      <c r="BE109">
        <v>6.3465775823000001</v>
      </c>
      <c r="BF109">
        <v>5.6434664991999997</v>
      </c>
      <c r="BG109">
        <v>2.4013657167</v>
      </c>
      <c r="BH109">
        <v>0.54887682969999996</v>
      </c>
      <c r="BI109">
        <v>0</v>
      </c>
    </row>
    <row r="110" spans="1:61" x14ac:dyDescent="0.15">
      <c r="A110" t="s">
        <v>315</v>
      </c>
      <c r="B110">
        <v>63.472851903799999</v>
      </c>
      <c r="C110">
        <v>75.685443078399999</v>
      </c>
      <c r="D110">
        <v>89.319359296900004</v>
      </c>
      <c r="E110">
        <v>104.38076124689999</v>
      </c>
      <c r="F110">
        <v>120.87136183619999</v>
      </c>
      <c r="G110">
        <v>138.788101361</v>
      </c>
      <c r="H110">
        <v>158.12288501250001</v>
      </c>
      <c r="I110">
        <v>178.86243297729999</v>
      </c>
      <c r="J110">
        <v>200.9882613076</v>
      </c>
      <c r="K110">
        <v>224.47679419740001</v>
      </c>
      <c r="L110">
        <v>249.2995981302</v>
      </c>
      <c r="M110">
        <v>275.42372196359997</v>
      </c>
      <c r="N110">
        <v>302.81212255380001</v>
      </c>
      <c r="O110">
        <v>331.42415191139997</v>
      </c>
      <c r="P110">
        <v>361.21607804439998</v>
      </c>
      <c r="Q110">
        <v>392.14160596900001</v>
      </c>
      <c r="R110">
        <v>424.1523550105</v>
      </c>
      <c r="S110">
        <v>457.1982281905</v>
      </c>
      <c r="T110">
        <v>491.22756939499999</v>
      </c>
      <c r="U110">
        <v>526.21594347049995</v>
      </c>
      <c r="V110">
        <v>562.12590401750003</v>
      </c>
      <c r="W110">
        <v>598.9194433637</v>
      </c>
      <c r="X110">
        <v>636.55884845549997</v>
      </c>
      <c r="Y110">
        <v>675.00734330329999</v>
      </c>
      <c r="Z110">
        <v>714.22958108249998</v>
      </c>
      <c r="AA110">
        <v>754.19202815409994</v>
      </c>
      <c r="AB110">
        <v>794.86326826740003</v>
      </c>
      <c r="AC110">
        <v>836.21424633619995</v>
      </c>
      <c r="AD110">
        <v>878.21846509659997</v>
      </c>
      <c r="AE110">
        <v>920.85214418850001</v>
      </c>
      <c r="AF110">
        <v>964.09434892720003</v>
      </c>
      <c r="AG110">
        <v>1007.9270951394</v>
      </c>
      <c r="AH110">
        <v>1052.3354371075</v>
      </c>
      <c r="AI110">
        <v>1097.3075486549999</v>
      </c>
      <c r="AJ110">
        <v>1142.8348142975001</v>
      </c>
      <c r="AK110">
        <v>1188.9119612444999</v>
      </c>
      <c r="AL110">
        <v>1235.5372894985001</v>
      </c>
      <c r="AM110">
        <v>1282.7131066247</v>
      </c>
      <c r="AN110">
        <v>1330.4465645148</v>
      </c>
      <c r="AO110">
        <v>1378.7512609729999</v>
      </c>
      <c r="AP110">
        <v>1427.6502687837999</v>
      </c>
      <c r="AQ110">
        <v>1477.1817946266001</v>
      </c>
      <c r="AR110">
        <v>1527.4096339271</v>
      </c>
      <c r="AS110">
        <v>1578.4422884549001</v>
      </c>
      <c r="AT110">
        <v>1630.4675555296999</v>
      </c>
      <c r="AU110">
        <v>1678.4552244904</v>
      </c>
      <c r="AV110">
        <v>1730.9084764188999</v>
      </c>
      <c r="AW110">
        <v>1784.4921827918999</v>
      </c>
      <c r="AX110">
        <v>1838.8796520469</v>
      </c>
      <c r="AY110">
        <v>1893.4589957895</v>
      </c>
      <c r="AZ110">
        <v>1947.1914596506999</v>
      </c>
      <c r="BA110">
        <v>2018.5492290392999</v>
      </c>
      <c r="BB110">
        <v>2087.1668950559001</v>
      </c>
      <c r="BC110">
        <v>2153.7972046055002</v>
      </c>
      <c r="BD110">
        <v>2218.9360475231001</v>
      </c>
      <c r="BE110">
        <v>2282.9043070851999</v>
      </c>
      <c r="BF110">
        <v>2346.3665413035001</v>
      </c>
      <c r="BG110">
        <v>2411.4570613412998</v>
      </c>
      <c r="BH110">
        <v>2473.5064272715999</v>
      </c>
      <c r="BI110">
        <v>2531.1361586876001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36.853826785800003</v>
      </c>
      <c r="C112">
        <v>40.610135736799997</v>
      </c>
      <c r="D112">
        <v>44.644725779600002</v>
      </c>
      <c r="E112">
        <v>48.875991774200003</v>
      </c>
      <c r="F112">
        <v>53.232559867699997</v>
      </c>
      <c r="G112">
        <v>57.651798982000003</v>
      </c>
      <c r="H112">
        <v>62.078576442100001</v>
      </c>
      <c r="I112">
        <v>66.4642286837</v>
      </c>
      <c r="J112">
        <v>70.765711721100004</v>
      </c>
      <c r="K112">
        <v>74.944898181400006</v>
      </c>
      <c r="L112">
        <v>78.967992414099996</v>
      </c>
      <c r="M112">
        <v>82.805040054900005</v>
      </c>
      <c r="N112">
        <v>86.4295125971</v>
      </c>
      <c r="O112">
        <v>89.817950822499995</v>
      </c>
      <c r="P112">
        <v>92.949653354000006</v>
      </c>
      <c r="Q112">
        <v>95.806398087700003</v>
      </c>
      <c r="R112">
        <v>98.372184635300002</v>
      </c>
      <c r="S112">
        <v>100.63298466099999</v>
      </c>
      <c r="T112">
        <v>102.57648315100001</v>
      </c>
      <c r="U112">
        <v>104.1917854184</v>
      </c>
      <c r="V112">
        <v>105.47147012160001</v>
      </c>
      <c r="W112">
        <v>106.4089529953</v>
      </c>
      <c r="X112">
        <v>106.99851040919999</v>
      </c>
      <c r="Y112">
        <v>107.2352438954</v>
      </c>
      <c r="Z112">
        <v>107.1150102137</v>
      </c>
      <c r="AA112">
        <v>106.6343320556</v>
      </c>
      <c r="AB112">
        <v>105.7902985891</v>
      </c>
      <c r="AC112">
        <v>104.580461469</v>
      </c>
      <c r="AD112">
        <v>103.0027297048</v>
      </c>
      <c r="AE112">
        <v>101.0552654613</v>
      </c>
      <c r="AF112">
        <v>98.736382079199998</v>
      </c>
      <c r="AG112">
        <v>96.044445175600003</v>
      </c>
      <c r="AH112">
        <v>92.977777490899996</v>
      </c>
      <c r="AI112">
        <v>89.534568133999997</v>
      </c>
      <c r="AJ112">
        <v>85.712786994200002</v>
      </c>
      <c r="AK112">
        <v>81.510105325699996</v>
      </c>
      <c r="AL112">
        <v>76.923823802800001</v>
      </c>
      <c r="AM112">
        <v>71.950809564799997</v>
      </c>
      <c r="AN112">
        <v>66.587443585599999</v>
      </c>
      <c r="AO112">
        <v>60.8295783242</v>
      </c>
      <c r="AP112">
        <v>54.672501314400002</v>
      </c>
      <c r="AQ112">
        <v>48.110889435700003</v>
      </c>
      <c r="AR112">
        <v>41.138713455100003</v>
      </c>
      <c r="AS112">
        <v>33.748997720600002</v>
      </c>
      <c r="AT112">
        <v>25.933225801599999</v>
      </c>
      <c r="AU112">
        <v>-27.707356653200002</v>
      </c>
      <c r="AV112">
        <v>-27.434477694400002</v>
      </c>
      <c r="AW112">
        <v>-27.1448872042</v>
      </c>
      <c r="AX112">
        <v>-26.838495661500001</v>
      </c>
      <c r="AY112">
        <v>-26.511209861400001</v>
      </c>
      <c r="AZ112">
        <v>-26.153826692500001</v>
      </c>
      <c r="BA112">
        <v>-26.010046435500001</v>
      </c>
      <c r="BB112">
        <v>-25.8039067789</v>
      </c>
      <c r="BC112">
        <v>-25.552527468200001</v>
      </c>
      <c r="BD112">
        <v>-25.2677511017</v>
      </c>
      <c r="BE112">
        <v>-24.957872220100001</v>
      </c>
      <c r="BF112">
        <v>-20.5266804583</v>
      </c>
      <c r="BG112">
        <v>15.539742158599999</v>
      </c>
      <c r="BH112">
        <v>57.1834364833</v>
      </c>
      <c r="BI112">
        <v>117.85721063760001</v>
      </c>
    </row>
    <row r="113" spans="1:61" x14ac:dyDescent="0.15">
      <c r="A113" t="s">
        <v>317</v>
      </c>
      <c r="B113">
        <v>33.553826785799998</v>
      </c>
      <c r="C113">
        <v>37.970135736800003</v>
      </c>
      <c r="D113">
        <v>42.5327257796</v>
      </c>
      <c r="E113">
        <v>47.186391774199997</v>
      </c>
      <c r="F113">
        <v>51.880879867700003</v>
      </c>
      <c r="G113">
        <v>56.570454982000001</v>
      </c>
      <c r="H113">
        <v>61.213501242100001</v>
      </c>
      <c r="I113">
        <v>65.772168523700003</v>
      </c>
      <c r="J113">
        <v>70.212063593099998</v>
      </c>
      <c r="K113">
        <v>74.501979679000002</v>
      </c>
      <c r="L113">
        <v>78.613657612200001</v>
      </c>
      <c r="M113">
        <v>82.521572213300004</v>
      </c>
      <c r="N113">
        <v>86.202738323800006</v>
      </c>
      <c r="O113">
        <v>89.636531403899994</v>
      </c>
      <c r="P113">
        <v>92.804517819200001</v>
      </c>
      <c r="Q113">
        <v>95.690289659800001</v>
      </c>
      <c r="R113">
        <v>98.279297893000006</v>
      </c>
      <c r="S113">
        <v>100.5586752672</v>
      </c>
      <c r="T113">
        <v>102.5170356359</v>
      </c>
      <c r="U113">
        <v>104.14422740640001</v>
      </c>
      <c r="V113">
        <v>105.43342371200001</v>
      </c>
      <c r="W113">
        <v>106.3785158676</v>
      </c>
      <c r="X113">
        <v>106.974160707</v>
      </c>
      <c r="Y113">
        <v>107.21576413370001</v>
      </c>
      <c r="Z113">
        <v>107.09942640440001</v>
      </c>
      <c r="AA113">
        <v>106.621865008</v>
      </c>
      <c r="AB113">
        <v>105.7803249511</v>
      </c>
      <c r="AC113">
        <v>104.5724825586</v>
      </c>
      <c r="AD113">
        <v>102.9963465764</v>
      </c>
      <c r="AE113">
        <v>101.05015895859999</v>
      </c>
      <c r="AF113">
        <v>98.732296877099998</v>
      </c>
      <c r="AG113">
        <v>96.041177013899997</v>
      </c>
      <c r="AH113">
        <v>92.975162961500004</v>
      </c>
      <c r="AI113">
        <v>89.532476510500004</v>
      </c>
      <c r="AJ113">
        <v>85.711113695400002</v>
      </c>
      <c r="AK113">
        <v>81.5087666867</v>
      </c>
      <c r="AL113">
        <v>76.922752891599998</v>
      </c>
      <c r="AM113">
        <v>71.949952835900007</v>
      </c>
      <c r="AN113">
        <v>66.586758202400006</v>
      </c>
      <c r="AO113">
        <v>60.829030017699999</v>
      </c>
      <c r="AP113">
        <v>54.672062669100001</v>
      </c>
      <c r="AQ113">
        <v>48.110538519499997</v>
      </c>
      <c r="AR113">
        <v>41.138432722099999</v>
      </c>
      <c r="AS113">
        <v>33.7487731342</v>
      </c>
      <c r="AT113">
        <v>25.933046132499999</v>
      </c>
      <c r="AU113">
        <v>-27.707500388500002</v>
      </c>
      <c r="AV113">
        <v>-27.434592682600002</v>
      </c>
      <c r="AW113">
        <v>-27.144979194800001</v>
      </c>
      <c r="AX113">
        <v>-26.838569253999999</v>
      </c>
      <c r="AY113">
        <v>-26.511268735400002</v>
      </c>
      <c r="AZ113">
        <v>-26.153873791700001</v>
      </c>
      <c r="BA113">
        <v>-26.010084114800001</v>
      </c>
      <c r="BB113">
        <v>-25.803936922399998</v>
      </c>
      <c r="BC113">
        <v>-25.552551582900001</v>
      </c>
      <c r="BD113">
        <v>-25.267770393500001</v>
      </c>
      <c r="BE113">
        <v>-24.9578876536</v>
      </c>
      <c r="BF113">
        <v>-20.526692805100001</v>
      </c>
      <c r="BG113">
        <v>15.539732281099999</v>
      </c>
      <c r="BH113">
        <v>57.183428581299999</v>
      </c>
      <c r="BI113">
        <v>117.8572043161</v>
      </c>
    </row>
    <row r="114" spans="1:61" x14ac:dyDescent="0.15">
      <c r="A114" t="s">
        <v>318</v>
      </c>
      <c r="B114">
        <v>0.52772535850000002</v>
      </c>
      <c r="C114">
        <v>0.50053192030000004</v>
      </c>
      <c r="D114">
        <v>0.47475512289999999</v>
      </c>
      <c r="E114">
        <v>0.4503121745</v>
      </c>
      <c r="F114">
        <v>0.42712532479999998</v>
      </c>
      <c r="G114">
        <v>0.40512153490000002</v>
      </c>
      <c r="H114">
        <v>0.38423216970000001</v>
      </c>
      <c r="I114">
        <v>0.36439271179999999</v>
      </c>
      <c r="J114">
        <v>0.34554249419999999</v>
      </c>
      <c r="K114">
        <v>0.3276244512</v>
      </c>
      <c r="L114">
        <v>0.31058488620000002</v>
      </c>
      <c r="M114">
        <v>0.29437325479999998</v>
      </c>
      <c r="N114">
        <v>0.27894196240000002</v>
      </c>
      <c r="O114">
        <v>0.26424617540000001</v>
      </c>
      <c r="P114">
        <v>0.25024364449999997</v>
      </c>
      <c r="Q114">
        <v>0.23689453999999999</v>
      </c>
      <c r="R114">
        <v>0.2241612975</v>
      </c>
      <c r="S114">
        <v>0.21200847380000001</v>
      </c>
      <c r="T114">
        <v>0.20040261249999999</v>
      </c>
      <c r="U114">
        <v>0.18931211749999999</v>
      </c>
      <c r="V114">
        <v>0.17870713499999999</v>
      </c>
      <c r="W114">
        <v>0.1685594433</v>
      </c>
      <c r="X114">
        <v>0.15884234920000001</v>
      </c>
      <c r="Y114">
        <v>0.14953059090000001</v>
      </c>
      <c r="Z114">
        <v>0.1406002469</v>
      </c>
      <c r="AA114">
        <v>0.13202865120000001</v>
      </c>
      <c r="AB114">
        <v>0.12379431289999999</v>
      </c>
      <c r="AC114">
        <v>0.1158768412</v>
      </c>
      <c r="AD114">
        <v>0.1082568746</v>
      </c>
      <c r="AE114">
        <v>0.100916015</v>
      </c>
      <c r="AF114">
        <v>9.3836764899999994E-2</v>
      </c>
      <c r="AG114">
        <v>8.7002468900000005E-2</v>
      </c>
      <c r="AH114">
        <v>8.0397258200000002E-2</v>
      </c>
      <c r="AI114">
        <v>7.40059988E-2</v>
      </c>
      <c r="AJ114">
        <v>6.7814241999999997E-2</v>
      </c>
      <c r="AK114">
        <v>6.1808178399999997E-2</v>
      </c>
      <c r="AL114">
        <v>5.59745938E-2</v>
      </c>
      <c r="AM114">
        <v>5.0300827800000003E-2</v>
      </c>
      <c r="AN114">
        <v>4.4774734599999998E-2</v>
      </c>
      <c r="AO114">
        <v>3.9384645900000001E-2</v>
      </c>
      <c r="AP114">
        <v>3.4119335299999998E-2</v>
      </c>
      <c r="AQ114">
        <v>2.89679854E-2</v>
      </c>
      <c r="AR114">
        <v>2.39201554E-2</v>
      </c>
      <c r="AS114">
        <v>1.89657508E-2</v>
      </c>
      <c r="AT114">
        <v>1.4094994499999999E-2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-1.0646956500000001E-2</v>
      </c>
      <c r="BD114">
        <v>-1.02463226E-2</v>
      </c>
      <c r="BE114">
        <v>-9.8626514999999998E-3</v>
      </c>
      <c r="BF114">
        <v>-7.9136672999999998E-3</v>
      </c>
      <c r="BG114">
        <v>5.8504751000000004E-3</v>
      </c>
      <c r="BH114">
        <v>2.10390669E-2</v>
      </c>
      <c r="BI114">
        <v>4.2412052800000002E-2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16.3848139931</v>
      </c>
      <c r="C116">
        <v>19.324405373499999</v>
      </c>
      <c r="D116">
        <v>22.577840846899999</v>
      </c>
      <c r="E116">
        <v>26.148019343600001</v>
      </c>
      <c r="F116">
        <v>30.0371904378</v>
      </c>
      <c r="G116">
        <v>34.246772328299997</v>
      </c>
      <c r="H116">
        <v>38.777202172800003</v>
      </c>
      <c r="I116">
        <v>43.627836629500003</v>
      </c>
      <c r="J116">
        <v>48.7969038361</v>
      </c>
      <c r="K116">
        <v>54.281501774299997</v>
      </c>
      <c r="L116">
        <v>60.077635297699999</v>
      </c>
      <c r="M116">
        <v>66.180282281399997</v>
      </c>
      <c r="N116">
        <v>72.583477085400006</v>
      </c>
      <c r="O116">
        <v>79.280395720900003</v>
      </c>
      <c r="P116">
        <v>86.263420088399997</v>
      </c>
      <c r="Q116">
        <v>93.524145260699996</v>
      </c>
      <c r="R116">
        <v>101.053267961</v>
      </c>
      <c r="S116">
        <v>108.8402445908</v>
      </c>
      <c r="T116">
        <v>116.8725113603</v>
      </c>
      <c r="U116">
        <v>125.1551376151</v>
      </c>
      <c r="V116">
        <v>133.68190296590001</v>
      </c>
      <c r="W116">
        <v>142.44675719559999</v>
      </c>
      <c r="X116">
        <v>151.44395534840001</v>
      </c>
      <c r="Y116">
        <v>160.66816434680001</v>
      </c>
      <c r="Z116">
        <v>170.1145478775</v>
      </c>
      <c r="AA116">
        <v>179.77883337489999</v>
      </c>
      <c r="AB116">
        <v>189.65736394180001</v>
      </c>
      <c r="AC116">
        <v>199.7471366501</v>
      </c>
      <c r="AD116">
        <v>210.04582842810001</v>
      </c>
      <c r="AE116">
        <v>220.55181071409999</v>
      </c>
      <c r="AF116">
        <v>231.26415491590001</v>
      </c>
      <c r="AG116">
        <v>242.18263291989999</v>
      </c>
      <c r="AH116">
        <v>253.30772164800001</v>
      </c>
      <c r="AI116">
        <v>264.64063008620002</v>
      </c>
      <c r="AJ116">
        <v>276.18338532799999</v>
      </c>
      <c r="AK116">
        <v>287.93904819969998</v>
      </c>
      <c r="AL116">
        <v>299.91219216489998</v>
      </c>
      <c r="AM116">
        <v>312.10989531320001</v>
      </c>
      <c r="AN116">
        <v>324.54370733809998</v>
      </c>
      <c r="AO116">
        <v>337.23343878759999</v>
      </c>
      <c r="AP116">
        <v>350.21431655949999</v>
      </c>
      <c r="AQ116">
        <v>363.55030126920002</v>
      </c>
      <c r="AR116">
        <v>377.35859239090001</v>
      </c>
      <c r="AS116">
        <v>391.85426800020002</v>
      </c>
      <c r="AT116">
        <v>407.43074165529998</v>
      </c>
      <c r="AU116">
        <v>416.11790207550001</v>
      </c>
      <c r="AV116">
        <v>428.21294055760001</v>
      </c>
      <c r="AW116">
        <v>440.08490711770003</v>
      </c>
      <c r="AX116">
        <v>451.08971200159999</v>
      </c>
      <c r="AY116">
        <v>460.09630319320001</v>
      </c>
      <c r="AZ116">
        <v>502.91699951240003</v>
      </c>
      <c r="BA116">
        <v>521.34715187109998</v>
      </c>
      <c r="BB116">
        <v>539.06959541180004</v>
      </c>
      <c r="BC116">
        <v>556.27874820939996</v>
      </c>
      <c r="BD116">
        <v>573.10268777090005</v>
      </c>
      <c r="BE116">
        <v>589.62429123389995</v>
      </c>
      <c r="BF116">
        <v>606.01519940950004</v>
      </c>
      <c r="BG116">
        <v>622.82665822720003</v>
      </c>
      <c r="BH116">
        <v>638.85265340130002</v>
      </c>
      <c r="BI116">
        <v>653.73715356829996</v>
      </c>
    </row>
    <row r="117" spans="1:61" x14ac:dyDescent="0.15">
      <c r="A117" t="s">
        <v>321</v>
      </c>
      <c r="B117">
        <v>135</v>
      </c>
      <c r="C117">
        <v>161.64021996540001</v>
      </c>
      <c r="D117">
        <v>192.068960355</v>
      </c>
      <c r="E117">
        <v>226.30400463449999</v>
      </c>
      <c r="F117">
        <v>264.3703484147</v>
      </c>
      <c r="G117">
        <v>306.29399922430002</v>
      </c>
      <c r="H117">
        <v>352.09740524360001</v>
      </c>
      <c r="I117">
        <v>401.79600768630002</v>
      </c>
      <c r="J117">
        <v>455.39570772619999</v>
      </c>
      <c r="K117">
        <v>512.89113063570005</v>
      </c>
      <c r="L117">
        <v>574.26459260050001</v>
      </c>
      <c r="M117">
        <v>639.48567577309996</v>
      </c>
      <c r="N117">
        <v>708.51130809419999</v>
      </c>
      <c r="O117">
        <v>781.28622774370001</v>
      </c>
      <c r="P117">
        <v>857.74368322470002</v>
      </c>
      <c r="Q117">
        <v>937.80616794950004</v>
      </c>
      <c r="R117">
        <v>1021.3858904163</v>
      </c>
      <c r="S117">
        <v>1108.3844942369001</v>
      </c>
      <c r="T117">
        <v>1198.6911829559001</v>
      </c>
      <c r="U117">
        <v>1292.1777134253</v>
      </c>
      <c r="V117">
        <v>1388.7937060761001</v>
      </c>
      <c r="W117">
        <v>1488.4783103302</v>
      </c>
      <c r="X117">
        <v>1591.1653434446</v>
      </c>
      <c r="Y117">
        <v>1696.7870003925</v>
      </c>
      <c r="Z117">
        <v>1805.2765775958001</v>
      </c>
      <c r="AA117">
        <v>1916.5705056920001</v>
      </c>
      <c r="AB117">
        <v>2030.6098847805999</v>
      </c>
      <c r="AC117">
        <v>2147.3416505729001</v>
      </c>
      <c r="AD117">
        <v>2266.7194544971999</v>
      </c>
      <c r="AE117">
        <v>2388.7043128267001</v>
      </c>
      <c r="AF117">
        <v>2513.2650632514001</v>
      </c>
      <c r="AG117">
        <v>2640.3786617788001</v>
      </c>
      <c r="AH117">
        <v>2770.0303605931999</v>
      </c>
      <c r="AI117">
        <v>2902.2138358665002</v>
      </c>
      <c r="AJ117">
        <v>3036.9313983717998</v>
      </c>
      <c r="AK117">
        <v>3174.1945480646</v>
      </c>
      <c r="AL117">
        <v>3314.0253796851998</v>
      </c>
      <c r="AM117">
        <v>3456.4598072746999</v>
      </c>
      <c r="AN117">
        <v>3601.5544281637999</v>
      </c>
      <c r="AO117">
        <v>3749.4004109768998</v>
      </c>
      <c r="AP117">
        <v>3900.1506426159999</v>
      </c>
      <c r="AQ117">
        <v>4054.0715357557001</v>
      </c>
      <c r="AR117">
        <v>4211.6402074944999</v>
      </c>
      <c r="AS117">
        <v>4373.7243880776996</v>
      </c>
      <c r="AT117">
        <v>4541.9118539171004</v>
      </c>
      <c r="AU117">
        <v>4719.1072388962002</v>
      </c>
      <c r="AV117">
        <v>4867.1751438731999</v>
      </c>
      <c r="AW117">
        <v>5015.0829534935001</v>
      </c>
      <c r="AX117">
        <v>5161.7808687969</v>
      </c>
      <c r="AY117">
        <v>5303.4285452239001</v>
      </c>
      <c r="AZ117">
        <v>5432.1030376353001</v>
      </c>
      <c r="BA117">
        <v>5722.1875202554002</v>
      </c>
      <c r="BB117">
        <v>5985.6302681910001</v>
      </c>
      <c r="BC117">
        <v>6229.8027941231003</v>
      </c>
      <c r="BD117">
        <v>6460.0299929485</v>
      </c>
      <c r="BE117">
        <v>6680.0965493903996</v>
      </c>
      <c r="BF117">
        <v>6892.6516676192005</v>
      </c>
      <c r="BG117">
        <v>7100.1178802599998</v>
      </c>
      <c r="BH117">
        <v>7306.6818982508003</v>
      </c>
      <c r="BI117">
        <v>7508.7858611045003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15">
      <c r="A120" t="s">
        <v>324</v>
      </c>
      <c r="B120">
        <v>0.14129330400000001</v>
      </c>
      <c r="C120">
        <v>0.1407933663</v>
      </c>
      <c r="D120">
        <v>0.1399321882</v>
      </c>
      <c r="E120">
        <v>0.1389095474</v>
      </c>
      <c r="F120">
        <v>0.13783532100000001</v>
      </c>
      <c r="G120">
        <v>0.13676882269999999</v>
      </c>
      <c r="H120">
        <v>0.1357412761</v>
      </c>
      <c r="I120">
        <v>0.1347684136</v>
      </c>
      <c r="J120">
        <v>0.1338574649</v>
      </c>
      <c r="K120">
        <v>0.1330110042</v>
      </c>
      <c r="L120">
        <v>0.13222905670000001</v>
      </c>
      <c r="M120">
        <v>0.13151024219999999</v>
      </c>
      <c r="N120">
        <v>0.13085239579999999</v>
      </c>
      <c r="O120">
        <v>0.13025290510000001</v>
      </c>
      <c r="P120">
        <v>0.12970890360000001</v>
      </c>
      <c r="Q120">
        <v>0.1292173969</v>
      </c>
      <c r="R120">
        <v>0.1287753723</v>
      </c>
      <c r="S120">
        <v>0.12837993070000001</v>
      </c>
      <c r="T120">
        <v>0.12802848450000001</v>
      </c>
      <c r="U120">
        <v>0.12771908479999999</v>
      </c>
      <c r="V120">
        <v>0.127444158</v>
      </c>
      <c r="W120">
        <v>0.127197795</v>
      </c>
      <c r="X120">
        <v>0.1269750902</v>
      </c>
      <c r="Y120">
        <v>0.12677176070000001</v>
      </c>
      <c r="Z120">
        <v>0.1265839282</v>
      </c>
      <c r="AA120">
        <v>0.12640799489999999</v>
      </c>
      <c r="AB120">
        <v>0.1262405744</v>
      </c>
      <c r="AC120">
        <v>0.12607845479999999</v>
      </c>
      <c r="AD120">
        <v>0.12591858010000001</v>
      </c>
      <c r="AE120">
        <v>0.12575804269999999</v>
      </c>
      <c r="AF120">
        <v>0.12559408150000001</v>
      </c>
      <c r="AG120">
        <v>0.1254240838</v>
      </c>
      <c r="AH120">
        <v>0.12524558790000001</v>
      </c>
      <c r="AI120">
        <v>0.12505628399999999</v>
      </c>
      <c r="AJ120">
        <v>0.1248540111</v>
      </c>
      <c r="AK120">
        <v>0.1246367427</v>
      </c>
      <c r="AL120">
        <v>0.1244025527</v>
      </c>
      <c r="AM120">
        <v>0.1241495428</v>
      </c>
      <c r="AN120">
        <v>0.1238757005</v>
      </c>
      <c r="AO120">
        <v>0.1235786307</v>
      </c>
      <c r="AP120">
        <v>0.12325506360000001</v>
      </c>
      <c r="AQ120">
        <v>0.12289996860000001</v>
      </c>
      <c r="AR120">
        <v>0.1225049782</v>
      </c>
      <c r="AS120">
        <v>0.12205562339999999</v>
      </c>
      <c r="AT120">
        <v>0.12152655129999999</v>
      </c>
      <c r="AU120">
        <v>0.1208734186</v>
      </c>
      <c r="AV120">
        <v>0.12076816109999999</v>
      </c>
      <c r="AW120">
        <v>0.120668356</v>
      </c>
      <c r="AX120">
        <v>0.1205887546</v>
      </c>
      <c r="AY120">
        <v>0.12058690800000001</v>
      </c>
      <c r="AZ120">
        <v>0.1207781919</v>
      </c>
      <c r="BA120">
        <v>0.11855216759999999</v>
      </c>
      <c r="BB120">
        <v>0.1168774866</v>
      </c>
      <c r="BC120">
        <v>0.1155728301</v>
      </c>
      <c r="BD120">
        <v>0.1145211283</v>
      </c>
      <c r="BE120">
        <v>0.113645607</v>
      </c>
      <c r="BF120">
        <v>0.112895367</v>
      </c>
      <c r="BG120">
        <v>0.11222977520000001</v>
      </c>
      <c r="BH120">
        <v>0.1115950089</v>
      </c>
      <c r="BI120">
        <v>0.11102438539999999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47.088037910700002</v>
      </c>
      <c r="C123">
        <v>56.361037704799998</v>
      </c>
      <c r="D123">
        <v>66.741518450000001</v>
      </c>
      <c r="E123">
        <v>78.232741903299996</v>
      </c>
      <c r="F123">
        <v>90.834171398400002</v>
      </c>
      <c r="G123">
        <v>104.5413290326</v>
      </c>
      <c r="H123">
        <v>119.3456828397</v>
      </c>
      <c r="I123">
        <v>135.23459634779999</v>
      </c>
      <c r="J123">
        <v>152.1913574715</v>
      </c>
      <c r="K123">
        <v>170.1952924231</v>
      </c>
      <c r="L123">
        <v>189.2219628325</v>
      </c>
      <c r="M123">
        <v>209.24343968220001</v>
      </c>
      <c r="N123">
        <v>230.22864546829999</v>
      </c>
      <c r="O123">
        <v>252.14375619059999</v>
      </c>
      <c r="P123">
        <v>274.952657956</v>
      </c>
      <c r="Q123">
        <v>298.61746070829997</v>
      </c>
      <c r="R123">
        <v>323.09908704949999</v>
      </c>
      <c r="S123">
        <v>348.35798359969999</v>
      </c>
      <c r="T123">
        <v>374.35505803469999</v>
      </c>
      <c r="U123">
        <v>401.06080585540002</v>
      </c>
      <c r="V123">
        <v>428.44400105160003</v>
      </c>
      <c r="W123">
        <v>456.47268616820003</v>
      </c>
      <c r="X123">
        <v>485.11489310709999</v>
      </c>
      <c r="Y123">
        <v>514.33917895649995</v>
      </c>
      <c r="Z123">
        <v>544.11503320500003</v>
      </c>
      <c r="AA123">
        <v>574.41319477920001</v>
      </c>
      <c r="AB123">
        <v>605.20590432569998</v>
      </c>
      <c r="AC123">
        <v>636.4671096861</v>
      </c>
      <c r="AD123">
        <v>668.17263666849999</v>
      </c>
      <c r="AE123">
        <v>700.30033347450001</v>
      </c>
      <c r="AF123">
        <v>732.83019401130002</v>
      </c>
      <c r="AG123">
        <v>765.7444622196</v>
      </c>
      <c r="AH123">
        <v>799.02771545960002</v>
      </c>
      <c r="AI123">
        <v>832.66691856880004</v>
      </c>
      <c r="AJ123">
        <v>866.65142896949999</v>
      </c>
      <c r="AK123">
        <v>900.97291304479995</v>
      </c>
      <c r="AL123">
        <v>935.62509733360002</v>
      </c>
      <c r="AM123">
        <v>970.60321131149999</v>
      </c>
      <c r="AN123">
        <v>1005.9028571767</v>
      </c>
      <c r="AO123">
        <v>1041.5178221854001</v>
      </c>
      <c r="AP123">
        <v>1077.4359522243001</v>
      </c>
      <c r="AQ123">
        <v>1113.6314933573001</v>
      </c>
      <c r="AR123">
        <v>1150.0510415362</v>
      </c>
      <c r="AS123">
        <v>1186.5880204545999</v>
      </c>
      <c r="AT123">
        <v>1223.0368138742999</v>
      </c>
      <c r="AU123">
        <v>1262.3373224149</v>
      </c>
      <c r="AV123">
        <v>1302.6955358613</v>
      </c>
      <c r="AW123">
        <v>1344.4072756742</v>
      </c>
      <c r="AX123">
        <v>1387.7899400453</v>
      </c>
      <c r="AY123">
        <v>1433.3626925962999</v>
      </c>
      <c r="AZ123">
        <v>1444.2744601382001</v>
      </c>
      <c r="BA123">
        <v>1497.2020771682</v>
      </c>
      <c r="BB123">
        <v>1548.0972996441001</v>
      </c>
      <c r="BC123">
        <v>1597.5184563961</v>
      </c>
      <c r="BD123">
        <v>1645.8333597522001</v>
      </c>
      <c r="BE123">
        <v>1693.2800158513</v>
      </c>
      <c r="BF123">
        <v>1740.3513418939999</v>
      </c>
      <c r="BG123">
        <v>1788.630403114</v>
      </c>
      <c r="BH123">
        <v>1834.6537738703</v>
      </c>
      <c r="BI123">
        <v>1877.3990051193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6.8862295861999998</v>
      </c>
      <c r="C126">
        <v>7.7819962469000004</v>
      </c>
      <c r="D126">
        <v>8.7678627044000006</v>
      </c>
      <c r="E126">
        <v>9.8439218437000005</v>
      </c>
      <c r="F126">
        <v>11.010803974</v>
      </c>
      <c r="G126">
        <v>12.269308132999999</v>
      </c>
      <c r="H126">
        <v>13.6201568371</v>
      </c>
      <c r="I126">
        <v>15.0638344774</v>
      </c>
      <c r="J126">
        <v>16.600484186799999</v>
      </c>
      <c r="K126">
        <v>18.229846820100001</v>
      </c>
      <c r="L126">
        <v>19.9512311073</v>
      </c>
      <c r="M126">
        <v>21.763507418700001</v>
      </c>
      <c r="N126">
        <v>23.665119753100001</v>
      </c>
      <c r="O126">
        <v>25.6541120704</v>
      </c>
      <c r="P126">
        <v>27.728166331699999</v>
      </c>
      <c r="Q126">
        <v>29.884650950200001</v>
      </c>
      <c r="R126">
        <v>32.120680219599997</v>
      </c>
      <c r="S126">
        <v>34.4331883742</v>
      </c>
      <c r="T126">
        <v>36.819027448999996</v>
      </c>
      <c r="U126">
        <v>39.2758678374</v>
      </c>
      <c r="V126">
        <v>41.801087641800002</v>
      </c>
      <c r="W126">
        <v>44.391887826900003</v>
      </c>
      <c r="X126">
        <v>47.045377582599997</v>
      </c>
      <c r="Y126">
        <v>49.758639450499999</v>
      </c>
      <c r="Z126">
        <v>52.528780385499999</v>
      </c>
      <c r="AA126">
        <v>55.352972831000002</v>
      </c>
      <c r="AB126">
        <v>58.228488446900002</v>
      </c>
      <c r="AC126">
        <v>61.152726318900001</v>
      </c>
      <c r="AD126">
        <v>64.1232368764</v>
      </c>
      <c r="AE126">
        <v>67.137742373999998</v>
      </c>
      <c r="AF126">
        <v>70.194154488999999</v>
      </c>
      <c r="AG126">
        <v>73.290589293799997</v>
      </c>
      <c r="AH126">
        <v>76.425379478599993</v>
      </c>
      <c r="AI126">
        <v>79.5970830861</v>
      </c>
      <c r="AJ126">
        <v>82.804486954799998</v>
      </c>
      <c r="AK126">
        <v>86.046601143900006</v>
      </c>
      <c r="AL126">
        <v>89.322637119000007</v>
      </c>
      <c r="AM126">
        <v>92.631956112400005</v>
      </c>
      <c r="AN126">
        <v>95.973962506000007</v>
      </c>
      <c r="AO126">
        <v>99.347896137000006</v>
      </c>
      <c r="AP126">
        <v>102.7524396143</v>
      </c>
      <c r="AQ126">
        <v>106.1849889118</v>
      </c>
      <c r="AR126">
        <v>109.640314854</v>
      </c>
      <c r="AS126">
        <v>113.1081316305</v>
      </c>
      <c r="AT126">
        <v>116.568727131</v>
      </c>
      <c r="AU126">
        <v>120.30217604720001</v>
      </c>
      <c r="AV126">
        <v>124.1373525212</v>
      </c>
      <c r="AW126">
        <v>128.10233968750001</v>
      </c>
      <c r="AX126">
        <v>132.2272801588</v>
      </c>
      <c r="AY126">
        <v>136.5615439016</v>
      </c>
      <c r="AZ126">
        <v>137.59428502029999</v>
      </c>
      <c r="BA126">
        <v>142.63047556559999</v>
      </c>
      <c r="BB126">
        <v>147.4734772315</v>
      </c>
      <c r="BC126">
        <v>152.1764631815</v>
      </c>
      <c r="BD126">
        <v>156.77444862030001</v>
      </c>
      <c r="BE126">
        <v>161.29007931550001</v>
      </c>
      <c r="BF126">
        <v>165.7702796316</v>
      </c>
      <c r="BG126">
        <v>170.36580720699999</v>
      </c>
      <c r="BH126">
        <v>174.746744804</v>
      </c>
      <c r="BI126">
        <v>178.81569145829999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0.28962136109999997</v>
      </c>
      <c r="C128">
        <v>0.33955595690000001</v>
      </c>
      <c r="D128">
        <v>0.38568493640000001</v>
      </c>
      <c r="E128">
        <v>0.42814668769999997</v>
      </c>
      <c r="F128">
        <v>0.4671840263</v>
      </c>
      <c r="G128">
        <v>0.50307393050000004</v>
      </c>
      <c r="H128">
        <v>0.53609359869999995</v>
      </c>
      <c r="I128">
        <v>0.56650514340000002</v>
      </c>
      <c r="J128">
        <v>0.59454965739999999</v>
      </c>
      <c r="K128">
        <v>0.62044585610000003</v>
      </c>
      <c r="L128">
        <v>0.64439084440000005</v>
      </c>
      <c r="M128">
        <v>0.66656177169999997</v>
      </c>
      <c r="N128">
        <v>0.68711776520000001</v>
      </c>
      <c r="O128">
        <v>0.70620185700000004</v>
      </c>
      <c r="P128">
        <v>0.7239427813</v>
      </c>
      <c r="Q128">
        <v>0.74045660520000001</v>
      </c>
      <c r="R128">
        <v>0.75584819520000002</v>
      </c>
      <c r="S128">
        <v>0.77021254910000003</v>
      </c>
      <c r="T128">
        <v>0.78363603950000005</v>
      </c>
      <c r="U128">
        <v>0.79620134649999996</v>
      </c>
      <c r="V128">
        <v>0.80798122910000003</v>
      </c>
      <c r="W128">
        <v>0.81904047759999998</v>
      </c>
      <c r="X128">
        <v>0.82943725779999999</v>
      </c>
      <c r="Y128">
        <v>0.83922408420000005</v>
      </c>
      <c r="Z128">
        <v>0.84844856209999997</v>
      </c>
      <c r="AA128">
        <v>0.85715397680000005</v>
      </c>
      <c r="AB128">
        <v>0.86537977929999998</v>
      </c>
      <c r="AC128">
        <v>0.87316199620000001</v>
      </c>
      <c r="AD128">
        <v>0.88053358270000004</v>
      </c>
      <c r="AE128">
        <v>0.88752473160000001</v>
      </c>
      <c r="AF128">
        <v>0.89416314419999998</v>
      </c>
      <c r="AG128">
        <v>0.9004742711</v>
      </c>
      <c r="AH128">
        <v>0.90648152439999996</v>
      </c>
      <c r="AI128">
        <v>0.91220646569999997</v>
      </c>
      <c r="AJ128">
        <v>0.91766896799999997</v>
      </c>
      <c r="AK128">
        <v>0.92288735180000003</v>
      </c>
      <c r="AL128">
        <v>0.92787848829999997</v>
      </c>
      <c r="AM128">
        <v>0.93265786009999996</v>
      </c>
      <c r="AN128">
        <v>0.93723955650000002</v>
      </c>
      <c r="AO128">
        <v>0.9416361674</v>
      </c>
      <c r="AP128">
        <v>0.94585850699999996</v>
      </c>
      <c r="AQ128">
        <v>0.94991505050000002</v>
      </c>
      <c r="AR128">
        <v>0.95381088059999997</v>
      </c>
      <c r="AS128">
        <v>0.95754579520000005</v>
      </c>
      <c r="AT128">
        <v>0.96111098549999996</v>
      </c>
      <c r="AU128">
        <v>0.96478910299999998</v>
      </c>
      <c r="AV128">
        <v>0.96839898970000005</v>
      </c>
      <c r="AW128">
        <v>0.97196489129999997</v>
      </c>
      <c r="AX128">
        <v>0.97550866960000004</v>
      </c>
      <c r="AY128">
        <v>0.97906358650000003</v>
      </c>
      <c r="AZ128">
        <v>0.97988657209999996</v>
      </c>
      <c r="BA128">
        <v>0.98377518109999995</v>
      </c>
      <c r="BB128">
        <v>0.98733130599999996</v>
      </c>
      <c r="BC128">
        <v>0.99062618849999995</v>
      </c>
      <c r="BD128">
        <v>0.99370780290000005</v>
      </c>
      <c r="BE128">
        <v>0.99660926329999999</v>
      </c>
      <c r="BF128">
        <v>0.9993738405</v>
      </c>
      <c r="BG128">
        <v>1.0020992388000001</v>
      </c>
      <c r="BH128">
        <v>1.0045999233</v>
      </c>
      <c r="BI128">
        <v>1.0068424297</v>
      </c>
    </row>
    <row r="129" spans="1:61" x14ac:dyDescent="0.15">
      <c r="A129" t="s">
        <v>332</v>
      </c>
      <c r="B129">
        <v>2668.2118865870998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0.25813892869999999</v>
      </c>
      <c r="C131">
        <v>0.25532525919999999</v>
      </c>
      <c r="D131">
        <v>0.25277656520000003</v>
      </c>
      <c r="E131">
        <v>0.25050611849999999</v>
      </c>
      <c r="F131">
        <v>0.2485054357</v>
      </c>
      <c r="G131">
        <v>0.24675582409999999</v>
      </c>
      <c r="H131">
        <v>0.24523459819999999</v>
      </c>
      <c r="I131">
        <v>0.24391838969999999</v>
      </c>
      <c r="J131">
        <v>0.24278484480000001</v>
      </c>
      <c r="K131">
        <v>0.241813422</v>
      </c>
      <c r="L131">
        <v>0.24098568849999999</v>
      </c>
      <c r="M131">
        <v>0.24028533860000001</v>
      </c>
      <c r="N131">
        <v>0.23969805590000001</v>
      </c>
      <c r="O131">
        <v>0.2392112804</v>
      </c>
      <c r="P131">
        <v>0.23881389929999999</v>
      </c>
      <c r="Q131">
        <v>0.23849584900000001</v>
      </c>
      <c r="R131">
        <v>0.23824757020000001</v>
      </c>
      <c r="S131">
        <v>0.2380592003</v>
      </c>
      <c r="T131">
        <v>0.2379192835</v>
      </c>
      <c r="U131">
        <v>0.23783988149999999</v>
      </c>
      <c r="V131">
        <v>0.23781487740000001</v>
      </c>
      <c r="W131">
        <v>0.23783959390000001</v>
      </c>
      <c r="X131">
        <v>0.2379103766</v>
      </c>
      <c r="Y131">
        <v>0.23802432070000001</v>
      </c>
      <c r="Z131">
        <v>0.23817908469999999</v>
      </c>
      <c r="AA131">
        <v>0.2383727574</v>
      </c>
      <c r="AB131">
        <v>0.2386037593</v>
      </c>
      <c r="AC131">
        <v>0.2388707649</v>
      </c>
      <c r="AD131">
        <v>0.23917263959999999</v>
      </c>
      <c r="AE131">
        <v>0.23950838590000001</v>
      </c>
      <c r="AF131">
        <v>0.23987709830000001</v>
      </c>
      <c r="AG131">
        <v>0.24027792689999999</v>
      </c>
      <c r="AH131">
        <v>0.24071005570000001</v>
      </c>
      <c r="AI131">
        <v>0.24117270530000001</v>
      </c>
      <c r="AJ131">
        <v>0.24166518370000001</v>
      </c>
      <c r="AK131">
        <v>0.2421870227</v>
      </c>
      <c r="AL131">
        <v>0.24273827649999999</v>
      </c>
      <c r="AM131">
        <v>0.2433201109</v>
      </c>
      <c r="AN131">
        <v>0.24393592049999999</v>
      </c>
      <c r="AO131">
        <v>0.24459338559999999</v>
      </c>
      <c r="AP131">
        <v>0.24530819919999999</v>
      </c>
      <c r="AQ131">
        <v>0.24611073780000001</v>
      </c>
      <c r="AR131">
        <v>0.24705788419999999</v>
      </c>
      <c r="AS131">
        <v>0.24825378209999999</v>
      </c>
      <c r="AT131">
        <v>0.249885832</v>
      </c>
      <c r="AU131">
        <v>0.2479171896</v>
      </c>
      <c r="AV131">
        <v>0.2473920178</v>
      </c>
      <c r="AW131">
        <v>0.2466163267</v>
      </c>
      <c r="AX131">
        <v>0.24530681579999999</v>
      </c>
      <c r="AY131">
        <v>0.2429924832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1</v>
      </c>
      <c r="C132">
        <v>1.1040808032</v>
      </c>
      <c r="D132">
        <v>1.21899442</v>
      </c>
      <c r="E132">
        <v>1.3458683383000001</v>
      </c>
      <c r="F132">
        <v>1.485947396</v>
      </c>
      <c r="G132">
        <v>1.6406059945</v>
      </c>
      <c r="H132">
        <v>1.8113615840999999</v>
      </c>
      <c r="I132">
        <v>1.9998895527</v>
      </c>
      <c r="J132">
        <v>2.2080396636000001</v>
      </c>
      <c r="K132">
        <v>2.4378542052999999</v>
      </c>
      <c r="L132">
        <v>2.6915880291000001</v>
      </c>
      <c r="M132">
        <v>2.9717306730000002</v>
      </c>
      <c r="N132">
        <v>3.2810307883999998</v>
      </c>
      <c r="O132">
        <v>3.6225231081000002</v>
      </c>
      <c r="P132">
        <v>3.9995582228000002</v>
      </c>
      <c r="Q132">
        <v>4.4158354550999999</v>
      </c>
      <c r="R132">
        <v>4.8754391560999997</v>
      </c>
      <c r="S132">
        <v>5.3828787794000004</v>
      </c>
      <c r="T132">
        <v>5.9431331263000002</v>
      </c>
      <c r="U132">
        <v>6.5616991956000001</v>
      </c>
      <c r="V132">
        <v>7.2446461183000004</v>
      </c>
      <c r="W132">
        <v>7.9986747051</v>
      </c>
      <c r="X132">
        <v>8.8311831929999993</v>
      </c>
      <c r="Y132">
        <v>9.7503398328999999</v>
      </c>
      <c r="Z132">
        <v>10.7651630342</v>
      </c>
      <c r="AA132">
        <v>11.8856098494</v>
      </c>
      <c r="AB132">
        <v>13.122673668999999</v>
      </c>
      <c r="AC132">
        <v>14.488492084600001</v>
      </c>
      <c r="AD132">
        <v>15.996465978</v>
      </c>
      <c r="AE132">
        <v>17.661391005300001</v>
      </c>
      <c r="AF132">
        <v>19.499602766799999</v>
      </c>
      <c r="AG132">
        <v>21.529137084799999</v>
      </c>
      <c r="AH132">
        <v>23.769906964800001</v>
      </c>
      <c r="AI132">
        <v>26.243897973700001</v>
      </c>
      <c r="AJ132">
        <v>28.9753839539</v>
      </c>
      <c r="AK132">
        <v>31.9911651888</v>
      </c>
      <c r="AL132">
        <v>35.320831357000003</v>
      </c>
      <c r="AM132">
        <v>38.997051854299997</v>
      </c>
      <c r="AN132">
        <v>43.055896333699998</v>
      </c>
      <c r="AO132">
        <v>47.537188606699999</v>
      </c>
      <c r="AP132">
        <v>52.484897378699998</v>
      </c>
      <c r="AQ132">
        <v>57.9475676538</v>
      </c>
      <c r="AR132">
        <v>63.9787970386</v>
      </c>
      <c r="AS132">
        <v>70.637761622200003</v>
      </c>
      <c r="AT132">
        <v>77.989796588100006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124.8329740817</v>
      </c>
      <c r="BD132">
        <v>121.7121497297</v>
      </c>
      <c r="BE132">
        <v>118.66934598650001</v>
      </c>
      <c r="BF132">
        <v>109.98559139379999</v>
      </c>
      <c r="BG132">
        <v>63.4998585612</v>
      </c>
      <c r="BH132">
        <v>24.595649848600001</v>
      </c>
      <c r="BI132">
        <v>0</v>
      </c>
    </row>
    <row r="133" spans="1:61" x14ac:dyDescent="0.15">
      <c r="A133" t="s">
        <v>343</v>
      </c>
      <c r="B133">
        <v>1</v>
      </c>
      <c r="C133">
        <v>1.1040808032</v>
      </c>
      <c r="D133">
        <v>1.21899442</v>
      </c>
      <c r="E133">
        <v>1.3458683383000001</v>
      </c>
      <c r="F133">
        <v>1.485947396</v>
      </c>
      <c r="G133">
        <v>1.6406059945</v>
      </c>
      <c r="H133">
        <v>1.8113615840999999</v>
      </c>
      <c r="I133">
        <v>1.9998895527</v>
      </c>
      <c r="J133">
        <v>2.2080396636000001</v>
      </c>
      <c r="K133">
        <v>2.4378542052999999</v>
      </c>
      <c r="L133">
        <v>2.6915880291000001</v>
      </c>
      <c r="M133">
        <v>2.9717306730000002</v>
      </c>
      <c r="N133">
        <v>3.2810307883999998</v>
      </c>
      <c r="O133">
        <v>3.6225231081000002</v>
      </c>
      <c r="P133">
        <v>3.9995582228000002</v>
      </c>
      <c r="Q133">
        <v>4.4158354550999999</v>
      </c>
      <c r="R133">
        <v>4.8754391560999997</v>
      </c>
      <c r="S133">
        <v>5.3828787794000004</v>
      </c>
      <c r="T133">
        <v>5.9431331263000002</v>
      </c>
      <c r="U133">
        <v>6.5616991956000001</v>
      </c>
      <c r="V133">
        <v>7.2446461183000004</v>
      </c>
      <c r="W133">
        <v>7.9986747051</v>
      </c>
      <c r="X133">
        <v>8.8311831929999993</v>
      </c>
      <c r="Y133">
        <v>9.7503398328999999</v>
      </c>
      <c r="Z133">
        <v>10.7651630342</v>
      </c>
      <c r="AA133">
        <v>11.8856098494</v>
      </c>
      <c r="AB133">
        <v>13.122673668999999</v>
      </c>
      <c r="AC133">
        <v>14.488492084600001</v>
      </c>
      <c r="AD133">
        <v>15.996465978</v>
      </c>
      <c r="AE133">
        <v>17.661391005300001</v>
      </c>
      <c r="AF133">
        <v>19.499602766799999</v>
      </c>
      <c r="AG133">
        <v>21.529137084799999</v>
      </c>
      <c r="AH133">
        <v>23.769906964800001</v>
      </c>
      <c r="AI133">
        <v>26.243897973700001</v>
      </c>
      <c r="AJ133">
        <v>28.9753839539</v>
      </c>
      <c r="AK133">
        <v>31.9911651888</v>
      </c>
      <c r="AL133">
        <v>35.320831357000003</v>
      </c>
      <c r="AM133">
        <v>38.997051854299997</v>
      </c>
      <c r="AN133">
        <v>43.055896333699998</v>
      </c>
      <c r="AO133">
        <v>47.537188606699999</v>
      </c>
      <c r="AP133">
        <v>52.484897378699998</v>
      </c>
      <c r="AQ133">
        <v>57.9475676538</v>
      </c>
      <c r="AR133">
        <v>63.9787970386</v>
      </c>
      <c r="AS133">
        <v>70.637761622200003</v>
      </c>
      <c r="AT133">
        <v>77.989796588100006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124.8329740817</v>
      </c>
      <c r="BD133">
        <v>121.7121497297</v>
      </c>
      <c r="BE133">
        <v>118.66934598650001</v>
      </c>
      <c r="BF133">
        <v>109.98559139379999</v>
      </c>
      <c r="BG133">
        <v>63.4998585612</v>
      </c>
      <c r="BH133">
        <v>24.595649848600001</v>
      </c>
      <c r="BI133">
        <v>0</v>
      </c>
    </row>
    <row r="134" spans="1:61" x14ac:dyDescent="0.15">
      <c r="A134" t="s">
        <v>344</v>
      </c>
      <c r="B134">
        <v>3.6659999999999999</v>
      </c>
      <c r="C134">
        <v>4.0475602244999997</v>
      </c>
      <c r="D134">
        <v>4.4688335436999997</v>
      </c>
      <c r="E134">
        <v>4.9339533283000003</v>
      </c>
      <c r="F134">
        <v>5.4474831537000004</v>
      </c>
      <c r="G134">
        <v>6.0144615757000004</v>
      </c>
      <c r="H134">
        <v>6.6404515673000004</v>
      </c>
      <c r="I134">
        <v>7.3315951001000004</v>
      </c>
      <c r="J134">
        <v>8.0946734068000001</v>
      </c>
      <c r="K134">
        <v>8.9371735165999997</v>
      </c>
      <c r="L134">
        <v>9.8673617145999994</v>
      </c>
      <c r="M134">
        <v>10.8943646473</v>
      </c>
      <c r="N134">
        <v>12.0282588701</v>
      </c>
      <c r="O134">
        <v>13.2801697145</v>
      </c>
      <c r="P134">
        <v>14.662380445</v>
      </c>
      <c r="Q134">
        <v>16.1884527785</v>
      </c>
      <c r="R134">
        <v>17.873359946200001</v>
      </c>
      <c r="S134">
        <v>19.7336336053</v>
      </c>
      <c r="T134">
        <v>21.787526041</v>
      </c>
      <c r="U134">
        <v>24.0551892511</v>
      </c>
      <c r="V134">
        <v>26.558872669500001</v>
      </c>
      <c r="W134">
        <v>29.323141468999999</v>
      </c>
      <c r="X134">
        <v>32.3751175855</v>
      </c>
      <c r="Y134">
        <v>35.744745827499997</v>
      </c>
      <c r="Z134">
        <v>39.4650876834</v>
      </c>
      <c r="AA134">
        <v>43.5726457078</v>
      </c>
      <c r="AB134">
        <v>48.1077216706</v>
      </c>
      <c r="AC134">
        <v>53.114811982299997</v>
      </c>
      <c r="AD134">
        <v>58.643044275199998</v>
      </c>
      <c r="AE134">
        <v>64.746659425399997</v>
      </c>
      <c r="AF134">
        <v>71.485543742999994</v>
      </c>
      <c r="AG134">
        <v>78.925816552900002</v>
      </c>
      <c r="AH134">
        <v>87.140478932899995</v>
      </c>
      <c r="AI134">
        <v>96.210129971499995</v>
      </c>
      <c r="AJ134">
        <v>106.22375757490001</v>
      </c>
      <c r="AK134">
        <v>117.27961158230001</v>
      </c>
      <c r="AL134">
        <v>129.48616775470001</v>
      </c>
      <c r="AM134">
        <v>142.96319209789999</v>
      </c>
      <c r="AN134">
        <v>157.8429159595</v>
      </c>
      <c r="AO134">
        <v>174.27133343200001</v>
      </c>
      <c r="AP134">
        <v>192.40963379030001</v>
      </c>
      <c r="AQ134">
        <v>212.43578301869999</v>
      </c>
      <c r="AR134">
        <v>234.5462699437</v>
      </c>
      <c r="AS134">
        <v>258.958034107</v>
      </c>
      <c r="AT134">
        <v>285.9105942919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457.63768298370002</v>
      </c>
      <c r="BD134">
        <v>446.19674090910001</v>
      </c>
      <c r="BE134">
        <v>435.0418223863</v>
      </c>
      <c r="BF134">
        <v>403.20717804980001</v>
      </c>
      <c r="BG134">
        <v>232.79048148539999</v>
      </c>
      <c r="BH134">
        <v>90.167652344999993</v>
      </c>
      <c r="BI134">
        <v>0</v>
      </c>
    </row>
    <row r="135" spans="1:61" x14ac:dyDescent="0.15">
      <c r="A135" t="s">
        <v>337</v>
      </c>
      <c r="B135">
        <v>3.8976323E-2</v>
      </c>
      <c r="C135">
        <v>4.1763681800000001E-2</v>
      </c>
      <c r="D135">
        <v>4.4750376199999997E-2</v>
      </c>
      <c r="E135">
        <v>4.79506616E-2</v>
      </c>
      <c r="F135">
        <v>5.1379812699999999E-2</v>
      </c>
      <c r="G135">
        <v>5.5054196600000001E-2</v>
      </c>
      <c r="H135">
        <v>5.8991350999999997E-2</v>
      </c>
      <c r="I135">
        <v>6.3210067600000003E-2</v>
      </c>
      <c r="J135">
        <v>6.7730482300000006E-2</v>
      </c>
      <c r="K135">
        <v>7.2574170499999993E-2</v>
      </c>
      <c r="L135">
        <v>7.7764251000000006E-2</v>
      </c>
      <c r="M135">
        <v>8.3325495799999996E-2</v>
      </c>
      <c r="N135">
        <v>8.9284448299999999E-2</v>
      </c>
      <c r="O135">
        <v>9.5669550199999995E-2</v>
      </c>
      <c r="P135">
        <v>0.10251127729999999</v>
      </c>
      <c r="Q135">
        <v>0.1098422848</v>
      </c>
      <c r="R135">
        <v>0.11769756300000001</v>
      </c>
      <c r="S135">
        <v>0.12611460490000001</v>
      </c>
      <c r="T135">
        <v>0.1351335843</v>
      </c>
      <c r="U135">
        <v>0.14479754850000001</v>
      </c>
      <c r="V135">
        <v>0.15515262299999999</v>
      </c>
      <c r="W135">
        <v>0.16624823180000001</v>
      </c>
      <c r="X135">
        <v>0.17813733370000001</v>
      </c>
      <c r="Y135">
        <v>0.1908766747</v>
      </c>
      <c r="Z135">
        <v>0.20452705900000001</v>
      </c>
      <c r="AA135">
        <v>0.2191536389</v>
      </c>
      <c r="AB135">
        <v>0.2348262264</v>
      </c>
      <c r="AC135">
        <v>0.25161962570000002</v>
      </c>
      <c r="AD135">
        <v>0.26961399069999997</v>
      </c>
      <c r="AE135">
        <v>0.28889520759999998</v>
      </c>
      <c r="AF135">
        <v>0.30955530450000002</v>
      </c>
      <c r="AG135">
        <v>0.33169289070000002</v>
      </c>
      <c r="AH135">
        <v>0.35541362780000002</v>
      </c>
      <c r="AI135">
        <v>0.3808307333</v>
      </c>
      <c r="AJ135">
        <v>0.40806552159999998</v>
      </c>
      <c r="AK135">
        <v>0.43724798279999999</v>
      </c>
      <c r="AL135">
        <v>0.46851740320000002</v>
      </c>
      <c r="AM135">
        <v>0.50202302970000001</v>
      </c>
      <c r="AN135">
        <v>0.5379247828</v>
      </c>
      <c r="AO135">
        <v>0.57639401940000001</v>
      </c>
      <c r="AP135">
        <v>0.61761435099999995</v>
      </c>
      <c r="AQ135">
        <v>0.66178251990000003</v>
      </c>
      <c r="AR135">
        <v>0.70910933799999998</v>
      </c>
      <c r="AS135">
        <v>0.75982069360000004</v>
      </c>
      <c r="AT135">
        <v>0.81415862900000002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1.2</v>
      </c>
      <c r="BD135">
        <v>1.2</v>
      </c>
      <c r="BE135">
        <v>1.2</v>
      </c>
      <c r="BF135">
        <v>1.1666885328000001</v>
      </c>
      <c r="BG135">
        <v>0.87202403620000002</v>
      </c>
      <c r="BH135">
        <v>0.52215042769999997</v>
      </c>
      <c r="BI135">
        <v>0</v>
      </c>
    </row>
    <row r="136" spans="1:61" x14ac:dyDescent="0.15">
      <c r="A136" t="s">
        <v>345</v>
      </c>
      <c r="B136">
        <v>3.8976323E-2</v>
      </c>
      <c r="C136">
        <v>4.1763681800000001E-2</v>
      </c>
      <c r="D136">
        <v>4.4750376199999997E-2</v>
      </c>
      <c r="E136">
        <v>4.79506616E-2</v>
      </c>
      <c r="F136">
        <v>5.1379812699999999E-2</v>
      </c>
      <c r="G136">
        <v>5.5054196600000001E-2</v>
      </c>
      <c r="H136">
        <v>5.8991350999999997E-2</v>
      </c>
      <c r="I136">
        <v>6.3210067600000003E-2</v>
      </c>
      <c r="J136">
        <v>6.7730482300000006E-2</v>
      </c>
      <c r="K136">
        <v>7.2574170499999993E-2</v>
      </c>
      <c r="L136">
        <v>7.7764251000000006E-2</v>
      </c>
      <c r="M136">
        <v>8.3325495799999996E-2</v>
      </c>
      <c r="N136">
        <v>8.9284448299999999E-2</v>
      </c>
      <c r="O136">
        <v>9.5669550199999995E-2</v>
      </c>
      <c r="P136">
        <v>0.10251127729999999</v>
      </c>
      <c r="Q136">
        <v>0.1098422848</v>
      </c>
      <c r="R136">
        <v>0.11769756300000001</v>
      </c>
      <c r="S136">
        <v>0.12611460490000001</v>
      </c>
      <c r="T136">
        <v>0.1351335843</v>
      </c>
      <c r="U136">
        <v>0.14479754850000001</v>
      </c>
      <c r="V136">
        <v>0.15515262299999999</v>
      </c>
      <c r="W136">
        <v>0.16624823180000001</v>
      </c>
      <c r="X136">
        <v>0.17813733370000001</v>
      </c>
      <c r="Y136">
        <v>0.1908766747</v>
      </c>
      <c r="Z136">
        <v>0.20452705900000001</v>
      </c>
      <c r="AA136">
        <v>0.2191536389</v>
      </c>
      <c r="AB136">
        <v>0.2348262264</v>
      </c>
      <c r="AC136">
        <v>0.25161962570000002</v>
      </c>
      <c r="AD136">
        <v>0.26961399069999997</v>
      </c>
      <c r="AE136">
        <v>0.28889520759999998</v>
      </c>
      <c r="AF136">
        <v>0.30955530450000002</v>
      </c>
      <c r="AG136">
        <v>0.33169289070000002</v>
      </c>
      <c r="AH136">
        <v>0.35541362780000002</v>
      </c>
      <c r="AI136">
        <v>0.3808307333</v>
      </c>
      <c r="AJ136">
        <v>0.40806552159999998</v>
      </c>
      <c r="AK136">
        <v>0.43724798279999999</v>
      </c>
      <c r="AL136">
        <v>0.46851740320000002</v>
      </c>
      <c r="AM136">
        <v>0.50202302970000001</v>
      </c>
      <c r="AN136">
        <v>0.5379247828</v>
      </c>
      <c r="AO136">
        <v>0.57639401940000001</v>
      </c>
      <c r="AP136">
        <v>0.61761435099999995</v>
      </c>
      <c r="AQ136">
        <v>0.66178251990000003</v>
      </c>
      <c r="AR136">
        <v>0.70910933799999998</v>
      </c>
      <c r="AS136">
        <v>0.75982069360000004</v>
      </c>
      <c r="AT136">
        <v>0.81415862900000002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1.2</v>
      </c>
      <c r="BD136">
        <v>1.2</v>
      </c>
      <c r="BE136">
        <v>1.2</v>
      </c>
      <c r="BF136">
        <v>1.1666885328000001</v>
      </c>
      <c r="BG136">
        <v>0.87202403620000002</v>
      </c>
      <c r="BH136">
        <v>0.52215042769999997</v>
      </c>
      <c r="BI136">
        <v>0</v>
      </c>
    </row>
    <row r="137" spans="1:61" x14ac:dyDescent="0.15">
      <c r="A137" t="s">
        <v>346</v>
      </c>
      <c r="B137">
        <v>1</v>
      </c>
      <c r="C137">
        <v>1.1040808032</v>
      </c>
      <c r="D137">
        <v>1.21899442</v>
      </c>
      <c r="E137">
        <v>1.3458683383000001</v>
      </c>
      <c r="F137">
        <v>1.485947396</v>
      </c>
      <c r="G137">
        <v>1.6406059945</v>
      </c>
      <c r="H137">
        <v>1.8113615840999999</v>
      </c>
      <c r="I137">
        <v>1.9998895527</v>
      </c>
      <c r="J137">
        <v>2.2080396636000001</v>
      </c>
      <c r="K137">
        <v>2.4378542052999999</v>
      </c>
      <c r="L137">
        <v>2.6915880291000001</v>
      </c>
      <c r="M137">
        <v>2.9717306730000002</v>
      </c>
      <c r="N137">
        <v>3.2810307883999998</v>
      </c>
      <c r="O137">
        <v>3.6225231081000002</v>
      </c>
      <c r="P137">
        <v>3.9995582228000002</v>
      </c>
      <c r="Q137">
        <v>4.4158354550999999</v>
      </c>
      <c r="R137">
        <v>4.8754391560999997</v>
      </c>
      <c r="S137">
        <v>5.3828787794000004</v>
      </c>
      <c r="T137">
        <v>5.9431331263000002</v>
      </c>
      <c r="U137">
        <v>6.5616991956000001</v>
      </c>
      <c r="V137">
        <v>7.2446461183000004</v>
      </c>
      <c r="W137">
        <v>7.9986747051</v>
      </c>
      <c r="X137">
        <v>8.8311831929999993</v>
      </c>
      <c r="Y137">
        <v>9.7503398328999999</v>
      </c>
      <c r="Z137">
        <v>10.7651630342</v>
      </c>
      <c r="AA137">
        <v>11.8856098494</v>
      </c>
      <c r="AB137">
        <v>13.122673668999999</v>
      </c>
      <c r="AC137">
        <v>14.488492084600001</v>
      </c>
      <c r="AD137">
        <v>15.996465978</v>
      </c>
      <c r="AE137">
        <v>17.661391005300001</v>
      </c>
      <c r="AF137">
        <v>19.499602766799999</v>
      </c>
      <c r="AG137">
        <v>21.529137084799999</v>
      </c>
      <c r="AH137">
        <v>23.769906964800001</v>
      </c>
      <c r="AI137">
        <v>26.243897973700001</v>
      </c>
      <c r="AJ137">
        <v>28.9753839539</v>
      </c>
      <c r="AK137">
        <v>31.9911651888</v>
      </c>
      <c r="AL137">
        <v>35.320831357000003</v>
      </c>
      <c r="AM137">
        <v>38.997051854299997</v>
      </c>
      <c r="AN137">
        <v>43.055896333699998</v>
      </c>
      <c r="AO137">
        <v>47.537188606699999</v>
      </c>
      <c r="AP137">
        <v>52.484897378699998</v>
      </c>
      <c r="AQ137">
        <v>57.9475676538</v>
      </c>
      <c r="AR137">
        <v>63.9787970386</v>
      </c>
      <c r="AS137">
        <v>70.637761622200003</v>
      </c>
      <c r="AT137">
        <v>77.989796588100006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124.8329740817</v>
      </c>
      <c r="BD137">
        <v>121.7121497297</v>
      </c>
      <c r="BE137">
        <v>118.66934598650001</v>
      </c>
      <c r="BF137">
        <v>109.98559139379999</v>
      </c>
      <c r="BG137">
        <v>63.4998585612</v>
      </c>
      <c r="BH137">
        <v>24.595649848600001</v>
      </c>
      <c r="BI137">
        <v>0</v>
      </c>
    </row>
    <row r="138" spans="1:61" x14ac:dyDescent="0.15">
      <c r="A138" t="s">
        <v>338</v>
      </c>
      <c r="B138">
        <v>5.1641710299999997E-2</v>
      </c>
      <c r="C138">
        <v>5.07244351E-2</v>
      </c>
      <c r="D138">
        <v>4.9652689700000002E-2</v>
      </c>
      <c r="E138">
        <v>4.8515357000000002E-2</v>
      </c>
      <c r="F138">
        <v>4.7360870499999999E-2</v>
      </c>
      <c r="G138">
        <v>4.62152168E-2</v>
      </c>
      <c r="H138">
        <v>4.5092030399999997E-2</v>
      </c>
      <c r="I138">
        <v>4.3998215100000002E-2</v>
      </c>
      <c r="J138">
        <v>4.2937057100000002E-2</v>
      </c>
      <c r="K138">
        <v>4.1909935500000002E-2</v>
      </c>
      <c r="L138">
        <v>4.0917252899999999E-2</v>
      </c>
      <c r="M138">
        <v>3.9958932799999999E-2</v>
      </c>
      <c r="N138">
        <v>3.9034681100000003E-2</v>
      </c>
      <c r="O138">
        <v>3.8144122400000001E-2</v>
      </c>
      <c r="P138">
        <v>3.72868757E-2</v>
      </c>
      <c r="Q138">
        <v>3.6462612200000001E-2</v>
      </c>
      <c r="R138">
        <v>3.5671126300000001E-2</v>
      </c>
      <c r="S138">
        <v>3.4912455299999999E-2</v>
      </c>
      <c r="T138">
        <v>3.4192897E-2</v>
      </c>
      <c r="U138">
        <v>3.3508283799999997E-2</v>
      </c>
      <c r="V138">
        <v>3.28557976E-2</v>
      </c>
      <c r="W138">
        <v>3.2233410900000002E-2</v>
      </c>
      <c r="X138">
        <v>3.1639562000000003E-2</v>
      </c>
      <c r="Y138">
        <v>3.10729662E-2</v>
      </c>
      <c r="Z138">
        <v>3.0532507300000001E-2</v>
      </c>
      <c r="AA138">
        <v>3.0017175E-2</v>
      </c>
      <c r="AB138">
        <v>2.9526029400000001E-2</v>
      </c>
      <c r="AC138">
        <v>2.9058182200000001E-2</v>
      </c>
      <c r="AD138">
        <v>2.8612785299999999E-2</v>
      </c>
      <c r="AE138">
        <v>2.81890261E-2</v>
      </c>
      <c r="AF138">
        <v>2.77861228E-2</v>
      </c>
      <c r="AG138">
        <v>2.74033214E-2</v>
      </c>
      <c r="AH138">
        <v>2.70398892E-2</v>
      </c>
      <c r="AI138">
        <v>2.6695102599999999E-2</v>
      </c>
      <c r="AJ138">
        <v>2.63682256E-2</v>
      </c>
      <c r="AK138">
        <v>2.6058468000000001E-2</v>
      </c>
      <c r="AL138">
        <v>2.5764911200000001E-2</v>
      </c>
      <c r="AM138">
        <v>2.54863728E-2</v>
      </c>
      <c r="AN138">
        <v>2.5221167400000001E-2</v>
      </c>
      <c r="AO138">
        <v>2.49666809E-2</v>
      </c>
      <c r="AP138">
        <v>2.47186197E-2</v>
      </c>
      <c r="AQ138">
        <v>2.4469693099999999E-2</v>
      </c>
      <c r="AR138">
        <v>2.42073145E-2</v>
      </c>
      <c r="AS138">
        <v>2.39096302E-2</v>
      </c>
      <c r="AT138">
        <v>2.43221325E-2</v>
      </c>
      <c r="AU138">
        <v>2.42794299E-2</v>
      </c>
      <c r="AV138">
        <v>2.4296930599999999E-2</v>
      </c>
      <c r="AW138">
        <v>2.43717738E-2</v>
      </c>
      <c r="AX138">
        <v>2.45382447E-2</v>
      </c>
      <c r="AY138">
        <v>1.7220059400000001E-2</v>
      </c>
      <c r="AZ138">
        <v>2.5636583300000002E-2</v>
      </c>
      <c r="BA138">
        <v>2.4876425300000001E-2</v>
      </c>
      <c r="BB138">
        <v>2.4282555399999999E-2</v>
      </c>
      <c r="BC138">
        <v>2.3799947700000001E-2</v>
      </c>
      <c r="BD138">
        <v>2.3392972800000002E-2</v>
      </c>
      <c r="BE138">
        <v>2.3096871099999999E-2</v>
      </c>
      <c r="BF138">
        <v>2.3080987899999999E-2</v>
      </c>
      <c r="BG138">
        <v>2.2501075299999999E-2</v>
      </c>
      <c r="BH138">
        <v>2.1797972299999999E-2</v>
      </c>
      <c r="BI138">
        <v>0</v>
      </c>
    </row>
    <row r="139" spans="1:61" x14ac:dyDescent="0.15">
      <c r="A139" t="s">
        <v>335</v>
      </c>
      <c r="B139">
        <v>15.474407214499999</v>
      </c>
      <c r="C139">
        <v>18.5907831122</v>
      </c>
      <c r="D139">
        <v>22.147057522600001</v>
      </c>
      <c r="E139">
        <v>26.1534305542</v>
      </c>
      <c r="F139">
        <v>30.618299888199999</v>
      </c>
      <c r="G139">
        <v>35.5479683569</v>
      </c>
      <c r="H139">
        <v>40.946461817500001</v>
      </c>
      <c r="I139">
        <v>46.815408978000001</v>
      </c>
      <c r="J139">
        <v>53.1539574261</v>
      </c>
      <c r="K139">
        <v>59.958714410299997</v>
      </c>
      <c r="L139">
        <v>67.223710607699999</v>
      </c>
      <c r="M139">
        <v>74.940392188700002</v>
      </c>
      <c r="N139">
        <v>83.097652534999995</v>
      </c>
      <c r="O139">
        <v>91.681921502899996</v>
      </c>
      <c r="P139">
        <v>100.67733871900001</v>
      </c>
      <c r="Q139">
        <v>110.0660500621</v>
      </c>
      <c r="R139">
        <v>119.828685746</v>
      </c>
      <c r="S139">
        <v>129.94510836750001</v>
      </c>
      <c r="T139">
        <v>140.3955664936</v>
      </c>
      <c r="U139">
        <v>151.16670399840001</v>
      </c>
      <c r="V139">
        <v>162.24272115150001</v>
      </c>
      <c r="W139">
        <v>173.60563405459999</v>
      </c>
      <c r="X139">
        <v>185.2353766489</v>
      </c>
      <c r="Y139">
        <v>197.1097787555</v>
      </c>
      <c r="Z139">
        <v>209.2044398729</v>
      </c>
      <c r="AA139">
        <v>221.49250910960001</v>
      </c>
      <c r="AB139">
        <v>233.94437428750001</v>
      </c>
      <c r="AC139">
        <v>246.52725855220001</v>
      </c>
      <c r="AD139">
        <v>259.20471877990002</v>
      </c>
      <c r="AE139">
        <v>271.93603710939999</v>
      </c>
      <c r="AF139">
        <v>284.67549443989998</v>
      </c>
      <c r="AG139">
        <v>297.3715126788</v>
      </c>
      <c r="AH139">
        <v>309.96565080919999</v>
      </c>
      <c r="AI139">
        <v>322.39143848589998</v>
      </c>
      <c r="AJ139">
        <v>334.57302981160001</v>
      </c>
      <c r="AK139">
        <v>346.4236591714</v>
      </c>
      <c r="AL139">
        <v>357.84388031039998</v>
      </c>
      <c r="AM139">
        <v>368.71956888890003</v>
      </c>
      <c r="AN139">
        <v>378.9196671194</v>
      </c>
      <c r="AO139">
        <v>388.2936467719</v>
      </c>
      <c r="AP139">
        <v>396.66866592539998</v>
      </c>
      <c r="AQ139">
        <v>403.84640460840001</v>
      </c>
      <c r="AR139">
        <v>409.59961369339999</v>
      </c>
      <c r="AS139">
        <v>413.66857990080001</v>
      </c>
      <c r="AT139">
        <v>415.75820070250001</v>
      </c>
      <c r="AU139">
        <v>417.13026096980002</v>
      </c>
      <c r="AV139">
        <v>414.3679563837</v>
      </c>
      <c r="AW139">
        <v>407.15099734210003</v>
      </c>
      <c r="AX139">
        <v>395.1202653611</v>
      </c>
      <c r="AY139">
        <v>377.93255722520001</v>
      </c>
      <c r="AZ139">
        <v>347.32951728760003</v>
      </c>
      <c r="BA139">
        <v>321.75825290990002</v>
      </c>
      <c r="BB139">
        <v>289.08542670650002</v>
      </c>
      <c r="BC139">
        <v>250.14720549890001</v>
      </c>
      <c r="BD139">
        <v>206.11216443199999</v>
      </c>
      <c r="BE139">
        <v>158.62734160619999</v>
      </c>
      <c r="BF139">
        <v>109.98559143200001</v>
      </c>
      <c r="BG139">
        <v>63.499858713800002</v>
      </c>
      <c r="BH139">
        <v>24.595649825799999</v>
      </c>
      <c r="BI139">
        <v>0</v>
      </c>
    </row>
    <row r="140" spans="1:61" x14ac:dyDescent="0.15">
      <c r="A140" t="s">
        <v>335</v>
      </c>
      <c r="B140" t="s">
        <v>347</v>
      </c>
      <c r="C140" t="s">
        <v>347</v>
      </c>
      <c r="D140" t="s">
        <v>347</v>
      </c>
      <c r="E140" t="s">
        <v>347</v>
      </c>
      <c r="F140" t="s">
        <v>347</v>
      </c>
      <c r="G140" t="s">
        <v>347</v>
      </c>
      <c r="H140" t="s">
        <v>347</v>
      </c>
      <c r="I140" t="s">
        <v>347</v>
      </c>
      <c r="J140" t="s">
        <v>347</v>
      </c>
      <c r="K140" t="s">
        <v>347</v>
      </c>
      <c r="L140" t="s">
        <v>347</v>
      </c>
      <c r="M140" t="s">
        <v>347</v>
      </c>
      <c r="N140" t="s">
        <v>347</v>
      </c>
      <c r="O140" t="s">
        <v>347</v>
      </c>
      <c r="P140" t="s">
        <v>347</v>
      </c>
      <c r="Q140" t="s">
        <v>347</v>
      </c>
      <c r="R140" t="s">
        <v>347</v>
      </c>
      <c r="S140" t="s">
        <v>347</v>
      </c>
      <c r="T140" t="s">
        <v>347</v>
      </c>
      <c r="U140" t="s">
        <v>347</v>
      </c>
      <c r="V140" t="s">
        <v>347</v>
      </c>
      <c r="W140" t="s">
        <v>347</v>
      </c>
      <c r="X140" t="s">
        <v>347</v>
      </c>
      <c r="Y140" t="s">
        <v>347</v>
      </c>
      <c r="Z140" t="s">
        <v>347</v>
      </c>
      <c r="AA140" t="s">
        <v>347</v>
      </c>
      <c r="AB140" t="s">
        <v>347</v>
      </c>
      <c r="AC140" t="s">
        <v>347</v>
      </c>
      <c r="AD140" t="s">
        <v>347</v>
      </c>
      <c r="AE140" t="s">
        <v>347</v>
      </c>
      <c r="AF140" t="s">
        <v>347</v>
      </c>
      <c r="AG140" t="s">
        <v>347</v>
      </c>
      <c r="AH140" t="s">
        <v>347</v>
      </c>
      <c r="AI140" t="s">
        <v>347</v>
      </c>
      <c r="AJ140" t="s">
        <v>347</v>
      </c>
      <c r="AK140" t="s">
        <v>347</v>
      </c>
      <c r="AL140" t="s">
        <v>347</v>
      </c>
      <c r="AM140" t="s">
        <v>347</v>
      </c>
      <c r="AN140" t="s">
        <v>347</v>
      </c>
      <c r="AO140" t="s">
        <v>347</v>
      </c>
      <c r="AP140" t="s">
        <v>347</v>
      </c>
      <c r="AQ140" t="s">
        <v>347</v>
      </c>
      <c r="AR140" t="s">
        <v>347</v>
      </c>
      <c r="AS140" t="s">
        <v>347</v>
      </c>
      <c r="AT140" t="s">
        <v>347</v>
      </c>
      <c r="AU140" t="s">
        <v>347</v>
      </c>
      <c r="AV140" t="s">
        <v>347</v>
      </c>
      <c r="AW140" t="s">
        <v>347</v>
      </c>
      <c r="AX140" t="s">
        <v>347</v>
      </c>
      <c r="AY140" t="s">
        <v>347</v>
      </c>
      <c r="AZ140" t="s">
        <v>347</v>
      </c>
      <c r="BA140" t="s">
        <v>347</v>
      </c>
      <c r="BB140" t="s">
        <v>347</v>
      </c>
      <c r="BC140" t="s">
        <v>347</v>
      </c>
      <c r="BD140" t="s">
        <v>347</v>
      </c>
      <c r="BE140" t="s">
        <v>347</v>
      </c>
      <c r="BF140" t="s">
        <v>347</v>
      </c>
      <c r="BG140" t="s">
        <v>347</v>
      </c>
      <c r="BH140" t="s">
        <v>347</v>
      </c>
      <c r="BI140" t="s">
        <v>347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92D050"/>
  </sheetPr>
  <dimension ref="A1:BJ143"/>
  <sheetViews>
    <sheetView workbookViewId="0">
      <pane xSplit="2" ySplit="2" topLeftCell="C99" activePane="bottomRight" state="frozen"/>
      <selection pane="topRight" activeCell="C1" sqref="C1"/>
      <selection pane="bottomLeft" activeCell="A3" sqref="A3"/>
      <selection pane="bottomRight" activeCell="C24" sqref="C24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str">
        <f>Base!A1</f>
        <v xml:space="preserve"> Period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str">
        <f>Base!A2</f>
        <v xml:space="preserve"> Year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str">
        <f>Base!A3</f>
        <v>World economic parameters</v>
      </c>
      <c r="B3" t="str">
        <f>GAMSbase!A3</f>
        <v>** World Economic Parameters</v>
      </c>
      <c r="C3" s="40" t="str">
        <f>IFERROR(Base!B3/GAMSbase!B3,"")</f>
        <v/>
      </c>
      <c r="D3" s="40" t="str">
        <f>IFERROR(Base!C3/GAMSbase!C3,"")</f>
        <v/>
      </c>
      <c r="E3" s="40" t="str">
        <f>IFERROR(Base!D3/GAMSbase!D3,"")</f>
        <v/>
      </c>
      <c r="F3" s="40" t="str">
        <f>IFERROR(Base!E3/GAMSbase!E3,"")</f>
        <v/>
      </c>
      <c r="G3" s="40" t="str">
        <f>IFERROR(Base!F3/GAMSbase!F3,"")</f>
        <v/>
      </c>
      <c r="H3" s="40" t="str">
        <f>IFERROR(Base!G3/GAMSbase!G3,"")</f>
        <v/>
      </c>
      <c r="I3" s="40" t="str">
        <f>IFERROR(Base!H3/GAMSbase!H3,"")</f>
        <v/>
      </c>
      <c r="J3" s="40" t="str">
        <f>IFERROR(Base!I3/GAMSbase!I3,"")</f>
        <v/>
      </c>
      <c r="K3" s="40" t="str">
        <f>IFERROR(Base!J3/GAMSbase!J3,"")</f>
        <v/>
      </c>
      <c r="L3" s="40" t="str">
        <f>IFERROR(Base!K3/GAMSbase!K3,"")</f>
        <v/>
      </c>
      <c r="M3" s="40" t="str">
        <f>IFERROR(Base!L3/GAMSbase!L3,"")</f>
        <v/>
      </c>
      <c r="N3" s="40" t="str">
        <f>IFERROR(Base!M3/GAMSbase!M3,"")</f>
        <v/>
      </c>
      <c r="O3" s="40" t="str">
        <f>IFERROR(Base!N3/GAMSbase!N3,"")</f>
        <v/>
      </c>
      <c r="P3" s="40" t="str">
        <f>IFERROR(Base!O3/GAMSbase!O3,"")</f>
        <v/>
      </c>
      <c r="Q3" s="40" t="str">
        <f>IFERROR(Base!P3/GAMSbase!P3,"")</f>
        <v/>
      </c>
      <c r="R3" s="40" t="str">
        <f>IFERROR(Base!Q3/GAMSbase!Q3,"")</f>
        <v/>
      </c>
      <c r="S3" s="40" t="str">
        <f>IFERROR(Base!R3/GAMSbase!R3,"")</f>
        <v/>
      </c>
      <c r="T3" s="40" t="str">
        <f>IFERROR(Base!S3/GAMSbase!S3,"")</f>
        <v/>
      </c>
      <c r="U3" s="40" t="str">
        <f>IFERROR(Base!T3/GAMSbase!T3,"")</f>
        <v/>
      </c>
      <c r="V3" s="40" t="str">
        <f>IFERROR(Base!U3/GAMSbase!U3,"")</f>
        <v/>
      </c>
      <c r="W3" s="40" t="str">
        <f>IFERROR(Base!V3/GAMSbase!V3,"")</f>
        <v/>
      </c>
      <c r="X3" s="40" t="str">
        <f>IFERROR(Base!W3/GAMSbase!W3,"")</f>
        <v/>
      </c>
      <c r="Y3" s="40" t="str">
        <f>IFERROR(Base!X3/GAMSbase!X3,"")</f>
        <v/>
      </c>
      <c r="Z3" s="40" t="str">
        <f>IFERROR(Base!Y3/GAMSbase!Y3,"")</f>
        <v/>
      </c>
      <c r="AA3" s="40" t="str">
        <f>IFERROR(Base!Z3/GAMSbase!Z3,"")</f>
        <v/>
      </c>
      <c r="AB3" s="40" t="str">
        <f>IFERROR(Base!AA3/GAMSbase!AA3,"")</f>
        <v/>
      </c>
      <c r="AC3" s="40" t="str">
        <f>IFERROR(Base!AB3/GAMSbase!AB3,"")</f>
        <v/>
      </c>
      <c r="AD3" s="40" t="str">
        <f>IFERROR(Base!AC3/GAMSbase!AC3,"")</f>
        <v/>
      </c>
      <c r="AE3" s="40" t="str">
        <f>IFERROR(Base!AD3/GAMSbase!AD3,"")</f>
        <v/>
      </c>
      <c r="AF3" s="40" t="str">
        <f>IFERROR(Base!AE3/GAMSbase!AE3,"")</f>
        <v/>
      </c>
      <c r="AG3" s="40" t="str">
        <f>IFERROR(Base!AF3/GAMSbase!AF3,"")</f>
        <v/>
      </c>
      <c r="AH3" s="40" t="str">
        <f>IFERROR(Base!AG3/GAMSbase!AG3,"")</f>
        <v/>
      </c>
      <c r="AI3" s="40" t="str">
        <f>IFERROR(Base!AH3/GAMSbase!AH3,"")</f>
        <v/>
      </c>
      <c r="AJ3" s="40" t="str">
        <f>IFERROR(Base!AI3/GAMSbase!AI3,"")</f>
        <v/>
      </c>
      <c r="AK3" s="40" t="str">
        <f>IFERROR(Base!AJ3/GAMSbase!AJ3,"")</f>
        <v/>
      </c>
      <c r="AL3" s="40" t="str">
        <f>IFERROR(Base!AK3/GAMSbase!AK3,"")</f>
        <v/>
      </c>
      <c r="AM3" s="40" t="str">
        <f>IFERROR(Base!AL3/GAMSbase!AL3,"")</f>
        <v/>
      </c>
      <c r="AN3" s="40" t="str">
        <f>IFERROR(Base!AM3/GAMSbase!AM3,"")</f>
        <v/>
      </c>
      <c r="AO3" s="40" t="str">
        <f>IFERROR(Base!AN3/GAMSbase!AN3,"")</f>
        <v/>
      </c>
      <c r="AP3" s="40" t="str">
        <f>IFERROR(Base!AO3/GAMSbase!AO3,"")</f>
        <v/>
      </c>
      <c r="AQ3" s="40" t="str">
        <f>IFERROR(Base!AP3/GAMSbase!AP3,"")</f>
        <v/>
      </c>
      <c r="AR3" s="40" t="str">
        <f>IFERROR(Base!AQ3/GAMSbase!AQ3,"")</f>
        <v/>
      </c>
      <c r="AS3" s="40" t="str">
        <f>IFERROR(Base!AR3/GAMSbase!AR3,"")</f>
        <v/>
      </c>
      <c r="AT3" s="40" t="str">
        <f>IFERROR(Base!AS3/GAMSbase!AS3,"")</f>
        <v/>
      </c>
      <c r="AU3" s="40" t="str">
        <f>IFERROR(Base!AT3/GAMSbase!AT3,"")</f>
        <v/>
      </c>
      <c r="AV3" s="40" t="str">
        <f>IFERROR(Base!AU3/GAMSbase!AU3,"")</f>
        <v/>
      </c>
      <c r="AW3" s="40" t="str">
        <f>IFERROR(Base!AV3/GAMSbase!AV3,"")</f>
        <v/>
      </c>
      <c r="AX3" s="40" t="str">
        <f>IFERROR(Base!AW3/GAMSbase!AW3,"")</f>
        <v/>
      </c>
      <c r="AY3" s="40" t="str">
        <f>IFERROR(Base!AX3/GAMSbase!AX3,"")</f>
        <v/>
      </c>
      <c r="AZ3" s="40" t="str">
        <f>IFERROR(Base!AY3/GAMSbase!AY3,"")</f>
        <v/>
      </c>
      <c r="BA3" s="40" t="str">
        <f>IFERROR(Base!AZ3/GAMSbase!AZ3,"")</f>
        <v/>
      </c>
      <c r="BB3" s="40" t="str">
        <f>IFERROR(Base!BA3/GAMSbase!BA3,"")</f>
        <v/>
      </c>
      <c r="BC3" s="40" t="str">
        <f>IFERROR(Base!BB3/GAMSbase!BB3,"")</f>
        <v/>
      </c>
      <c r="BD3" s="40" t="str">
        <f>IFERROR(Base!BC3/GAMSbase!BC3,"")</f>
        <v/>
      </c>
      <c r="BE3" s="40" t="str">
        <f>IFERROR(Base!BD3/GAMSbase!BD3,"")</f>
        <v/>
      </c>
      <c r="BF3" s="40" t="str">
        <f>IFERROR(Base!BE3/GAMSbase!BE3,"")</f>
        <v/>
      </c>
      <c r="BG3" s="40" t="str">
        <f>IFERROR(Base!BF3/GAMSbase!BF3,"")</f>
        <v/>
      </c>
      <c r="BH3" s="40" t="str">
        <f>IFERROR(Base!BG3/GAMSbase!BG3,"")</f>
        <v/>
      </c>
      <c r="BI3" s="40" t="str">
        <f>IFERROR(Base!BH3/GAMSbase!BH3,"")</f>
        <v/>
      </c>
      <c r="BJ3" s="40" t="str">
        <f>IFERROR(Base!BI3/GAMSbase!BI3,"")</f>
        <v/>
      </c>
    </row>
    <row r="4" spans="1:62" x14ac:dyDescent="0.15">
      <c r="A4" t="str">
        <f>Base!A4</f>
        <v>OUTPUT AND CAPITAL ACCUMULATION</v>
      </c>
      <c r="B4" t="str">
        <f>GAMSbase!A4</f>
        <v>* OUTPUT AND CAPTIAL ACCUMULATION</v>
      </c>
      <c r="C4" s="40" t="str">
        <f>IFERROR(Base!B4/GAMSbase!B4,"")</f>
        <v/>
      </c>
      <c r="D4" s="40" t="str">
        <f>IFERROR(Base!C4/GAMSbase!C4,"")</f>
        <v/>
      </c>
      <c r="E4" s="40" t="str">
        <f>IFERROR(Base!D4/GAMSbase!D4,"")</f>
        <v/>
      </c>
      <c r="F4" s="40" t="str">
        <f>IFERROR(Base!E4/GAMSbase!E4,"")</f>
        <v/>
      </c>
      <c r="G4" s="40" t="str">
        <f>IFERROR(Base!F4/GAMSbase!F4,"")</f>
        <v/>
      </c>
      <c r="H4" s="40" t="str">
        <f>IFERROR(Base!G4/GAMSbase!G4,"")</f>
        <v/>
      </c>
      <c r="I4" s="40" t="str">
        <f>IFERROR(Base!H4/GAMSbase!H4,"")</f>
        <v/>
      </c>
      <c r="J4" s="40" t="str">
        <f>IFERROR(Base!I4/GAMSbase!I4,"")</f>
        <v/>
      </c>
      <c r="K4" s="40" t="str">
        <f>IFERROR(Base!J4/GAMSbase!J4,"")</f>
        <v/>
      </c>
      <c r="L4" s="40" t="str">
        <f>IFERROR(Base!K4/GAMSbase!K4,"")</f>
        <v/>
      </c>
      <c r="M4" s="40" t="str">
        <f>IFERROR(Base!L4/GAMSbase!L4,"")</f>
        <v/>
      </c>
      <c r="N4" s="40" t="str">
        <f>IFERROR(Base!M4/GAMSbase!M4,"")</f>
        <v/>
      </c>
      <c r="O4" s="40" t="str">
        <f>IFERROR(Base!N4/GAMSbase!N4,"")</f>
        <v/>
      </c>
      <c r="P4" s="40" t="str">
        <f>IFERROR(Base!O4/GAMSbase!O4,"")</f>
        <v/>
      </c>
      <c r="Q4" s="40" t="str">
        <f>IFERROR(Base!P4/GAMSbase!P4,"")</f>
        <v/>
      </c>
      <c r="R4" s="40" t="str">
        <f>IFERROR(Base!Q4/GAMSbase!Q4,"")</f>
        <v/>
      </c>
      <c r="S4" s="40" t="str">
        <f>IFERROR(Base!R4/GAMSbase!R4,"")</f>
        <v/>
      </c>
      <c r="T4" s="40" t="str">
        <f>IFERROR(Base!S4/GAMSbase!S4,"")</f>
        <v/>
      </c>
      <c r="U4" s="40" t="str">
        <f>IFERROR(Base!T4/GAMSbase!T4,"")</f>
        <v/>
      </c>
      <c r="V4" s="40" t="str">
        <f>IFERROR(Base!U4/GAMSbase!U4,"")</f>
        <v/>
      </c>
      <c r="W4" s="40" t="str">
        <f>IFERROR(Base!V4/GAMSbase!V4,"")</f>
        <v/>
      </c>
      <c r="X4" s="40" t="str">
        <f>IFERROR(Base!W4/GAMSbase!W4,"")</f>
        <v/>
      </c>
      <c r="Y4" s="40" t="str">
        <f>IFERROR(Base!X4/GAMSbase!X4,"")</f>
        <v/>
      </c>
      <c r="Z4" s="40" t="str">
        <f>IFERROR(Base!Y4/GAMSbase!Y4,"")</f>
        <v/>
      </c>
      <c r="AA4" s="40" t="str">
        <f>IFERROR(Base!Z4/GAMSbase!Z4,"")</f>
        <v/>
      </c>
      <c r="AB4" s="40" t="str">
        <f>IFERROR(Base!AA4/GAMSbase!AA4,"")</f>
        <v/>
      </c>
      <c r="AC4" s="40" t="str">
        <f>IFERROR(Base!AB4/GAMSbase!AB4,"")</f>
        <v/>
      </c>
      <c r="AD4" s="40" t="str">
        <f>IFERROR(Base!AC4/GAMSbase!AC4,"")</f>
        <v/>
      </c>
      <c r="AE4" s="40" t="str">
        <f>IFERROR(Base!AD4/GAMSbase!AD4,"")</f>
        <v/>
      </c>
      <c r="AF4" s="40" t="str">
        <f>IFERROR(Base!AE4/GAMSbase!AE4,"")</f>
        <v/>
      </c>
      <c r="AG4" s="40" t="str">
        <f>IFERROR(Base!AF4/GAMSbase!AF4,"")</f>
        <v/>
      </c>
      <c r="AH4" s="40" t="str">
        <f>IFERROR(Base!AG4/GAMSbase!AG4,"")</f>
        <v/>
      </c>
      <c r="AI4" s="40" t="str">
        <f>IFERROR(Base!AH4/GAMSbase!AH4,"")</f>
        <v/>
      </c>
      <c r="AJ4" s="40" t="str">
        <f>IFERROR(Base!AI4/GAMSbase!AI4,"")</f>
        <v/>
      </c>
      <c r="AK4" s="40" t="str">
        <f>IFERROR(Base!AJ4/GAMSbase!AJ4,"")</f>
        <v/>
      </c>
      <c r="AL4" s="40" t="str">
        <f>IFERROR(Base!AK4/GAMSbase!AK4,"")</f>
        <v/>
      </c>
      <c r="AM4" s="40" t="str">
        <f>IFERROR(Base!AL4/GAMSbase!AL4,"")</f>
        <v/>
      </c>
      <c r="AN4" s="40" t="str">
        <f>IFERROR(Base!AM4/GAMSbase!AM4,"")</f>
        <v/>
      </c>
      <c r="AO4" s="40" t="str">
        <f>IFERROR(Base!AN4/GAMSbase!AN4,"")</f>
        <v/>
      </c>
      <c r="AP4" s="40" t="str">
        <f>IFERROR(Base!AO4/GAMSbase!AO4,"")</f>
        <v/>
      </c>
      <c r="AQ4" s="40" t="str">
        <f>IFERROR(Base!AP4/GAMSbase!AP4,"")</f>
        <v/>
      </c>
      <c r="AR4" s="40" t="str">
        <f>IFERROR(Base!AQ4/GAMSbase!AQ4,"")</f>
        <v/>
      </c>
      <c r="AS4" s="40" t="str">
        <f>IFERROR(Base!AR4/GAMSbase!AR4,"")</f>
        <v/>
      </c>
      <c r="AT4" s="40" t="str">
        <f>IFERROR(Base!AS4/GAMSbase!AS4,"")</f>
        <v/>
      </c>
      <c r="AU4" s="40" t="str">
        <f>IFERROR(Base!AT4/GAMSbase!AT4,"")</f>
        <v/>
      </c>
      <c r="AV4" s="40" t="str">
        <f>IFERROR(Base!AU4/GAMSbase!AU4,"")</f>
        <v/>
      </c>
      <c r="AW4" s="40" t="str">
        <f>IFERROR(Base!AV4/GAMSbase!AV4,"")</f>
        <v/>
      </c>
      <c r="AX4" s="40" t="str">
        <f>IFERROR(Base!AW4/GAMSbase!AW4,"")</f>
        <v/>
      </c>
      <c r="AY4" s="40" t="str">
        <f>IFERROR(Base!AX4/GAMSbase!AX4,"")</f>
        <v/>
      </c>
      <c r="AZ4" s="40" t="str">
        <f>IFERROR(Base!AY4/GAMSbase!AY4,"")</f>
        <v/>
      </c>
      <c r="BA4" s="40" t="str">
        <f>IFERROR(Base!AZ4/GAMSbase!AZ4,"")</f>
        <v/>
      </c>
      <c r="BB4" s="40" t="str">
        <f>IFERROR(Base!BA4/GAMSbase!BA4,"")</f>
        <v/>
      </c>
      <c r="BC4" s="40" t="str">
        <f>IFERROR(Base!BB4/GAMSbase!BB4,"")</f>
        <v/>
      </c>
      <c r="BD4" s="40" t="str">
        <f>IFERROR(Base!BC4/GAMSbase!BC4,"")</f>
        <v/>
      </c>
      <c r="BE4" s="40" t="str">
        <f>IFERROR(Base!BD4/GAMSbase!BD4,"")</f>
        <v/>
      </c>
      <c r="BF4" s="40" t="str">
        <f>IFERROR(Base!BE4/GAMSbase!BE4,"")</f>
        <v/>
      </c>
      <c r="BG4" s="40" t="str">
        <f>IFERROR(Base!BF4/GAMSbase!BF4,"")</f>
        <v/>
      </c>
      <c r="BH4" s="40" t="str">
        <f>IFERROR(Base!BG4/GAMSbase!BG4,"")</f>
        <v/>
      </c>
      <c r="BI4" s="40" t="str">
        <f>IFERROR(Base!BH4/GAMSbase!BH4,"")</f>
        <v/>
      </c>
      <c r="BJ4" s="40" t="str">
        <f>IFERROR(Base!BI4/GAMSbase!BI4,"")</f>
        <v/>
      </c>
    </row>
    <row r="5" spans="1:62" x14ac:dyDescent="0.15">
      <c r="A5" t="str">
        <f>Base!A5</f>
        <v>Capital share</v>
      </c>
      <c r="B5" t="str">
        <f>GAMSbase!A5</f>
        <v>Capital Share</v>
      </c>
      <c r="C5" s="40">
        <f>IFERROR(Base!B5/GAMSbase!B5,"")</f>
        <v>1</v>
      </c>
      <c r="D5" s="40" t="str">
        <f>IFERROR(Base!C5/GAMSbase!C5,"")</f>
        <v/>
      </c>
      <c r="E5" s="40" t="str">
        <f>IFERROR(Base!D5/GAMSbase!D5,"")</f>
        <v/>
      </c>
      <c r="F5" s="40" t="str">
        <f>IFERROR(Base!E5/GAMSbase!E5,"")</f>
        <v/>
      </c>
      <c r="G5" s="40" t="str">
        <f>IFERROR(Base!F5/GAMSbase!F5,"")</f>
        <v/>
      </c>
      <c r="H5" s="40" t="str">
        <f>IFERROR(Base!G5/GAMSbase!G5,"")</f>
        <v/>
      </c>
      <c r="I5" s="40" t="str">
        <f>IFERROR(Base!H5/GAMSbase!H5,"")</f>
        <v/>
      </c>
      <c r="J5" s="40" t="str">
        <f>IFERROR(Base!I5/GAMSbase!I5,"")</f>
        <v/>
      </c>
      <c r="K5" s="40" t="str">
        <f>IFERROR(Base!J5/GAMSbase!J5,"")</f>
        <v/>
      </c>
      <c r="L5" s="40" t="str">
        <f>IFERROR(Base!K5/GAMSbase!K5,"")</f>
        <v/>
      </c>
      <c r="M5" s="40" t="str">
        <f>IFERROR(Base!L5/GAMSbase!L5,"")</f>
        <v/>
      </c>
      <c r="N5" s="40" t="str">
        <f>IFERROR(Base!M5/GAMSbase!M5,"")</f>
        <v/>
      </c>
      <c r="O5" s="40" t="str">
        <f>IFERROR(Base!N5/GAMSbase!N5,"")</f>
        <v/>
      </c>
      <c r="P5" s="40" t="str">
        <f>IFERROR(Base!O5/GAMSbase!O5,"")</f>
        <v/>
      </c>
      <c r="Q5" s="40" t="str">
        <f>IFERROR(Base!P5/GAMSbase!P5,"")</f>
        <v/>
      </c>
      <c r="R5" s="40" t="str">
        <f>IFERROR(Base!Q5/GAMSbase!Q5,"")</f>
        <v/>
      </c>
      <c r="S5" s="40" t="str">
        <f>IFERROR(Base!R5/GAMSbase!R5,"")</f>
        <v/>
      </c>
      <c r="T5" s="40" t="str">
        <f>IFERROR(Base!S5/GAMSbase!S5,"")</f>
        <v/>
      </c>
      <c r="U5" s="40" t="str">
        <f>IFERROR(Base!T5/GAMSbase!T5,"")</f>
        <v/>
      </c>
      <c r="V5" s="40" t="str">
        <f>IFERROR(Base!U5/GAMSbase!U5,"")</f>
        <v/>
      </c>
      <c r="W5" s="40" t="str">
        <f>IFERROR(Base!V5/GAMSbase!V5,"")</f>
        <v/>
      </c>
      <c r="X5" s="40" t="str">
        <f>IFERROR(Base!W5/GAMSbase!W5,"")</f>
        <v/>
      </c>
      <c r="Y5" s="40" t="str">
        <f>IFERROR(Base!X5/GAMSbase!X5,"")</f>
        <v/>
      </c>
      <c r="Z5" s="40" t="str">
        <f>IFERROR(Base!Y5/GAMSbase!Y5,"")</f>
        <v/>
      </c>
      <c r="AA5" s="40" t="str">
        <f>IFERROR(Base!Z5/GAMSbase!Z5,"")</f>
        <v/>
      </c>
      <c r="AB5" s="40" t="str">
        <f>IFERROR(Base!AA5/GAMSbase!AA5,"")</f>
        <v/>
      </c>
      <c r="AC5" s="40" t="str">
        <f>IFERROR(Base!AB5/GAMSbase!AB5,"")</f>
        <v/>
      </c>
      <c r="AD5" s="40" t="str">
        <f>IFERROR(Base!AC5/GAMSbase!AC5,"")</f>
        <v/>
      </c>
      <c r="AE5" s="40" t="str">
        <f>IFERROR(Base!AD5/GAMSbase!AD5,"")</f>
        <v/>
      </c>
      <c r="AF5" s="40" t="str">
        <f>IFERROR(Base!AE5/GAMSbase!AE5,"")</f>
        <v/>
      </c>
      <c r="AG5" s="40" t="str">
        <f>IFERROR(Base!AF5/GAMSbase!AF5,"")</f>
        <v/>
      </c>
      <c r="AH5" s="40" t="str">
        <f>IFERROR(Base!AG5/GAMSbase!AG5,"")</f>
        <v/>
      </c>
      <c r="AI5" s="40" t="str">
        <f>IFERROR(Base!AH5/GAMSbase!AH5,"")</f>
        <v/>
      </c>
      <c r="AJ5" s="40" t="str">
        <f>IFERROR(Base!AI5/GAMSbase!AI5,"")</f>
        <v/>
      </c>
      <c r="AK5" s="40" t="str">
        <f>IFERROR(Base!AJ5/GAMSbase!AJ5,"")</f>
        <v/>
      </c>
      <c r="AL5" s="40" t="str">
        <f>IFERROR(Base!AK5/GAMSbase!AK5,"")</f>
        <v/>
      </c>
      <c r="AM5" s="40" t="str">
        <f>IFERROR(Base!AL5/GAMSbase!AL5,"")</f>
        <v/>
      </c>
      <c r="AN5" s="40" t="str">
        <f>IFERROR(Base!AM5/GAMSbase!AM5,"")</f>
        <v/>
      </c>
      <c r="AO5" s="40" t="str">
        <f>IFERROR(Base!AN5/GAMSbase!AN5,"")</f>
        <v/>
      </c>
      <c r="AP5" s="40" t="str">
        <f>IFERROR(Base!AO5/GAMSbase!AO5,"")</f>
        <v/>
      </c>
      <c r="AQ5" s="40" t="str">
        <f>IFERROR(Base!AP5/GAMSbase!AP5,"")</f>
        <v/>
      </c>
      <c r="AR5" s="40" t="str">
        <f>IFERROR(Base!AQ5/GAMSbase!AQ5,"")</f>
        <v/>
      </c>
      <c r="AS5" s="40" t="str">
        <f>IFERROR(Base!AR5/GAMSbase!AR5,"")</f>
        <v/>
      </c>
      <c r="AT5" s="40" t="str">
        <f>IFERROR(Base!AS5/GAMSbase!AS5,"")</f>
        <v/>
      </c>
      <c r="AU5" s="40" t="str">
        <f>IFERROR(Base!AT5/GAMSbase!AT5,"")</f>
        <v/>
      </c>
      <c r="AV5" s="40" t="str">
        <f>IFERROR(Base!AU5/GAMSbase!AU5,"")</f>
        <v/>
      </c>
      <c r="AW5" s="40" t="str">
        <f>IFERROR(Base!AV5/GAMSbase!AV5,"")</f>
        <v/>
      </c>
      <c r="AX5" s="40" t="str">
        <f>IFERROR(Base!AW5/GAMSbase!AW5,"")</f>
        <v/>
      </c>
      <c r="AY5" s="40" t="str">
        <f>IFERROR(Base!AX5/GAMSbase!AX5,"")</f>
        <v/>
      </c>
      <c r="AZ5" s="40" t="str">
        <f>IFERROR(Base!AY5/GAMSbase!AY5,"")</f>
        <v/>
      </c>
      <c r="BA5" s="40" t="str">
        <f>IFERROR(Base!AZ5/GAMSbase!AZ5,"")</f>
        <v/>
      </c>
      <c r="BB5" s="40" t="str">
        <f>IFERROR(Base!BA5/GAMSbase!BA5,"")</f>
        <v/>
      </c>
      <c r="BC5" s="40" t="str">
        <f>IFERROR(Base!BB5/GAMSbase!BB5,"")</f>
        <v/>
      </c>
      <c r="BD5" s="40" t="str">
        <f>IFERROR(Base!BC5/GAMSbase!BC5,"")</f>
        <v/>
      </c>
      <c r="BE5" s="40" t="str">
        <f>IFERROR(Base!BD5/GAMSbase!BD5,"")</f>
        <v/>
      </c>
      <c r="BF5" s="40" t="str">
        <f>IFERROR(Base!BE5/GAMSbase!BE5,"")</f>
        <v/>
      </c>
      <c r="BG5" s="40" t="str">
        <f>IFERROR(Base!BF5/GAMSbase!BF5,"")</f>
        <v/>
      </c>
      <c r="BH5" s="40" t="str">
        <f>IFERROR(Base!BG5/GAMSbase!BG5,"")</f>
        <v/>
      </c>
      <c r="BI5" s="40" t="str">
        <f>IFERROR(Base!BH5/GAMSbase!BH5,"")</f>
        <v/>
      </c>
      <c r="BJ5" s="40" t="str">
        <f>IFERROR(Base!BI5/GAMSbase!BI5,"")</f>
        <v/>
      </c>
    </row>
    <row r="6" spans="1:62" x14ac:dyDescent="0.15">
      <c r="A6" t="str">
        <f>Base!A6</f>
        <v>Depreciation</v>
      </c>
      <c r="B6" t="str">
        <f>GAMSbase!A6</f>
        <v>Depreciation</v>
      </c>
      <c r="C6" s="40">
        <f>IFERROR(Base!B6/GAMSbase!B6,"")</f>
        <v>1</v>
      </c>
      <c r="D6" s="40" t="str">
        <f>IFERROR(Base!C6/GAMSbase!C6,"")</f>
        <v/>
      </c>
      <c r="E6" s="40" t="str">
        <f>IFERROR(Base!D6/GAMSbase!D6,"")</f>
        <v/>
      </c>
      <c r="F6" s="40" t="str">
        <f>IFERROR(Base!E6/GAMSbase!E6,"")</f>
        <v/>
      </c>
      <c r="G6" s="40" t="str">
        <f>IFERROR(Base!F6/GAMSbase!F6,"")</f>
        <v/>
      </c>
      <c r="H6" s="40" t="str">
        <f>IFERROR(Base!G6/GAMSbase!G6,"")</f>
        <v/>
      </c>
      <c r="I6" s="40" t="str">
        <f>IFERROR(Base!H6/GAMSbase!H6,"")</f>
        <v/>
      </c>
      <c r="J6" s="40" t="str">
        <f>IFERROR(Base!I6/GAMSbase!I6,"")</f>
        <v/>
      </c>
      <c r="K6" s="40" t="str">
        <f>IFERROR(Base!J6/GAMSbase!J6,"")</f>
        <v/>
      </c>
      <c r="L6" s="40" t="str">
        <f>IFERROR(Base!K6/GAMSbase!K6,"")</f>
        <v/>
      </c>
      <c r="M6" s="40" t="str">
        <f>IFERROR(Base!L6/GAMSbase!L6,"")</f>
        <v/>
      </c>
      <c r="N6" s="40" t="str">
        <f>IFERROR(Base!M6/GAMSbase!M6,"")</f>
        <v/>
      </c>
      <c r="O6" s="40" t="str">
        <f>IFERROR(Base!N6/GAMSbase!N6,"")</f>
        <v/>
      </c>
      <c r="P6" s="40" t="str">
        <f>IFERROR(Base!O6/GAMSbase!O6,"")</f>
        <v/>
      </c>
      <c r="Q6" s="40" t="str">
        <f>IFERROR(Base!P6/GAMSbase!P6,"")</f>
        <v/>
      </c>
      <c r="R6" s="40" t="str">
        <f>IFERROR(Base!Q6/GAMSbase!Q6,"")</f>
        <v/>
      </c>
      <c r="S6" s="40" t="str">
        <f>IFERROR(Base!R6/GAMSbase!R6,"")</f>
        <v/>
      </c>
      <c r="T6" s="40" t="str">
        <f>IFERROR(Base!S6/GAMSbase!S6,"")</f>
        <v/>
      </c>
      <c r="U6" s="40" t="str">
        <f>IFERROR(Base!T6/GAMSbase!T6,"")</f>
        <v/>
      </c>
      <c r="V6" s="40" t="str">
        <f>IFERROR(Base!U6/GAMSbase!U6,"")</f>
        <v/>
      </c>
      <c r="W6" s="40" t="str">
        <f>IFERROR(Base!V6/GAMSbase!V6,"")</f>
        <v/>
      </c>
      <c r="X6" s="40" t="str">
        <f>IFERROR(Base!W6/GAMSbase!W6,"")</f>
        <v/>
      </c>
      <c r="Y6" s="40" t="str">
        <f>IFERROR(Base!X6/GAMSbase!X6,"")</f>
        <v/>
      </c>
      <c r="Z6" s="40" t="str">
        <f>IFERROR(Base!Y6/GAMSbase!Y6,"")</f>
        <v/>
      </c>
      <c r="AA6" s="40" t="str">
        <f>IFERROR(Base!Z6/GAMSbase!Z6,"")</f>
        <v/>
      </c>
      <c r="AB6" s="40" t="str">
        <f>IFERROR(Base!AA6/GAMSbase!AA6,"")</f>
        <v/>
      </c>
      <c r="AC6" s="40" t="str">
        <f>IFERROR(Base!AB6/GAMSbase!AB6,"")</f>
        <v/>
      </c>
      <c r="AD6" s="40" t="str">
        <f>IFERROR(Base!AC6/GAMSbase!AC6,"")</f>
        <v/>
      </c>
      <c r="AE6" s="40" t="str">
        <f>IFERROR(Base!AD6/GAMSbase!AD6,"")</f>
        <v/>
      </c>
      <c r="AF6" s="40" t="str">
        <f>IFERROR(Base!AE6/GAMSbase!AE6,"")</f>
        <v/>
      </c>
      <c r="AG6" s="40" t="str">
        <f>IFERROR(Base!AF6/GAMSbase!AF6,"")</f>
        <v/>
      </c>
      <c r="AH6" s="40" t="str">
        <f>IFERROR(Base!AG6/GAMSbase!AG6,"")</f>
        <v/>
      </c>
      <c r="AI6" s="40" t="str">
        <f>IFERROR(Base!AH6/GAMSbase!AH6,"")</f>
        <v/>
      </c>
      <c r="AJ6" s="40" t="str">
        <f>IFERROR(Base!AI6/GAMSbase!AI6,"")</f>
        <v/>
      </c>
      <c r="AK6" s="40" t="str">
        <f>IFERROR(Base!AJ6/GAMSbase!AJ6,"")</f>
        <v/>
      </c>
      <c r="AL6" s="40" t="str">
        <f>IFERROR(Base!AK6/GAMSbase!AK6,"")</f>
        <v/>
      </c>
      <c r="AM6" s="40" t="str">
        <f>IFERROR(Base!AL6/GAMSbase!AL6,"")</f>
        <v/>
      </c>
      <c r="AN6" s="40" t="str">
        <f>IFERROR(Base!AM6/GAMSbase!AM6,"")</f>
        <v/>
      </c>
      <c r="AO6" s="40" t="str">
        <f>IFERROR(Base!AN6/GAMSbase!AN6,"")</f>
        <v/>
      </c>
      <c r="AP6" s="40" t="str">
        <f>IFERROR(Base!AO6/GAMSbase!AO6,"")</f>
        <v/>
      </c>
      <c r="AQ6" s="40" t="str">
        <f>IFERROR(Base!AP6/GAMSbase!AP6,"")</f>
        <v/>
      </c>
      <c r="AR6" s="40" t="str">
        <f>IFERROR(Base!AQ6/GAMSbase!AQ6,"")</f>
        <v/>
      </c>
      <c r="AS6" s="40" t="str">
        <f>IFERROR(Base!AR6/GAMSbase!AR6,"")</f>
        <v/>
      </c>
      <c r="AT6" s="40" t="str">
        <f>IFERROR(Base!AS6/GAMSbase!AS6,"")</f>
        <v/>
      </c>
      <c r="AU6" s="40" t="str">
        <f>IFERROR(Base!AT6/GAMSbase!AT6,"")</f>
        <v/>
      </c>
      <c r="AV6" s="40" t="str">
        <f>IFERROR(Base!AU6/GAMSbase!AU6,"")</f>
        <v/>
      </c>
      <c r="AW6" s="40" t="str">
        <f>IFERROR(Base!AV6/GAMSbase!AV6,"")</f>
        <v/>
      </c>
      <c r="AX6" s="40" t="str">
        <f>IFERROR(Base!AW6/GAMSbase!AW6,"")</f>
        <v/>
      </c>
      <c r="AY6" s="40" t="str">
        <f>IFERROR(Base!AX6/GAMSbase!AX6,"")</f>
        <v/>
      </c>
      <c r="AZ6" s="40" t="str">
        <f>IFERROR(Base!AY6/GAMSbase!AY6,"")</f>
        <v/>
      </c>
      <c r="BA6" s="40" t="str">
        <f>IFERROR(Base!AZ6/GAMSbase!AZ6,"")</f>
        <v/>
      </c>
      <c r="BB6" s="40" t="str">
        <f>IFERROR(Base!BA6/GAMSbase!BA6,"")</f>
        <v/>
      </c>
      <c r="BC6" s="40" t="str">
        <f>IFERROR(Base!BB6/GAMSbase!BB6,"")</f>
        <v/>
      </c>
      <c r="BD6" s="40" t="str">
        <f>IFERROR(Base!BC6/GAMSbase!BC6,"")</f>
        <v/>
      </c>
      <c r="BE6" s="40" t="str">
        <f>IFERROR(Base!BD6/GAMSbase!BD6,"")</f>
        <v/>
      </c>
      <c r="BF6" s="40" t="str">
        <f>IFERROR(Base!BE6/GAMSbase!BE6,"")</f>
        <v/>
      </c>
      <c r="BG6" s="40" t="str">
        <f>IFERROR(Base!BF6/GAMSbase!BF6,"")</f>
        <v/>
      </c>
      <c r="BH6" s="40" t="str">
        <f>IFERROR(Base!BG6/GAMSbase!BG6,"")</f>
        <v/>
      </c>
      <c r="BI6" s="40" t="str">
        <f>IFERROR(Base!BH6/GAMSbase!BH6,"")</f>
        <v/>
      </c>
      <c r="BJ6" s="40" t="str">
        <f>IFERROR(Base!BI6/GAMSbase!BI6,"")</f>
        <v/>
      </c>
    </row>
    <row r="7" spans="1:62" x14ac:dyDescent="0.15">
      <c r="A7" t="str">
        <f>Base!A7</f>
        <v>World capital risk premium (percent per year)</v>
      </c>
      <c r="B7" t="str">
        <f>GAMSbase!A7</f>
        <v>World Capital Risk Premium</v>
      </c>
      <c r="C7" s="40" t="str">
        <f>IFERROR(Base!B7/GAMSbase!B7,"")</f>
        <v/>
      </c>
      <c r="D7" s="40" t="str">
        <f>IFERROR(Base!C7/GAMSbase!C7,"")</f>
        <v/>
      </c>
      <c r="E7" s="40" t="str">
        <f>IFERROR(Base!D7/GAMSbase!D7,"")</f>
        <v/>
      </c>
      <c r="F7" s="40" t="str">
        <f>IFERROR(Base!E7/GAMSbase!E7,"")</f>
        <v/>
      </c>
      <c r="G7" s="40" t="str">
        <f>IFERROR(Base!F7/GAMSbase!F7,"")</f>
        <v/>
      </c>
      <c r="H7" s="40" t="str">
        <f>IFERROR(Base!G7/GAMSbase!G7,"")</f>
        <v/>
      </c>
      <c r="I7" s="40" t="str">
        <f>IFERROR(Base!H7/GAMSbase!H7,"")</f>
        <v/>
      </c>
      <c r="J7" s="40" t="str">
        <f>IFERROR(Base!I7/GAMSbase!I7,"")</f>
        <v/>
      </c>
      <c r="K7" s="40" t="str">
        <f>IFERROR(Base!J7/GAMSbase!J7,"")</f>
        <v/>
      </c>
      <c r="L7" s="40" t="str">
        <f>IFERROR(Base!K7/GAMSbase!K7,"")</f>
        <v/>
      </c>
      <c r="M7" s="40" t="str">
        <f>IFERROR(Base!L7/GAMSbase!L7,"")</f>
        <v/>
      </c>
      <c r="N7" s="40" t="str">
        <f>IFERROR(Base!M7/GAMSbase!M7,"")</f>
        <v/>
      </c>
      <c r="O7" s="40" t="str">
        <f>IFERROR(Base!N7/GAMSbase!N7,"")</f>
        <v/>
      </c>
      <c r="P7" s="40" t="str">
        <f>IFERROR(Base!O7/GAMSbase!O7,"")</f>
        <v/>
      </c>
      <c r="Q7" s="40" t="str">
        <f>IFERROR(Base!P7/GAMSbase!P7,"")</f>
        <v/>
      </c>
      <c r="R7" s="40" t="str">
        <f>IFERROR(Base!Q7/GAMSbase!Q7,"")</f>
        <v/>
      </c>
      <c r="S7" s="40" t="str">
        <f>IFERROR(Base!R7/GAMSbase!R7,"")</f>
        <v/>
      </c>
      <c r="T7" s="40" t="str">
        <f>IFERROR(Base!S7/GAMSbase!S7,"")</f>
        <v/>
      </c>
      <c r="U7" s="40" t="str">
        <f>IFERROR(Base!T7/GAMSbase!T7,"")</f>
        <v/>
      </c>
      <c r="V7" s="40" t="str">
        <f>IFERROR(Base!U7/GAMSbase!U7,"")</f>
        <v/>
      </c>
      <c r="W7" s="40" t="str">
        <f>IFERROR(Base!V7/GAMSbase!V7,"")</f>
        <v/>
      </c>
      <c r="X7" s="40" t="str">
        <f>IFERROR(Base!W7/GAMSbase!W7,"")</f>
        <v/>
      </c>
      <c r="Y7" s="40" t="str">
        <f>IFERROR(Base!X7/GAMSbase!X7,"")</f>
        <v/>
      </c>
      <c r="Z7" s="40" t="str">
        <f>IFERROR(Base!Y7/GAMSbase!Y7,"")</f>
        <v/>
      </c>
      <c r="AA7" s="40" t="str">
        <f>IFERROR(Base!Z7/GAMSbase!Z7,"")</f>
        <v/>
      </c>
      <c r="AB7" s="40" t="str">
        <f>IFERROR(Base!AA7/GAMSbase!AA7,"")</f>
        <v/>
      </c>
      <c r="AC7" s="40" t="str">
        <f>IFERROR(Base!AB7/GAMSbase!AB7,"")</f>
        <v/>
      </c>
      <c r="AD7" s="40" t="str">
        <f>IFERROR(Base!AC7/GAMSbase!AC7,"")</f>
        <v/>
      </c>
      <c r="AE7" s="40" t="str">
        <f>IFERROR(Base!AD7/GAMSbase!AD7,"")</f>
        <v/>
      </c>
      <c r="AF7" s="40" t="str">
        <f>IFERROR(Base!AE7/GAMSbase!AE7,"")</f>
        <v/>
      </c>
      <c r="AG7" s="40" t="str">
        <f>IFERROR(Base!AF7/GAMSbase!AF7,"")</f>
        <v/>
      </c>
      <c r="AH7" s="40" t="str">
        <f>IFERROR(Base!AG7/GAMSbase!AG7,"")</f>
        <v/>
      </c>
      <c r="AI7" s="40" t="str">
        <f>IFERROR(Base!AH7/GAMSbase!AH7,"")</f>
        <v/>
      </c>
      <c r="AJ7" s="40" t="str">
        <f>IFERROR(Base!AI7/GAMSbase!AI7,"")</f>
        <v/>
      </c>
      <c r="AK7" s="40" t="str">
        <f>IFERROR(Base!AJ7/GAMSbase!AJ7,"")</f>
        <v/>
      </c>
      <c r="AL7" s="40" t="str">
        <f>IFERROR(Base!AK7/GAMSbase!AK7,"")</f>
        <v/>
      </c>
      <c r="AM7" s="40" t="str">
        <f>IFERROR(Base!AL7/GAMSbase!AL7,"")</f>
        <v/>
      </c>
      <c r="AN7" s="40" t="str">
        <f>IFERROR(Base!AM7/GAMSbase!AM7,"")</f>
        <v/>
      </c>
      <c r="AO7" s="40" t="str">
        <f>IFERROR(Base!AN7/GAMSbase!AN7,"")</f>
        <v/>
      </c>
      <c r="AP7" s="40" t="str">
        <f>IFERROR(Base!AO7/GAMSbase!AO7,"")</f>
        <v/>
      </c>
      <c r="AQ7" s="40" t="str">
        <f>IFERROR(Base!AP7/GAMSbase!AP7,"")</f>
        <v/>
      </c>
      <c r="AR7" s="40" t="str">
        <f>IFERROR(Base!AQ7/GAMSbase!AQ7,"")</f>
        <v/>
      </c>
      <c r="AS7" s="40" t="str">
        <f>IFERROR(Base!AR7/GAMSbase!AR7,"")</f>
        <v/>
      </c>
      <c r="AT7" s="40" t="str">
        <f>IFERROR(Base!AS7/GAMSbase!AS7,"")</f>
        <v/>
      </c>
      <c r="AU7" s="40" t="str">
        <f>IFERROR(Base!AT7/GAMSbase!AT7,"")</f>
        <v/>
      </c>
      <c r="AV7" s="40" t="str">
        <f>IFERROR(Base!AU7/GAMSbase!AU7,"")</f>
        <v/>
      </c>
      <c r="AW7" s="40" t="str">
        <f>IFERROR(Base!AV7/GAMSbase!AV7,"")</f>
        <v/>
      </c>
      <c r="AX7" s="40" t="str">
        <f>IFERROR(Base!AW7/GAMSbase!AW7,"")</f>
        <v/>
      </c>
      <c r="AY7" s="40" t="str">
        <f>IFERROR(Base!AX7/GAMSbase!AX7,"")</f>
        <v/>
      </c>
      <c r="AZ7" s="40" t="str">
        <f>IFERROR(Base!AY7/GAMSbase!AY7,"")</f>
        <v/>
      </c>
      <c r="BA7" s="40" t="str">
        <f>IFERROR(Base!AZ7/GAMSbase!AZ7,"")</f>
        <v/>
      </c>
      <c r="BB7" s="40" t="str">
        <f>IFERROR(Base!BA7/GAMSbase!BA7,"")</f>
        <v/>
      </c>
      <c r="BC7" s="40" t="str">
        <f>IFERROR(Base!BB7/GAMSbase!BB7,"")</f>
        <v/>
      </c>
      <c r="BD7" s="40" t="str">
        <f>IFERROR(Base!BC7/GAMSbase!BC7,"")</f>
        <v/>
      </c>
      <c r="BE7" s="40" t="str">
        <f>IFERROR(Base!BD7/GAMSbase!BD7,"")</f>
        <v/>
      </c>
      <c r="BF7" s="40" t="str">
        <f>IFERROR(Base!BE7/GAMSbase!BE7,"")</f>
        <v/>
      </c>
      <c r="BG7" s="40" t="str">
        <f>IFERROR(Base!BF7/GAMSbase!BF7,"")</f>
        <v/>
      </c>
      <c r="BH7" s="40" t="str">
        <f>IFERROR(Base!BG7/GAMSbase!BG7,"")</f>
        <v/>
      </c>
      <c r="BI7" s="40" t="str">
        <f>IFERROR(Base!BH7/GAMSbase!BH7,"")</f>
        <v/>
      </c>
      <c r="BJ7" s="40" t="str">
        <f>IFERROR(Base!BI7/GAMSbase!BI7,"")</f>
        <v/>
      </c>
    </row>
    <row r="8" spans="1:62" x14ac:dyDescent="0.15">
      <c r="A8" t="str">
        <f>Base!A8</f>
        <v>Fraction diversifiable risk</v>
      </c>
      <c r="B8" t="str">
        <f>GAMSbase!A8</f>
        <v>Fraction Diversifiable Risk</v>
      </c>
      <c r="C8" s="40" t="str">
        <f>IFERROR(Base!B8/GAMSbase!B8,"")</f>
        <v/>
      </c>
      <c r="D8" s="40" t="str">
        <f>IFERROR(Base!C8/GAMSbase!C8,"")</f>
        <v/>
      </c>
      <c r="E8" s="40" t="str">
        <f>IFERROR(Base!D8/GAMSbase!D8,"")</f>
        <v/>
      </c>
      <c r="F8" s="40" t="str">
        <f>IFERROR(Base!E8/GAMSbase!E8,"")</f>
        <v/>
      </c>
      <c r="G8" s="40" t="str">
        <f>IFERROR(Base!F8/GAMSbase!F8,"")</f>
        <v/>
      </c>
      <c r="H8" s="40" t="str">
        <f>IFERROR(Base!G8/GAMSbase!G8,"")</f>
        <v/>
      </c>
      <c r="I8" s="40" t="str">
        <f>IFERROR(Base!H8/GAMSbase!H8,"")</f>
        <v/>
      </c>
      <c r="J8" s="40" t="str">
        <f>IFERROR(Base!I8/GAMSbase!I8,"")</f>
        <v/>
      </c>
      <c r="K8" s="40" t="str">
        <f>IFERROR(Base!J8/GAMSbase!J8,"")</f>
        <v/>
      </c>
      <c r="L8" s="40" t="str">
        <f>IFERROR(Base!K8/GAMSbase!K8,"")</f>
        <v/>
      </c>
      <c r="M8" s="40" t="str">
        <f>IFERROR(Base!L8/GAMSbase!L8,"")</f>
        <v/>
      </c>
      <c r="N8" s="40" t="str">
        <f>IFERROR(Base!M8/GAMSbase!M8,"")</f>
        <v/>
      </c>
      <c r="O8" s="40" t="str">
        <f>IFERROR(Base!N8/GAMSbase!N8,"")</f>
        <v/>
      </c>
      <c r="P8" s="40" t="str">
        <f>IFERROR(Base!O8/GAMSbase!O8,"")</f>
        <v/>
      </c>
      <c r="Q8" s="40" t="str">
        <f>IFERROR(Base!P8/GAMSbase!P8,"")</f>
        <v/>
      </c>
      <c r="R8" s="40" t="str">
        <f>IFERROR(Base!Q8/GAMSbase!Q8,"")</f>
        <v/>
      </c>
      <c r="S8" s="40" t="str">
        <f>IFERROR(Base!R8/GAMSbase!R8,"")</f>
        <v/>
      </c>
      <c r="T8" s="40" t="str">
        <f>IFERROR(Base!S8/GAMSbase!S8,"")</f>
        <v/>
      </c>
      <c r="U8" s="40" t="str">
        <f>IFERROR(Base!T8/GAMSbase!T8,"")</f>
        <v/>
      </c>
      <c r="V8" s="40" t="str">
        <f>IFERROR(Base!U8/GAMSbase!U8,"")</f>
        <v/>
      </c>
      <c r="W8" s="40" t="str">
        <f>IFERROR(Base!V8/GAMSbase!V8,"")</f>
        <v/>
      </c>
      <c r="X8" s="40" t="str">
        <f>IFERROR(Base!W8/GAMSbase!W8,"")</f>
        <v/>
      </c>
      <c r="Y8" s="40" t="str">
        <f>IFERROR(Base!X8/GAMSbase!X8,"")</f>
        <v/>
      </c>
      <c r="Z8" s="40" t="str">
        <f>IFERROR(Base!Y8/GAMSbase!Y8,"")</f>
        <v/>
      </c>
      <c r="AA8" s="40" t="str">
        <f>IFERROR(Base!Z8/GAMSbase!Z8,"")</f>
        <v/>
      </c>
      <c r="AB8" s="40" t="str">
        <f>IFERROR(Base!AA8/GAMSbase!AA8,"")</f>
        <v/>
      </c>
      <c r="AC8" s="40" t="str">
        <f>IFERROR(Base!AB8/GAMSbase!AB8,"")</f>
        <v/>
      </c>
      <c r="AD8" s="40" t="str">
        <f>IFERROR(Base!AC8/GAMSbase!AC8,"")</f>
        <v/>
      </c>
      <c r="AE8" s="40" t="str">
        <f>IFERROR(Base!AD8/GAMSbase!AD8,"")</f>
        <v/>
      </c>
      <c r="AF8" s="40" t="str">
        <f>IFERROR(Base!AE8/GAMSbase!AE8,"")</f>
        <v/>
      </c>
      <c r="AG8" s="40" t="str">
        <f>IFERROR(Base!AF8/GAMSbase!AF8,"")</f>
        <v/>
      </c>
      <c r="AH8" s="40" t="str">
        <f>IFERROR(Base!AG8/GAMSbase!AG8,"")</f>
        <v/>
      </c>
      <c r="AI8" s="40" t="str">
        <f>IFERROR(Base!AH8/GAMSbase!AH8,"")</f>
        <v/>
      </c>
      <c r="AJ8" s="40" t="str">
        <f>IFERROR(Base!AI8/GAMSbase!AI8,"")</f>
        <v/>
      </c>
      <c r="AK8" s="40" t="str">
        <f>IFERROR(Base!AJ8/GAMSbase!AJ8,"")</f>
        <v/>
      </c>
      <c r="AL8" s="40" t="str">
        <f>IFERROR(Base!AK8/GAMSbase!AK8,"")</f>
        <v/>
      </c>
      <c r="AM8" s="40" t="str">
        <f>IFERROR(Base!AL8/GAMSbase!AL8,"")</f>
        <v/>
      </c>
      <c r="AN8" s="40" t="str">
        <f>IFERROR(Base!AM8/GAMSbase!AM8,"")</f>
        <v/>
      </c>
      <c r="AO8" s="40" t="str">
        <f>IFERROR(Base!AN8/GAMSbase!AN8,"")</f>
        <v/>
      </c>
      <c r="AP8" s="40" t="str">
        <f>IFERROR(Base!AO8/GAMSbase!AO8,"")</f>
        <v/>
      </c>
      <c r="AQ8" s="40" t="str">
        <f>IFERROR(Base!AP8/GAMSbase!AP8,"")</f>
        <v/>
      </c>
      <c r="AR8" s="40" t="str">
        <f>IFERROR(Base!AQ8/GAMSbase!AQ8,"")</f>
        <v/>
      </c>
      <c r="AS8" s="40" t="str">
        <f>IFERROR(Base!AR8/GAMSbase!AR8,"")</f>
        <v/>
      </c>
      <c r="AT8" s="40" t="str">
        <f>IFERROR(Base!AS8/GAMSbase!AS8,"")</f>
        <v/>
      </c>
      <c r="AU8" s="40" t="str">
        <f>IFERROR(Base!AT8/GAMSbase!AT8,"")</f>
        <v/>
      </c>
      <c r="AV8" s="40" t="str">
        <f>IFERROR(Base!AU8/GAMSbase!AU8,"")</f>
        <v/>
      </c>
      <c r="AW8" s="40" t="str">
        <f>IFERROR(Base!AV8/GAMSbase!AV8,"")</f>
        <v/>
      </c>
      <c r="AX8" s="40" t="str">
        <f>IFERROR(Base!AW8/GAMSbase!AW8,"")</f>
        <v/>
      </c>
      <c r="AY8" s="40" t="str">
        <f>IFERROR(Base!AX8/GAMSbase!AX8,"")</f>
        <v/>
      </c>
      <c r="AZ8" s="40" t="str">
        <f>IFERROR(Base!AY8/GAMSbase!AY8,"")</f>
        <v/>
      </c>
      <c r="BA8" s="40" t="str">
        <f>IFERROR(Base!AZ8/GAMSbase!AZ8,"")</f>
        <v/>
      </c>
      <c r="BB8" s="40" t="str">
        <f>IFERROR(Base!BA8/GAMSbase!BA8,"")</f>
        <v/>
      </c>
      <c r="BC8" s="40" t="str">
        <f>IFERROR(Base!BB8/GAMSbase!BB8,"")</f>
        <v/>
      </c>
      <c r="BD8" s="40" t="str">
        <f>IFERROR(Base!BC8/GAMSbase!BC8,"")</f>
        <v/>
      </c>
      <c r="BE8" s="40" t="str">
        <f>IFERROR(Base!BD8/GAMSbase!BD8,"")</f>
        <v/>
      </c>
      <c r="BF8" s="40" t="str">
        <f>IFERROR(Base!BE8/GAMSbase!BE8,"")</f>
        <v/>
      </c>
      <c r="BG8" s="40" t="str">
        <f>IFERROR(Base!BF8/GAMSbase!BF8,"")</f>
        <v/>
      </c>
      <c r="BH8" s="40" t="str">
        <f>IFERROR(Base!BG8/GAMSbase!BG8,"")</f>
        <v/>
      </c>
      <c r="BI8" s="40" t="str">
        <f>IFERROR(Base!BH8/GAMSbase!BH8,"")</f>
        <v/>
      </c>
      <c r="BJ8" s="40" t="str">
        <f>IFERROR(Base!BI8/GAMSbase!BI8,"")</f>
        <v/>
      </c>
    </row>
    <row r="9" spans="1:62" x14ac:dyDescent="0.15">
      <c r="A9" t="str">
        <f>Base!A9</f>
        <v>Diversifiable risk ( per year)</v>
      </c>
      <c r="B9" t="str">
        <f>GAMSbase!A9</f>
        <v>Diversifiable Risk ( per year)</v>
      </c>
      <c r="C9" s="40" t="str">
        <f>IFERROR(Base!B9/GAMSbase!B9,"")</f>
        <v/>
      </c>
      <c r="D9" s="40" t="str">
        <f>IFERROR(Base!C9/GAMSbase!C9,"")</f>
        <v/>
      </c>
      <c r="E9" s="40" t="str">
        <f>IFERROR(Base!D9/GAMSbase!D9,"")</f>
        <v/>
      </c>
      <c r="F9" s="40" t="str">
        <f>IFERROR(Base!E9/GAMSbase!E9,"")</f>
        <v/>
      </c>
      <c r="G9" s="40" t="str">
        <f>IFERROR(Base!F9/GAMSbase!F9,"")</f>
        <v/>
      </c>
      <c r="H9" s="40" t="str">
        <f>IFERROR(Base!G9/GAMSbase!G9,"")</f>
        <v/>
      </c>
      <c r="I9" s="40" t="str">
        <f>IFERROR(Base!H9/GAMSbase!H9,"")</f>
        <v/>
      </c>
      <c r="J9" s="40" t="str">
        <f>IFERROR(Base!I9/GAMSbase!I9,"")</f>
        <v/>
      </c>
      <c r="K9" s="40" t="str">
        <f>IFERROR(Base!J9/GAMSbase!J9,"")</f>
        <v/>
      </c>
      <c r="L9" s="40" t="str">
        <f>IFERROR(Base!K9/GAMSbase!K9,"")</f>
        <v/>
      </c>
      <c r="M9" s="40" t="str">
        <f>IFERROR(Base!L9/GAMSbase!L9,"")</f>
        <v/>
      </c>
      <c r="N9" s="40" t="str">
        <f>IFERROR(Base!M9/GAMSbase!M9,"")</f>
        <v/>
      </c>
      <c r="O9" s="40" t="str">
        <f>IFERROR(Base!N9/GAMSbase!N9,"")</f>
        <v/>
      </c>
      <c r="P9" s="40" t="str">
        <f>IFERROR(Base!O9/GAMSbase!O9,"")</f>
        <v/>
      </c>
      <c r="Q9" s="40" t="str">
        <f>IFERROR(Base!P9/GAMSbase!P9,"")</f>
        <v/>
      </c>
      <c r="R9" s="40" t="str">
        <f>IFERROR(Base!Q9/GAMSbase!Q9,"")</f>
        <v/>
      </c>
      <c r="S9" s="40" t="str">
        <f>IFERROR(Base!R9/GAMSbase!R9,"")</f>
        <v/>
      </c>
      <c r="T9" s="40" t="str">
        <f>IFERROR(Base!S9/GAMSbase!S9,"")</f>
        <v/>
      </c>
      <c r="U9" s="40" t="str">
        <f>IFERROR(Base!T9/GAMSbase!T9,"")</f>
        <v/>
      </c>
      <c r="V9" s="40" t="str">
        <f>IFERROR(Base!U9/GAMSbase!U9,"")</f>
        <v/>
      </c>
      <c r="W9" s="40" t="str">
        <f>IFERROR(Base!V9/GAMSbase!V9,"")</f>
        <v/>
      </c>
      <c r="X9" s="40" t="str">
        <f>IFERROR(Base!W9/GAMSbase!W9,"")</f>
        <v/>
      </c>
      <c r="Y9" s="40" t="str">
        <f>IFERROR(Base!X9/GAMSbase!X9,"")</f>
        <v/>
      </c>
      <c r="Z9" s="40" t="str">
        <f>IFERROR(Base!Y9/GAMSbase!Y9,"")</f>
        <v/>
      </c>
      <c r="AA9" s="40" t="str">
        <f>IFERROR(Base!Z9/GAMSbase!Z9,"")</f>
        <v/>
      </c>
      <c r="AB9" s="40" t="str">
        <f>IFERROR(Base!AA9/GAMSbase!AA9,"")</f>
        <v/>
      </c>
      <c r="AC9" s="40" t="str">
        <f>IFERROR(Base!AB9/GAMSbase!AB9,"")</f>
        <v/>
      </c>
      <c r="AD9" s="40" t="str">
        <f>IFERROR(Base!AC9/GAMSbase!AC9,"")</f>
        <v/>
      </c>
      <c r="AE9" s="40" t="str">
        <f>IFERROR(Base!AD9/GAMSbase!AD9,"")</f>
        <v/>
      </c>
      <c r="AF9" s="40" t="str">
        <f>IFERROR(Base!AE9/GAMSbase!AE9,"")</f>
        <v/>
      </c>
      <c r="AG9" s="40" t="str">
        <f>IFERROR(Base!AF9/GAMSbase!AF9,"")</f>
        <v/>
      </c>
      <c r="AH9" s="40" t="str">
        <f>IFERROR(Base!AG9/GAMSbase!AG9,"")</f>
        <v/>
      </c>
      <c r="AI9" s="40" t="str">
        <f>IFERROR(Base!AH9/GAMSbase!AH9,"")</f>
        <v/>
      </c>
      <c r="AJ9" s="40" t="str">
        <f>IFERROR(Base!AI9/GAMSbase!AI9,"")</f>
        <v/>
      </c>
      <c r="AK9" s="40" t="str">
        <f>IFERROR(Base!AJ9/GAMSbase!AJ9,"")</f>
        <v/>
      </c>
      <c r="AL9" s="40" t="str">
        <f>IFERROR(Base!AK9/GAMSbase!AK9,"")</f>
        <v/>
      </c>
      <c r="AM9" s="40" t="str">
        <f>IFERROR(Base!AL9/GAMSbase!AL9,"")</f>
        <v/>
      </c>
      <c r="AN9" s="40" t="str">
        <f>IFERROR(Base!AM9/GAMSbase!AM9,"")</f>
        <v/>
      </c>
      <c r="AO9" s="40" t="str">
        <f>IFERROR(Base!AN9/GAMSbase!AN9,"")</f>
        <v/>
      </c>
      <c r="AP9" s="40" t="str">
        <f>IFERROR(Base!AO9/GAMSbase!AO9,"")</f>
        <v/>
      </c>
      <c r="AQ9" s="40" t="str">
        <f>IFERROR(Base!AP9/GAMSbase!AP9,"")</f>
        <v/>
      </c>
      <c r="AR9" s="40" t="str">
        <f>IFERROR(Base!AQ9/GAMSbase!AQ9,"")</f>
        <v/>
      </c>
      <c r="AS9" s="40" t="str">
        <f>IFERROR(Base!AR9/GAMSbase!AR9,"")</f>
        <v/>
      </c>
      <c r="AT9" s="40" t="str">
        <f>IFERROR(Base!AS9/GAMSbase!AS9,"")</f>
        <v/>
      </c>
      <c r="AU9" s="40" t="str">
        <f>IFERROR(Base!AT9/GAMSbase!AT9,"")</f>
        <v/>
      </c>
      <c r="AV9" s="40" t="str">
        <f>IFERROR(Base!AU9/GAMSbase!AU9,"")</f>
        <v/>
      </c>
      <c r="AW9" s="40" t="str">
        <f>IFERROR(Base!AV9/GAMSbase!AV9,"")</f>
        <v/>
      </c>
      <c r="AX9" s="40" t="str">
        <f>IFERROR(Base!AW9/GAMSbase!AW9,"")</f>
        <v/>
      </c>
      <c r="AY9" s="40" t="str">
        <f>IFERROR(Base!AX9/GAMSbase!AX9,"")</f>
        <v/>
      </c>
      <c r="AZ9" s="40" t="str">
        <f>IFERROR(Base!AY9/GAMSbase!AY9,"")</f>
        <v/>
      </c>
      <c r="BA9" s="40" t="str">
        <f>IFERROR(Base!AZ9/GAMSbase!AZ9,"")</f>
        <v/>
      </c>
      <c r="BB9" s="40" t="str">
        <f>IFERROR(Base!BA9/GAMSbase!BA9,"")</f>
        <v/>
      </c>
      <c r="BC9" s="40" t="str">
        <f>IFERROR(Base!BB9/GAMSbase!BB9,"")</f>
        <v/>
      </c>
      <c r="BD9" s="40" t="str">
        <f>IFERROR(Base!BC9/GAMSbase!BC9,"")</f>
        <v/>
      </c>
      <c r="BE9" s="40" t="str">
        <f>IFERROR(Base!BD9/GAMSbase!BD9,"")</f>
        <v/>
      </c>
      <c r="BF9" s="40" t="str">
        <f>IFERROR(Base!BE9/GAMSbase!BE9,"")</f>
        <v/>
      </c>
      <c r="BG9" s="40" t="str">
        <f>IFERROR(Base!BF9/GAMSbase!BF9,"")</f>
        <v/>
      </c>
      <c r="BH9" s="40" t="str">
        <f>IFERROR(Base!BG9/GAMSbase!BG9,"")</f>
        <v/>
      </c>
      <c r="BI9" s="40" t="str">
        <f>IFERROR(Base!BH9/GAMSbase!BH9,"")</f>
        <v/>
      </c>
      <c r="BJ9" s="40" t="str">
        <f>IFERROR(Base!BI9/GAMSbase!BI9,"")</f>
        <v/>
      </c>
    </row>
    <row r="10" spans="1:62" x14ac:dyDescent="0.15">
      <c r="A10" t="str">
        <f>Base!A10</f>
        <v>Depreciation (with no risk)</v>
      </c>
      <c r="B10" t="str">
        <f>GAMSbase!A10</f>
        <v>Depreciation with no Risk (per year)</v>
      </c>
      <c r="C10" s="40" t="str">
        <f>IFERROR(Base!B10/GAMSbase!B10,"")</f>
        <v/>
      </c>
      <c r="D10" s="40" t="str">
        <f>IFERROR(Base!C10/GAMSbase!C10,"")</f>
        <v/>
      </c>
      <c r="E10" s="40" t="str">
        <f>IFERROR(Base!D10/GAMSbase!D10,"")</f>
        <v/>
      </c>
      <c r="F10" s="40" t="str">
        <f>IFERROR(Base!E10/GAMSbase!E10,"")</f>
        <v/>
      </c>
      <c r="G10" s="40" t="str">
        <f>IFERROR(Base!F10/GAMSbase!F10,"")</f>
        <v/>
      </c>
      <c r="H10" s="40" t="str">
        <f>IFERROR(Base!G10/GAMSbase!G10,"")</f>
        <v/>
      </c>
      <c r="I10" s="40" t="str">
        <f>IFERROR(Base!H10/GAMSbase!H10,"")</f>
        <v/>
      </c>
      <c r="J10" s="40" t="str">
        <f>IFERROR(Base!I10/GAMSbase!I10,"")</f>
        <v/>
      </c>
      <c r="K10" s="40" t="str">
        <f>IFERROR(Base!J10/GAMSbase!J10,"")</f>
        <v/>
      </c>
      <c r="L10" s="40" t="str">
        <f>IFERROR(Base!K10/GAMSbase!K10,"")</f>
        <v/>
      </c>
      <c r="M10" s="40" t="str">
        <f>IFERROR(Base!L10/GAMSbase!L10,"")</f>
        <v/>
      </c>
      <c r="N10" s="40" t="str">
        <f>IFERROR(Base!M10/GAMSbase!M10,"")</f>
        <v/>
      </c>
      <c r="O10" s="40" t="str">
        <f>IFERROR(Base!N10/GAMSbase!N10,"")</f>
        <v/>
      </c>
      <c r="P10" s="40" t="str">
        <f>IFERROR(Base!O10/GAMSbase!O10,"")</f>
        <v/>
      </c>
      <c r="Q10" s="40" t="str">
        <f>IFERROR(Base!P10/GAMSbase!P10,"")</f>
        <v/>
      </c>
      <c r="R10" s="40" t="str">
        <f>IFERROR(Base!Q10/GAMSbase!Q10,"")</f>
        <v/>
      </c>
      <c r="S10" s="40" t="str">
        <f>IFERROR(Base!R10/GAMSbase!R10,"")</f>
        <v/>
      </c>
      <c r="T10" s="40" t="str">
        <f>IFERROR(Base!S10/GAMSbase!S10,"")</f>
        <v/>
      </c>
      <c r="U10" s="40" t="str">
        <f>IFERROR(Base!T10/GAMSbase!T10,"")</f>
        <v/>
      </c>
      <c r="V10" s="40" t="str">
        <f>IFERROR(Base!U10/GAMSbase!U10,"")</f>
        <v/>
      </c>
      <c r="W10" s="40" t="str">
        <f>IFERROR(Base!V10/GAMSbase!V10,"")</f>
        <v/>
      </c>
      <c r="X10" s="40" t="str">
        <f>IFERROR(Base!W10/GAMSbase!W10,"")</f>
        <v/>
      </c>
      <c r="Y10" s="40" t="str">
        <f>IFERROR(Base!X10/GAMSbase!X10,"")</f>
        <v/>
      </c>
      <c r="Z10" s="40" t="str">
        <f>IFERROR(Base!Y10/GAMSbase!Y10,"")</f>
        <v/>
      </c>
      <c r="AA10" s="40" t="str">
        <f>IFERROR(Base!Z10/GAMSbase!Z10,"")</f>
        <v/>
      </c>
      <c r="AB10" s="40" t="str">
        <f>IFERROR(Base!AA10/GAMSbase!AA10,"")</f>
        <v/>
      </c>
      <c r="AC10" s="40" t="str">
        <f>IFERROR(Base!AB10/GAMSbase!AB10,"")</f>
        <v/>
      </c>
      <c r="AD10" s="40" t="str">
        <f>IFERROR(Base!AC10/GAMSbase!AC10,"")</f>
        <v/>
      </c>
      <c r="AE10" s="40" t="str">
        <f>IFERROR(Base!AD10/GAMSbase!AD10,"")</f>
        <v/>
      </c>
      <c r="AF10" s="40" t="str">
        <f>IFERROR(Base!AE10/GAMSbase!AE10,"")</f>
        <v/>
      </c>
      <c r="AG10" s="40" t="str">
        <f>IFERROR(Base!AF10/GAMSbase!AF10,"")</f>
        <v/>
      </c>
      <c r="AH10" s="40" t="str">
        <f>IFERROR(Base!AG10/GAMSbase!AG10,"")</f>
        <v/>
      </c>
      <c r="AI10" s="40" t="str">
        <f>IFERROR(Base!AH10/GAMSbase!AH10,"")</f>
        <v/>
      </c>
      <c r="AJ10" s="40" t="str">
        <f>IFERROR(Base!AI10/GAMSbase!AI10,"")</f>
        <v/>
      </c>
      <c r="AK10" s="40" t="str">
        <f>IFERROR(Base!AJ10/GAMSbase!AJ10,"")</f>
        <v/>
      </c>
      <c r="AL10" s="40" t="str">
        <f>IFERROR(Base!AK10/GAMSbase!AK10,"")</f>
        <v/>
      </c>
      <c r="AM10" s="40" t="str">
        <f>IFERROR(Base!AL10/GAMSbase!AL10,"")</f>
        <v/>
      </c>
      <c r="AN10" s="40" t="str">
        <f>IFERROR(Base!AM10/GAMSbase!AM10,"")</f>
        <v/>
      </c>
      <c r="AO10" s="40" t="str">
        <f>IFERROR(Base!AN10/GAMSbase!AN10,"")</f>
        <v/>
      </c>
      <c r="AP10" s="40" t="str">
        <f>IFERROR(Base!AO10/GAMSbase!AO10,"")</f>
        <v/>
      </c>
      <c r="AQ10" s="40" t="str">
        <f>IFERROR(Base!AP10/GAMSbase!AP10,"")</f>
        <v/>
      </c>
      <c r="AR10" s="40" t="str">
        <f>IFERROR(Base!AQ10/GAMSbase!AQ10,"")</f>
        <v/>
      </c>
      <c r="AS10" s="40" t="str">
        <f>IFERROR(Base!AR10/GAMSbase!AR10,"")</f>
        <v/>
      </c>
      <c r="AT10" s="40" t="str">
        <f>IFERROR(Base!AS10/GAMSbase!AS10,"")</f>
        <v/>
      </c>
      <c r="AU10" s="40" t="str">
        <f>IFERROR(Base!AT10/GAMSbase!AT10,"")</f>
        <v/>
      </c>
      <c r="AV10" s="40" t="str">
        <f>IFERROR(Base!AU10/GAMSbase!AU10,"")</f>
        <v/>
      </c>
      <c r="AW10" s="40" t="str">
        <f>IFERROR(Base!AV10/GAMSbase!AV10,"")</f>
        <v/>
      </c>
      <c r="AX10" s="40" t="str">
        <f>IFERROR(Base!AW10/GAMSbase!AW10,"")</f>
        <v/>
      </c>
      <c r="AY10" s="40" t="str">
        <f>IFERROR(Base!AX10/GAMSbase!AX10,"")</f>
        <v/>
      </c>
      <c r="AZ10" s="40" t="str">
        <f>IFERROR(Base!AY10/GAMSbase!AY10,"")</f>
        <v/>
      </c>
      <c r="BA10" s="40" t="str">
        <f>IFERROR(Base!AZ10/GAMSbase!AZ10,"")</f>
        <v/>
      </c>
      <c r="BB10" s="40" t="str">
        <f>IFERROR(Base!BA10/GAMSbase!BA10,"")</f>
        <v/>
      </c>
      <c r="BC10" s="40" t="str">
        <f>IFERROR(Base!BB10/GAMSbase!BB10,"")</f>
        <v/>
      </c>
      <c r="BD10" s="40" t="str">
        <f>IFERROR(Base!BC10/GAMSbase!BC10,"")</f>
        <v/>
      </c>
      <c r="BE10" s="40" t="str">
        <f>IFERROR(Base!BD10/GAMSbase!BD10,"")</f>
        <v/>
      </c>
      <c r="BF10" s="40" t="str">
        <f>IFERROR(Base!BE10/GAMSbase!BE10,"")</f>
        <v/>
      </c>
      <c r="BG10" s="40" t="str">
        <f>IFERROR(Base!BF10/GAMSbase!BF10,"")</f>
        <v/>
      </c>
      <c r="BH10" s="40" t="str">
        <f>IFERROR(Base!BG10/GAMSbase!BG10,"")</f>
        <v/>
      </c>
      <c r="BI10" s="40" t="str">
        <f>IFERROR(Base!BH10/GAMSbase!BH10,"")</f>
        <v/>
      </c>
      <c r="BJ10" s="40" t="str">
        <f>IFERROR(Base!BI10/GAMSbase!BI10,"")</f>
        <v/>
      </c>
    </row>
    <row r="11" spans="1:62" x14ac:dyDescent="0.15">
      <c r="A11" t="str">
        <f>Base!A11</f>
        <v>Initial output (2010 US International $, trillions)</v>
      </c>
      <c r="B11" t="str">
        <f>GAMSbase!A11</f>
        <v>Initial Output (2005 US International $, trillions)</v>
      </c>
      <c r="C11" s="40">
        <f>IFERROR(Base!B11/GAMSbase!B11,"")</f>
        <v>1652.9838914758166</v>
      </c>
      <c r="D11" s="40" t="str">
        <f>IFERROR(Base!C11/GAMSbase!C11,"")</f>
        <v/>
      </c>
      <c r="E11" s="40" t="str">
        <f>IFERROR(Base!D11/GAMSbase!D11,"")</f>
        <v/>
      </c>
      <c r="F11" s="40" t="str">
        <f>IFERROR(Base!E11/GAMSbase!E11,"")</f>
        <v/>
      </c>
      <c r="G11" s="40" t="str">
        <f>IFERROR(Base!F11/GAMSbase!F11,"")</f>
        <v/>
      </c>
      <c r="H11" s="40" t="str">
        <f>IFERROR(Base!G11/GAMSbase!G11,"")</f>
        <v/>
      </c>
      <c r="I11" s="40" t="str">
        <f>IFERROR(Base!H11/GAMSbase!H11,"")</f>
        <v/>
      </c>
      <c r="J11" s="40" t="str">
        <f>IFERROR(Base!I11/GAMSbase!I11,"")</f>
        <v/>
      </c>
      <c r="K11" s="40" t="str">
        <f>IFERROR(Base!J11/GAMSbase!J11,"")</f>
        <v/>
      </c>
      <c r="L11" s="40" t="str">
        <f>IFERROR(Base!K11/GAMSbase!K11,"")</f>
        <v/>
      </c>
      <c r="M11" s="40" t="str">
        <f>IFERROR(Base!L11/GAMSbase!L11,"")</f>
        <v/>
      </c>
      <c r="N11" s="40" t="str">
        <f>IFERROR(Base!M11/GAMSbase!M11,"")</f>
        <v/>
      </c>
      <c r="O11" s="40" t="str">
        <f>IFERROR(Base!N11/GAMSbase!N11,"")</f>
        <v/>
      </c>
      <c r="P11" s="40" t="str">
        <f>IFERROR(Base!O11/GAMSbase!O11,"")</f>
        <v/>
      </c>
      <c r="Q11" s="40" t="str">
        <f>IFERROR(Base!P11/GAMSbase!P11,"")</f>
        <v/>
      </c>
      <c r="R11" s="40" t="str">
        <f>IFERROR(Base!Q11/GAMSbase!Q11,"")</f>
        <v/>
      </c>
      <c r="S11" s="40" t="str">
        <f>IFERROR(Base!R11/GAMSbase!R11,"")</f>
        <v/>
      </c>
      <c r="T11" s="40" t="str">
        <f>IFERROR(Base!S11/GAMSbase!S11,"")</f>
        <v/>
      </c>
      <c r="U11" s="40" t="str">
        <f>IFERROR(Base!T11/GAMSbase!T11,"")</f>
        <v/>
      </c>
      <c r="V11" s="40" t="str">
        <f>IFERROR(Base!U11/GAMSbase!U11,"")</f>
        <v/>
      </c>
      <c r="W11" s="40" t="str">
        <f>IFERROR(Base!V11/GAMSbase!V11,"")</f>
        <v/>
      </c>
      <c r="X11" s="40" t="str">
        <f>IFERROR(Base!W11/GAMSbase!W11,"")</f>
        <v/>
      </c>
      <c r="Y11" s="40" t="str">
        <f>IFERROR(Base!X11/GAMSbase!X11,"")</f>
        <v/>
      </c>
      <c r="Z11" s="40" t="str">
        <f>IFERROR(Base!Y11/GAMSbase!Y11,"")</f>
        <v/>
      </c>
      <c r="AA11" s="40" t="str">
        <f>IFERROR(Base!Z11/GAMSbase!Z11,"")</f>
        <v/>
      </c>
      <c r="AB11" s="40" t="str">
        <f>IFERROR(Base!AA11/GAMSbase!AA11,"")</f>
        <v/>
      </c>
      <c r="AC11" s="40" t="str">
        <f>IFERROR(Base!AB11/GAMSbase!AB11,"")</f>
        <v/>
      </c>
      <c r="AD11" s="40" t="str">
        <f>IFERROR(Base!AC11/GAMSbase!AC11,"")</f>
        <v/>
      </c>
      <c r="AE11" s="40" t="str">
        <f>IFERROR(Base!AD11/GAMSbase!AD11,"")</f>
        <v/>
      </c>
      <c r="AF11" s="40" t="str">
        <f>IFERROR(Base!AE11/GAMSbase!AE11,"")</f>
        <v/>
      </c>
      <c r="AG11" s="40" t="str">
        <f>IFERROR(Base!AF11/GAMSbase!AF11,"")</f>
        <v/>
      </c>
      <c r="AH11" s="40" t="str">
        <f>IFERROR(Base!AG11/GAMSbase!AG11,"")</f>
        <v/>
      </c>
      <c r="AI11" s="40" t="str">
        <f>IFERROR(Base!AH11/GAMSbase!AH11,"")</f>
        <v/>
      </c>
      <c r="AJ11" s="40" t="str">
        <f>IFERROR(Base!AI11/GAMSbase!AI11,"")</f>
        <v/>
      </c>
      <c r="AK11" s="40" t="str">
        <f>IFERROR(Base!AJ11/GAMSbase!AJ11,"")</f>
        <v/>
      </c>
      <c r="AL11" s="40" t="str">
        <f>IFERROR(Base!AK11/GAMSbase!AK11,"")</f>
        <v/>
      </c>
      <c r="AM11" s="40" t="str">
        <f>IFERROR(Base!AL11/GAMSbase!AL11,"")</f>
        <v/>
      </c>
      <c r="AN11" s="40" t="str">
        <f>IFERROR(Base!AM11/GAMSbase!AM11,"")</f>
        <v/>
      </c>
      <c r="AO11" s="40" t="str">
        <f>IFERROR(Base!AN11/GAMSbase!AN11,"")</f>
        <v/>
      </c>
      <c r="AP11" s="40" t="str">
        <f>IFERROR(Base!AO11/GAMSbase!AO11,"")</f>
        <v/>
      </c>
      <c r="AQ11" s="40" t="str">
        <f>IFERROR(Base!AP11/GAMSbase!AP11,"")</f>
        <v/>
      </c>
      <c r="AR11" s="40" t="str">
        <f>IFERROR(Base!AQ11/GAMSbase!AQ11,"")</f>
        <v/>
      </c>
      <c r="AS11" s="40" t="str">
        <f>IFERROR(Base!AR11/GAMSbase!AR11,"")</f>
        <v/>
      </c>
      <c r="AT11" s="40" t="str">
        <f>IFERROR(Base!AS11/GAMSbase!AS11,"")</f>
        <v/>
      </c>
      <c r="AU11" s="40" t="str">
        <f>IFERROR(Base!AT11/GAMSbase!AT11,"")</f>
        <v/>
      </c>
      <c r="AV11" s="40" t="str">
        <f>IFERROR(Base!AU11/GAMSbase!AU11,"")</f>
        <v/>
      </c>
      <c r="AW11" s="40" t="str">
        <f>IFERROR(Base!AV11/GAMSbase!AV11,"")</f>
        <v/>
      </c>
      <c r="AX11" s="40" t="str">
        <f>IFERROR(Base!AW11/GAMSbase!AW11,"")</f>
        <v/>
      </c>
      <c r="AY11" s="40" t="str">
        <f>IFERROR(Base!AX11/GAMSbase!AX11,"")</f>
        <v/>
      </c>
      <c r="AZ11" s="40" t="str">
        <f>IFERROR(Base!AY11/GAMSbase!AY11,"")</f>
        <v/>
      </c>
      <c r="BA11" s="40" t="str">
        <f>IFERROR(Base!AZ11/GAMSbase!AZ11,"")</f>
        <v/>
      </c>
      <c r="BB11" s="40" t="str">
        <f>IFERROR(Base!BA11/GAMSbase!BA11,"")</f>
        <v/>
      </c>
      <c r="BC11" s="40" t="str">
        <f>IFERROR(Base!BB11/GAMSbase!BB11,"")</f>
        <v/>
      </c>
      <c r="BD11" s="40" t="str">
        <f>IFERROR(Base!BC11/GAMSbase!BC11,"")</f>
        <v/>
      </c>
      <c r="BE11" s="40" t="str">
        <f>IFERROR(Base!BD11/GAMSbase!BD11,"")</f>
        <v/>
      </c>
      <c r="BF11" s="40" t="str">
        <f>IFERROR(Base!BE11/GAMSbase!BE11,"")</f>
        <v/>
      </c>
      <c r="BG11" s="40" t="str">
        <f>IFERROR(Base!BF11/GAMSbase!BF11,"")</f>
        <v/>
      </c>
      <c r="BH11" s="40" t="str">
        <f>IFERROR(Base!BG11/GAMSbase!BG11,"")</f>
        <v/>
      </c>
      <c r="BI11" s="40" t="str">
        <f>IFERROR(Base!BH11/GAMSbase!BH11,"")</f>
        <v/>
      </c>
      <c r="BJ11" s="40" t="str">
        <f>IFERROR(Base!BI11/GAMSbase!BI11,"")</f>
        <v/>
      </c>
    </row>
    <row r="12" spans="1:62" x14ac:dyDescent="0.15">
      <c r="A12" t="str">
        <f>Base!A12</f>
        <v>Initial K</v>
      </c>
      <c r="B12" t="str">
        <f>GAMSbase!A12</f>
        <v>Initial K (Capital Stock)</v>
      </c>
      <c r="C12" s="40">
        <f>IFERROR(Base!B12/GAMSbase!B12,"")</f>
        <v>1.6518518518518519</v>
      </c>
      <c r="D12" s="40" t="str">
        <f>IFERROR(Base!C12/GAMSbase!C12,"")</f>
        <v/>
      </c>
      <c r="E12" s="40" t="str">
        <f>IFERROR(Base!D12/GAMSbase!D12,"")</f>
        <v/>
      </c>
      <c r="F12" s="40" t="str">
        <f>IFERROR(Base!E12/GAMSbase!E12,"")</f>
        <v/>
      </c>
      <c r="G12" s="40" t="str">
        <f>IFERROR(Base!F12/GAMSbase!F12,"")</f>
        <v/>
      </c>
      <c r="H12" s="40" t="str">
        <f>IFERROR(Base!G12/GAMSbase!G12,"")</f>
        <v/>
      </c>
      <c r="I12" s="40" t="str">
        <f>IFERROR(Base!H12/GAMSbase!H12,"")</f>
        <v/>
      </c>
      <c r="J12" s="40" t="str">
        <f>IFERROR(Base!I12/GAMSbase!I12,"")</f>
        <v/>
      </c>
      <c r="K12" s="40" t="str">
        <f>IFERROR(Base!J12/GAMSbase!J12,"")</f>
        <v/>
      </c>
      <c r="L12" s="40" t="str">
        <f>IFERROR(Base!K12/GAMSbase!K12,"")</f>
        <v/>
      </c>
      <c r="M12" s="40" t="str">
        <f>IFERROR(Base!L12/GAMSbase!L12,"")</f>
        <v/>
      </c>
      <c r="N12" s="40" t="str">
        <f>IFERROR(Base!M12/GAMSbase!M12,"")</f>
        <v/>
      </c>
      <c r="O12" s="40" t="str">
        <f>IFERROR(Base!N12/GAMSbase!N12,"")</f>
        <v/>
      </c>
      <c r="P12" s="40" t="str">
        <f>IFERROR(Base!O12/GAMSbase!O12,"")</f>
        <v/>
      </c>
      <c r="Q12" s="40" t="str">
        <f>IFERROR(Base!P12/GAMSbase!P12,"")</f>
        <v/>
      </c>
      <c r="R12" s="40" t="str">
        <f>IFERROR(Base!Q12/GAMSbase!Q12,"")</f>
        <v/>
      </c>
      <c r="S12" s="40" t="str">
        <f>IFERROR(Base!R12/GAMSbase!R12,"")</f>
        <v/>
      </c>
      <c r="T12" s="40" t="str">
        <f>IFERROR(Base!S12/GAMSbase!S12,"")</f>
        <v/>
      </c>
      <c r="U12" s="40" t="str">
        <f>IFERROR(Base!T12/GAMSbase!T12,"")</f>
        <v/>
      </c>
      <c r="V12" s="40" t="str">
        <f>IFERROR(Base!U12/GAMSbase!U12,"")</f>
        <v/>
      </c>
      <c r="W12" s="40" t="str">
        <f>IFERROR(Base!V12/GAMSbase!V12,"")</f>
        <v/>
      </c>
      <c r="X12" s="40" t="str">
        <f>IFERROR(Base!W12/GAMSbase!W12,"")</f>
        <v/>
      </c>
      <c r="Y12" s="40" t="str">
        <f>IFERROR(Base!X12/GAMSbase!X12,"")</f>
        <v/>
      </c>
      <c r="Z12" s="40" t="str">
        <f>IFERROR(Base!Y12/GAMSbase!Y12,"")</f>
        <v/>
      </c>
      <c r="AA12" s="40" t="str">
        <f>IFERROR(Base!Z12/GAMSbase!Z12,"")</f>
        <v/>
      </c>
      <c r="AB12" s="40" t="str">
        <f>IFERROR(Base!AA12/GAMSbase!AA12,"")</f>
        <v/>
      </c>
      <c r="AC12" s="40" t="str">
        <f>IFERROR(Base!AB12/GAMSbase!AB12,"")</f>
        <v/>
      </c>
      <c r="AD12" s="40" t="str">
        <f>IFERROR(Base!AC12/GAMSbase!AC12,"")</f>
        <v/>
      </c>
      <c r="AE12" s="40" t="str">
        <f>IFERROR(Base!AD12/GAMSbase!AD12,"")</f>
        <v/>
      </c>
      <c r="AF12" s="40" t="str">
        <f>IFERROR(Base!AE12/GAMSbase!AE12,"")</f>
        <v/>
      </c>
      <c r="AG12" s="40" t="str">
        <f>IFERROR(Base!AF12/GAMSbase!AF12,"")</f>
        <v/>
      </c>
      <c r="AH12" s="40" t="str">
        <f>IFERROR(Base!AG12/GAMSbase!AG12,"")</f>
        <v/>
      </c>
      <c r="AI12" s="40" t="str">
        <f>IFERROR(Base!AH12/GAMSbase!AH12,"")</f>
        <v/>
      </c>
      <c r="AJ12" s="40" t="str">
        <f>IFERROR(Base!AI12/GAMSbase!AI12,"")</f>
        <v/>
      </c>
      <c r="AK12" s="40" t="str">
        <f>IFERROR(Base!AJ12/GAMSbase!AJ12,"")</f>
        <v/>
      </c>
      <c r="AL12" s="40" t="str">
        <f>IFERROR(Base!AK12/GAMSbase!AK12,"")</f>
        <v/>
      </c>
      <c r="AM12" s="40" t="str">
        <f>IFERROR(Base!AL12/GAMSbase!AL12,"")</f>
        <v/>
      </c>
      <c r="AN12" s="40" t="str">
        <f>IFERROR(Base!AM12/GAMSbase!AM12,"")</f>
        <v/>
      </c>
      <c r="AO12" s="40" t="str">
        <f>IFERROR(Base!AN12/GAMSbase!AN12,"")</f>
        <v/>
      </c>
      <c r="AP12" s="40" t="str">
        <f>IFERROR(Base!AO12/GAMSbase!AO12,"")</f>
        <v/>
      </c>
      <c r="AQ12" s="40" t="str">
        <f>IFERROR(Base!AP12/GAMSbase!AP12,"")</f>
        <v/>
      </c>
      <c r="AR12" s="40" t="str">
        <f>IFERROR(Base!AQ12/GAMSbase!AQ12,"")</f>
        <v/>
      </c>
      <c r="AS12" s="40" t="str">
        <f>IFERROR(Base!AR12/GAMSbase!AR12,"")</f>
        <v/>
      </c>
      <c r="AT12" s="40" t="str">
        <f>IFERROR(Base!AS12/GAMSbase!AS12,"")</f>
        <v/>
      </c>
      <c r="AU12" s="40" t="str">
        <f>IFERROR(Base!AT12/GAMSbase!AT12,"")</f>
        <v/>
      </c>
      <c r="AV12" s="40" t="str">
        <f>IFERROR(Base!AU12/GAMSbase!AU12,"")</f>
        <v/>
      </c>
      <c r="AW12" s="40" t="str">
        <f>IFERROR(Base!AV12/GAMSbase!AV12,"")</f>
        <v/>
      </c>
      <c r="AX12" s="40" t="str">
        <f>IFERROR(Base!AW12/GAMSbase!AW12,"")</f>
        <v/>
      </c>
      <c r="AY12" s="40" t="str">
        <f>IFERROR(Base!AX12/GAMSbase!AX12,"")</f>
        <v/>
      </c>
      <c r="AZ12" s="40" t="str">
        <f>IFERROR(Base!AY12/GAMSbase!AY12,"")</f>
        <v/>
      </c>
      <c r="BA12" s="40" t="str">
        <f>IFERROR(Base!AZ12/GAMSbase!AZ12,"")</f>
        <v/>
      </c>
      <c r="BB12" s="40" t="str">
        <f>IFERROR(Base!BA12/GAMSbase!BA12,"")</f>
        <v/>
      </c>
      <c r="BC12" s="40" t="str">
        <f>IFERROR(Base!BB12/GAMSbase!BB12,"")</f>
        <v/>
      </c>
      <c r="BD12" s="40" t="str">
        <f>IFERROR(Base!BC12/GAMSbase!BC12,"")</f>
        <v/>
      </c>
      <c r="BE12" s="40" t="str">
        <f>IFERROR(Base!BD12/GAMSbase!BD12,"")</f>
        <v/>
      </c>
      <c r="BF12" s="40" t="str">
        <f>IFERROR(Base!BE12/GAMSbase!BE12,"")</f>
        <v/>
      </c>
      <c r="BG12" s="40" t="str">
        <f>IFERROR(Base!BF12/GAMSbase!BF12,"")</f>
        <v/>
      </c>
      <c r="BH12" s="40" t="str">
        <f>IFERROR(Base!BG12/GAMSbase!BG12,"")</f>
        <v/>
      </c>
      <c r="BI12" s="40" t="str">
        <f>IFERROR(Base!BH12/GAMSbase!BH12,"")</f>
        <v/>
      </c>
      <c r="BJ12" s="40" t="str">
        <f>IFERROR(Base!BI12/GAMSbase!BI12,"")</f>
        <v/>
      </c>
    </row>
    <row r="13" spans="1:62" x14ac:dyDescent="0.15">
      <c r="A13" t="str">
        <f>Base!A13</f>
        <v>Initial A</v>
      </c>
      <c r="B13" t="str">
        <f>GAMSbase!A13</f>
        <v>Initial A (Total Factor Productivity)</v>
      </c>
      <c r="C13" s="40">
        <f>IFERROR(Base!B13/GAMSbase!B13,"")</f>
        <v>1.3460526315789474</v>
      </c>
      <c r="D13" s="40" t="str">
        <f>IFERROR(Base!C13/GAMSbase!C13,"")</f>
        <v/>
      </c>
      <c r="E13" s="40" t="str">
        <f>IFERROR(Base!D13/GAMSbase!D13,"")</f>
        <v/>
      </c>
      <c r="F13" s="40" t="str">
        <f>IFERROR(Base!E13/GAMSbase!E13,"")</f>
        <v/>
      </c>
      <c r="G13" s="40" t="str">
        <f>IFERROR(Base!F13/GAMSbase!F13,"")</f>
        <v/>
      </c>
      <c r="H13" s="40" t="str">
        <f>IFERROR(Base!G13/GAMSbase!G13,"")</f>
        <v/>
      </c>
      <c r="I13" s="40" t="str">
        <f>IFERROR(Base!H13/GAMSbase!H13,"")</f>
        <v/>
      </c>
      <c r="J13" s="40" t="str">
        <f>IFERROR(Base!I13/GAMSbase!I13,"")</f>
        <v/>
      </c>
      <c r="K13" s="40" t="str">
        <f>IFERROR(Base!J13/GAMSbase!J13,"")</f>
        <v/>
      </c>
      <c r="L13" s="40" t="str">
        <f>IFERROR(Base!K13/GAMSbase!K13,"")</f>
        <v/>
      </c>
      <c r="M13" s="40" t="str">
        <f>IFERROR(Base!L13/GAMSbase!L13,"")</f>
        <v/>
      </c>
      <c r="N13" s="40" t="str">
        <f>IFERROR(Base!M13/GAMSbase!M13,"")</f>
        <v/>
      </c>
      <c r="O13" s="40" t="str">
        <f>IFERROR(Base!N13/GAMSbase!N13,"")</f>
        <v/>
      </c>
      <c r="P13" s="40" t="str">
        <f>IFERROR(Base!O13/GAMSbase!O13,"")</f>
        <v/>
      </c>
      <c r="Q13" s="40" t="str">
        <f>IFERROR(Base!P13/GAMSbase!P13,"")</f>
        <v/>
      </c>
      <c r="R13" s="40" t="str">
        <f>IFERROR(Base!Q13/GAMSbase!Q13,"")</f>
        <v/>
      </c>
      <c r="S13" s="40" t="str">
        <f>IFERROR(Base!R13/GAMSbase!R13,"")</f>
        <v/>
      </c>
      <c r="T13" s="40" t="str">
        <f>IFERROR(Base!S13/GAMSbase!S13,"")</f>
        <v/>
      </c>
      <c r="U13" s="40" t="str">
        <f>IFERROR(Base!T13/GAMSbase!T13,"")</f>
        <v/>
      </c>
      <c r="V13" s="40" t="str">
        <f>IFERROR(Base!U13/GAMSbase!U13,"")</f>
        <v/>
      </c>
      <c r="W13" s="40" t="str">
        <f>IFERROR(Base!V13/GAMSbase!V13,"")</f>
        <v/>
      </c>
      <c r="X13" s="40" t="str">
        <f>IFERROR(Base!W13/GAMSbase!W13,"")</f>
        <v/>
      </c>
      <c r="Y13" s="40" t="str">
        <f>IFERROR(Base!X13/GAMSbase!X13,"")</f>
        <v/>
      </c>
      <c r="Z13" s="40" t="str">
        <f>IFERROR(Base!Y13/GAMSbase!Y13,"")</f>
        <v/>
      </c>
      <c r="AA13" s="40" t="str">
        <f>IFERROR(Base!Z13/GAMSbase!Z13,"")</f>
        <v/>
      </c>
      <c r="AB13" s="40" t="str">
        <f>IFERROR(Base!AA13/GAMSbase!AA13,"")</f>
        <v/>
      </c>
      <c r="AC13" s="40" t="str">
        <f>IFERROR(Base!AB13/GAMSbase!AB13,"")</f>
        <v/>
      </c>
      <c r="AD13" s="40" t="str">
        <f>IFERROR(Base!AC13/GAMSbase!AC13,"")</f>
        <v/>
      </c>
      <c r="AE13" s="40" t="str">
        <f>IFERROR(Base!AD13/GAMSbase!AD13,"")</f>
        <v/>
      </c>
      <c r="AF13" s="40" t="str">
        <f>IFERROR(Base!AE13/GAMSbase!AE13,"")</f>
        <v/>
      </c>
      <c r="AG13" s="40" t="str">
        <f>IFERROR(Base!AF13/GAMSbase!AF13,"")</f>
        <v/>
      </c>
      <c r="AH13" s="40" t="str">
        <f>IFERROR(Base!AG13/GAMSbase!AG13,"")</f>
        <v/>
      </c>
      <c r="AI13" s="40" t="str">
        <f>IFERROR(Base!AH13/GAMSbase!AH13,"")</f>
        <v/>
      </c>
      <c r="AJ13" s="40" t="str">
        <f>IFERROR(Base!AI13/GAMSbase!AI13,"")</f>
        <v/>
      </c>
      <c r="AK13" s="40" t="str">
        <f>IFERROR(Base!AJ13/GAMSbase!AJ13,"")</f>
        <v/>
      </c>
      <c r="AL13" s="40" t="str">
        <f>IFERROR(Base!AK13/GAMSbase!AK13,"")</f>
        <v/>
      </c>
      <c r="AM13" s="40" t="str">
        <f>IFERROR(Base!AL13/GAMSbase!AL13,"")</f>
        <v/>
      </c>
      <c r="AN13" s="40" t="str">
        <f>IFERROR(Base!AM13/GAMSbase!AM13,"")</f>
        <v/>
      </c>
      <c r="AO13" s="40" t="str">
        <f>IFERROR(Base!AN13/GAMSbase!AN13,"")</f>
        <v/>
      </c>
      <c r="AP13" s="40" t="str">
        <f>IFERROR(Base!AO13/GAMSbase!AO13,"")</f>
        <v/>
      </c>
      <c r="AQ13" s="40" t="str">
        <f>IFERROR(Base!AP13/GAMSbase!AP13,"")</f>
        <v/>
      </c>
      <c r="AR13" s="40" t="str">
        <f>IFERROR(Base!AQ13/GAMSbase!AQ13,"")</f>
        <v/>
      </c>
      <c r="AS13" s="40" t="str">
        <f>IFERROR(Base!AR13/GAMSbase!AR13,"")</f>
        <v/>
      </c>
      <c r="AT13" s="40" t="str">
        <f>IFERROR(Base!AS13/GAMSbase!AS13,"")</f>
        <v/>
      </c>
      <c r="AU13" s="40" t="str">
        <f>IFERROR(Base!AT13/GAMSbase!AT13,"")</f>
        <v/>
      </c>
      <c r="AV13" s="40" t="str">
        <f>IFERROR(Base!AU13/GAMSbase!AU13,"")</f>
        <v/>
      </c>
      <c r="AW13" s="40" t="str">
        <f>IFERROR(Base!AV13/GAMSbase!AV13,"")</f>
        <v/>
      </c>
      <c r="AX13" s="40" t="str">
        <f>IFERROR(Base!AW13/GAMSbase!AW13,"")</f>
        <v/>
      </c>
      <c r="AY13" s="40" t="str">
        <f>IFERROR(Base!AX13/GAMSbase!AX13,"")</f>
        <v/>
      </c>
      <c r="AZ13" s="40" t="str">
        <f>IFERROR(Base!AY13/GAMSbase!AY13,"")</f>
        <v/>
      </c>
      <c r="BA13" s="40" t="str">
        <f>IFERROR(Base!AZ13/GAMSbase!AZ13,"")</f>
        <v/>
      </c>
      <c r="BB13" s="40" t="str">
        <f>IFERROR(Base!BA13/GAMSbase!BA13,"")</f>
        <v/>
      </c>
      <c r="BC13" s="40" t="str">
        <f>IFERROR(Base!BB13/GAMSbase!BB13,"")</f>
        <v/>
      </c>
      <c r="BD13" s="40" t="str">
        <f>IFERROR(Base!BC13/GAMSbase!BC13,"")</f>
        <v/>
      </c>
      <c r="BE13" s="40" t="str">
        <f>IFERROR(Base!BD13/GAMSbase!BD13,"")</f>
        <v/>
      </c>
      <c r="BF13" s="40" t="str">
        <f>IFERROR(Base!BE13/GAMSbase!BE13,"")</f>
        <v/>
      </c>
      <c r="BG13" s="40" t="str">
        <f>IFERROR(Base!BF13/GAMSbase!BF13,"")</f>
        <v/>
      </c>
      <c r="BH13" s="40" t="str">
        <f>IFERROR(Base!BG13/GAMSbase!BG13,"")</f>
        <v/>
      </c>
      <c r="BI13" s="40" t="str">
        <f>IFERROR(Base!BH13/GAMSbase!BH13,"")</f>
        <v/>
      </c>
      <c r="BJ13" s="40" t="str">
        <f>IFERROR(Base!BI13/GAMSbase!BI13,"")</f>
        <v/>
      </c>
    </row>
    <row r="14" spans="1:62" x14ac:dyDescent="0.15">
      <c r="A14" t="str">
        <f>Base!A14</f>
        <v>WELFARE</v>
      </c>
      <c r="B14" t="str">
        <f>GAMSbase!A14</f>
        <v>* WELFARE</v>
      </c>
      <c r="C14" s="40" t="str">
        <f>IFERROR(Base!B14/GAMSbase!B14,"")</f>
        <v/>
      </c>
      <c r="D14" s="40" t="str">
        <f>IFERROR(Base!C14/GAMSbase!C14,"")</f>
        <v/>
      </c>
      <c r="E14" s="40" t="str">
        <f>IFERROR(Base!D14/GAMSbase!D14,"")</f>
        <v/>
      </c>
      <c r="F14" s="40" t="str">
        <f>IFERROR(Base!E14/GAMSbase!E14,"")</f>
        <v/>
      </c>
      <c r="G14" s="40" t="str">
        <f>IFERROR(Base!F14/GAMSbase!F14,"")</f>
        <v/>
      </c>
      <c r="H14" s="40" t="str">
        <f>IFERROR(Base!G14/GAMSbase!G14,"")</f>
        <v/>
      </c>
      <c r="I14" s="40" t="str">
        <f>IFERROR(Base!H14/GAMSbase!H14,"")</f>
        <v/>
      </c>
      <c r="J14" s="40" t="str">
        <f>IFERROR(Base!I14/GAMSbase!I14,"")</f>
        <v/>
      </c>
      <c r="K14" s="40" t="str">
        <f>IFERROR(Base!J14/GAMSbase!J14,"")</f>
        <v/>
      </c>
      <c r="L14" s="40" t="str">
        <f>IFERROR(Base!K14/GAMSbase!K14,"")</f>
        <v/>
      </c>
      <c r="M14" s="40" t="str">
        <f>IFERROR(Base!L14/GAMSbase!L14,"")</f>
        <v/>
      </c>
      <c r="N14" s="40" t="str">
        <f>IFERROR(Base!M14/GAMSbase!M14,"")</f>
        <v/>
      </c>
      <c r="O14" s="40" t="str">
        <f>IFERROR(Base!N14/GAMSbase!N14,"")</f>
        <v/>
      </c>
      <c r="P14" s="40" t="str">
        <f>IFERROR(Base!O14/GAMSbase!O14,"")</f>
        <v/>
      </c>
      <c r="Q14" s="40" t="str">
        <f>IFERROR(Base!P14/GAMSbase!P14,"")</f>
        <v/>
      </c>
      <c r="R14" s="40" t="str">
        <f>IFERROR(Base!Q14/GAMSbase!Q14,"")</f>
        <v/>
      </c>
      <c r="S14" s="40" t="str">
        <f>IFERROR(Base!R14/GAMSbase!R14,"")</f>
        <v/>
      </c>
      <c r="T14" s="40" t="str">
        <f>IFERROR(Base!S14/GAMSbase!S14,"")</f>
        <v/>
      </c>
      <c r="U14" s="40" t="str">
        <f>IFERROR(Base!T14/GAMSbase!T14,"")</f>
        <v/>
      </c>
      <c r="V14" s="40" t="str">
        <f>IFERROR(Base!U14/GAMSbase!U14,"")</f>
        <v/>
      </c>
      <c r="W14" s="40" t="str">
        <f>IFERROR(Base!V14/GAMSbase!V14,"")</f>
        <v/>
      </c>
      <c r="X14" s="40" t="str">
        <f>IFERROR(Base!W14/GAMSbase!W14,"")</f>
        <v/>
      </c>
      <c r="Y14" s="40" t="str">
        <f>IFERROR(Base!X14/GAMSbase!X14,"")</f>
        <v/>
      </c>
      <c r="Z14" s="40" t="str">
        <f>IFERROR(Base!Y14/GAMSbase!Y14,"")</f>
        <v/>
      </c>
      <c r="AA14" s="40" t="str">
        <f>IFERROR(Base!Z14/GAMSbase!Z14,"")</f>
        <v/>
      </c>
      <c r="AB14" s="40" t="str">
        <f>IFERROR(Base!AA14/GAMSbase!AA14,"")</f>
        <v/>
      </c>
      <c r="AC14" s="40" t="str">
        <f>IFERROR(Base!AB14/GAMSbase!AB14,"")</f>
        <v/>
      </c>
      <c r="AD14" s="40" t="str">
        <f>IFERROR(Base!AC14/GAMSbase!AC14,"")</f>
        <v/>
      </c>
      <c r="AE14" s="40" t="str">
        <f>IFERROR(Base!AD14/GAMSbase!AD14,"")</f>
        <v/>
      </c>
      <c r="AF14" s="40" t="str">
        <f>IFERROR(Base!AE14/GAMSbase!AE14,"")</f>
        <v/>
      </c>
      <c r="AG14" s="40" t="str">
        <f>IFERROR(Base!AF14/GAMSbase!AF14,"")</f>
        <v/>
      </c>
      <c r="AH14" s="40" t="str">
        <f>IFERROR(Base!AG14/GAMSbase!AG14,"")</f>
        <v/>
      </c>
      <c r="AI14" s="40" t="str">
        <f>IFERROR(Base!AH14/GAMSbase!AH14,"")</f>
        <v/>
      </c>
      <c r="AJ14" s="40" t="str">
        <f>IFERROR(Base!AI14/GAMSbase!AI14,"")</f>
        <v/>
      </c>
      <c r="AK14" s="40" t="str">
        <f>IFERROR(Base!AJ14/GAMSbase!AJ14,"")</f>
        <v/>
      </c>
      <c r="AL14" s="40" t="str">
        <f>IFERROR(Base!AK14/GAMSbase!AK14,"")</f>
        <v/>
      </c>
      <c r="AM14" s="40" t="str">
        <f>IFERROR(Base!AL14/GAMSbase!AL14,"")</f>
        <v/>
      </c>
      <c r="AN14" s="40" t="str">
        <f>IFERROR(Base!AM14/GAMSbase!AM14,"")</f>
        <v/>
      </c>
      <c r="AO14" s="40" t="str">
        <f>IFERROR(Base!AN14/GAMSbase!AN14,"")</f>
        <v/>
      </c>
      <c r="AP14" s="40" t="str">
        <f>IFERROR(Base!AO14/GAMSbase!AO14,"")</f>
        <v/>
      </c>
      <c r="AQ14" s="40" t="str">
        <f>IFERROR(Base!AP14/GAMSbase!AP14,"")</f>
        <v/>
      </c>
      <c r="AR14" s="40" t="str">
        <f>IFERROR(Base!AQ14/GAMSbase!AQ14,"")</f>
        <v/>
      </c>
      <c r="AS14" s="40" t="str">
        <f>IFERROR(Base!AR14/GAMSbase!AR14,"")</f>
        <v/>
      </c>
      <c r="AT14" s="40" t="str">
        <f>IFERROR(Base!AS14/GAMSbase!AS14,"")</f>
        <v/>
      </c>
      <c r="AU14" s="40" t="str">
        <f>IFERROR(Base!AT14/GAMSbase!AT14,"")</f>
        <v/>
      </c>
      <c r="AV14" s="40" t="str">
        <f>IFERROR(Base!AU14/GAMSbase!AU14,"")</f>
        <v/>
      </c>
      <c r="AW14" s="40" t="str">
        <f>IFERROR(Base!AV14/GAMSbase!AV14,"")</f>
        <v/>
      </c>
      <c r="AX14" s="40" t="str">
        <f>IFERROR(Base!AW14/GAMSbase!AW14,"")</f>
        <v/>
      </c>
      <c r="AY14" s="40" t="str">
        <f>IFERROR(Base!AX14/GAMSbase!AX14,"")</f>
        <v/>
      </c>
      <c r="AZ14" s="40" t="str">
        <f>IFERROR(Base!AY14/GAMSbase!AY14,"")</f>
        <v/>
      </c>
      <c r="BA14" s="40" t="str">
        <f>IFERROR(Base!AZ14/GAMSbase!AZ14,"")</f>
        <v/>
      </c>
      <c r="BB14" s="40" t="str">
        <f>IFERROR(Base!BA14/GAMSbase!BA14,"")</f>
        <v/>
      </c>
      <c r="BC14" s="40" t="str">
        <f>IFERROR(Base!BB14/GAMSbase!BB14,"")</f>
        <v/>
      </c>
      <c r="BD14" s="40" t="str">
        <f>IFERROR(Base!BC14/GAMSbase!BC14,"")</f>
        <v/>
      </c>
      <c r="BE14" s="40" t="str">
        <f>IFERROR(Base!BD14/GAMSbase!BD14,"")</f>
        <v/>
      </c>
      <c r="BF14" s="40" t="str">
        <f>IFERROR(Base!BE14/GAMSbase!BE14,"")</f>
        <v/>
      </c>
      <c r="BG14" s="40" t="str">
        <f>IFERROR(Base!BF14/GAMSbase!BF14,"")</f>
        <v/>
      </c>
      <c r="BH14" s="40" t="str">
        <f>IFERROR(Base!BG14/GAMSbase!BG14,"")</f>
        <v/>
      </c>
      <c r="BI14" s="40" t="str">
        <f>IFERROR(Base!BH14/GAMSbase!BH14,"")</f>
        <v/>
      </c>
      <c r="BJ14" s="40" t="str">
        <f>IFERROR(Base!BI14/GAMSbase!BI14,"")</f>
        <v/>
      </c>
    </row>
    <row r="15" spans="1:62" x14ac:dyDescent="0.15">
      <c r="A15" t="str">
        <f>Base!A15</f>
        <v>Time preference plus risk (per year)</v>
      </c>
      <c r="B15" t="str">
        <f>GAMSbase!A15</f>
        <v>Time Preference plus Risk (per year)</v>
      </c>
      <c r="C15" s="40">
        <f>IFERROR(Base!B15/GAMSbase!B15,"")</f>
        <v>6.6666666666666666E-2</v>
      </c>
      <c r="D15" s="40">
        <f>IFERROR(Base!C15/GAMSbase!C15,"")</f>
        <v>6.6666666666666666E-2</v>
      </c>
      <c r="E15" s="40">
        <f>IFERROR(Base!D15/GAMSbase!D15,"")</f>
        <v>6.6666666666666666E-2</v>
      </c>
      <c r="F15" s="40">
        <f>IFERROR(Base!E15/GAMSbase!E15,"")</f>
        <v>6.6666666666666666E-2</v>
      </c>
      <c r="G15" s="40">
        <f>IFERROR(Base!F15/GAMSbase!F15,"")</f>
        <v>6.6666666666666666E-2</v>
      </c>
      <c r="H15" s="40">
        <f>IFERROR(Base!G15/GAMSbase!G15,"")</f>
        <v>6.6666666666666666E-2</v>
      </c>
      <c r="I15" s="40">
        <f>IFERROR(Base!H15/GAMSbase!H15,"")</f>
        <v>6.6666666666666666E-2</v>
      </c>
      <c r="J15" s="40">
        <f>IFERROR(Base!I15/GAMSbase!I15,"")</f>
        <v>6.6666666666666666E-2</v>
      </c>
      <c r="K15" s="40">
        <f>IFERROR(Base!J15/GAMSbase!J15,"")</f>
        <v>6.6666666666666666E-2</v>
      </c>
      <c r="L15" s="40">
        <f>IFERROR(Base!K15/GAMSbase!K15,"")</f>
        <v>6.6666666666666666E-2</v>
      </c>
      <c r="M15" s="40">
        <f>IFERROR(Base!L15/GAMSbase!L15,"")</f>
        <v>6.6666666666666666E-2</v>
      </c>
      <c r="N15" s="40">
        <f>IFERROR(Base!M15/GAMSbase!M15,"")</f>
        <v>6.6666666666666666E-2</v>
      </c>
      <c r="O15" s="40">
        <f>IFERROR(Base!N15/GAMSbase!N15,"")</f>
        <v>6.6666666666666666E-2</v>
      </c>
      <c r="P15" s="40">
        <f>IFERROR(Base!O15/GAMSbase!O15,"")</f>
        <v>6.6666666666666666E-2</v>
      </c>
      <c r="Q15" s="40">
        <f>IFERROR(Base!P15/GAMSbase!P15,"")</f>
        <v>6.6666666666666666E-2</v>
      </c>
      <c r="R15" s="40">
        <f>IFERROR(Base!Q15/GAMSbase!Q15,"")</f>
        <v>6.6666666666666666E-2</v>
      </c>
      <c r="S15" s="40">
        <f>IFERROR(Base!R15/GAMSbase!R15,"")</f>
        <v>6.6666666666666666E-2</v>
      </c>
      <c r="T15" s="40">
        <f>IFERROR(Base!S15/GAMSbase!S15,"")</f>
        <v>6.6666666666666666E-2</v>
      </c>
      <c r="U15" s="40">
        <f>IFERROR(Base!T15/GAMSbase!T15,"")</f>
        <v>6.6666666666666666E-2</v>
      </c>
      <c r="V15" s="40">
        <f>IFERROR(Base!U15/GAMSbase!U15,"")</f>
        <v>6.6666666666666666E-2</v>
      </c>
      <c r="W15" s="40">
        <f>IFERROR(Base!V15/GAMSbase!V15,"")</f>
        <v>6.6666666666666666E-2</v>
      </c>
      <c r="X15" s="40">
        <f>IFERROR(Base!W15/GAMSbase!W15,"")</f>
        <v>6.6666666666666666E-2</v>
      </c>
      <c r="Y15" s="40">
        <f>IFERROR(Base!X15/GAMSbase!X15,"")</f>
        <v>6.6666666666666666E-2</v>
      </c>
      <c r="Z15" s="40">
        <f>IFERROR(Base!Y15/GAMSbase!Y15,"")</f>
        <v>6.6666666666666666E-2</v>
      </c>
      <c r="AA15" s="40">
        <f>IFERROR(Base!Z15/GAMSbase!Z15,"")</f>
        <v>6.6666666666666666E-2</v>
      </c>
      <c r="AB15" s="40">
        <f>IFERROR(Base!AA15/GAMSbase!AA15,"")</f>
        <v>6.6666666666666666E-2</v>
      </c>
      <c r="AC15" s="40">
        <f>IFERROR(Base!AB15/GAMSbase!AB15,"")</f>
        <v>6.6666666666666666E-2</v>
      </c>
      <c r="AD15" s="40">
        <f>IFERROR(Base!AC15/GAMSbase!AC15,"")</f>
        <v>6.6666666666666666E-2</v>
      </c>
      <c r="AE15" s="40">
        <f>IFERROR(Base!AD15/GAMSbase!AD15,"")</f>
        <v>6.6666666666666666E-2</v>
      </c>
      <c r="AF15" s="40">
        <f>IFERROR(Base!AE15/GAMSbase!AE15,"")</f>
        <v>6.6666666666666666E-2</v>
      </c>
      <c r="AG15" s="40">
        <f>IFERROR(Base!AF15/GAMSbase!AF15,"")</f>
        <v>6.6666666666666666E-2</v>
      </c>
      <c r="AH15" s="40">
        <f>IFERROR(Base!AG15/GAMSbase!AG15,"")</f>
        <v>6.6666666666666666E-2</v>
      </c>
      <c r="AI15" s="40">
        <f>IFERROR(Base!AH15/GAMSbase!AH15,"")</f>
        <v>6.6666666666666666E-2</v>
      </c>
      <c r="AJ15" s="40">
        <f>IFERROR(Base!AI15/GAMSbase!AI15,"")</f>
        <v>6.6666666666666666E-2</v>
      </c>
      <c r="AK15" s="40">
        <f>IFERROR(Base!AJ15/GAMSbase!AJ15,"")</f>
        <v>6.6666666666666666E-2</v>
      </c>
      <c r="AL15" s="40">
        <f>IFERROR(Base!AK15/GAMSbase!AK15,"")</f>
        <v>6.6666666666666666E-2</v>
      </c>
      <c r="AM15" s="40">
        <f>IFERROR(Base!AL15/GAMSbase!AL15,"")</f>
        <v>6.6666666666666666E-2</v>
      </c>
      <c r="AN15" s="40">
        <f>IFERROR(Base!AM15/GAMSbase!AM15,"")</f>
        <v>6.6666666666666666E-2</v>
      </c>
      <c r="AO15" s="40">
        <f>IFERROR(Base!AN15/GAMSbase!AN15,"")</f>
        <v>6.6666666666666666E-2</v>
      </c>
      <c r="AP15" s="40">
        <f>IFERROR(Base!AO15/GAMSbase!AO15,"")</f>
        <v>6.6666666666666666E-2</v>
      </c>
      <c r="AQ15" s="40">
        <f>IFERROR(Base!AP15/GAMSbase!AP15,"")</f>
        <v>6.6666666666666666E-2</v>
      </c>
      <c r="AR15" s="40">
        <f>IFERROR(Base!AQ15/GAMSbase!AQ15,"")</f>
        <v>6.6666666666666666E-2</v>
      </c>
      <c r="AS15" s="40">
        <f>IFERROR(Base!AR15/GAMSbase!AR15,"")</f>
        <v>6.6666666666666666E-2</v>
      </c>
      <c r="AT15" s="40">
        <f>IFERROR(Base!AS15/GAMSbase!AS15,"")</f>
        <v>6.6666666666666666E-2</v>
      </c>
      <c r="AU15" s="40">
        <f>IFERROR(Base!AT15/GAMSbase!AT15,"")</f>
        <v>6.6666666666666666E-2</v>
      </c>
      <c r="AV15" s="40">
        <f>IFERROR(Base!AU15/GAMSbase!AU15,"")</f>
        <v>6.6666666666666666E-2</v>
      </c>
      <c r="AW15" s="40">
        <f>IFERROR(Base!AV15/GAMSbase!AV15,"")</f>
        <v>6.6666666666666666E-2</v>
      </c>
      <c r="AX15" s="40">
        <f>IFERROR(Base!AW15/GAMSbase!AW15,"")</f>
        <v>6.6666666666666666E-2</v>
      </c>
      <c r="AY15" s="40">
        <f>IFERROR(Base!AX15/GAMSbase!AX15,"")</f>
        <v>6.6666666666666666E-2</v>
      </c>
      <c r="AZ15" s="40">
        <f>IFERROR(Base!AY15/GAMSbase!AY15,"")</f>
        <v>6.6666666666666666E-2</v>
      </c>
      <c r="BA15" s="40">
        <f>IFERROR(Base!AZ15/GAMSbase!AZ15,"")</f>
        <v>6.6666666666666666E-2</v>
      </c>
      <c r="BB15" s="40">
        <f>IFERROR(Base!BA15/GAMSbase!BA15,"")</f>
        <v>6.6666666666666666E-2</v>
      </c>
      <c r="BC15" s="40">
        <f>IFERROR(Base!BB15/GAMSbase!BB15,"")</f>
        <v>6.6666666666666666E-2</v>
      </c>
      <c r="BD15" s="40">
        <f>IFERROR(Base!BC15/GAMSbase!BC15,"")</f>
        <v>6.6666666666666666E-2</v>
      </c>
      <c r="BE15" s="40">
        <f>IFERROR(Base!BD15/GAMSbase!BD15,"")</f>
        <v>6.6666666666666666E-2</v>
      </c>
      <c r="BF15" s="40">
        <f>IFERROR(Base!BE15/GAMSbase!BE15,"")</f>
        <v>6.6666666666666666E-2</v>
      </c>
      <c r="BG15" s="40">
        <f>IFERROR(Base!BF15/GAMSbase!BF15,"")</f>
        <v>6.6666666666666666E-2</v>
      </c>
      <c r="BH15" s="40">
        <f>IFERROR(Base!BG15/GAMSbase!BG15,"")</f>
        <v>6.6666666666666666E-2</v>
      </c>
      <c r="BI15" s="40">
        <f>IFERROR(Base!BH15/GAMSbase!BH15,"")</f>
        <v>6.6666666666666666E-2</v>
      </c>
      <c r="BJ15" s="40">
        <f>IFERROR(Base!BI15/GAMSbase!BI15,"")</f>
        <v>6.6666666666666666E-2</v>
      </c>
    </row>
    <row r="16" spans="1:62" x14ac:dyDescent="0.15">
      <c r="A16" t="str">
        <f>Base!A16</f>
        <v xml:space="preserve">   Time premium</v>
      </c>
      <c r="B16" t="str">
        <f>GAMSbase!A16</f>
        <v>Time Premium</v>
      </c>
      <c r="C16" s="40">
        <f>IFERROR(Base!B16/GAMSbase!B16,"")</f>
        <v>6.6666666666666666E-2</v>
      </c>
      <c r="D16" s="40" t="str">
        <f>IFERROR(Base!C16/GAMSbase!C16,"")</f>
        <v/>
      </c>
      <c r="E16" s="40" t="str">
        <f>IFERROR(Base!D16/GAMSbase!D16,"")</f>
        <v/>
      </c>
      <c r="F16" s="40" t="str">
        <f>IFERROR(Base!E16/GAMSbase!E16,"")</f>
        <v/>
      </c>
      <c r="G16" s="40" t="str">
        <f>IFERROR(Base!F16/GAMSbase!F16,"")</f>
        <v/>
      </c>
      <c r="H16" s="40" t="str">
        <f>IFERROR(Base!G16/GAMSbase!G16,"")</f>
        <v/>
      </c>
      <c r="I16" s="40" t="str">
        <f>IFERROR(Base!H16/GAMSbase!H16,"")</f>
        <v/>
      </c>
      <c r="J16" s="40" t="str">
        <f>IFERROR(Base!I16/GAMSbase!I16,"")</f>
        <v/>
      </c>
      <c r="K16" s="40" t="str">
        <f>IFERROR(Base!J16/GAMSbase!J16,"")</f>
        <v/>
      </c>
      <c r="L16" s="40" t="str">
        <f>IFERROR(Base!K16/GAMSbase!K16,"")</f>
        <v/>
      </c>
      <c r="M16" s="40" t="str">
        <f>IFERROR(Base!L16/GAMSbase!L16,"")</f>
        <v/>
      </c>
      <c r="N16" s="40" t="str">
        <f>IFERROR(Base!M16/GAMSbase!M16,"")</f>
        <v/>
      </c>
      <c r="O16" s="40" t="str">
        <f>IFERROR(Base!N16/GAMSbase!N16,"")</f>
        <v/>
      </c>
      <c r="P16" s="40" t="str">
        <f>IFERROR(Base!O16/GAMSbase!O16,"")</f>
        <v/>
      </c>
      <c r="Q16" s="40" t="str">
        <f>IFERROR(Base!P16/GAMSbase!P16,"")</f>
        <v/>
      </c>
      <c r="R16" s="40" t="str">
        <f>IFERROR(Base!Q16/GAMSbase!Q16,"")</f>
        <v/>
      </c>
      <c r="S16" s="40" t="str">
        <f>IFERROR(Base!R16/GAMSbase!R16,"")</f>
        <v/>
      </c>
      <c r="T16" s="40" t="str">
        <f>IFERROR(Base!S16/GAMSbase!S16,"")</f>
        <v/>
      </c>
      <c r="U16" s="40" t="str">
        <f>IFERROR(Base!T16/GAMSbase!T16,"")</f>
        <v/>
      </c>
      <c r="V16" s="40" t="str">
        <f>IFERROR(Base!U16/GAMSbase!U16,"")</f>
        <v/>
      </c>
      <c r="W16" s="40" t="str">
        <f>IFERROR(Base!V16/GAMSbase!V16,"")</f>
        <v/>
      </c>
      <c r="X16" s="40" t="str">
        <f>IFERROR(Base!W16/GAMSbase!W16,"")</f>
        <v/>
      </c>
      <c r="Y16" s="40" t="str">
        <f>IFERROR(Base!X16/GAMSbase!X16,"")</f>
        <v/>
      </c>
      <c r="Z16" s="40" t="str">
        <f>IFERROR(Base!Y16/GAMSbase!Y16,"")</f>
        <v/>
      </c>
      <c r="AA16" s="40" t="str">
        <f>IFERROR(Base!Z16/GAMSbase!Z16,"")</f>
        <v/>
      </c>
      <c r="AB16" s="40" t="str">
        <f>IFERROR(Base!AA16/GAMSbase!AA16,"")</f>
        <v/>
      </c>
      <c r="AC16" s="40" t="str">
        <f>IFERROR(Base!AB16/GAMSbase!AB16,"")</f>
        <v/>
      </c>
      <c r="AD16" s="40" t="str">
        <f>IFERROR(Base!AC16/GAMSbase!AC16,"")</f>
        <v/>
      </c>
      <c r="AE16" s="40" t="str">
        <f>IFERROR(Base!AD16/GAMSbase!AD16,"")</f>
        <v/>
      </c>
      <c r="AF16" s="40" t="str">
        <f>IFERROR(Base!AE16/GAMSbase!AE16,"")</f>
        <v/>
      </c>
      <c r="AG16" s="40" t="str">
        <f>IFERROR(Base!AF16/GAMSbase!AF16,"")</f>
        <v/>
      </c>
      <c r="AH16" s="40" t="str">
        <f>IFERROR(Base!AG16/GAMSbase!AG16,"")</f>
        <v/>
      </c>
      <c r="AI16" s="40" t="str">
        <f>IFERROR(Base!AH16/GAMSbase!AH16,"")</f>
        <v/>
      </c>
      <c r="AJ16" s="40" t="str">
        <f>IFERROR(Base!AI16/GAMSbase!AI16,"")</f>
        <v/>
      </c>
      <c r="AK16" s="40" t="str">
        <f>IFERROR(Base!AJ16/GAMSbase!AJ16,"")</f>
        <v/>
      </c>
      <c r="AL16" s="40" t="str">
        <f>IFERROR(Base!AK16/GAMSbase!AK16,"")</f>
        <v/>
      </c>
      <c r="AM16" s="40" t="str">
        <f>IFERROR(Base!AL16/GAMSbase!AL16,"")</f>
        <v/>
      </c>
      <c r="AN16" s="40" t="str">
        <f>IFERROR(Base!AM16/GAMSbase!AM16,"")</f>
        <v/>
      </c>
      <c r="AO16" s="40" t="str">
        <f>IFERROR(Base!AN16/GAMSbase!AN16,"")</f>
        <v/>
      </c>
      <c r="AP16" s="40" t="str">
        <f>IFERROR(Base!AO16/GAMSbase!AO16,"")</f>
        <v/>
      </c>
      <c r="AQ16" s="40" t="str">
        <f>IFERROR(Base!AP16/GAMSbase!AP16,"")</f>
        <v/>
      </c>
      <c r="AR16" s="40" t="str">
        <f>IFERROR(Base!AQ16/GAMSbase!AQ16,"")</f>
        <v/>
      </c>
      <c r="AS16" s="40" t="str">
        <f>IFERROR(Base!AR16/GAMSbase!AR16,"")</f>
        <v/>
      </c>
      <c r="AT16" s="40" t="str">
        <f>IFERROR(Base!AS16/GAMSbase!AS16,"")</f>
        <v/>
      </c>
      <c r="AU16" s="40" t="str">
        <f>IFERROR(Base!AT16/GAMSbase!AT16,"")</f>
        <v/>
      </c>
      <c r="AV16" s="40" t="str">
        <f>IFERROR(Base!AU16/GAMSbase!AU16,"")</f>
        <v/>
      </c>
      <c r="AW16" s="40" t="str">
        <f>IFERROR(Base!AV16/GAMSbase!AV16,"")</f>
        <v/>
      </c>
      <c r="AX16" s="40" t="str">
        <f>IFERROR(Base!AW16/GAMSbase!AW16,"")</f>
        <v/>
      </c>
      <c r="AY16" s="40" t="str">
        <f>IFERROR(Base!AX16/GAMSbase!AX16,"")</f>
        <v/>
      </c>
      <c r="AZ16" s="40" t="str">
        <f>IFERROR(Base!AY16/GAMSbase!AY16,"")</f>
        <v/>
      </c>
      <c r="BA16" s="40" t="str">
        <f>IFERROR(Base!AZ16/GAMSbase!AZ16,"")</f>
        <v/>
      </c>
      <c r="BB16" s="40" t="str">
        <f>IFERROR(Base!BA16/GAMSbase!BA16,"")</f>
        <v/>
      </c>
      <c r="BC16" s="40" t="str">
        <f>IFERROR(Base!BB16/GAMSbase!BB16,"")</f>
        <v/>
      </c>
      <c r="BD16" s="40" t="str">
        <f>IFERROR(Base!BC16/GAMSbase!BC16,"")</f>
        <v/>
      </c>
      <c r="BE16" s="40" t="str">
        <f>IFERROR(Base!BD16/GAMSbase!BD16,"")</f>
        <v/>
      </c>
      <c r="BF16" s="40" t="str">
        <f>IFERROR(Base!BE16/GAMSbase!BE16,"")</f>
        <v/>
      </c>
      <c r="BG16" s="40" t="str">
        <f>IFERROR(Base!BF16/GAMSbase!BF16,"")</f>
        <v/>
      </c>
      <c r="BH16" s="40" t="str">
        <f>IFERROR(Base!BG16/GAMSbase!BG16,"")</f>
        <v/>
      </c>
      <c r="BI16" s="40" t="str">
        <f>IFERROR(Base!BH16/GAMSbase!BH16,"")</f>
        <v/>
      </c>
      <c r="BJ16" s="40" t="str">
        <f>IFERROR(Base!BI16/GAMSbase!BI16,"")</f>
        <v/>
      </c>
    </row>
    <row r="17" spans="1:62" x14ac:dyDescent="0.15">
      <c r="A17" t="str">
        <f>Base!A17</f>
        <v xml:space="preserve">  Non-diversifiable global risk (percent per year)</v>
      </c>
      <c r="B17" t="str">
        <f>GAMSbase!A17</f>
        <v>Non-Diversifiable Global Risk (per year)</v>
      </c>
      <c r="C17" s="40" t="str">
        <f>IFERROR(Base!B17/GAMSbase!B17,"")</f>
        <v/>
      </c>
      <c r="D17" s="40" t="str">
        <f>IFERROR(Base!C17/GAMSbase!C17,"")</f>
        <v/>
      </c>
      <c r="E17" s="40" t="str">
        <f>IFERROR(Base!D17/GAMSbase!D17,"")</f>
        <v/>
      </c>
      <c r="F17" s="40" t="str">
        <f>IFERROR(Base!E17/GAMSbase!E17,"")</f>
        <v/>
      </c>
      <c r="G17" s="40" t="str">
        <f>IFERROR(Base!F17/GAMSbase!F17,"")</f>
        <v/>
      </c>
      <c r="H17" s="40" t="str">
        <f>IFERROR(Base!G17/GAMSbase!G17,"")</f>
        <v/>
      </c>
      <c r="I17" s="40" t="str">
        <f>IFERROR(Base!H17/GAMSbase!H17,"")</f>
        <v/>
      </c>
      <c r="J17" s="40" t="str">
        <f>IFERROR(Base!I17/GAMSbase!I17,"")</f>
        <v/>
      </c>
      <c r="K17" s="40" t="str">
        <f>IFERROR(Base!J17/GAMSbase!J17,"")</f>
        <v/>
      </c>
      <c r="L17" s="40" t="str">
        <f>IFERROR(Base!K17/GAMSbase!K17,"")</f>
        <v/>
      </c>
      <c r="M17" s="40" t="str">
        <f>IFERROR(Base!L17/GAMSbase!L17,"")</f>
        <v/>
      </c>
      <c r="N17" s="40" t="str">
        <f>IFERROR(Base!M17/GAMSbase!M17,"")</f>
        <v/>
      </c>
      <c r="O17" s="40" t="str">
        <f>IFERROR(Base!N17/GAMSbase!N17,"")</f>
        <v/>
      </c>
      <c r="P17" s="40" t="str">
        <f>IFERROR(Base!O17/GAMSbase!O17,"")</f>
        <v/>
      </c>
      <c r="Q17" s="40" t="str">
        <f>IFERROR(Base!P17/GAMSbase!P17,"")</f>
        <v/>
      </c>
      <c r="R17" s="40" t="str">
        <f>IFERROR(Base!Q17/GAMSbase!Q17,"")</f>
        <v/>
      </c>
      <c r="S17" s="40" t="str">
        <f>IFERROR(Base!R17/GAMSbase!R17,"")</f>
        <v/>
      </c>
      <c r="T17" s="40" t="str">
        <f>IFERROR(Base!S17/GAMSbase!S17,"")</f>
        <v/>
      </c>
      <c r="U17" s="40" t="str">
        <f>IFERROR(Base!T17/GAMSbase!T17,"")</f>
        <v/>
      </c>
      <c r="V17" s="40" t="str">
        <f>IFERROR(Base!U17/GAMSbase!U17,"")</f>
        <v/>
      </c>
      <c r="W17" s="40" t="str">
        <f>IFERROR(Base!V17/GAMSbase!V17,"")</f>
        <v/>
      </c>
      <c r="X17" s="40" t="str">
        <f>IFERROR(Base!W17/GAMSbase!W17,"")</f>
        <v/>
      </c>
      <c r="Y17" s="40" t="str">
        <f>IFERROR(Base!X17/GAMSbase!X17,"")</f>
        <v/>
      </c>
      <c r="Z17" s="40" t="str">
        <f>IFERROR(Base!Y17/GAMSbase!Y17,"")</f>
        <v/>
      </c>
      <c r="AA17" s="40" t="str">
        <f>IFERROR(Base!Z17/GAMSbase!Z17,"")</f>
        <v/>
      </c>
      <c r="AB17" s="40" t="str">
        <f>IFERROR(Base!AA17/GAMSbase!AA17,"")</f>
        <v/>
      </c>
      <c r="AC17" s="40" t="str">
        <f>IFERROR(Base!AB17/GAMSbase!AB17,"")</f>
        <v/>
      </c>
      <c r="AD17" s="40" t="str">
        <f>IFERROR(Base!AC17/GAMSbase!AC17,"")</f>
        <v/>
      </c>
      <c r="AE17" s="40" t="str">
        <f>IFERROR(Base!AD17/GAMSbase!AD17,"")</f>
        <v/>
      </c>
      <c r="AF17" s="40" t="str">
        <f>IFERROR(Base!AE17/GAMSbase!AE17,"")</f>
        <v/>
      </c>
      <c r="AG17" s="40" t="str">
        <f>IFERROR(Base!AF17/GAMSbase!AF17,"")</f>
        <v/>
      </c>
      <c r="AH17" s="40" t="str">
        <f>IFERROR(Base!AG17/GAMSbase!AG17,"")</f>
        <v/>
      </c>
      <c r="AI17" s="40" t="str">
        <f>IFERROR(Base!AH17/GAMSbase!AH17,"")</f>
        <v/>
      </c>
      <c r="AJ17" s="40" t="str">
        <f>IFERROR(Base!AI17/GAMSbase!AI17,"")</f>
        <v/>
      </c>
      <c r="AK17" s="40" t="str">
        <f>IFERROR(Base!AJ17/GAMSbase!AJ17,"")</f>
        <v/>
      </c>
      <c r="AL17" s="40" t="str">
        <f>IFERROR(Base!AK17/GAMSbase!AK17,"")</f>
        <v/>
      </c>
      <c r="AM17" s="40" t="str">
        <f>IFERROR(Base!AL17/GAMSbase!AL17,"")</f>
        <v/>
      </c>
      <c r="AN17" s="40" t="str">
        <f>IFERROR(Base!AM17/GAMSbase!AM17,"")</f>
        <v/>
      </c>
      <c r="AO17" s="40" t="str">
        <f>IFERROR(Base!AN17/GAMSbase!AN17,"")</f>
        <v/>
      </c>
      <c r="AP17" s="40" t="str">
        <f>IFERROR(Base!AO17/GAMSbase!AO17,"")</f>
        <v/>
      </c>
      <c r="AQ17" s="40" t="str">
        <f>IFERROR(Base!AP17/GAMSbase!AP17,"")</f>
        <v/>
      </c>
      <c r="AR17" s="40" t="str">
        <f>IFERROR(Base!AQ17/GAMSbase!AQ17,"")</f>
        <v/>
      </c>
      <c r="AS17" s="40" t="str">
        <f>IFERROR(Base!AR17/GAMSbase!AR17,"")</f>
        <v/>
      </c>
      <c r="AT17" s="40" t="str">
        <f>IFERROR(Base!AS17/GAMSbase!AS17,"")</f>
        <v/>
      </c>
      <c r="AU17" s="40" t="str">
        <f>IFERROR(Base!AT17/GAMSbase!AT17,"")</f>
        <v/>
      </c>
      <c r="AV17" s="40" t="str">
        <f>IFERROR(Base!AU17/GAMSbase!AU17,"")</f>
        <v/>
      </c>
      <c r="AW17" s="40" t="str">
        <f>IFERROR(Base!AV17/GAMSbase!AV17,"")</f>
        <v/>
      </c>
      <c r="AX17" s="40" t="str">
        <f>IFERROR(Base!AW17/GAMSbase!AW17,"")</f>
        <v/>
      </c>
      <c r="AY17" s="40" t="str">
        <f>IFERROR(Base!AX17/GAMSbase!AX17,"")</f>
        <v/>
      </c>
      <c r="AZ17" s="40" t="str">
        <f>IFERROR(Base!AY17/GAMSbase!AY17,"")</f>
        <v/>
      </c>
      <c r="BA17" s="40" t="str">
        <f>IFERROR(Base!AZ17/GAMSbase!AZ17,"")</f>
        <v/>
      </c>
      <c r="BB17" s="40" t="str">
        <f>IFERROR(Base!BA17/GAMSbase!BA17,"")</f>
        <v/>
      </c>
      <c r="BC17" s="40" t="str">
        <f>IFERROR(Base!BB17/GAMSbase!BB17,"")</f>
        <v/>
      </c>
      <c r="BD17" s="40" t="str">
        <f>IFERROR(Base!BC17/GAMSbase!BC17,"")</f>
        <v/>
      </c>
      <c r="BE17" s="40" t="str">
        <f>IFERROR(Base!BD17/GAMSbase!BD17,"")</f>
        <v/>
      </c>
      <c r="BF17" s="40" t="str">
        <f>IFERROR(Base!BE17/GAMSbase!BE17,"")</f>
        <v/>
      </c>
      <c r="BG17" s="40" t="str">
        <f>IFERROR(Base!BF17/GAMSbase!BF17,"")</f>
        <v/>
      </c>
      <c r="BH17" s="40" t="str">
        <f>IFERROR(Base!BG17/GAMSbase!BG17,"")</f>
        <v/>
      </c>
      <c r="BI17" s="40" t="str">
        <f>IFERROR(Base!BH17/GAMSbase!BH17,"")</f>
        <v/>
      </c>
      <c r="BJ17" s="40" t="str">
        <f>IFERROR(Base!BI17/GAMSbase!BI17,"")</f>
        <v/>
      </c>
    </row>
    <row r="18" spans="1:62" x14ac:dyDescent="0.15">
      <c r="A18" t="str">
        <f>Base!A18</f>
        <v>Social time preference factor</v>
      </c>
      <c r="B18" t="str">
        <f>GAMSbase!A18</f>
        <v>Social Time Preference Factor</v>
      </c>
      <c r="C18" s="40">
        <f>IFERROR(Base!B18/GAMSbase!B18,"")</f>
        <v>1</v>
      </c>
      <c r="D18" s="40">
        <f>IFERROR(Base!C18/GAMSbase!C18,"")</f>
        <v>1.0719137055018584</v>
      </c>
      <c r="E18" s="40">
        <f>IFERROR(Base!D18/GAMSbase!D18,"")</f>
        <v>1.1489989920583448</v>
      </c>
      <c r="F18" s="40">
        <f>IFERROR(Base!E18/GAMSbase!E18,"")</f>
        <v>1.2316277671710767</v>
      </c>
      <c r="G18" s="40">
        <f>IFERROR(Base!F18/GAMSbase!F18,"")</f>
        <v>1.3201986837253834</v>
      </c>
      <c r="H18" s="40">
        <f>IFERROR(Base!G18/GAMSbase!G18,"")</f>
        <v>1.4151390630670684</v>
      </c>
      <c r="I18" s="40">
        <f>IFERROR(Base!H18/GAMSbase!H18,"")</f>
        <v>1.516906956844986</v>
      </c>
      <c r="J18" s="40">
        <f>IFERROR(Base!I18/GAMSbase!I18,"")</f>
        <v>1.6259933568973544</v>
      </c>
      <c r="K18" s="40">
        <f>IFERROR(Base!J18/GAMSbase!J18,"")</f>
        <v>1.7429245645168205</v>
      </c>
      <c r="L18" s="40">
        <f>IFERROR(Base!K18/GAMSbase!K18,"")</f>
        <v>1.868264728389381</v>
      </c>
      <c r="M18" s="40">
        <f>IFERROR(Base!L18/GAMSbase!L18,"")</f>
        <v>2.0026185676615569</v>
      </c>
      <c r="N18" s="40">
        <f>IFERROR(Base!M18/GAMSbase!M18,"")</f>
        <v>2.1466342895798114</v>
      </c>
      <c r="O18" s="40">
        <f>IFERROR(Base!N18/GAMSbase!N18,"")</f>
        <v>2.3010067157896623</v>
      </c>
      <c r="P18" s="40">
        <f>IFERROR(Base!O18/GAMSbase!O18,"")</f>
        <v>2.4664806346773176</v>
      </c>
      <c r="Q18" s="40">
        <f>IFERROR(Base!P18/GAMSbase!P18,"")</f>
        <v>2.6438543969546329</v>
      </c>
      <c r="R18" s="40">
        <f>IFERROR(Base!Q18/GAMSbase!Q18,"")</f>
        <v>2.8339837637391545</v>
      </c>
      <c r="S18" s="40">
        <f>IFERROR(Base!R18/GAMSbase!R18,"")</f>
        <v>3.0377860370621366</v>
      </c>
      <c r="T18" s="40">
        <f>IFERROR(Base!S18/GAMSbase!S18,"")</f>
        <v>3.2562444874747971</v>
      </c>
      <c r="U18" s="40">
        <f>IFERROR(Base!T18/GAMSbase!T18,"")</f>
        <v>3.4904130949851759</v>
      </c>
      <c r="V18" s="40">
        <f>IFERROR(Base!U18/GAMSbase!U18,"")</f>
        <v>3.7414216336954502</v>
      </c>
      <c r="W18" s="40">
        <f>IFERROR(Base!V18/GAMSbase!V18,"")</f>
        <v>4.0104811271320893</v>
      </c>
      <c r="X18" s="40">
        <f>IFERROR(Base!W18/GAMSbase!W18,"")</f>
        <v>4.2988896865585176</v>
      </c>
      <c r="Y18" s="40">
        <f>IFERROR(Base!X18/GAMSbase!X18,"")</f>
        <v>4.6080387742407281</v>
      </c>
      <c r="Z18" s="40">
        <f>IFERROR(Base!Y18/GAMSbase!Y18,"")</f>
        <v>4.9394199167946891</v>
      </c>
      <c r="AA18" s="40">
        <f>IFERROR(Base!Z18/GAMSbase!Z18,"")</f>
        <v>5.2946319047465416</v>
      </c>
      <c r="AB18" s="40">
        <f>IFERROR(Base!AA18/GAMSbase!AA18,"")</f>
        <v>5.6753885034176879</v>
      </c>
      <c r="AC18" s="40">
        <f>IFERROR(Base!AB18/GAMSbase!AB18,"")</f>
        <v>6.0835267216286839</v>
      </c>
      <c r="AD18" s="40">
        <f>IFERROR(Base!AC18/GAMSbase!AC18,"")</f>
        <v>6.5210156731418536</v>
      </c>
      <c r="AE18" s="40">
        <f>IFERROR(Base!AD18/GAMSbase!AD18,"")</f>
        <v>6.9899660742411562</v>
      </c>
      <c r="AF18" s="40">
        <f>IFERROR(Base!AE18/GAMSbase!AE18,"")</f>
        <v>7.4926404355972318</v>
      </c>
      <c r="AG18" s="40">
        <f>IFERROR(Base!AF18/GAMSbase!AF18,"")</f>
        <v>8.031463968398441</v>
      </c>
      <c r="AH18" s="40">
        <f>IFERROR(Base!AG18/GAMSbase!AG18,"")</f>
        <v>8.6090363076871892</v>
      </c>
      <c r="AI18" s="40">
        <f>IFERROR(Base!AH18/GAMSbase!AH18,"")</f>
        <v>9.2281440078040475</v>
      </c>
      <c r="AJ18" s="40">
        <f>IFERROR(Base!AI18/GAMSbase!AI18,"")</f>
        <v>9.8917740358296573</v>
      </c>
      <c r="AK18" s="40">
        <f>IFERROR(Base!AJ18/GAMSbase!AJ18,"")</f>
        <v>10.603128163276978</v>
      </c>
      <c r="AL18" s="40">
        <f>IFERROR(Base!AK18/GAMSbase!AK18,"")</f>
        <v>11.3656384045539</v>
      </c>
      <c r="AM18" s="40">
        <f>IFERROR(Base!AL18/GAMSbase!AL18,"")</f>
        <v>12.182983577713248</v>
      </c>
      <c r="AN18" s="40">
        <f>IFERROR(Base!AM18/GAMSbase!AM18,"")</f>
        <v>13.059107074330276</v>
      </c>
      <c r="AO18" s="40">
        <f>IFERROR(Base!AN18/GAMSbase!AN18,"")</f>
        <v>13.998235853242354</v>
      </c>
      <c r="AP18" s="40">
        <f>IFERROR(Base!AO18/GAMSbase!AO18,"")</f>
        <v>15.004900845166608</v>
      </c>
      <c r="AQ18" s="40">
        <f>IFERROR(Base!AP18/GAMSbase!AP18,"")</f>
        <v>16.083958887198033</v>
      </c>
      <c r="AR18" s="40">
        <f>IFERROR(Base!AQ18/GAMSbase!AQ18,"")</f>
        <v>17.240615960042774</v>
      </c>
      <c r="AS18" s="40">
        <f>IFERROR(Base!AR18/GAMSbase!AR18,"")</f>
        <v>18.480452555209794</v>
      </c>
      <c r="AT18" s="40">
        <f>IFERROR(Base!AS18/GAMSbase!AS18,"")</f>
        <v>19.809450340114182</v>
      </c>
      <c r="AU18" s="40">
        <f>IFERROR(Base!AT18/GAMSbase!AT18,"")</f>
        <v>21.23402134219937</v>
      </c>
      <c r="AV18" s="40">
        <f>IFERROR(Base!AU18/GAMSbase!AU18,"")</f>
        <v>22.761038508809889</v>
      </c>
      <c r="AW18" s="40">
        <f>IFERROR(Base!AV18/GAMSbase!AV18,"")</f>
        <v>24.397869147416021</v>
      </c>
      <c r="AX18" s="40">
        <f>IFERROR(Base!AW18/GAMSbase!AW18,"")</f>
        <v>26.152410257301003</v>
      </c>
      <c r="AY18" s="40">
        <f>IFERROR(Base!AX18/GAMSbase!AX18,"")</f>
        <v>28.033127058404968</v>
      </c>
      <c r="AZ18" s="40">
        <f>IFERROR(Base!AY18/GAMSbase!AY18,"")</f>
        <v>30.049093030079895</v>
      </c>
      <c r="BA18" s="40">
        <f>IFERROR(Base!AZ18/GAMSbase!AZ18,"")</f>
        <v>32.210034624380611</v>
      </c>
      <c r="BB18" s="40">
        <f>IFERROR(Base!BA18/GAMSbase!BA18,"")</f>
        <v>34.526377702303705</v>
      </c>
      <c r="BC18" s="40">
        <f>IFERROR(Base!BB18/GAMSbase!BB18,"")</f>
        <v>37.009297312335654</v>
      </c>
      <c r="BD18" s="40">
        <f>IFERROR(Base!BC18/GAMSbase!BC18,"")</f>
        <v>39.670773136636207</v>
      </c>
      <c r="BE18" s="40">
        <f>IFERROR(Base!BD18/GAMSbase!BD18,"")</f>
        <v>42.52364529665838</v>
      </c>
      <c r="BF18" s="40">
        <f>IFERROR(Base!BE18/GAMSbase!BE18,"")</f>
        <v>45.581678245089186</v>
      </c>
      <c r="BG18" s="40">
        <f>IFERROR(Base!BF18/GAMSbase!BF18,"")</f>
        <v>48.859625629082203</v>
      </c>
      <c r="BH18" s="40">
        <f>IFERROR(Base!BG18/GAMSbase!BG18,"")</f>
        <v>52.373302358710177</v>
      </c>
      <c r="BI18" s="40">
        <f>IFERROR(Base!BH18/GAMSbase!BH18,"")</f>
        <v>56.139660519832262</v>
      </c>
      <c r="BJ18" s="40">
        <f>IFERROR(Base!BI18/GAMSbase!BI18,"")</f>
        <v>60.17687145469533</v>
      </c>
    </row>
    <row r="19" spans="1:62" x14ac:dyDescent="0.15">
      <c r="A19" t="str">
        <f>Base!A19</f>
        <v>Elasticity of MU of consumption</v>
      </c>
      <c r="B19" t="str">
        <f>GAMSbase!A19</f>
        <v>Elasticity of MU of Consumption</v>
      </c>
      <c r="C19" s="40">
        <f>IFERROR(Base!B19/GAMSbase!B19,"")</f>
        <v>1</v>
      </c>
      <c r="D19" s="40" t="str">
        <f>IFERROR(Base!C19/GAMSbase!C19,"")</f>
        <v/>
      </c>
      <c r="E19" s="40" t="str">
        <f>IFERROR(Base!D19/GAMSbase!D19,"")</f>
        <v/>
      </c>
      <c r="F19" s="40" t="str">
        <f>IFERROR(Base!E19/GAMSbase!E19,"")</f>
        <v/>
      </c>
      <c r="G19" s="40" t="str">
        <f>IFERROR(Base!F19/GAMSbase!F19,"")</f>
        <v/>
      </c>
      <c r="H19" s="40" t="str">
        <f>IFERROR(Base!G19/GAMSbase!G19,"")</f>
        <v/>
      </c>
      <c r="I19" s="40" t="str">
        <f>IFERROR(Base!H19/GAMSbase!H19,"")</f>
        <v/>
      </c>
      <c r="J19" s="40" t="str">
        <f>IFERROR(Base!I19/GAMSbase!I19,"")</f>
        <v/>
      </c>
      <c r="K19" s="40" t="str">
        <f>IFERROR(Base!J19/GAMSbase!J19,"")</f>
        <v/>
      </c>
      <c r="L19" s="40" t="str">
        <f>IFERROR(Base!K19/GAMSbase!K19,"")</f>
        <v/>
      </c>
      <c r="M19" s="40" t="str">
        <f>IFERROR(Base!L19/GAMSbase!L19,"")</f>
        <v/>
      </c>
      <c r="N19" s="40" t="str">
        <f>IFERROR(Base!M19/GAMSbase!M19,"")</f>
        <v/>
      </c>
      <c r="O19" s="40" t="str">
        <f>IFERROR(Base!N19/GAMSbase!N19,"")</f>
        <v/>
      </c>
      <c r="P19" s="40" t="str">
        <f>IFERROR(Base!O19/GAMSbase!O19,"")</f>
        <v/>
      </c>
      <c r="Q19" s="40" t="str">
        <f>IFERROR(Base!P19/GAMSbase!P19,"")</f>
        <v/>
      </c>
      <c r="R19" s="40" t="str">
        <f>IFERROR(Base!Q19/GAMSbase!Q19,"")</f>
        <v/>
      </c>
      <c r="S19" s="40" t="str">
        <f>IFERROR(Base!R19/GAMSbase!R19,"")</f>
        <v/>
      </c>
      <c r="T19" s="40" t="str">
        <f>IFERROR(Base!S19/GAMSbase!S19,"")</f>
        <v/>
      </c>
      <c r="U19" s="40" t="str">
        <f>IFERROR(Base!T19/GAMSbase!T19,"")</f>
        <v/>
      </c>
      <c r="V19" s="40" t="str">
        <f>IFERROR(Base!U19/GAMSbase!U19,"")</f>
        <v/>
      </c>
      <c r="W19" s="40" t="str">
        <f>IFERROR(Base!V19/GAMSbase!V19,"")</f>
        <v/>
      </c>
      <c r="X19" s="40" t="str">
        <f>IFERROR(Base!W19/GAMSbase!W19,"")</f>
        <v/>
      </c>
      <c r="Y19" s="40" t="str">
        <f>IFERROR(Base!X19/GAMSbase!X19,"")</f>
        <v/>
      </c>
      <c r="Z19" s="40" t="str">
        <f>IFERROR(Base!Y19/GAMSbase!Y19,"")</f>
        <v/>
      </c>
      <c r="AA19" s="40" t="str">
        <f>IFERROR(Base!Z19/GAMSbase!Z19,"")</f>
        <v/>
      </c>
      <c r="AB19" s="40" t="str">
        <f>IFERROR(Base!AA19/GAMSbase!AA19,"")</f>
        <v/>
      </c>
      <c r="AC19" s="40" t="str">
        <f>IFERROR(Base!AB19/GAMSbase!AB19,"")</f>
        <v/>
      </c>
      <c r="AD19" s="40" t="str">
        <f>IFERROR(Base!AC19/GAMSbase!AC19,"")</f>
        <v/>
      </c>
      <c r="AE19" s="40" t="str">
        <f>IFERROR(Base!AD19/GAMSbase!AD19,"")</f>
        <v/>
      </c>
      <c r="AF19" s="40" t="str">
        <f>IFERROR(Base!AE19/GAMSbase!AE19,"")</f>
        <v/>
      </c>
      <c r="AG19" s="40" t="str">
        <f>IFERROR(Base!AF19/GAMSbase!AF19,"")</f>
        <v/>
      </c>
      <c r="AH19" s="40" t="str">
        <f>IFERROR(Base!AG19/GAMSbase!AG19,"")</f>
        <v/>
      </c>
      <c r="AI19" s="40" t="str">
        <f>IFERROR(Base!AH19/GAMSbase!AH19,"")</f>
        <v/>
      </c>
      <c r="AJ19" s="40" t="str">
        <f>IFERROR(Base!AI19/GAMSbase!AI19,"")</f>
        <v/>
      </c>
      <c r="AK19" s="40" t="str">
        <f>IFERROR(Base!AJ19/GAMSbase!AJ19,"")</f>
        <v/>
      </c>
      <c r="AL19" s="40" t="str">
        <f>IFERROR(Base!AK19/GAMSbase!AK19,"")</f>
        <v/>
      </c>
      <c r="AM19" s="40" t="str">
        <f>IFERROR(Base!AL19/GAMSbase!AL19,"")</f>
        <v/>
      </c>
      <c r="AN19" s="40" t="str">
        <f>IFERROR(Base!AM19/GAMSbase!AM19,"")</f>
        <v/>
      </c>
      <c r="AO19" s="40" t="str">
        <f>IFERROR(Base!AN19/GAMSbase!AN19,"")</f>
        <v/>
      </c>
      <c r="AP19" s="40" t="str">
        <f>IFERROR(Base!AO19/GAMSbase!AO19,"")</f>
        <v/>
      </c>
      <c r="AQ19" s="40" t="str">
        <f>IFERROR(Base!AP19/GAMSbase!AP19,"")</f>
        <v/>
      </c>
      <c r="AR19" s="40" t="str">
        <f>IFERROR(Base!AQ19/GAMSbase!AQ19,"")</f>
        <v/>
      </c>
      <c r="AS19" s="40" t="str">
        <f>IFERROR(Base!AR19/GAMSbase!AR19,"")</f>
        <v/>
      </c>
      <c r="AT19" s="40" t="str">
        <f>IFERROR(Base!AS19/GAMSbase!AS19,"")</f>
        <v/>
      </c>
      <c r="AU19" s="40" t="str">
        <f>IFERROR(Base!AT19/GAMSbase!AT19,"")</f>
        <v/>
      </c>
      <c r="AV19" s="40" t="str">
        <f>IFERROR(Base!AU19/GAMSbase!AU19,"")</f>
        <v/>
      </c>
      <c r="AW19" s="40" t="str">
        <f>IFERROR(Base!AV19/GAMSbase!AV19,"")</f>
        <v/>
      </c>
      <c r="AX19" s="40" t="str">
        <f>IFERROR(Base!AW19/GAMSbase!AW19,"")</f>
        <v/>
      </c>
      <c r="AY19" s="40" t="str">
        <f>IFERROR(Base!AX19/GAMSbase!AX19,"")</f>
        <v/>
      </c>
      <c r="AZ19" s="40" t="str">
        <f>IFERROR(Base!AY19/GAMSbase!AY19,"")</f>
        <v/>
      </c>
      <c r="BA19" s="40" t="str">
        <f>IFERROR(Base!AZ19/GAMSbase!AZ19,"")</f>
        <v/>
      </c>
      <c r="BB19" s="40" t="str">
        <f>IFERROR(Base!BA19/GAMSbase!BA19,"")</f>
        <v/>
      </c>
      <c r="BC19" s="40" t="str">
        <f>IFERROR(Base!BB19/GAMSbase!BB19,"")</f>
        <v/>
      </c>
      <c r="BD19" s="40" t="str">
        <f>IFERROR(Base!BC19/GAMSbase!BC19,"")</f>
        <v/>
      </c>
      <c r="BE19" s="40" t="str">
        <f>IFERROR(Base!BD19/GAMSbase!BD19,"")</f>
        <v/>
      </c>
      <c r="BF19" s="40" t="str">
        <f>IFERROR(Base!BE19/GAMSbase!BE19,"")</f>
        <v/>
      </c>
      <c r="BG19" s="40" t="str">
        <f>IFERROR(Base!BF19/GAMSbase!BF19,"")</f>
        <v/>
      </c>
      <c r="BH19" s="40" t="str">
        <f>IFERROR(Base!BG19/GAMSbase!BG19,"")</f>
        <v/>
      </c>
      <c r="BI19" s="40" t="str">
        <f>IFERROR(Base!BH19/GAMSbase!BH19,"")</f>
        <v/>
      </c>
      <c r="BJ19" s="40" t="str">
        <f>IFERROR(Base!BI19/GAMSbase!BI19,"")</f>
        <v/>
      </c>
    </row>
    <row r="20" spans="1:62" x14ac:dyDescent="0.15">
      <c r="A20" t="str">
        <f>Base!A20</f>
        <v>PRODUCTIVITY</v>
      </c>
      <c r="B20" t="str">
        <f>GAMSbase!A20</f>
        <v>* PRODUCTIVITY</v>
      </c>
      <c r="C20" s="40" t="str">
        <f>IFERROR(Base!B20/GAMSbase!B20,"")</f>
        <v/>
      </c>
      <c r="D20" s="40" t="str">
        <f>IFERROR(Base!C20/GAMSbase!C20,"")</f>
        <v/>
      </c>
      <c r="E20" s="40" t="str">
        <f>IFERROR(Base!D20/GAMSbase!D20,"")</f>
        <v/>
      </c>
      <c r="F20" s="40" t="str">
        <f>IFERROR(Base!E20/GAMSbase!E20,"")</f>
        <v/>
      </c>
      <c r="G20" s="40" t="str">
        <f>IFERROR(Base!F20/GAMSbase!F20,"")</f>
        <v/>
      </c>
      <c r="H20" s="40" t="str">
        <f>IFERROR(Base!G20/GAMSbase!G20,"")</f>
        <v/>
      </c>
      <c r="I20" s="40" t="str">
        <f>IFERROR(Base!H20/GAMSbase!H20,"")</f>
        <v/>
      </c>
      <c r="J20" s="40" t="str">
        <f>IFERROR(Base!I20/GAMSbase!I20,"")</f>
        <v/>
      </c>
      <c r="K20" s="40" t="str">
        <f>IFERROR(Base!J20/GAMSbase!J20,"")</f>
        <v/>
      </c>
      <c r="L20" s="40" t="str">
        <f>IFERROR(Base!K20/GAMSbase!K20,"")</f>
        <v/>
      </c>
      <c r="M20" s="40" t="str">
        <f>IFERROR(Base!L20/GAMSbase!L20,"")</f>
        <v/>
      </c>
      <c r="N20" s="40" t="str">
        <f>IFERROR(Base!M20/GAMSbase!M20,"")</f>
        <v/>
      </c>
      <c r="O20" s="40" t="str">
        <f>IFERROR(Base!N20/GAMSbase!N20,"")</f>
        <v/>
      </c>
      <c r="P20" s="40" t="str">
        <f>IFERROR(Base!O20/GAMSbase!O20,"")</f>
        <v/>
      </c>
      <c r="Q20" s="40" t="str">
        <f>IFERROR(Base!P20/GAMSbase!P20,"")</f>
        <v/>
      </c>
      <c r="R20" s="40" t="str">
        <f>IFERROR(Base!Q20/GAMSbase!Q20,"")</f>
        <v/>
      </c>
      <c r="S20" s="40" t="str">
        <f>IFERROR(Base!R20/GAMSbase!R20,"")</f>
        <v/>
      </c>
      <c r="T20" s="40" t="str">
        <f>IFERROR(Base!S20/GAMSbase!S20,"")</f>
        <v/>
      </c>
      <c r="U20" s="40" t="str">
        <f>IFERROR(Base!T20/GAMSbase!T20,"")</f>
        <v/>
      </c>
      <c r="V20" s="40" t="str">
        <f>IFERROR(Base!U20/GAMSbase!U20,"")</f>
        <v/>
      </c>
      <c r="W20" s="40" t="str">
        <f>IFERROR(Base!V20/GAMSbase!V20,"")</f>
        <v/>
      </c>
      <c r="X20" s="40" t="str">
        <f>IFERROR(Base!W20/GAMSbase!W20,"")</f>
        <v/>
      </c>
      <c r="Y20" s="40" t="str">
        <f>IFERROR(Base!X20/GAMSbase!X20,"")</f>
        <v/>
      </c>
      <c r="Z20" s="40" t="str">
        <f>IFERROR(Base!Y20/GAMSbase!Y20,"")</f>
        <v/>
      </c>
      <c r="AA20" s="40" t="str">
        <f>IFERROR(Base!Z20/GAMSbase!Z20,"")</f>
        <v/>
      </c>
      <c r="AB20" s="40" t="str">
        <f>IFERROR(Base!AA20/GAMSbase!AA20,"")</f>
        <v/>
      </c>
      <c r="AC20" s="40" t="str">
        <f>IFERROR(Base!AB20/GAMSbase!AB20,"")</f>
        <v/>
      </c>
      <c r="AD20" s="40" t="str">
        <f>IFERROR(Base!AC20/GAMSbase!AC20,"")</f>
        <v/>
      </c>
      <c r="AE20" s="40" t="str">
        <f>IFERROR(Base!AD20/GAMSbase!AD20,"")</f>
        <v/>
      </c>
      <c r="AF20" s="40" t="str">
        <f>IFERROR(Base!AE20/GAMSbase!AE20,"")</f>
        <v/>
      </c>
      <c r="AG20" s="40" t="str">
        <f>IFERROR(Base!AF20/GAMSbase!AF20,"")</f>
        <v/>
      </c>
      <c r="AH20" s="40" t="str">
        <f>IFERROR(Base!AG20/GAMSbase!AG20,"")</f>
        <v/>
      </c>
      <c r="AI20" s="40" t="str">
        <f>IFERROR(Base!AH20/GAMSbase!AH20,"")</f>
        <v/>
      </c>
      <c r="AJ20" s="40" t="str">
        <f>IFERROR(Base!AI20/GAMSbase!AI20,"")</f>
        <v/>
      </c>
      <c r="AK20" s="40" t="str">
        <f>IFERROR(Base!AJ20/GAMSbase!AJ20,"")</f>
        <v/>
      </c>
      <c r="AL20" s="40" t="str">
        <f>IFERROR(Base!AK20/GAMSbase!AK20,"")</f>
        <v/>
      </c>
      <c r="AM20" s="40" t="str">
        <f>IFERROR(Base!AL20/GAMSbase!AL20,"")</f>
        <v/>
      </c>
      <c r="AN20" s="40" t="str">
        <f>IFERROR(Base!AM20/GAMSbase!AM20,"")</f>
        <v/>
      </c>
      <c r="AO20" s="40" t="str">
        <f>IFERROR(Base!AN20/GAMSbase!AN20,"")</f>
        <v/>
      </c>
      <c r="AP20" s="40" t="str">
        <f>IFERROR(Base!AO20/GAMSbase!AO20,"")</f>
        <v/>
      </c>
      <c r="AQ20" s="40" t="str">
        <f>IFERROR(Base!AP20/GAMSbase!AP20,"")</f>
        <v/>
      </c>
      <c r="AR20" s="40" t="str">
        <f>IFERROR(Base!AQ20/GAMSbase!AQ20,"")</f>
        <v/>
      </c>
      <c r="AS20" s="40" t="str">
        <f>IFERROR(Base!AR20/GAMSbase!AR20,"")</f>
        <v/>
      </c>
      <c r="AT20" s="40" t="str">
        <f>IFERROR(Base!AS20/GAMSbase!AS20,"")</f>
        <v/>
      </c>
      <c r="AU20" s="40" t="str">
        <f>IFERROR(Base!AT20/GAMSbase!AT20,"")</f>
        <v/>
      </c>
      <c r="AV20" s="40" t="str">
        <f>IFERROR(Base!AU20/GAMSbase!AU20,"")</f>
        <v/>
      </c>
      <c r="AW20" s="40" t="str">
        <f>IFERROR(Base!AV20/GAMSbase!AV20,"")</f>
        <v/>
      </c>
      <c r="AX20" s="40" t="str">
        <f>IFERROR(Base!AW20/GAMSbase!AW20,"")</f>
        <v/>
      </c>
      <c r="AY20" s="40" t="str">
        <f>IFERROR(Base!AX20/GAMSbase!AX20,"")</f>
        <v/>
      </c>
      <c r="AZ20" s="40" t="str">
        <f>IFERROR(Base!AY20/GAMSbase!AY20,"")</f>
        <v/>
      </c>
      <c r="BA20" s="40" t="str">
        <f>IFERROR(Base!AZ20/GAMSbase!AZ20,"")</f>
        <v/>
      </c>
      <c r="BB20" s="40" t="str">
        <f>IFERROR(Base!BA20/GAMSbase!BA20,"")</f>
        <v/>
      </c>
      <c r="BC20" s="40" t="str">
        <f>IFERROR(Base!BB20/GAMSbase!BB20,"")</f>
        <v/>
      </c>
      <c r="BD20" s="40" t="str">
        <f>IFERROR(Base!BC20/GAMSbase!BC20,"")</f>
        <v/>
      </c>
      <c r="BE20" s="40" t="str">
        <f>IFERROR(Base!BD20/GAMSbase!BD20,"")</f>
        <v/>
      </c>
      <c r="BF20" s="40" t="str">
        <f>IFERROR(Base!BE20/GAMSbase!BE20,"")</f>
        <v/>
      </c>
      <c r="BG20" s="40" t="str">
        <f>IFERROR(Base!BF20/GAMSbase!BF20,"")</f>
        <v/>
      </c>
      <c r="BH20" s="40" t="str">
        <f>IFERROR(Base!BG20/GAMSbase!BG20,"")</f>
        <v/>
      </c>
      <c r="BI20" s="40" t="str">
        <f>IFERROR(Base!BH20/GAMSbase!BH20,"")</f>
        <v/>
      </c>
      <c r="BJ20" s="40" t="str">
        <f>IFERROR(Base!BI20/GAMSbase!BI20,"")</f>
        <v/>
      </c>
    </row>
    <row r="21" spans="1:62" x14ac:dyDescent="0.15">
      <c r="A21" t="str">
        <f>Base!A21</f>
        <v>Total factor productivity</v>
      </c>
      <c r="B21" t="str">
        <f>GAMSbase!A21</f>
        <v>Total Factor Productivity</v>
      </c>
      <c r="C21" s="40">
        <f>IFERROR(Base!B21/GAMSbase!B21,"")</f>
        <v>1.3460526315789474</v>
      </c>
      <c r="D21" s="40">
        <f>IFERROR(Base!C21/GAMSbase!C21,"")</f>
        <v>1.3416823308234311</v>
      </c>
      <c r="E21" s="40">
        <f>IFERROR(Base!D21/GAMSbase!D21,"")</f>
        <v>1.337999249100301</v>
      </c>
      <c r="F21" s="40">
        <f>IFERROR(Base!E21/GAMSbase!E21,"")</f>
        <v>1.3349618927486877</v>
      </c>
      <c r="G21" s="40">
        <f>IFERROR(Base!F21/GAMSbase!F21,"")</f>
        <v>1.3325317103680121</v>
      </c>
      <c r="H21" s="40">
        <f>IFERROR(Base!G21/GAMSbase!G21,"")</f>
        <v>1.330672826341182</v>
      </c>
      <c r="I21" s="40">
        <f>IFERROR(Base!H21/GAMSbase!H21,"")</f>
        <v>1.3293518022485229</v>
      </c>
      <c r="J21" s="40">
        <f>IFERROR(Base!I21/GAMSbase!I21,"")</f>
        <v>1.3285374228656666</v>
      </c>
      <c r="K21" s="40">
        <f>IFERROR(Base!J21/GAMSbase!J21,"")</f>
        <v>1.3282005040562679</v>
      </c>
      <c r="L21" s="40">
        <f>IFERROR(Base!K21/GAMSbase!K21,"")</f>
        <v>1.3283137200705648</v>
      </c>
      <c r="M21" s="40">
        <f>IFERROR(Base!L21/GAMSbase!L21,"")</f>
        <v>1.3288514479857216</v>
      </c>
      <c r="N21" s="40">
        <f>IFERROR(Base!M21/GAMSbase!M21,"")</f>
        <v>1.3297896275964891</v>
      </c>
      <c r="O21" s="40">
        <f>IFERROR(Base!N21/GAMSbase!N21,"")</f>
        <v>1.3311056347395869</v>
      </c>
      <c r="P21" s="40">
        <f>IFERROR(Base!O21/GAMSbase!O21,"")</f>
        <v>1.3327781671392502</v>
      </c>
      <c r="Q21" s="40">
        <f>IFERROR(Base!P21/GAMSbase!P21,"")</f>
        <v>1.3347871409095222</v>
      </c>
      <c r="R21" s="40">
        <f>IFERROR(Base!Q21/GAMSbase!Q21,"")</f>
        <v>1.3371135968706525</v>
      </c>
      <c r="S21" s="40">
        <f>IFERROR(Base!R21/GAMSbase!R21,"")</f>
        <v>1.3397396156758583</v>
      </c>
      <c r="T21" s="40">
        <f>IFERROR(Base!S21/GAMSbase!S21,"")</f>
        <v>1.3426482407459759</v>
      </c>
      <c r="U21" s="40">
        <f>IFERROR(Base!T21/GAMSbase!T21,"")</f>
        <v>1.3458234081874028</v>
      </c>
      <c r="V21" s="40">
        <f>IFERROR(Base!U21/GAMSbase!U21,"")</f>
        <v>1.3492498831923443</v>
      </c>
      <c r="W21" s="40">
        <f>IFERROR(Base!V21/GAMSbase!V21,"")</f>
        <v>1.3529132019778551</v>
      </c>
      <c r="X21" s="40">
        <f>IFERROR(Base!W21/GAMSbase!W21,"")</f>
        <v>1.3567996190256943</v>
      </c>
      <c r="Y21" s="40">
        <f>IFERROR(Base!X21/GAMSbase!X21,"")</f>
        <v>1.3608960588229453</v>
      </c>
      <c r="Z21" s="40">
        <f>IFERROR(Base!Y21/GAMSbase!Y21,"")</f>
        <v>1.3651900718791965</v>
      </c>
      <c r="AA21" s="40">
        <f>IFERROR(Base!Z21/GAMSbase!Z21,"")</f>
        <v>1.3696697944735357</v>
      </c>
      <c r="AB21" s="40">
        <f>IFERROR(Base!AA21/GAMSbase!AA21,"")</f>
        <v>1.3743239119000177</v>
      </c>
      <c r="AC21" s="40">
        <f>IFERROR(Base!AB21/GAMSbase!AB21,"")</f>
        <v>1.3791416246860275</v>
      </c>
      <c r="AD21" s="40">
        <f>IFERROR(Base!AC21/GAMSbase!AC21,"")</f>
        <v>1.3841126177441687</v>
      </c>
      <c r="AE21" s="40">
        <f>IFERROR(Base!AD21/GAMSbase!AD21,"")</f>
        <v>1.3892270319976825</v>
      </c>
      <c r="AF21" s="40">
        <f>IFERROR(Base!AE21/GAMSbase!AE21,"")</f>
        <v>1.3944754382889217</v>
      </c>
      <c r="AG21" s="40">
        <f>IFERROR(Base!AF21/GAMSbase!AF21,"")</f>
        <v>1.3998488134714044</v>
      </c>
      <c r="AH21" s="40">
        <f>IFERROR(Base!AG21/GAMSbase!AG21,"")</f>
        <v>1.4053385183330638</v>
      </c>
      <c r="AI21" s="40">
        <f>IFERROR(Base!AH21/GAMSbase!AH21,"")</f>
        <v>1.4109362772168437</v>
      </c>
      <c r="AJ21" s="40">
        <f>IFERROR(Base!AI21/GAMSbase!AI21,"")</f>
        <v>1.4166341593436451</v>
      </c>
      <c r="AK21" s="40">
        <f>IFERROR(Base!AJ21/GAMSbase!AJ21,"")</f>
        <v>1.4224245614010207</v>
      </c>
      <c r="AL21" s="40">
        <f>IFERROR(Base!AK21/GAMSbase!AK21,"")</f>
        <v>1.4283001915499862</v>
      </c>
      <c r="AM21" s="40">
        <f>IFERROR(Base!AL21/GAMSbase!AL21,"")</f>
        <v>1.4342540545591536</v>
      </c>
      <c r="AN21" s="40">
        <f>IFERROR(Base!AM21/GAMSbase!AM21,"")</f>
        <v>1.4402794380567292</v>
      </c>
      <c r="AO21" s="40">
        <f>IFERROR(Base!AN21/GAMSbase!AN21,"")</f>
        <v>1.4463698997036694</v>
      </c>
      <c r="AP21" s="40">
        <f>IFERROR(Base!AO21/GAMSbase!AO21,"")</f>
        <v>1.4525192553266064</v>
      </c>
      <c r="AQ21" s="40">
        <f>IFERROR(Base!AP21/GAMSbase!AP21,"")</f>
        <v>1.4587215678351808</v>
      </c>
      <c r="AR21" s="40">
        <f>IFERROR(Base!AQ21/GAMSbase!AQ21,"")</f>
        <v>1.4649711368897167</v>
      </c>
      <c r="AS21" s="40">
        <f>IFERROR(Base!AR21/GAMSbase!AR21,"")</f>
        <v>1.4712624892346651</v>
      </c>
      <c r="AT21" s="40">
        <f>IFERROR(Base!AS21/GAMSbase!AS21,"")</f>
        <v>1.4775903696849824</v>
      </c>
      <c r="AU21" s="40">
        <f>IFERROR(Base!AT21/GAMSbase!AT21,"")</f>
        <v>1.4839497326631803</v>
      </c>
      <c r="AV21" s="40">
        <f>IFERROR(Base!AU21/GAMSbase!AU21,"")</f>
        <v>1.4903357342147379</v>
      </c>
      <c r="AW21" s="40">
        <f>IFERROR(Base!AV21/GAMSbase!AV21,"")</f>
        <v>1.4967437245886375</v>
      </c>
      <c r="AX21" s="40">
        <f>IFERROR(Base!AW21/GAMSbase!AW21,"")</f>
        <v>1.5031692411461581</v>
      </c>
      <c r="AY21" s="40">
        <f>IFERROR(Base!AX21/GAMSbase!AX21,"")</f>
        <v>1.5096080017381805</v>
      </c>
      <c r="AZ21" s="40">
        <f>IFERROR(Base!AY21/GAMSbase!AY21,"")</f>
        <v>1.5160558984306549</v>
      </c>
      <c r="BA21" s="40">
        <f>IFERROR(Base!AZ21/GAMSbase!AZ21,"")</f>
        <v>1.522508991521641</v>
      </c>
      <c r="BB21" s="40">
        <f>IFERROR(Base!BA21/GAMSbase!BA21,"")</f>
        <v>1.5289635039225931</v>
      </c>
      <c r="BC21" s="40">
        <f>IFERROR(Base!BB21/GAMSbase!BB21,"")</f>
        <v>1.5354158157742956</v>
      </c>
      <c r="BD21" s="40">
        <f>IFERROR(Base!BC21/GAMSbase!BC21,"")</f>
        <v>1.5418624593371109</v>
      </c>
      <c r="BE21" s="40">
        <f>IFERROR(Base!BD21/GAMSbase!BD21,"")</f>
        <v>1.5483001141092714</v>
      </c>
      <c r="BF21" s="40">
        <f>IFERROR(Base!BE21/GAMSbase!BE21,"")</f>
        <v>1.5547256021623344</v>
      </c>
      <c r="BG21" s="40">
        <f>IFERROR(Base!BF21/GAMSbase!BF21,"")</f>
        <v>1.5611358836878548</v>
      </c>
      <c r="BH21" s="40">
        <f>IFERROR(Base!BG21/GAMSbase!BG21,"")</f>
        <v>1.5675280527102187</v>
      </c>
      <c r="BI21" s="40">
        <f>IFERROR(Base!BH21/GAMSbase!BH21,"")</f>
        <v>1.5738993329632722</v>
      </c>
      <c r="BJ21" s="40">
        <f>IFERROR(Base!BI21/GAMSbase!BI21,"")</f>
        <v>1.580247073954397</v>
      </c>
    </row>
    <row r="22" spans="1:62" x14ac:dyDescent="0.15">
      <c r="A22" t="str">
        <f>Base!A22</f>
        <v xml:space="preserve">     Initial level of total factor productivity</v>
      </c>
      <c r="B22" t="str">
        <f>GAMSbase!A22</f>
        <v>Initial Total Factor Productivity</v>
      </c>
      <c r="C22" s="40">
        <f>IFERROR(Base!B22/GAMSbase!B22,"")</f>
        <v>1.3460526315789474</v>
      </c>
      <c r="D22" s="40" t="str">
        <f>IFERROR(Base!C22/GAMSbase!C22,"")</f>
        <v/>
      </c>
      <c r="E22" s="40" t="str">
        <f>IFERROR(Base!D22/GAMSbase!D22,"")</f>
        <v/>
      </c>
      <c r="F22" s="40" t="str">
        <f>IFERROR(Base!E22/GAMSbase!E22,"")</f>
        <v/>
      </c>
      <c r="G22" s="40" t="str">
        <f>IFERROR(Base!F22/GAMSbase!F22,"")</f>
        <v/>
      </c>
      <c r="H22" s="40" t="str">
        <f>IFERROR(Base!G22/GAMSbase!G22,"")</f>
        <v/>
      </c>
      <c r="I22" s="40" t="str">
        <f>IFERROR(Base!H22/GAMSbase!H22,"")</f>
        <v/>
      </c>
      <c r="J22" s="40" t="str">
        <f>IFERROR(Base!I22/GAMSbase!I22,"")</f>
        <v/>
      </c>
      <c r="K22" s="40" t="str">
        <f>IFERROR(Base!J22/GAMSbase!J22,"")</f>
        <v/>
      </c>
      <c r="L22" s="40" t="str">
        <f>IFERROR(Base!K22/GAMSbase!K22,"")</f>
        <v/>
      </c>
      <c r="M22" s="40" t="str">
        <f>IFERROR(Base!L22/GAMSbase!L22,"")</f>
        <v/>
      </c>
      <c r="N22" s="40" t="str">
        <f>IFERROR(Base!M22/GAMSbase!M22,"")</f>
        <v/>
      </c>
      <c r="O22" s="40" t="str">
        <f>IFERROR(Base!N22/GAMSbase!N22,"")</f>
        <v/>
      </c>
      <c r="P22" s="40" t="str">
        <f>IFERROR(Base!O22/GAMSbase!O22,"")</f>
        <v/>
      </c>
      <c r="Q22" s="40" t="str">
        <f>IFERROR(Base!P22/GAMSbase!P22,"")</f>
        <v/>
      </c>
      <c r="R22" s="40" t="str">
        <f>IFERROR(Base!Q22/GAMSbase!Q22,"")</f>
        <v/>
      </c>
      <c r="S22" s="40" t="str">
        <f>IFERROR(Base!R22/GAMSbase!R22,"")</f>
        <v/>
      </c>
      <c r="T22" s="40" t="str">
        <f>IFERROR(Base!S22/GAMSbase!S22,"")</f>
        <v/>
      </c>
      <c r="U22" s="40" t="str">
        <f>IFERROR(Base!T22/GAMSbase!T22,"")</f>
        <v/>
      </c>
      <c r="V22" s="40" t="str">
        <f>IFERROR(Base!U22/GAMSbase!U22,"")</f>
        <v/>
      </c>
      <c r="W22" s="40" t="str">
        <f>IFERROR(Base!V22/GAMSbase!V22,"")</f>
        <v/>
      </c>
      <c r="X22" s="40" t="str">
        <f>IFERROR(Base!W22/GAMSbase!W22,"")</f>
        <v/>
      </c>
      <c r="Y22" s="40" t="str">
        <f>IFERROR(Base!X22/GAMSbase!X22,"")</f>
        <v/>
      </c>
      <c r="Z22" s="40" t="str">
        <f>IFERROR(Base!Y22/GAMSbase!Y22,"")</f>
        <v/>
      </c>
      <c r="AA22" s="40" t="str">
        <f>IFERROR(Base!Z22/GAMSbase!Z22,"")</f>
        <v/>
      </c>
      <c r="AB22" s="40" t="str">
        <f>IFERROR(Base!AA22/GAMSbase!AA22,"")</f>
        <v/>
      </c>
      <c r="AC22" s="40" t="str">
        <f>IFERROR(Base!AB22/GAMSbase!AB22,"")</f>
        <v/>
      </c>
      <c r="AD22" s="40" t="str">
        <f>IFERROR(Base!AC22/GAMSbase!AC22,"")</f>
        <v/>
      </c>
      <c r="AE22" s="40" t="str">
        <f>IFERROR(Base!AD22/GAMSbase!AD22,"")</f>
        <v/>
      </c>
      <c r="AF22" s="40" t="str">
        <f>IFERROR(Base!AE22/GAMSbase!AE22,"")</f>
        <v/>
      </c>
      <c r="AG22" s="40" t="str">
        <f>IFERROR(Base!AF22/GAMSbase!AF22,"")</f>
        <v/>
      </c>
      <c r="AH22" s="40" t="str">
        <f>IFERROR(Base!AG22/GAMSbase!AG22,"")</f>
        <v/>
      </c>
      <c r="AI22" s="40" t="str">
        <f>IFERROR(Base!AH22/GAMSbase!AH22,"")</f>
        <v/>
      </c>
      <c r="AJ22" s="40" t="str">
        <f>IFERROR(Base!AI22/GAMSbase!AI22,"")</f>
        <v/>
      </c>
      <c r="AK22" s="40" t="str">
        <f>IFERROR(Base!AJ22/GAMSbase!AJ22,"")</f>
        <v/>
      </c>
      <c r="AL22" s="40" t="str">
        <f>IFERROR(Base!AK22/GAMSbase!AK22,"")</f>
        <v/>
      </c>
      <c r="AM22" s="40" t="str">
        <f>IFERROR(Base!AL22/GAMSbase!AL22,"")</f>
        <v/>
      </c>
      <c r="AN22" s="40" t="str">
        <f>IFERROR(Base!AM22/GAMSbase!AM22,"")</f>
        <v/>
      </c>
      <c r="AO22" s="40" t="str">
        <f>IFERROR(Base!AN22/GAMSbase!AN22,"")</f>
        <v/>
      </c>
      <c r="AP22" s="40" t="str">
        <f>IFERROR(Base!AO22/GAMSbase!AO22,"")</f>
        <v/>
      </c>
      <c r="AQ22" s="40" t="str">
        <f>IFERROR(Base!AP22/GAMSbase!AP22,"")</f>
        <v/>
      </c>
      <c r="AR22" s="40" t="str">
        <f>IFERROR(Base!AQ22/GAMSbase!AQ22,"")</f>
        <v/>
      </c>
      <c r="AS22" s="40" t="str">
        <f>IFERROR(Base!AR22/GAMSbase!AR22,"")</f>
        <v/>
      </c>
      <c r="AT22" s="40" t="str">
        <f>IFERROR(Base!AS22/GAMSbase!AS22,"")</f>
        <v/>
      </c>
      <c r="AU22" s="40" t="str">
        <f>IFERROR(Base!AT22/GAMSbase!AT22,"")</f>
        <v/>
      </c>
      <c r="AV22" s="40" t="str">
        <f>IFERROR(Base!AU22/GAMSbase!AU22,"")</f>
        <v/>
      </c>
      <c r="AW22" s="40" t="str">
        <f>IFERROR(Base!AV22/GAMSbase!AV22,"")</f>
        <v/>
      </c>
      <c r="AX22" s="40" t="str">
        <f>IFERROR(Base!AW22/GAMSbase!AW22,"")</f>
        <v/>
      </c>
      <c r="AY22" s="40" t="str">
        <f>IFERROR(Base!AX22/GAMSbase!AX22,"")</f>
        <v/>
      </c>
      <c r="AZ22" s="40" t="str">
        <f>IFERROR(Base!AY22/GAMSbase!AY22,"")</f>
        <v/>
      </c>
      <c r="BA22" s="40" t="str">
        <f>IFERROR(Base!AZ22/GAMSbase!AZ22,"")</f>
        <v/>
      </c>
      <c r="BB22" s="40" t="str">
        <f>IFERROR(Base!BA22/GAMSbase!BA22,"")</f>
        <v/>
      </c>
      <c r="BC22" s="40" t="str">
        <f>IFERROR(Base!BB22/GAMSbase!BB22,"")</f>
        <v/>
      </c>
      <c r="BD22" s="40" t="str">
        <f>IFERROR(Base!BC22/GAMSbase!BC22,"")</f>
        <v/>
      </c>
      <c r="BE22" s="40" t="str">
        <f>IFERROR(Base!BD22/GAMSbase!BD22,"")</f>
        <v/>
      </c>
      <c r="BF22" s="40" t="str">
        <f>IFERROR(Base!BE22/GAMSbase!BE22,"")</f>
        <v/>
      </c>
      <c r="BG22" s="40" t="str">
        <f>IFERROR(Base!BF22/GAMSbase!BF22,"")</f>
        <v/>
      </c>
      <c r="BH22" s="40" t="str">
        <f>IFERROR(Base!BG22/GAMSbase!BG22,"")</f>
        <v/>
      </c>
      <c r="BI22" s="40" t="str">
        <f>IFERROR(Base!BH22/GAMSbase!BH22,"")</f>
        <v/>
      </c>
      <c r="BJ22" s="40" t="str">
        <f>IFERROR(Base!BI22/GAMSbase!BI22,"")</f>
        <v/>
      </c>
    </row>
    <row r="23" spans="1:62" x14ac:dyDescent="0.15">
      <c r="A23" t="str">
        <f>Base!A23</f>
        <v xml:space="preserve">     Rate of growth of productivity (per 5 year, log)</v>
      </c>
      <c r="B23" t="str">
        <f>GAMSbase!A23</f>
        <v>Rate of Growth of Productivity</v>
      </c>
      <c r="C23" s="40">
        <f>IFERROR(Base!B23/GAMSbase!B23,"")</f>
        <v>0.96202531645569622</v>
      </c>
      <c r="D23" s="40">
        <f>IFERROR(Base!C23/GAMSbase!C23,"")</f>
        <v>0.96684748779532637</v>
      </c>
      <c r="E23" s="40">
        <f>IFERROR(Base!D23/GAMSbase!D23,"")</f>
        <v>0.97169383101346474</v>
      </c>
      <c r="F23" s="40">
        <f>IFERROR(Base!E23/GAMSbase!E23,"")</f>
        <v>0.97656446771795014</v>
      </c>
      <c r="G23" s="40">
        <f>IFERROR(Base!F23/GAMSbase!F23,"")</f>
        <v>0.98145951699694611</v>
      </c>
      <c r="H23" s="40">
        <f>IFERROR(Base!G23/GAMSbase!G23,"")</f>
        <v>0.98637910383446981</v>
      </c>
      <c r="I23" s="40">
        <f>IFERROR(Base!H23/GAMSbase!H23,"")</f>
        <v>0.99132334914223075</v>
      </c>
      <c r="J23" s="40">
        <f>IFERROR(Base!I23/GAMSbase!I23,"")</f>
        <v>0.99629237857805186</v>
      </c>
      <c r="K23" s="40">
        <f>IFERROR(Base!J23/GAMSbase!J23,"")</f>
        <v>1.0012863148037818</v>
      </c>
      <c r="L23" s="40">
        <f>IFERROR(Base!K23/GAMSbase!K23,"")</f>
        <v>1.0063052821594138</v>
      </c>
      <c r="M23" s="40">
        <f>IFERROR(Base!L23/GAMSbase!L23,"")</f>
        <v>1.0113494097569231</v>
      </c>
      <c r="N23" s="40">
        <f>IFERROR(Base!M23/GAMSbase!M23,"")</f>
        <v>1.016418819917422</v>
      </c>
      <c r="O23" s="40">
        <f>IFERROR(Base!N23/GAMSbase!N23,"")</f>
        <v>1.0215136389659722</v>
      </c>
      <c r="P23" s="40">
        <f>IFERROR(Base!O23/GAMSbase!O23,"")</f>
        <v>1.0266339978606605</v>
      </c>
      <c r="Q23" s="40">
        <f>IFERROR(Base!P23/GAMSbase!P23,"")</f>
        <v>1.0317800217844373</v>
      </c>
      <c r="R23" s="40">
        <f>IFERROR(Base!Q23/GAMSbase!Q23,"")</f>
        <v>1.0369518409069556</v>
      </c>
      <c r="S23" s="40">
        <f>IFERROR(Base!R23/GAMSbase!R23,"")</f>
        <v>1.0421495830836653</v>
      </c>
      <c r="T23" s="40">
        <f>IFERROR(Base!S23/GAMSbase!S23,"")</f>
        <v>1.04737338119901</v>
      </c>
      <c r="U23" s="40">
        <f>IFERROR(Base!T23/GAMSbase!T23,"")</f>
        <v>1.0526233623976482</v>
      </c>
      <c r="V23" s="40">
        <f>IFERROR(Base!U23/GAMSbase!U23,"")</f>
        <v>1.057899657084034</v>
      </c>
      <c r="W23" s="40">
        <f>IFERROR(Base!V23/GAMSbase!V23,"")</f>
        <v>1.0632024010082501</v>
      </c>
      <c r="X23" s="40">
        <f>IFERROR(Base!W23/GAMSbase!W23,"")</f>
        <v>1.068531725898668</v>
      </c>
      <c r="Y23" s="40">
        <f>IFERROR(Base!X23/GAMSbase!X23,"")</f>
        <v>1.0738877646391685</v>
      </c>
      <c r="Z23" s="40">
        <f>IFERROR(Base!Y23/GAMSbase!Y23,"")</f>
        <v>1.0792706476108842</v>
      </c>
      <c r="AA23" s="40">
        <f>IFERROR(Base!Z23/GAMSbase!Z23,"")</f>
        <v>1.0846805160312338</v>
      </c>
      <c r="AB23" s="40">
        <f>IFERROR(Base!AA23/GAMSbase!AA23,"")</f>
        <v>1.0901174981754544</v>
      </c>
      <c r="AC23" s="40">
        <f>IFERROR(Base!AB23/GAMSbase!AB23,"")</f>
        <v>1.095581735648236</v>
      </c>
      <c r="AD23" s="40">
        <f>IFERROR(Base!AC23/GAMSbase!AC23,"")</f>
        <v>1.10107336315119</v>
      </c>
      <c r="AE23" s="40">
        <f>IFERROR(Base!AD23/GAMSbase!AD23,"")</f>
        <v>1.1065925137631083</v>
      </c>
      <c r="AF23" s="40">
        <f>IFERROR(Base!AE23/GAMSbase!AE23,"")</f>
        <v>1.1121393331053122</v>
      </c>
      <c r="AG23" s="40">
        <f>IFERROR(Base!AF23/GAMSbase!AF23,"")</f>
        <v>1.1177139557085791</v>
      </c>
      <c r="AH23" s="40">
        <f>IFERROR(Base!AG23/GAMSbase!AG23,"")</f>
        <v>1.1233165202417532</v>
      </c>
      <c r="AI23" s="40">
        <f>IFERROR(Base!AH23/GAMSbase!AH23,"")</f>
        <v>1.1289471667327804</v>
      </c>
      <c r="AJ23" s="40">
        <f>IFERROR(Base!AI23/GAMSbase!AI23,"")</f>
        <v>1.1346060378961427</v>
      </c>
      <c r="AK23" s="40">
        <f>IFERROR(Base!AJ23/GAMSbase!AJ23,"")</f>
        <v>1.1402932736341225</v>
      </c>
      <c r="AL23" s="40">
        <f>IFERROR(Base!AK23/GAMSbase!AK23,"")</f>
        <v>1.1460090176750004</v>
      </c>
      <c r="AM23" s="40">
        <f>IFERROR(Base!AL23/GAMSbase!AL23,"")</f>
        <v>1.1517534137375798</v>
      </c>
      <c r="AN23" s="40">
        <f>IFERROR(Base!AM23/GAMSbase!AM23,"")</f>
        <v>1.1575266017380079</v>
      </c>
      <c r="AO23" s="40">
        <f>IFERROR(Base!AN23/GAMSbase!AN23,"")</f>
        <v>1.1633287279416173</v>
      </c>
      <c r="AP23" s="40">
        <f>IFERROR(Base!AO23/GAMSbase!AO23,"")</f>
        <v>1.1691599344612407</v>
      </c>
      <c r="AQ23" s="40">
        <f>IFERROR(Base!AP23/GAMSbase!AP23,"")</f>
        <v>1.1750203769667324</v>
      </c>
      <c r="AR23" s="40">
        <f>IFERROR(Base!AQ23/GAMSbase!AQ23,"")</f>
        <v>1.1809101909598814</v>
      </c>
      <c r="AS23" s="40">
        <f>IFERROR(Base!AR23/GAMSbase!AR23,"")</f>
        <v>1.186829525689115</v>
      </c>
      <c r="AT23" s="40">
        <f>IFERROR(Base!AS23/GAMSbase!AS23,"")</f>
        <v>1.1927785318205142</v>
      </c>
      <c r="AU23" s="40">
        <f>IFERROR(Base!AT23/GAMSbase!AT23,"")</f>
        <v>1.1987573585324245</v>
      </c>
      <c r="AV23" s="40">
        <f>IFERROR(Base!AU23/GAMSbase!AU23,"")</f>
        <v>1.2047661568211925</v>
      </c>
      <c r="AW23" s="40">
        <f>IFERROR(Base!AV23/GAMSbase!AV23,"")</f>
        <v>1.2108050723391612</v>
      </c>
      <c r="AX23" s="40">
        <f>IFERROR(Base!AW23/GAMSbase!AW23,"")</f>
        <v>1.2168742565796629</v>
      </c>
      <c r="AY23" s="40">
        <f>IFERROR(Base!AX23/GAMSbase!AX23,"")</f>
        <v>1.2229738684768539</v>
      </c>
      <c r="AZ23" s="40">
        <f>IFERROR(Base!AY23/GAMSbase!AY23,"")</f>
        <v>1.2291040501596349</v>
      </c>
      <c r="BA23" s="40">
        <f>IFERROR(Base!AZ23/GAMSbase!AZ23,"")</f>
        <v>1.2352649544432874</v>
      </c>
      <c r="BB23" s="40">
        <f>IFERROR(Base!BA23/GAMSbase!BA23,"")</f>
        <v>1.2414567504979142</v>
      </c>
      <c r="BC23" s="40">
        <f>IFERROR(Base!BB23/GAMSbase!BB23,"")</f>
        <v>1.2476795789140123</v>
      </c>
      <c r="BD23" s="40">
        <f>IFERROR(Base!BC23/GAMSbase!BC23,"")</f>
        <v>1.2539335990531131</v>
      </c>
      <c r="BE23" s="40">
        <f>IFERROR(Base!BD23/GAMSbase!BD23,"")</f>
        <v>1.2602189674875826</v>
      </c>
      <c r="BF23" s="40">
        <f>IFERROR(Base!BE23/GAMSbase!BE23,"")</f>
        <v>1.266535837530361</v>
      </c>
      <c r="BG23" s="40">
        <f>IFERROR(Base!BF23/GAMSbase!BF23,"")</f>
        <v>1.2728843770408571</v>
      </c>
      <c r="BH23" s="40">
        <f>IFERROR(Base!BG23/GAMSbase!BG23,"")</f>
        <v>1.2792647374142221</v>
      </c>
      <c r="BI23" s="40">
        <f>IFERROR(Base!BH23/GAMSbase!BH23,"")</f>
        <v>1.2856770816072634</v>
      </c>
      <c r="BJ23" s="40">
        <f>IFERROR(Base!BI23/GAMSbase!BI23,"")</f>
        <v>1.2921215619074617</v>
      </c>
    </row>
    <row r="24" spans="1:62" x14ac:dyDescent="0.15">
      <c r="A24" t="str">
        <f>Base!A24</f>
        <v>DAMAGE FUNCTION</v>
      </c>
      <c r="B24" t="str">
        <f>GAMSbase!A24</f>
        <v>* DAMAGE FUNCTION</v>
      </c>
      <c r="C24" s="40" t="str">
        <f>IFERROR(Base!B24/GAMSbase!B24,"")</f>
        <v/>
      </c>
      <c r="D24" s="40" t="str">
        <f>IFERROR(Base!C24/GAMSbase!C24,"")</f>
        <v/>
      </c>
      <c r="E24" s="40" t="str">
        <f>IFERROR(Base!D24/GAMSbase!D24,"")</f>
        <v/>
      </c>
      <c r="F24" s="40" t="str">
        <f>IFERROR(Base!E24/GAMSbase!E24,"")</f>
        <v/>
      </c>
      <c r="G24" s="40" t="str">
        <f>IFERROR(Base!F24/GAMSbase!F24,"")</f>
        <v/>
      </c>
      <c r="H24" s="40" t="str">
        <f>IFERROR(Base!G24/GAMSbase!G24,"")</f>
        <v/>
      </c>
      <c r="I24" s="40" t="str">
        <f>IFERROR(Base!H24/GAMSbase!H24,"")</f>
        <v/>
      </c>
      <c r="J24" s="40" t="str">
        <f>IFERROR(Base!I24/GAMSbase!I24,"")</f>
        <v/>
      </c>
      <c r="K24" s="40" t="str">
        <f>IFERROR(Base!J24/GAMSbase!J24,"")</f>
        <v/>
      </c>
      <c r="L24" s="40" t="str">
        <f>IFERROR(Base!K24/GAMSbase!K24,"")</f>
        <v/>
      </c>
      <c r="M24" s="40" t="str">
        <f>IFERROR(Base!L24/GAMSbase!L24,"")</f>
        <v/>
      </c>
      <c r="N24" s="40" t="str">
        <f>IFERROR(Base!M24/GAMSbase!M24,"")</f>
        <v/>
      </c>
      <c r="O24" s="40" t="str">
        <f>IFERROR(Base!N24/GAMSbase!N24,"")</f>
        <v/>
      </c>
      <c r="P24" s="40" t="str">
        <f>IFERROR(Base!O24/GAMSbase!O24,"")</f>
        <v/>
      </c>
      <c r="Q24" s="40" t="str">
        <f>IFERROR(Base!P24/GAMSbase!P24,"")</f>
        <v/>
      </c>
      <c r="R24" s="40" t="str">
        <f>IFERROR(Base!Q24/GAMSbase!Q24,"")</f>
        <v/>
      </c>
      <c r="S24" s="40" t="str">
        <f>IFERROR(Base!R24/GAMSbase!R24,"")</f>
        <v/>
      </c>
      <c r="T24" s="40" t="str">
        <f>IFERROR(Base!S24/GAMSbase!S24,"")</f>
        <v/>
      </c>
      <c r="U24" s="40" t="str">
        <f>IFERROR(Base!T24/GAMSbase!T24,"")</f>
        <v/>
      </c>
      <c r="V24" s="40" t="str">
        <f>IFERROR(Base!U24/GAMSbase!U24,"")</f>
        <v/>
      </c>
      <c r="W24" s="40" t="str">
        <f>IFERROR(Base!V24/GAMSbase!V24,"")</f>
        <v/>
      </c>
      <c r="X24" s="40" t="str">
        <f>IFERROR(Base!W24/GAMSbase!W24,"")</f>
        <v/>
      </c>
      <c r="Y24" s="40" t="str">
        <f>IFERROR(Base!X24/GAMSbase!X24,"")</f>
        <v/>
      </c>
      <c r="Z24" s="40" t="str">
        <f>IFERROR(Base!Y24/GAMSbase!Y24,"")</f>
        <v/>
      </c>
      <c r="AA24" s="40" t="str">
        <f>IFERROR(Base!Z24/GAMSbase!Z24,"")</f>
        <v/>
      </c>
      <c r="AB24" s="40" t="str">
        <f>IFERROR(Base!AA24/GAMSbase!AA24,"")</f>
        <v/>
      </c>
      <c r="AC24" s="40" t="str">
        <f>IFERROR(Base!AB24/GAMSbase!AB24,"")</f>
        <v/>
      </c>
      <c r="AD24" s="40" t="str">
        <f>IFERROR(Base!AC24/GAMSbase!AC24,"")</f>
        <v/>
      </c>
      <c r="AE24" s="40" t="str">
        <f>IFERROR(Base!AD24/GAMSbase!AD24,"")</f>
        <v/>
      </c>
      <c r="AF24" s="40" t="str">
        <f>IFERROR(Base!AE24/GAMSbase!AE24,"")</f>
        <v/>
      </c>
      <c r="AG24" s="40" t="str">
        <f>IFERROR(Base!AF24/GAMSbase!AF24,"")</f>
        <v/>
      </c>
      <c r="AH24" s="40" t="str">
        <f>IFERROR(Base!AG24/GAMSbase!AG24,"")</f>
        <v/>
      </c>
      <c r="AI24" s="40" t="str">
        <f>IFERROR(Base!AH24/GAMSbase!AH24,"")</f>
        <v/>
      </c>
      <c r="AJ24" s="40" t="str">
        <f>IFERROR(Base!AI24/GAMSbase!AI24,"")</f>
        <v/>
      </c>
      <c r="AK24" s="40" t="str">
        <f>IFERROR(Base!AJ24/GAMSbase!AJ24,"")</f>
        <v/>
      </c>
      <c r="AL24" s="40" t="str">
        <f>IFERROR(Base!AK24/GAMSbase!AK24,"")</f>
        <v/>
      </c>
      <c r="AM24" s="40" t="str">
        <f>IFERROR(Base!AL24/GAMSbase!AL24,"")</f>
        <v/>
      </c>
      <c r="AN24" s="40" t="str">
        <f>IFERROR(Base!AM24/GAMSbase!AM24,"")</f>
        <v/>
      </c>
      <c r="AO24" s="40" t="str">
        <f>IFERROR(Base!AN24/GAMSbase!AN24,"")</f>
        <v/>
      </c>
      <c r="AP24" s="40" t="str">
        <f>IFERROR(Base!AO24/GAMSbase!AO24,"")</f>
        <v/>
      </c>
      <c r="AQ24" s="40" t="str">
        <f>IFERROR(Base!AP24/GAMSbase!AP24,"")</f>
        <v/>
      </c>
      <c r="AR24" s="40" t="str">
        <f>IFERROR(Base!AQ24/GAMSbase!AQ24,"")</f>
        <v/>
      </c>
      <c r="AS24" s="40" t="str">
        <f>IFERROR(Base!AR24/GAMSbase!AR24,"")</f>
        <v/>
      </c>
      <c r="AT24" s="40" t="str">
        <f>IFERROR(Base!AS24/GAMSbase!AS24,"")</f>
        <v/>
      </c>
      <c r="AU24" s="40" t="str">
        <f>IFERROR(Base!AT24/GAMSbase!AT24,"")</f>
        <v/>
      </c>
      <c r="AV24" s="40" t="str">
        <f>IFERROR(Base!AU24/GAMSbase!AU24,"")</f>
        <v/>
      </c>
      <c r="AW24" s="40" t="str">
        <f>IFERROR(Base!AV24/GAMSbase!AV24,"")</f>
        <v/>
      </c>
      <c r="AX24" s="40" t="str">
        <f>IFERROR(Base!AW24/GAMSbase!AW24,"")</f>
        <v/>
      </c>
      <c r="AY24" s="40" t="str">
        <f>IFERROR(Base!AX24/GAMSbase!AX24,"")</f>
        <v/>
      </c>
      <c r="AZ24" s="40" t="str">
        <f>IFERROR(Base!AY24/GAMSbase!AY24,"")</f>
        <v/>
      </c>
      <c r="BA24" s="40" t="str">
        <f>IFERROR(Base!AZ24/GAMSbase!AZ24,"")</f>
        <v/>
      </c>
      <c r="BB24" s="40" t="str">
        <f>IFERROR(Base!BA24/GAMSbase!BA24,"")</f>
        <v/>
      </c>
      <c r="BC24" s="40" t="str">
        <f>IFERROR(Base!BB24/GAMSbase!BB24,"")</f>
        <v/>
      </c>
      <c r="BD24" s="40" t="str">
        <f>IFERROR(Base!BC24/GAMSbase!BC24,"")</f>
        <v/>
      </c>
      <c r="BE24" s="40" t="str">
        <f>IFERROR(Base!BD24/GAMSbase!BD24,"")</f>
        <v/>
      </c>
      <c r="BF24" s="40" t="str">
        <f>IFERROR(Base!BE24/GAMSbase!BE24,"")</f>
        <v/>
      </c>
      <c r="BG24" s="40" t="str">
        <f>IFERROR(Base!BF24/GAMSbase!BF24,"")</f>
        <v/>
      </c>
      <c r="BH24" s="40" t="str">
        <f>IFERROR(Base!BG24/GAMSbase!BG24,"")</f>
        <v/>
      </c>
      <c r="BI24" s="40" t="str">
        <f>IFERROR(Base!BH24/GAMSbase!BH24,"")</f>
        <v/>
      </c>
      <c r="BJ24" s="40" t="str">
        <f>IFERROR(Base!BI24/GAMSbase!BI24,"")</f>
        <v/>
      </c>
    </row>
    <row r="25" spans="1:62" x14ac:dyDescent="0.15">
      <c r="A25" t="str">
        <f>Base!A25</f>
        <v>Damage coefficient on temperature</v>
      </c>
      <c r="B25" t="str">
        <f>GAMSbase!A25</f>
        <v>Damage Coefficient on Temperature</v>
      </c>
      <c r="C25" s="40" t="str">
        <f>IFERROR(Base!B25/GAMSbase!B25,"")</f>
        <v/>
      </c>
      <c r="D25" s="40" t="str">
        <f>IFERROR(Base!C25/GAMSbase!C25,"")</f>
        <v/>
      </c>
      <c r="E25" s="40" t="str">
        <f>IFERROR(Base!D25/GAMSbase!D25,"")</f>
        <v/>
      </c>
      <c r="F25" s="40" t="str">
        <f>IFERROR(Base!E25/GAMSbase!E25,"")</f>
        <v/>
      </c>
      <c r="G25" s="40" t="str">
        <f>IFERROR(Base!F25/GAMSbase!F25,"")</f>
        <v/>
      </c>
      <c r="H25" s="40" t="str">
        <f>IFERROR(Base!G25/GAMSbase!G25,"")</f>
        <v/>
      </c>
      <c r="I25" s="40" t="str">
        <f>IFERROR(Base!H25/GAMSbase!H25,"")</f>
        <v/>
      </c>
      <c r="J25" s="40" t="str">
        <f>IFERROR(Base!I25/GAMSbase!I25,"")</f>
        <v/>
      </c>
      <c r="K25" s="40" t="str">
        <f>IFERROR(Base!J25/GAMSbase!J25,"")</f>
        <v/>
      </c>
      <c r="L25" s="40" t="str">
        <f>IFERROR(Base!K25/GAMSbase!K25,"")</f>
        <v/>
      </c>
      <c r="M25" s="40" t="str">
        <f>IFERROR(Base!L25/GAMSbase!L25,"")</f>
        <v/>
      </c>
      <c r="N25" s="40" t="str">
        <f>IFERROR(Base!M25/GAMSbase!M25,"")</f>
        <v/>
      </c>
      <c r="O25" s="40" t="str">
        <f>IFERROR(Base!N25/GAMSbase!N25,"")</f>
        <v/>
      </c>
      <c r="P25" s="40" t="str">
        <f>IFERROR(Base!O25/GAMSbase!O25,"")</f>
        <v/>
      </c>
      <c r="Q25" s="40" t="str">
        <f>IFERROR(Base!P25/GAMSbase!P25,"")</f>
        <v/>
      </c>
      <c r="R25" s="40" t="str">
        <f>IFERROR(Base!Q25/GAMSbase!Q25,"")</f>
        <v/>
      </c>
      <c r="S25" s="40" t="str">
        <f>IFERROR(Base!R25/GAMSbase!R25,"")</f>
        <v/>
      </c>
      <c r="T25" s="40" t="str">
        <f>IFERROR(Base!S25/GAMSbase!S25,"")</f>
        <v/>
      </c>
      <c r="U25" s="40" t="str">
        <f>IFERROR(Base!T25/GAMSbase!T25,"")</f>
        <v/>
      </c>
      <c r="V25" s="40" t="str">
        <f>IFERROR(Base!U25/GAMSbase!U25,"")</f>
        <v/>
      </c>
      <c r="W25" s="40" t="str">
        <f>IFERROR(Base!V25/GAMSbase!V25,"")</f>
        <v/>
      </c>
      <c r="X25" s="40" t="str">
        <f>IFERROR(Base!W25/GAMSbase!W25,"")</f>
        <v/>
      </c>
      <c r="Y25" s="40" t="str">
        <f>IFERROR(Base!X25/GAMSbase!X25,"")</f>
        <v/>
      </c>
      <c r="Z25" s="40" t="str">
        <f>IFERROR(Base!Y25/GAMSbase!Y25,"")</f>
        <v/>
      </c>
      <c r="AA25" s="40" t="str">
        <f>IFERROR(Base!Z25/GAMSbase!Z25,"")</f>
        <v/>
      </c>
      <c r="AB25" s="40" t="str">
        <f>IFERROR(Base!AA25/GAMSbase!AA25,"")</f>
        <v/>
      </c>
      <c r="AC25" s="40" t="str">
        <f>IFERROR(Base!AB25/GAMSbase!AB25,"")</f>
        <v/>
      </c>
      <c r="AD25" s="40" t="str">
        <f>IFERROR(Base!AC25/GAMSbase!AC25,"")</f>
        <v/>
      </c>
      <c r="AE25" s="40" t="str">
        <f>IFERROR(Base!AD25/GAMSbase!AD25,"")</f>
        <v/>
      </c>
      <c r="AF25" s="40" t="str">
        <f>IFERROR(Base!AE25/GAMSbase!AE25,"")</f>
        <v/>
      </c>
      <c r="AG25" s="40" t="str">
        <f>IFERROR(Base!AF25/GAMSbase!AF25,"")</f>
        <v/>
      </c>
      <c r="AH25" s="40" t="str">
        <f>IFERROR(Base!AG25/GAMSbase!AG25,"")</f>
        <v/>
      </c>
      <c r="AI25" s="40" t="str">
        <f>IFERROR(Base!AH25/GAMSbase!AH25,"")</f>
        <v/>
      </c>
      <c r="AJ25" s="40" t="str">
        <f>IFERROR(Base!AI25/GAMSbase!AI25,"")</f>
        <v/>
      </c>
      <c r="AK25" s="40" t="str">
        <f>IFERROR(Base!AJ25/GAMSbase!AJ25,"")</f>
        <v/>
      </c>
      <c r="AL25" s="40" t="str">
        <f>IFERROR(Base!AK25/GAMSbase!AK25,"")</f>
        <v/>
      </c>
      <c r="AM25" s="40" t="str">
        <f>IFERROR(Base!AL25/GAMSbase!AL25,"")</f>
        <v/>
      </c>
      <c r="AN25" s="40" t="str">
        <f>IFERROR(Base!AM25/GAMSbase!AM25,"")</f>
        <v/>
      </c>
      <c r="AO25" s="40" t="str">
        <f>IFERROR(Base!AN25/GAMSbase!AN25,"")</f>
        <v/>
      </c>
      <c r="AP25" s="40" t="str">
        <f>IFERROR(Base!AO25/GAMSbase!AO25,"")</f>
        <v/>
      </c>
      <c r="AQ25" s="40" t="str">
        <f>IFERROR(Base!AP25/GAMSbase!AP25,"")</f>
        <v/>
      </c>
      <c r="AR25" s="40" t="str">
        <f>IFERROR(Base!AQ25/GAMSbase!AQ25,"")</f>
        <v/>
      </c>
      <c r="AS25" s="40" t="str">
        <f>IFERROR(Base!AR25/GAMSbase!AR25,"")</f>
        <v/>
      </c>
      <c r="AT25" s="40" t="str">
        <f>IFERROR(Base!AS25/GAMSbase!AS25,"")</f>
        <v/>
      </c>
      <c r="AU25" s="40" t="str">
        <f>IFERROR(Base!AT25/GAMSbase!AT25,"")</f>
        <v/>
      </c>
      <c r="AV25" s="40" t="str">
        <f>IFERROR(Base!AU25/GAMSbase!AU25,"")</f>
        <v/>
      </c>
      <c r="AW25" s="40" t="str">
        <f>IFERROR(Base!AV25/GAMSbase!AV25,"")</f>
        <v/>
      </c>
      <c r="AX25" s="40" t="str">
        <f>IFERROR(Base!AW25/GAMSbase!AW25,"")</f>
        <v/>
      </c>
      <c r="AY25" s="40" t="str">
        <f>IFERROR(Base!AX25/GAMSbase!AX25,"")</f>
        <v/>
      </c>
      <c r="AZ25" s="40" t="str">
        <f>IFERROR(Base!AY25/GAMSbase!AY25,"")</f>
        <v/>
      </c>
      <c r="BA25" s="40" t="str">
        <f>IFERROR(Base!AZ25/GAMSbase!AZ25,"")</f>
        <v/>
      </c>
      <c r="BB25" s="40" t="str">
        <f>IFERROR(Base!BA25/GAMSbase!BA25,"")</f>
        <v/>
      </c>
      <c r="BC25" s="40" t="str">
        <f>IFERROR(Base!BB25/GAMSbase!BB25,"")</f>
        <v/>
      </c>
      <c r="BD25" s="40" t="str">
        <f>IFERROR(Base!BC25/GAMSbase!BC25,"")</f>
        <v/>
      </c>
      <c r="BE25" s="40" t="str">
        <f>IFERROR(Base!BD25/GAMSbase!BD25,"")</f>
        <v/>
      </c>
      <c r="BF25" s="40" t="str">
        <f>IFERROR(Base!BE25/GAMSbase!BE25,"")</f>
        <v/>
      </c>
      <c r="BG25" s="40" t="str">
        <f>IFERROR(Base!BF25/GAMSbase!BF25,"")</f>
        <v/>
      </c>
      <c r="BH25" s="40" t="str">
        <f>IFERROR(Base!BG25/GAMSbase!BG25,"")</f>
        <v/>
      </c>
      <c r="BI25" s="40" t="str">
        <f>IFERROR(Base!BH25/GAMSbase!BH25,"")</f>
        <v/>
      </c>
      <c r="BJ25" s="40" t="str">
        <f>IFERROR(Base!BI25/GAMSbase!BI25,"")</f>
        <v/>
      </c>
    </row>
    <row r="26" spans="1:62" x14ac:dyDescent="0.15">
      <c r="A26" t="str">
        <f>Base!A26</f>
        <v>Damage coefficient on temperature squared</v>
      </c>
      <c r="B26" t="str">
        <f>GAMSbase!A26</f>
        <v>Damage Coefficient on Temperature ^2</v>
      </c>
      <c r="C26" s="40">
        <f>IFERROR(Base!B26/GAMSbase!B26,"")</f>
        <v>0.88389513108614237</v>
      </c>
      <c r="D26" s="40" t="str">
        <f>IFERROR(Base!C26/GAMSbase!C26,"")</f>
        <v/>
      </c>
      <c r="E26" s="40" t="str">
        <f>IFERROR(Base!D26/GAMSbase!D26,"")</f>
        <v/>
      </c>
      <c r="F26" s="40" t="str">
        <f>IFERROR(Base!E26/GAMSbase!E26,"")</f>
        <v/>
      </c>
      <c r="G26" s="40" t="str">
        <f>IFERROR(Base!F26/GAMSbase!F26,"")</f>
        <v/>
      </c>
      <c r="H26" s="40" t="str">
        <f>IFERROR(Base!G26/GAMSbase!G26,"")</f>
        <v/>
      </c>
      <c r="I26" s="40" t="str">
        <f>IFERROR(Base!H26/GAMSbase!H26,"")</f>
        <v/>
      </c>
      <c r="J26" s="40" t="str">
        <f>IFERROR(Base!I26/GAMSbase!I26,"")</f>
        <v/>
      </c>
      <c r="K26" s="40" t="str">
        <f>IFERROR(Base!J26/GAMSbase!J26,"")</f>
        <v/>
      </c>
      <c r="L26" s="40" t="str">
        <f>IFERROR(Base!K26/GAMSbase!K26,"")</f>
        <v/>
      </c>
      <c r="M26" s="40" t="str">
        <f>IFERROR(Base!L26/GAMSbase!L26,"")</f>
        <v/>
      </c>
      <c r="N26" s="40" t="str">
        <f>IFERROR(Base!M26/GAMSbase!M26,"")</f>
        <v/>
      </c>
      <c r="O26" s="40" t="str">
        <f>IFERROR(Base!N26/GAMSbase!N26,"")</f>
        <v/>
      </c>
      <c r="P26" s="40" t="str">
        <f>IFERROR(Base!O26/GAMSbase!O26,"")</f>
        <v/>
      </c>
      <c r="Q26" s="40" t="str">
        <f>IFERROR(Base!P26/GAMSbase!P26,"")</f>
        <v/>
      </c>
      <c r="R26" s="40" t="str">
        <f>IFERROR(Base!Q26/GAMSbase!Q26,"")</f>
        <v/>
      </c>
      <c r="S26" s="40" t="str">
        <f>IFERROR(Base!R26/GAMSbase!R26,"")</f>
        <v/>
      </c>
      <c r="T26" s="40" t="str">
        <f>IFERROR(Base!S26/GAMSbase!S26,"")</f>
        <v/>
      </c>
      <c r="U26" s="40" t="str">
        <f>IFERROR(Base!T26/GAMSbase!T26,"")</f>
        <v/>
      </c>
      <c r="V26" s="40" t="str">
        <f>IFERROR(Base!U26/GAMSbase!U26,"")</f>
        <v/>
      </c>
      <c r="W26" s="40" t="str">
        <f>IFERROR(Base!V26/GAMSbase!V26,"")</f>
        <v/>
      </c>
      <c r="X26" s="40" t="str">
        <f>IFERROR(Base!W26/GAMSbase!W26,"")</f>
        <v/>
      </c>
      <c r="Y26" s="40" t="str">
        <f>IFERROR(Base!X26/GAMSbase!X26,"")</f>
        <v/>
      </c>
      <c r="Z26" s="40" t="str">
        <f>IFERROR(Base!Y26/GAMSbase!Y26,"")</f>
        <v/>
      </c>
      <c r="AA26" s="40" t="str">
        <f>IFERROR(Base!Z26/GAMSbase!Z26,"")</f>
        <v/>
      </c>
      <c r="AB26" s="40" t="str">
        <f>IFERROR(Base!AA26/GAMSbase!AA26,"")</f>
        <v/>
      </c>
      <c r="AC26" s="40" t="str">
        <f>IFERROR(Base!AB26/GAMSbase!AB26,"")</f>
        <v/>
      </c>
      <c r="AD26" s="40" t="str">
        <f>IFERROR(Base!AC26/GAMSbase!AC26,"")</f>
        <v/>
      </c>
      <c r="AE26" s="40" t="str">
        <f>IFERROR(Base!AD26/GAMSbase!AD26,"")</f>
        <v/>
      </c>
      <c r="AF26" s="40" t="str">
        <f>IFERROR(Base!AE26/GAMSbase!AE26,"")</f>
        <v/>
      </c>
      <c r="AG26" s="40" t="str">
        <f>IFERROR(Base!AF26/GAMSbase!AF26,"")</f>
        <v/>
      </c>
      <c r="AH26" s="40" t="str">
        <f>IFERROR(Base!AG26/GAMSbase!AG26,"")</f>
        <v/>
      </c>
      <c r="AI26" s="40" t="str">
        <f>IFERROR(Base!AH26/GAMSbase!AH26,"")</f>
        <v/>
      </c>
      <c r="AJ26" s="40" t="str">
        <f>IFERROR(Base!AI26/GAMSbase!AI26,"")</f>
        <v/>
      </c>
      <c r="AK26" s="40" t="str">
        <f>IFERROR(Base!AJ26/GAMSbase!AJ26,"")</f>
        <v/>
      </c>
      <c r="AL26" s="40" t="str">
        <f>IFERROR(Base!AK26/GAMSbase!AK26,"")</f>
        <v/>
      </c>
      <c r="AM26" s="40" t="str">
        <f>IFERROR(Base!AL26/GAMSbase!AL26,"")</f>
        <v/>
      </c>
      <c r="AN26" s="40" t="str">
        <f>IFERROR(Base!AM26/GAMSbase!AM26,"")</f>
        <v/>
      </c>
      <c r="AO26" s="40" t="str">
        <f>IFERROR(Base!AN26/GAMSbase!AN26,"")</f>
        <v/>
      </c>
      <c r="AP26" s="40" t="str">
        <f>IFERROR(Base!AO26/GAMSbase!AO26,"")</f>
        <v/>
      </c>
      <c r="AQ26" s="40" t="str">
        <f>IFERROR(Base!AP26/GAMSbase!AP26,"")</f>
        <v/>
      </c>
      <c r="AR26" s="40" t="str">
        <f>IFERROR(Base!AQ26/GAMSbase!AQ26,"")</f>
        <v/>
      </c>
      <c r="AS26" s="40" t="str">
        <f>IFERROR(Base!AR26/GAMSbase!AR26,"")</f>
        <v/>
      </c>
      <c r="AT26" s="40" t="str">
        <f>IFERROR(Base!AS26/GAMSbase!AS26,"")</f>
        <v/>
      </c>
      <c r="AU26" s="40" t="str">
        <f>IFERROR(Base!AT26/GAMSbase!AT26,"")</f>
        <v/>
      </c>
      <c r="AV26" s="40" t="str">
        <f>IFERROR(Base!AU26/GAMSbase!AU26,"")</f>
        <v/>
      </c>
      <c r="AW26" s="40" t="str">
        <f>IFERROR(Base!AV26/GAMSbase!AV26,"")</f>
        <v/>
      </c>
      <c r="AX26" s="40" t="str">
        <f>IFERROR(Base!AW26/GAMSbase!AW26,"")</f>
        <v/>
      </c>
      <c r="AY26" s="40" t="str">
        <f>IFERROR(Base!AX26/GAMSbase!AX26,"")</f>
        <v/>
      </c>
      <c r="AZ26" s="40" t="str">
        <f>IFERROR(Base!AY26/GAMSbase!AY26,"")</f>
        <v/>
      </c>
      <c r="BA26" s="40" t="str">
        <f>IFERROR(Base!AZ26/GAMSbase!AZ26,"")</f>
        <v/>
      </c>
      <c r="BB26" s="40" t="str">
        <f>IFERROR(Base!BA26/GAMSbase!BA26,"")</f>
        <v/>
      </c>
      <c r="BC26" s="40" t="str">
        <f>IFERROR(Base!BB26/GAMSbase!BB26,"")</f>
        <v/>
      </c>
      <c r="BD26" s="40" t="str">
        <f>IFERROR(Base!BC26/GAMSbase!BC26,"")</f>
        <v/>
      </c>
      <c r="BE26" s="40" t="str">
        <f>IFERROR(Base!BD26/GAMSbase!BD26,"")</f>
        <v/>
      </c>
      <c r="BF26" s="40" t="str">
        <f>IFERROR(Base!BE26/GAMSbase!BE26,"")</f>
        <v/>
      </c>
      <c r="BG26" s="40" t="str">
        <f>IFERROR(Base!BF26/GAMSbase!BF26,"")</f>
        <v/>
      </c>
      <c r="BH26" s="40" t="str">
        <f>IFERROR(Base!BG26/GAMSbase!BG26,"")</f>
        <v/>
      </c>
      <c r="BI26" s="40" t="str">
        <f>IFERROR(Base!BH26/GAMSbase!BH26,"")</f>
        <v/>
      </c>
      <c r="BJ26" s="40" t="str">
        <f>IFERROR(Base!BI26/GAMSbase!BI26,"")</f>
        <v/>
      </c>
    </row>
    <row r="27" spans="1:62" x14ac:dyDescent="0.15">
      <c r="A27" t="str">
        <f>Base!A27</f>
        <v>Exponent on damages</v>
      </c>
      <c r="B27" t="str">
        <f>GAMSbase!A27</f>
        <v>Exponent on Damages</v>
      </c>
      <c r="C27" s="40">
        <f>IFERROR(Base!B27/GAMSbase!B27,"")</f>
        <v>1</v>
      </c>
      <c r="D27" s="40" t="str">
        <f>IFERROR(Base!C27/GAMSbase!C27,"")</f>
        <v/>
      </c>
      <c r="E27" s="40" t="str">
        <f>IFERROR(Base!D27/GAMSbase!D27,"")</f>
        <v/>
      </c>
      <c r="F27" s="40" t="str">
        <f>IFERROR(Base!E27/GAMSbase!E27,"")</f>
        <v/>
      </c>
      <c r="G27" s="40" t="str">
        <f>IFERROR(Base!F27/GAMSbase!F27,"")</f>
        <v/>
      </c>
      <c r="H27" s="40" t="str">
        <f>IFERROR(Base!G27/GAMSbase!G27,"")</f>
        <v/>
      </c>
      <c r="I27" s="40" t="str">
        <f>IFERROR(Base!H27/GAMSbase!H27,"")</f>
        <v/>
      </c>
      <c r="J27" s="40" t="str">
        <f>IFERROR(Base!I27/GAMSbase!I27,"")</f>
        <v/>
      </c>
      <c r="K27" s="40" t="str">
        <f>IFERROR(Base!J27/GAMSbase!J27,"")</f>
        <v/>
      </c>
      <c r="L27" s="40" t="str">
        <f>IFERROR(Base!K27/GAMSbase!K27,"")</f>
        <v/>
      </c>
      <c r="M27" s="40" t="str">
        <f>IFERROR(Base!L27/GAMSbase!L27,"")</f>
        <v/>
      </c>
      <c r="N27" s="40" t="str">
        <f>IFERROR(Base!M27/GAMSbase!M27,"")</f>
        <v/>
      </c>
      <c r="O27" s="40" t="str">
        <f>IFERROR(Base!N27/GAMSbase!N27,"")</f>
        <v/>
      </c>
      <c r="P27" s="40" t="str">
        <f>IFERROR(Base!O27/GAMSbase!O27,"")</f>
        <v/>
      </c>
      <c r="Q27" s="40" t="str">
        <f>IFERROR(Base!P27/GAMSbase!P27,"")</f>
        <v/>
      </c>
      <c r="R27" s="40" t="str">
        <f>IFERROR(Base!Q27/GAMSbase!Q27,"")</f>
        <v/>
      </c>
      <c r="S27" s="40" t="str">
        <f>IFERROR(Base!R27/GAMSbase!R27,"")</f>
        <v/>
      </c>
      <c r="T27" s="40" t="str">
        <f>IFERROR(Base!S27/GAMSbase!S27,"")</f>
        <v/>
      </c>
      <c r="U27" s="40" t="str">
        <f>IFERROR(Base!T27/GAMSbase!T27,"")</f>
        <v/>
      </c>
      <c r="V27" s="40" t="str">
        <f>IFERROR(Base!U27/GAMSbase!U27,"")</f>
        <v/>
      </c>
      <c r="W27" s="40" t="str">
        <f>IFERROR(Base!V27/GAMSbase!V27,"")</f>
        <v/>
      </c>
      <c r="X27" s="40" t="str">
        <f>IFERROR(Base!W27/GAMSbase!W27,"")</f>
        <v/>
      </c>
      <c r="Y27" s="40" t="str">
        <f>IFERROR(Base!X27/GAMSbase!X27,"")</f>
        <v/>
      </c>
      <c r="Z27" s="40" t="str">
        <f>IFERROR(Base!Y27/GAMSbase!Y27,"")</f>
        <v/>
      </c>
      <c r="AA27" s="40" t="str">
        <f>IFERROR(Base!Z27/GAMSbase!Z27,"")</f>
        <v/>
      </c>
      <c r="AB27" s="40" t="str">
        <f>IFERROR(Base!AA27/GAMSbase!AA27,"")</f>
        <v/>
      </c>
      <c r="AC27" s="40" t="str">
        <f>IFERROR(Base!AB27/GAMSbase!AB27,"")</f>
        <v/>
      </c>
      <c r="AD27" s="40" t="str">
        <f>IFERROR(Base!AC27/GAMSbase!AC27,"")</f>
        <v/>
      </c>
      <c r="AE27" s="40" t="str">
        <f>IFERROR(Base!AD27/GAMSbase!AD27,"")</f>
        <v/>
      </c>
      <c r="AF27" s="40" t="str">
        <f>IFERROR(Base!AE27/GAMSbase!AE27,"")</f>
        <v/>
      </c>
      <c r="AG27" s="40" t="str">
        <f>IFERROR(Base!AF27/GAMSbase!AF27,"")</f>
        <v/>
      </c>
      <c r="AH27" s="40" t="str">
        <f>IFERROR(Base!AG27/GAMSbase!AG27,"")</f>
        <v/>
      </c>
      <c r="AI27" s="40" t="str">
        <f>IFERROR(Base!AH27/GAMSbase!AH27,"")</f>
        <v/>
      </c>
      <c r="AJ27" s="40" t="str">
        <f>IFERROR(Base!AI27/GAMSbase!AI27,"")</f>
        <v/>
      </c>
      <c r="AK27" s="40" t="str">
        <f>IFERROR(Base!AJ27/GAMSbase!AJ27,"")</f>
        <v/>
      </c>
      <c r="AL27" s="40" t="str">
        <f>IFERROR(Base!AK27/GAMSbase!AK27,"")</f>
        <v/>
      </c>
      <c r="AM27" s="40" t="str">
        <f>IFERROR(Base!AL27/GAMSbase!AL27,"")</f>
        <v/>
      </c>
      <c r="AN27" s="40" t="str">
        <f>IFERROR(Base!AM27/GAMSbase!AM27,"")</f>
        <v/>
      </c>
      <c r="AO27" s="40" t="str">
        <f>IFERROR(Base!AN27/GAMSbase!AN27,"")</f>
        <v/>
      </c>
      <c r="AP27" s="40" t="str">
        <f>IFERROR(Base!AO27/GAMSbase!AO27,"")</f>
        <v/>
      </c>
      <c r="AQ27" s="40" t="str">
        <f>IFERROR(Base!AP27/GAMSbase!AP27,"")</f>
        <v/>
      </c>
      <c r="AR27" s="40" t="str">
        <f>IFERROR(Base!AQ27/GAMSbase!AQ27,"")</f>
        <v/>
      </c>
      <c r="AS27" s="40" t="str">
        <f>IFERROR(Base!AR27/GAMSbase!AR27,"")</f>
        <v/>
      </c>
      <c r="AT27" s="40" t="str">
        <f>IFERROR(Base!AS27/GAMSbase!AS27,"")</f>
        <v/>
      </c>
      <c r="AU27" s="40" t="str">
        <f>IFERROR(Base!AT27/GAMSbase!AT27,"")</f>
        <v/>
      </c>
      <c r="AV27" s="40" t="str">
        <f>IFERROR(Base!AU27/GAMSbase!AU27,"")</f>
        <v/>
      </c>
      <c r="AW27" s="40" t="str">
        <f>IFERROR(Base!AV27/GAMSbase!AV27,"")</f>
        <v/>
      </c>
      <c r="AX27" s="40" t="str">
        <f>IFERROR(Base!AW27/GAMSbase!AW27,"")</f>
        <v/>
      </c>
      <c r="AY27" s="40" t="str">
        <f>IFERROR(Base!AX27/GAMSbase!AX27,"")</f>
        <v/>
      </c>
      <c r="AZ27" s="40" t="str">
        <f>IFERROR(Base!AY27/GAMSbase!AY27,"")</f>
        <v/>
      </c>
      <c r="BA27" s="40" t="str">
        <f>IFERROR(Base!AZ27/GAMSbase!AZ27,"")</f>
        <v/>
      </c>
      <c r="BB27" s="40" t="str">
        <f>IFERROR(Base!BA27/GAMSbase!BA27,"")</f>
        <v/>
      </c>
      <c r="BC27" s="40" t="str">
        <f>IFERROR(Base!BB27/GAMSbase!BB27,"")</f>
        <v/>
      </c>
      <c r="BD27" s="40" t="str">
        <f>IFERROR(Base!BC27/GAMSbase!BC27,"")</f>
        <v/>
      </c>
      <c r="BE27" s="40" t="str">
        <f>IFERROR(Base!BD27/GAMSbase!BD27,"")</f>
        <v/>
      </c>
      <c r="BF27" s="40" t="str">
        <f>IFERROR(Base!BE27/GAMSbase!BE27,"")</f>
        <v/>
      </c>
      <c r="BG27" s="40" t="str">
        <f>IFERROR(Base!BF27/GAMSbase!BF27,"")</f>
        <v/>
      </c>
      <c r="BH27" s="40" t="str">
        <f>IFERROR(Base!BG27/GAMSbase!BG27,"")</f>
        <v/>
      </c>
      <c r="BI27" s="40" t="str">
        <f>IFERROR(Base!BH27/GAMSbase!BH27,"")</f>
        <v/>
      </c>
      <c r="BJ27" s="40" t="str">
        <f>IFERROR(Base!BI27/GAMSbase!BI27,"")</f>
        <v/>
      </c>
    </row>
    <row r="28" spans="1:62" x14ac:dyDescent="0.15">
      <c r="A28" t="str">
        <f>Base!A28</f>
        <v>Threshold for catastrophic damages</v>
      </c>
      <c r="B28" t="str">
        <f>GAMSbase!A28</f>
        <v>Threshold for Catastrophic Damages</v>
      </c>
      <c r="C28" s="40" t="str">
        <f>IFERROR(Base!B28/GAMSbase!B28,"")</f>
        <v/>
      </c>
      <c r="D28" s="40" t="str">
        <f>IFERROR(Base!C28/GAMSbase!C28,"")</f>
        <v/>
      </c>
      <c r="E28" s="40" t="str">
        <f>IFERROR(Base!D28/GAMSbase!D28,"")</f>
        <v/>
      </c>
      <c r="F28" s="40" t="str">
        <f>IFERROR(Base!E28/GAMSbase!E28,"")</f>
        <v/>
      </c>
      <c r="G28" s="40" t="str">
        <f>IFERROR(Base!F28/GAMSbase!F28,"")</f>
        <v/>
      </c>
      <c r="H28" s="40" t="str">
        <f>IFERROR(Base!G28/GAMSbase!G28,"")</f>
        <v/>
      </c>
      <c r="I28" s="40" t="str">
        <f>IFERROR(Base!H28/GAMSbase!H28,"")</f>
        <v/>
      </c>
      <c r="J28" s="40" t="str">
        <f>IFERROR(Base!I28/GAMSbase!I28,"")</f>
        <v/>
      </c>
      <c r="K28" s="40" t="str">
        <f>IFERROR(Base!J28/GAMSbase!J28,"")</f>
        <v/>
      </c>
      <c r="L28" s="40" t="str">
        <f>IFERROR(Base!K28/GAMSbase!K28,"")</f>
        <v/>
      </c>
      <c r="M28" s="40" t="str">
        <f>IFERROR(Base!L28/GAMSbase!L28,"")</f>
        <v/>
      </c>
      <c r="N28" s="40" t="str">
        <f>IFERROR(Base!M28/GAMSbase!M28,"")</f>
        <v/>
      </c>
      <c r="O28" s="40" t="str">
        <f>IFERROR(Base!N28/GAMSbase!N28,"")</f>
        <v/>
      </c>
      <c r="P28" s="40" t="str">
        <f>IFERROR(Base!O28/GAMSbase!O28,"")</f>
        <v/>
      </c>
      <c r="Q28" s="40" t="str">
        <f>IFERROR(Base!P28/GAMSbase!P28,"")</f>
        <v/>
      </c>
      <c r="R28" s="40" t="str">
        <f>IFERROR(Base!Q28/GAMSbase!Q28,"")</f>
        <v/>
      </c>
      <c r="S28" s="40" t="str">
        <f>IFERROR(Base!R28/GAMSbase!R28,"")</f>
        <v/>
      </c>
      <c r="T28" s="40" t="str">
        <f>IFERROR(Base!S28/GAMSbase!S28,"")</f>
        <v/>
      </c>
      <c r="U28" s="40" t="str">
        <f>IFERROR(Base!T28/GAMSbase!T28,"")</f>
        <v/>
      </c>
      <c r="V28" s="40" t="str">
        <f>IFERROR(Base!U28/GAMSbase!U28,"")</f>
        <v/>
      </c>
      <c r="W28" s="40" t="str">
        <f>IFERROR(Base!V28/GAMSbase!V28,"")</f>
        <v/>
      </c>
      <c r="X28" s="40" t="str">
        <f>IFERROR(Base!W28/GAMSbase!W28,"")</f>
        <v/>
      </c>
      <c r="Y28" s="40" t="str">
        <f>IFERROR(Base!X28/GAMSbase!X28,"")</f>
        <v/>
      </c>
      <c r="Z28" s="40" t="str">
        <f>IFERROR(Base!Y28/GAMSbase!Y28,"")</f>
        <v/>
      </c>
      <c r="AA28" s="40" t="str">
        <f>IFERROR(Base!Z28/GAMSbase!Z28,"")</f>
        <v/>
      </c>
      <c r="AB28" s="40" t="str">
        <f>IFERROR(Base!AA28/GAMSbase!AA28,"")</f>
        <v/>
      </c>
      <c r="AC28" s="40" t="str">
        <f>IFERROR(Base!AB28/GAMSbase!AB28,"")</f>
        <v/>
      </c>
      <c r="AD28" s="40" t="str">
        <f>IFERROR(Base!AC28/GAMSbase!AC28,"")</f>
        <v/>
      </c>
      <c r="AE28" s="40" t="str">
        <f>IFERROR(Base!AD28/GAMSbase!AD28,"")</f>
        <v/>
      </c>
      <c r="AF28" s="40" t="str">
        <f>IFERROR(Base!AE28/GAMSbase!AE28,"")</f>
        <v/>
      </c>
      <c r="AG28" s="40" t="str">
        <f>IFERROR(Base!AF28/GAMSbase!AF28,"")</f>
        <v/>
      </c>
      <c r="AH28" s="40" t="str">
        <f>IFERROR(Base!AG28/GAMSbase!AG28,"")</f>
        <v/>
      </c>
      <c r="AI28" s="40" t="str">
        <f>IFERROR(Base!AH28/GAMSbase!AH28,"")</f>
        <v/>
      </c>
      <c r="AJ28" s="40" t="str">
        <f>IFERROR(Base!AI28/GAMSbase!AI28,"")</f>
        <v/>
      </c>
      <c r="AK28" s="40" t="str">
        <f>IFERROR(Base!AJ28/GAMSbase!AJ28,"")</f>
        <v/>
      </c>
      <c r="AL28" s="40" t="str">
        <f>IFERROR(Base!AK28/GAMSbase!AK28,"")</f>
        <v/>
      </c>
      <c r="AM28" s="40" t="str">
        <f>IFERROR(Base!AL28/GAMSbase!AL28,"")</f>
        <v/>
      </c>
      <c r="AN28" s="40" t="str">
        <f>IFERROR(Base!AM28/GAMSbase!AM28,"")</f>
        <v/>
      </c>
      <c r="AO28" s="40" t="str">
        <f>IFERROR(Base!AN28/GAMSbase!AN28,"")</f>
        <v/>
      </c>
      <c r="AP28" s="40" t="str">
        <f>IFERROR(Base!AO28/GAMSbase!AO28,"")</f>
        <v/>
      </c>
      <c r="AQ28" s="40" t="str">
        <f>IFERROR(Base!AP28/GAMSbase!AP28,"")</f>
        <v/>
      </c>
      <c r="AR28" s="40" t="str">
        <f>IFERROR(Base!AQ28/GAMSbase!AQ28,"")</f>
        <v/>
      </c>
      <c r="AS28" s="40" t="str">
        <f>IFERROR(Base!AR28/GAMSbase!AR28,"")</f>
        <v/>
      </c>
      <c r="AT28" s="40" t="str">
        <f>IFERROR(Base!AS28/GAMSbase!AS28,"")</f>
        <v/>
      </c>
      <c r="AU28" s="40" t="str">
        <f>IFERROR(Base!AT28/GAMSbase!AT28,"")</f>
        <v/>
      </c>
      <c r="AV28" s="40" t="str">
        <f>IFERROR(Base!AU28/GAMSbase!AU28,"")</f>
        <v/>
      </c>
      <c r="AW28" s="40" t="str">
        <f>IFERROR(Base!AV28/GAMSbase!AV28,"")</f>
        <v/>
      </c>
      <c r="AX28" s="40" t="str">
        <f>IFERROR(Base!AW28/GAMSbase!AW28,"")</f>
        <v/>
      </c>
      <c r="AY28" s="40" t="str">
        <f>IFERROR(Base!AX28/GAMSbase!AX28,"")</f>
        <v/>
      </c>
      <c r="AZ28" s="40" t="str">
        <f>IFERROR(Base!AY28/GAMSbase!AY28,"")</f>
        <v/>
      </c>
      <c r="BA28" s="40" t="str">
        <f>IFERROR(Base!AZ28/GAMSbase!AZ28,"")</f>
        <v/>
      </c>
      <c r="BB28" s="40" t="str">
        <f>IFERROR(Base!BA28/GAMSbase!BA28,"")</f>
        <v/>
      </c>
      <c r="BC28" s="40" t="str">
        <f>IFERROR(Base!BB28/GAMSbase!BB28,"")</f>
        <v/>
      </c>
      <c r="BD28" s="40" t="str">
        <f>IFERROR(Base!BC28/GAMSbase!BC28,"")</f>
        <v/>
      </c>
      <c r="BE28" s="40" t="str">
        <f>IFERROR(Base!BD28/GAMSbase!BD28,"")</f>
        <v/>
      </c>
      <c r="BF28" s="40" t="str">
        <f>IFERROR(Base!BE28/GAMSbase!BE28,"")</f>
        <v/>
      </c>
      <c r="BG28" s="40" t="str">
        <f>IFERROR(Base!BF28/GAMSbase!BF28,"")</f>
        <v/>
      </c>
      <c r="BH28" s="40" t="str">
        <f>IFERROR(Base!BG28/GAMSbase!BG28,"")</f>
        <v/>
      </c>
      <c r="BI28" s="40" t="str">
        <f>IFERROR(Base!BH28/GAMSbase!BH28,"")</f>
        <v/>
      </c>
      <c r="BJ28" s="40" t="str">
        <f>IFERROR(Base!BI28/GAMSbase!BI28,"")</f>
        <v/>
      </c>
    </row>
    <row r="29" spans="1:62" x14ac:dyDescent="0.15">
      <c r="A29" t="str">
        <f>Base!A29</f>
        <v>Exponent for catastrophic damages</v>
      </c>
      <c r="B29" t="str">
        <f>GAMSbase!A29</f>
        <v>Exponent for Catastrophic Damages</v>
      </c>
      <c r="C29" s="40" t="str">
        <f>IFERROR(Base!B29/GAMSbase!B29,"")</f>
        <v/>
      </c>
      <c r="D29" s="40" t="str">
        <f>IFERROR(Base!C29/GAMSbase!C29,"")</f>
        <v/>
      </c>
      <c r="E29" s="40" t="str">
        <f>IFERROR(Base!D29/GAMSbase!D29,"")</f>
        <v/>
      </c>
      <c r="F29" s="40" t="str">
        <f>IFERROR(Base!E29/GAMSbase!E29,"")</f>
        <v/>
      </c>
      <c r="G29" s="40" t="str">
        <f>IFERROR(Base!F29/GAMSbase!F29,"")</f>
        <v/>
      </c>
      <c r="H29" s="40" t="str">
        <f>IFERROR(Base!G29/GAMSbase!G29,"")</f>
        <v/>
      </c>
      <c r="I29" s="40" t="str">
        <f>IFERROR(Base!H29/GAMSbase!H29,"")</f>
        <v/>
      </c>
      <c r="J29" s="40" t="str">
        <f>IFERROR(Base!I29/GAMSbase!I29,"")</f>
        <v/>
      </c>
      <c r="K29" s="40" t="str">
        <f>IFERROR(Base!J29/GAMSbase!J29,"")</f>
        <v/>
      </c>
      <c r="L29" s="40" t="str">
        <f>IFERROR(Base!K29/GAMSbase!K29,"")</f>
        <v/>
      </c>
      <c r="M29" s="40" t="str">
        <f>IFERROR(Base!L29/GAMSbase!L29,"")</f>
        <v/>
      </c>
      <c r="N29" s="40" t="str">
        <f>IFERROR(Base!M29/GAMSbase!M29,"")</f>
        <v/>
      </c>
      <c r="O29" s="40" t="str">
        <f>IFERROR(Base!N29/GAMSbase!N29,"")</f>
        <v/>
      </c>
      <c r="P29" s="40" t="str">
        <f>IFERROR(Base!O29/GAMSbase!O29,"")</f>
        <v/>
      </c>
      <c r="Q29" s="40" t="str">
        <f>IFERROR(Base!P29/GAMSbase!P29,"")</f>
        <v/>
      </c>
      <c r="R29" s="40" t="str">
        <f>IFERROR(Base!Q29/GAMSbase!Q29,"")</f>
        <v/>
      </c>
      <c r="S29" s="40" t="str">
        <f>IFERROR(Base!R29/GAMSbase!R29,"")</f>
        <v/>
      </c>
      <c r="T29" s="40" t="str">
        <f>IFERROR(Base!S29/GAMSbase!S29,"")</f>
        <v/>
      </c>
      <c r="U29" s="40" t="str">
        <f>IFERROR(Base!T29/GAMSbase!T29,"")</f>
        <v/>
      </c>
      <c r="V29" s="40" t="str">
        <f>IFERROR(Base!U29/GAMSbase!U29,"")</f>
        <v/>
      </c>
      <c r="W29" s="40" t="str">
        <f>IFERROR(Base!V29/GAMSbase!V29,"")</f>
        <v/>
      </c>
      <c r="X29" s="40" t="str">
        <f>IFERROR(Base!W29/GAMSbase!W29,"")</f>
        <v/>
      </c>
      <c r="Y29" s="40" t="str">
        <f>IFERROR(Base!X29/GAMSbase!X29,"")</f>
        <v/>
      </c>
      <c r="Z29" s="40" t="str">
        <f>IFERROR(Base!Y29/GAMSbase!Y29,"")</f>
        <v/>
      </c>
      <c r="AA29" s="40" t="str">
        <f>IFERROR(Base!Z29/GAMSbase!Z29,"")</f>
        <v/>
      </c>
      <c r="AB29" s="40" t="str">
        <f>IFERROR(Base!AA29/GAMSbase!AA29,"")</f>
        <v/>
      </c>
      <c r="AC29" s="40" t="str">
        <f>IFERROR(Base!AB29/GAMSbase!AB29,"")</f>
        <v/>
      </c>
      <c r="AD29" s="40" t="str">
        <f>IFERROR(Base!AC29/GAMSbase!AC29,"")</f>
        <v/>
      </c>
      <c r="AE29" s="40" t="str">
        <f>IFERROR(Base!AD29/GAMSbase!AD29,"")</f>
        <v/>
      </c>
      <c r="AF29" s="40" t="str">
        <f>IFERROR(Base!AE29/GAMSbase!AE29,"")</f>
        <v/>
      </c>
      <c r="AG29" s="40" t="str">
        <f>IFERROR(Base!AF29/GAMSbase!AF29,"")</f>
        <v/>
      </c>
      <c r="AH29" s="40" t="str">
        <f>IFERROR(Base!AG29/GAMSbase!AG29,"")</f>
        <v/>
      </c>
      <c r="AI29" s="40" t="str">
        <f>IFERROR(Base!AH29/GAMSbase!AH29,"")</f>
        <v/>
      </c>
      <c r="AJ29" s="40" t="str">
        <f>IFERROR(Base!AI29/GAMSbase!AI29,"")</f>
        <v/>
      </c>
      <c r="AK29" s="40" t="str">
        <f>IFERROR(Base!AJ29/GAMSbase!AJ29,"")</f>
        <v/>
      </c>
      <c r="AL29" s="40" t="str">
        <f>IFERROR(Base!AK29/GAMSbase!AK29,"")</f>
        <v/>
      </c>
      <c r="AM29" s="40" t="str">
        <f>IFERROR(Base!AL29/GAMSbase!AL29,"")</f>
        <v/>
      </c>
      <c r="AN29" s="40" t="str">
        <f>IFERROR(Base!AM29/GAMSbase!AM29,"")</f>
        <v/>
      </c>
      <c r="AO29" s="40" t="str">
        <f>IFERROR(Base!AN29/GAMSbase!AN29,"")</f>
        <v/>
      </c>
      <c r="AP29" s="40" t="str">
        <f>IFERROR(Base!AO29/GAMSbase!AO29,"")</f>
        <v/>
      </c>
      <c r="AQ29" s="40" t="str">
        <f>IFERROR(Base!AP29/GAMSbase!AP29,"")</f>
        <v/>
      </c>
      <c r="AR29" s="40" t="str">
        <f>IFERROR(Base!AQ29/GAMSbase!AQ29,"")</f>
        <v/>
      </c>
      <c r="AS29" s="40" t="str">
        <f>IFERROR(Base!AR29/GAMSbase!AR29,"")</f>
        <v/>
      </c>
      <c r="AT29" s="40" t="str">
        <f>IFERROR(Base!AS29/GAMSbase!AS29,"")</f>
        <v/>
      </c>
      <c r="AU29" s="40" t="str">
        <f>IFERROR(Base!AT29/GAMSbase!AT29,"")</f>
        <v/>
      </c>
      <c r="AV29" s="40" t="str">
        <f>IFERROR(Base!AU29/GAMSbase!AU29,"")</f>
        <v/>
      </c>
      <c r="AW29" s="40" t="str">
        <f>IFERROR(Base!AV29/GAMSbase!AV29,"")</f>
        <v/>
      </c>
      <c r="AX29" s="40" t="str">
        <f>IFERROR(Base!AW29/GAMSbase!AW29,"")</f>
        <v/>
      </c>
      <c r="AY29" s="40" t="str">
        <f>IFERROR(Base!AX29/GAMSbase!AX29,"")</f>
        <v/>
      </c>
      <c r="AZ29" s="40" t="str">
        <f>IFERROR(Base!AY29/GAMSbase!AY29,"")</f>
        <v/>
      </c>
      <c r="BA29" s="40" t="str">
        <f>IFERROR(Base!AZ29/GAMSbase!AZ29,"")</f>
        <v/>
      </c>
      <c r="BB29" s="40" t="str">
        <f>IFERROR(Base!BA29/GAMSbase!BA29,"")</f>
        <v/>
      </c>
      <c r="BC29" s="40" t="str">
        <f>IFERROR(Base!BB29/GAMSbase!BB29,"")</f>
        <v/>
      </c>
      <c r="BD29" s="40" t="str">
        <f>IFERROR(Base!BC29/GAMSbase!BC29,"")</f>
        <v/>
      </c>
      <c r="BE29" s="40" t="str">
        <f>IFERROR(Base!BD29/GAMSbase!BD29,"")</f>
        <v/>
      </c>
      <c r="BF29" s="40" t="str">
        <f>IFERROR(Base!BE29/GAMSbase!BE29,"")</f>
        <v/>
      </c>
      <c r="BG29" s="40" t="str">
        <f>IFERROR(Base!BF29/GAMSbase!BF29,"")</f>
        <v/>
      </c>
      <c r="BH29" s="40" t="str">
        <f>IFERROR(Base!BG29/GAMSbase!BG29,"")</f>
        <v/>
      </c>
      <c r="BI29" s="40" t="str">
        <f>IFERROR(Base!BH29/GAMSbase!BH29,"")</f>
        <v/>
      </c>
      <c r="BJ29" s="40" t="str">
        <f>IFERROR(Base!BI29/GAMSbase!BI29,"")</f>
        <v/>
      </c>
    </row>
    <row r="30" spans="1:62" x14ac:dyDescent="0.15">
      <c r="A30" t="str">
        <f>Base!A30</f>
        <v>Damage rate at threshold for catastrophic damages</v>
      </c>
      <c r="B30" t="str">
        <f>GAMSbase!A30</f>
        <v>Damage Rate at Threshold for Catastrophic Damages</v>
      </c>
      <c r="C30" s="40" t="str">
        <f>IFERROR(Base!B30/GAMSbase!B30,"")</f>
        <v/>
      </c>
      <c r="D30" s="40" t="str">
        <f>IFERROR(Base!C30/GAMSbase!C30,"")</f>
        <v/>
      </c>
      <c r="E30" s="40" t="str">
        <f>IFERROR(Base!D30/GAMSbase!D30,"")</f>
        <v/>
      </c>
      <c r="F30" s="40" t="str">
        <f>IFERROR(Base!E30/GAMSbase!E30,"")</f>
        <v/>
      </c>
      <c r="G30" s="40" t="str">
        <f>IFERROR(Base!F30/GAMSbase!F30,"")</f>
        <v/>
      </c>
      <c r="H30" s="40" t="str">
        <f>IFERROR(Base!G30/GAMSbase!G30,"")</f>
        <v/>
      </c>
      <c r="I30" s="40" t="str">
        <f>IFERROR(Base!H30/GAMSbase!H30,"")</f>
        <v/>
      </c>
      <c r="J30" s="40" t="str">
        <f>IFERROR(Base!I30/GAMSbase!I30,"")</f>
        <v/>
      </c>
      <c r="K30" s="40" t="str">
        <f>IFERROR(Base!J30/GAMSbase!J30,"")</f>
        <v/>
      </c>
      <c r="L30" s="40" t="str">
        <f>IFERROR(Base!K30/GAMSbase!K30,"")</f>
        <v/>
      </c>
      <c r="M30" s="40" t="str">
        <f>IFERROR(Base!L30/GAMSbase!L30,"")</f>
        <v/>
      </c>
      <c r="N30" s="40" t="str">
        <f>IFERROR(Base!M30/GAMSbase!M30,"")</f>
        <v/>
      </c>
      <c r="O30" s="40" t="str">
        <f>IFERROR(Base!N30/GAMSbase!N30,"")</f>
        <v/>
      </c>
      <c r="P30" s="40" t="str">
        <f>IFERROR(Base!O30/GAMSbase!O30,"")</f>
        <v/>
      </c>
      <c r="Q30" s="40" t="str">
        <f>IFERROR(Base!P30/GAMSbase!P30,"")</f>
        <v/>
      </c>
      <c r="R30" s="40" t="str">
        <f>IFERROR(Base!Q30/GAMSbase!Q30,"")</f>
        <v/>
      </c>
      <c r="S30" s="40" t="str">
        <f>IFERROR(Base!R30/GAMSbase!R30,"")</f>
        <v/>
      </c>
      <c r="T30" s="40" t="str">
        <f>IFERROR(Base!S30/GAMSbase!S30,"")</f>
        <v/>
      </c>
      <c r="U30" s="40" t="str">
        <f>IFERROR(Base!T30/GAMSbase!T30,"")</f>
        <v/>
      </c>
      <c r="V30" s="40" t="str">
        <f>IFERROR(Base!U30/GAMSbase!U30,"")</f>
        <v/>
      </c>
      <c r="W30" s="40" t="str">
        <f>IFERROR(Base!V30/GAMSbase!V30,"")</f>
        <v/>
      </c>
      <c r="X30" s="40" t="str">
        <f>IFERROR(Base!W30/GAMSbase!W30,"")</f>
        <v/>
      </c>
      <c r="Y30" s="40" t="str">
        <f>IFERROR(Base!X30/GAMSbase!X30,"")</f>
        <v/>
      </c>
      <c r="Z30" s="40" t="str">
        <f>IFERROR(Base!Y30/GAMSbase!Y30,"")</f>
        <v/>
      </c>
      <c r="AA30" s="40" t="str">
        <f>IFERROR(Base!Z30/GAMSbase!Z30,"")</f>
        <v/>
      </c>
      <c r="AB30" s="40" t="str">
        <f>IFERROR(Base!AA30/GAMSbase!AA30,"")</f>
        <v/>
      </c>
      <c r="AC30" s="40" t="str">
        <f>IFERROR(Base!AB30/GAMSbase!AB30,"")</f>
        <v/>
      </c>
      <c r="AD30" s="40" t="str">
        <f>IFERROR(Base!AC30/GAMSbase!AC30,"")</f>
        <v/>
      </c>
      <c r="AE30" s="40" t="str">
        <f>IFERROR(Base!AD30/GAMSbase!AD30,"")</f>
        <v/>
      </c>
      <c r="AF30" s="40" t="str">
        <f>IFERROR(Base!AE30/GAMSbase!AE30,"")</f>
        <v/>
      </c>
      <c r="AG30" s="40" t="str">
        <f>IFERROR(Base!AF30/GAMSbase!AF30,"")</f>
        <v/>
      </c>
      <c r="AH30" s="40" t="str">
        <f>IFERROR(Base!AG30/GAMSbase!AG30,"")</f>
        <v/>
      </c>
      <c r="AI30" s="40" t="str">
        <f>IFERROR(Base!AH30/GAMSbase!AH30,"")</f>
        <v/>
      </c>
      <c r="AJ30" s="40" t="str">
        <f>IFERROR(Base!AI30/GAMSbase!AI30,"")</f>
        <v/>
      </c>
      <c r="AK30" s="40" t="str">
        <f>IFERROR(Base!AJ30/GAMSbase!AJ30,"")</f>
        <v/>
      </c>
      <c r="AL30" s="40" t="str">
        <f>IFERROR(Base!AK30/GAMSbase!AK30,"")</f>
        <v/>
      </c>
      <c r="AM30" s="40" t="str">
        <f>IFERROR(Base!AL30/GAMSbase!AL30,"")</f>
        <v/>
      </c>
      <c r="AN30" s="40" t="str">
        <f>IFERROR(Base!AM30/GAMSbase!AM30,"")</f>
        <v/>
      </c>
      <c r="AO30" s="40" t="str">
        <f>IFERROR(Base!AN30/GAMSbase!AN30,"")</f>
        <v/>
      </c>
      <c r="AP30" s="40" t="str">
        <f>IFERROR(Base!AO30/GAMSbase!AO30,"")</f>
        <v/>
      </c>
      <c r="AQ30" s="40" t="str">
        <f>IFERROR(Base!AP30/GAMSbase!AP30,"")</f>
        <v/>
      </c>
      <c r="AR30" s="40" t="str">
        <f>IFERROR(Base!AQ30/GAMSbase!AQ30,"")</f>
        <v/>
      </c>
      <c r="AS30" s="40" t="str">
        <f>IFERROR(Base!AR30/GAMSbase!AR30,"")</f>
        <v/>
      </c>
      <c r="AT30" s="40" t="str">
        <f>IFERROR(Base!AS30/GAMSbase!AS30,"")</f>
        <v/>
      </c>
      <c r="AU30" s="40" t="str">
        <f>IFERROR(Base!AT30/GAMSbase!AT30,"")</f>
        <v/>
      </c>
      <c r="AV30" s="40" t="str">
        <f>IFERROR(Base!AU30/GAMSbase!AU30,"")</f>
        <v/>
      </c>
      <c r="AW30" s="40" t="str">
        <f>IFERROR(Base!AV30/GAMSbase!AV30,"")</f>
        <v/>
      </c>
      <c r="AX30" s="40" t="str">
        <f>IFERROR(Base!AW30/GAMSbase!AW30,"")</f>
        <v/>
      </c>
      <c r="AY30" s="40" t="str">
        <f>IFERROR(Base!AX30/GAMSbase!AX30,"")</f>
        <v/>
      </c>
      <c r="AZ30" s="40" t="str">
        <f>IFERROR(Base!AY30/GAMSbase!AY30,"")</f>
        <v/>
      </c>
      <c r="BA30" s="40" t="str">
        <f>IFERROR(Base!AZ30/GAMSbase!AZ30,"")</f>
        <v/>
      </c>
      <c r="BB30" s="40" t="str">
        <f>IFERROR(Base!BA30/GAMSbase!BA30,"")</f>
        <v/>
      </c>
      <c r="BC30" s="40" t="str">
        <f>IFERROR(Base!BB30/GAMSbase!BB30,"")</f>
        <v/>
      </c>
      <c r="BD30" s="40" t="str">
        <f>IFERROR(Base!BC30/GAMSbase!BC30,"")</f>
        <v/>
      </c>
      <c r="BE30" s="40" t="str">
        <f>IFERROR(Base!BD30/GAMSbase!BD30,"")</f>
        <v/>
      </c>
      <c r="BF30" s="40" t="str">
        <f>IFERROR(Base!BE30/GAMSbase!BE30,"")</f>
        <v/>
      </c>
      <c r="BG30" s="40" t="str">
        <f>IFERROR(Base!BF30/GAMSbase!BF30,"")</f>
        <v/>
      </c>
      <c r="BH30" s="40" t="str">
        <f>IFERROR(Base!BG30/GAMSbase!BG30,"")</f>
        <v/>
      </c>
      <c r="BI30" s="40" t="str">
        <f>IFERROR(Base!BH30/GAMSbase!BH30,"")</f>
        <v/>
      </c>
      <c r="BJ30" s="40" t="str">
        <f>IFERROR(Base!BI30/GAMSbase!BI30,"")</f>
        <v/>
      </c>
    </row>
    <row r="31" spans="1:62" x14ac:dyDescent="0.15">
      <c r="A31" t="str">
        <f>Base!A31</f>
        <v>ABATEMENT COST</v>
      </c>
      <c r="B31" t="str">
        <f>GAMSbase!A31</f>
        <v>* ABATEMENT COST</v>
      </c>
      <c r="C31" s="40" t="str">
        <f>IFERROR(Base!B31/GAMSbase!B31,"")</f>
        <v/>
      </c>
      <c r="D31" s="40" t="str">
        <f>IFERROR(Base!C31/GAMSbase!C31,"")</f>
        <v/>
      </c>
      <c r="E31" s="40" t="str">
        <f>IFERROR(Base!D31/GAMSbase!D31,"")</f>
        <v/>
      </c>
      <c r="F31" s="40" t="str">
        <f>IFERROR(Base!E31/GAMSbase!E31,"")</f>
        <v/>
      </c>
      <c r="G31" s="40" t="str">
        <f>IFERROR(Base!F31/GAMSbase!F31,"")</f>
        <v/>
      </c>
      <c r="H31" s="40" t="str">
        <f>IFERROR(Base!G31/GAMSbase!G31,"")</f>
        <v/>
      </c>
      <c r="I31" s="40" t="str">
        <f>IFERROR(Base!H31/GAMSbase!H31,"")</f>
        <v/>
      </c>
      <c r="J31" s="40" t="str">
        <f>IFERROR(Base!I31/GAMSbase!I31,"")</f>
        <v/>
      </c>
      <c r="K31" s="40" t="str">
        <f>IFERROR(Base!J31/GAMSbase!J31,"")</f>
        <v/>
      </c>
      <c r="L31" s="40" t="str">
        <f>IFERROR(Base!K31/GAMSbase!K31,"")</f>
        <v/>
      </c>
      <c r="M31" s="40" t="str">
        <f>IFERROR(Base!L31/GAMSbase!L31,"")</f>
        <v/>
      </c>
      <c r="N31" s="40" t="str">
        <f>IFERROR(Base!M31/GAMSbase!M31,"")</f>
        <v/>
      </c>
      <c r="O31" s="40" t="str">
        <f>IFERROR(Base!N31/GAMSbase!N31,"")</f>
        <v/>
      </c>
      <c r="P31" s="40" t="str">
        <f>IFERROR(Base!O31/GAMSbase!O31,"")</f>
        <v/>
      </c>
      <c r="Q31" s="40" t="str">
        <f>IFERROR(Base!P31/GAMSbase!P31,"")</f>
        <v/>
      </c>
      <c r="R31" s="40" t="str">
        <f>IFERROR(Base!Q31/GAMSbase!Q31,"")</f>
        <v/>
      </c>
      <c r="S31" s="40" t="str">
        <f>IFERROR(Base!R31/GAMSbase!R31,"")</f>
        <v/>
      </c>
      <c r="T31" s="40" t="str">
        <f>IFERROR(Base!S31/GAMSbase!S31,"")</f>
        <v/>
      </c>
      <c r="U31" s="40" t="str">
        <f>IFERROR(Base!T31/GAMSbase!T31,"")</f>
        <v/>
      </c>
      <c r="V31" s="40" t="str">
        <f>IFERROR(Base!U31/GAMSbase!U31,"")</f>
        <v/>
      </c>
      <c r="W31" s="40" t="str">
        <f>IFERROR(Base!V31/GAMSbase!V31,"")</f>
        <v/>
      </c>
      <c r="X31" s="40" t="str">
        <f>IFERROR(Base!W31/GAMSbase!W31,"")</f>
        <v/>
      </c>
      <c r="Y31" s="40" t="str">
        <f>IFERROR(Base!X31/GAMSbase!X31,"")</f>
        <v/>
      </c>
      <c r="Z31" s="40" t="str">
        <f>IFERROR(Base!Y31/GAMSbase!Y31,"")</f>
        <v/>
      </c>
      <c r="AA31" s="40" t="str">
        <f>IFERROR(Base!Z31/GAMSbase!Z31,"")</f>
        <v/>
      </c>
      <c r="AB31" s="40" t="str">
        <f>IFERROR(Base!AA31/GAMSbase!AA31,"")</f>
        <v/>
      </c>
      <c r="AC31" s="40" t="str">
        <f>IFERROR(Base!AB31/GAMSbase!AB31,"")</f>
        <v/>
      </c>
      <c r="AD31" s="40" t="str">
        <f>IFERROR(Base!AC31/GAMSbase!AC31,"")</f>
        <v/>
      </c>
      <c r="AE31" s="40" t="str">
        <f>IFERROR(Base!AD31/GAMSbase!AD31,"")</f>
        <v/>
      </c>
      <c r="AF31" s="40" t="str">
        <f>IFERROR(Base!AE31/GAMSbase!AE31,"")</f>
        <v/>
      </c>
      <c r="AG31" s="40" t="str">
        <f>IFERROR(Base!AF31/GAMSbase!AF31,"")</f>
        <v/>
      </c>
      <c r="AH31" s="40" t="str">
        <f>IFERROR(Base!AG31/GAMSbase!AG31,"")</f>
        <v/>
      </c>
      <c r="AI31" s="40" t="str">
        <f>IFERROR(Base!AH31/GAMSbase!AH31,"")</f>
        <v/>
      </c>
      <c r="AJ31" s="40" t="str">
        <f>IFERROR(Base!AI31/GAMSbase!AI31,"")</f>
        <v/>
      </c>
      <c r="AK31" s="40" t="str">
        <f>IFERROR(Base!AJ31/GAMSbase!AJ31,"")</f>
        <v/>
      </c>
      <c r="AL31" s="40" t="str">
        <f>IFERROR(Base!AK31/GAMSbase!AK31,"")</f>
        <v/>
      </c>
      <c r="AM31" s="40" t="str">
        <f>IFERROR(Base!AL31/GAMSbase!AL31,"")</f>
        <v/>
      </c>
      <c r="AN31" s="40" t="str">
        <f>IFERROR(Base!AM31/GAMSbase!AM31,"")</f>
        <v/>
      </c>
      <c r="AO31" s="40" t="str">
        <f>IFERROR(Base!AN31/GAMSbase!AN31,"")</f>
        <v/>
      </c>
      <c r="AP31" s="40" t="str">
        <f>IFERROR(Base!AO31/GAMSbase!AO31,"")</f>
        <v/>
      </c>
      <c r="AQ31" s="40" t="str">
        <f>IFERROR(Base!AP31/GAMSbase!AP31,"")</f>
        <v/>
      </c>
      <c r="AR31" s="40" t="str">
        <f>IFERROR(Base!AQ31/GAMSbase!AQ31,"")</f>
        <v/>
      </c>
      <c r="AS31" s="40" t="str">
        <f>IFERROR(Base!AR31/GAMSbase!AR31,"")</f>
        <v/>
      </c>
      <c r="AT31" s="40" t="str">
        <f>IFERROR(Base!AS31/GAMSbase!AS31,"")</f>
        <v/>
      </c>
      <c r="AU31" s="40" t="str">
        <f>IFERROR(Base!AT31/GAMSbase!AT31,"")</f>
        <v/>
      </c>
      <c r="AV31" s="40" t="str">
        <f>IFERROR(Base!AU31/GAMSbase!AU31,"")</f>
        <v/>
      </c>
      <c r="AW31" s="40" t="str">
        <f>IFERROR(Base!AV31/GAMSbase!AV31,"")</f>
        <v/>
      </c>
      <c r="AX31" s="40" t="str">
        <f>IFERROR(Base!AW31/GAMSbase!AW31,"")</f>
        <v/>
      </c>
      <c r="AY31" s="40" t="str">
        <f>IFERROR(Base!AX31/GAMSbase!AX31,"")</f>
        <v/>
      </c>
      <c r="AZ31" s="40" t="str">
        <f>IFERROR(Base!AY31/GAMSbase!AY31,"")</f>
        <v/>
      </c>
      <c r="BA31" s="40" t="str">
        <f>IFERROR(Base!AZ31/GAMSbase!AZ31,"")</f>
        <v/>
      </c>
      <c r="BB31" s="40" t="str">
        <f>IFERROR(Base!BA31/GAMSbase!BA31,"")</f>
        <v/>
      </c>
      <c r="BC31" s="40" t="str">
        <f>IFERROR(Base!BB31/GAMSbase!BB31,"")</f>
        <v/>
      </c>
      <c r="BD31" s="40" t="str">
        <f>IFERROR(Base!BC31/GAMSbase!BC31,"")</f>
        <v/>
      </c>
      <c r="BE31" s="40" t="str">
        <f>IFERROR(Base!BD31/GAMSbase!BD31,"")</f>
        <v/>
      </c>
      <c r="BF31" s="40" t="str">
        <f>IFERROR(Base!BE31/GAMSbase!BE31,"")</f>
        <v/>
      </c>
      <c r="BG31" s="40" t="str">
        <f>IFERROR(Base!BF31/GAMSbase!BF31,"")</f>
        <v/>
      </c>
      <c r="BH31" s="40" t="str">
        <f>IFERROR(Base!BG31/GAMSbase!BG31,"")</f>
        <v/>
      </c>
      <c r="BI31" s="40" t="str">
        <f>IFERROR(Base!BH31/GAMSbase!BH31,"")</f>
        <v/>
      </c>
      <c r="BJ31" s="40" t="str">
        <f>IFERROR(Base!BI31/GAMSbase!BI31,"")</f>
        <v/>
      </c>
    </row>
    <row r="32" spans="1:62" x14ac:dyDescent="0.15">
      <c r="A32" t="str">
        <f>Base!A32</f>
        <v>Abatement cost function coefficient</v>
      </c>
      <c r="B32" t="str">
        <f>GAMSbase!A32</f>
        <v>Abatement cost function coefficient</v>
      </c>
      <c r="C32" s="40">
        <f>IFERROR(Base!B32/GAMSbase!B32,"")</f>
        <v>1.0984493107757944</v>
      </c>
      <c r="D32" s="40">
        <f>IFERROR(Base!C32/GAMSbase!C32,"")</f>
        <v>1.0702577068991141</v>
      </c>
      <c r="E32" s="40">
        <f>IFERROR(Base!D32/GAMSbase!D32,"")</f>
        <v>1.0429249391419888</v>
      </c>
      <c r="F32" s="40">
        <f>IFERROR(Base!E32/GAMSbase!E32,"")</f>
        <v>1.0164214135780381</v>
      </c>
      <c r="G32" s="40">
        <f>IFERROR(Base!F32/GAMSbase!F32,"")</f>
        <v>0.99071866249652774</v>
      </c>
      <c r="H32" s="40">
        <f>IFERROR(Base!G32/GAMSbase!G32,"")</f>
        <v>0.96578929658245505</v>
      </c>
      <c r="I32" s="40">
        <f>IFERROR(Base!H32/GAMSbase!H32,"")</f>
        <v>0.94160696321070281</v>
      </c>
      <c r="J32" s="40">
        <f>IFERROR(Base!I32/GAMSbase!I32,"")</f>
        <v>0.91814630017010146</v>
      </c>
      <c r="K32" s="40">
        <f>IFERROR(Base!J32/GAMSbase!J32,"")</f>
        <v>0.89538289707607377</v>
      </c>
      <c r="L32" s="40">
        <f>IFERROR(Base!K32/GAMSbase!K32,"")</f>
        <v>0.87329325753695475</v>
      </c>
      <c r="M32" s="40">
        <f>IFERROR(Base!L32/GAMSbase!L32,"")</f>
        <v>0.85185476033865659</v>
      </c>
      <c r="N32" s="40">
        <f>IFERROR(Base!M32/GAMSbase!M32,"")</f>
        <v>0.83104562582054597</v>
      </c>
      <c r="O32" s="40">
        <f>IFERROR(Base!N32/GAMSbase!N32,"")</f>
        <v>0.81084487567857622</v>
      </c>
      <c r="P32" s="40">
        <f>IFERROR(Base!O32/GAMSbase!O32,"")</f>
        <v>0.79123231202185729</v>
      </c>
      <c r="Q32" s="40">
        <f>IFERROR(Base!P32/GAMSbase!P32,"")</f>
        <v>0.77218847441356786</v>
      </c>
      <c r="R32" s="40">
        <f>IFERROR(Base!Q32/GAMSbase!Q32,"")</f>
        <v>0.75369461633781154</v>
      </c>
      <c r="S32" s="40">
        <f>IFERROR(Base!R32/GAMSbase!R32,"")</f>
        <v>0.73573267434891954</v>
      </c>
      <c r="T32" s="40">
        <f>IFERROR(Base!S32/GAMSbase!S32,"")</f>
        <v>0.71828525288295841</v>
      </c>
      <c r="U32" s="40">
        <f>IFERROR(Base!T32/GAMSbase!T32,"")</f>
        <v>0.70133556997001001</v>
      </c>
      <c r="V32" s="40">
        <f>IFERROR(Base!U32/GAMSbase!U32,"")</f>
        <v>0.68486745995200171</v>
      </c>
      <c r="W32" s="40">
        <f>IFERROR(Base!V32/GAMSbase!V32,"")</f>
        <v>0.66886534481569371</v>
      </c>
      <c r="X32" s="40">
        <f>IFERROR(Base!W32/GAMSbase!W32,"")</f>
        <v>0.65331419269930857</v>
      </c>
      <c r="Y32" s="40">
        <f>IFERROR(Base!X32/GAMSbase!X32,"")</f>
        <v>0.63819951683915721</v>
      </c>
      <c r="Z32" s="40">
        <f>IFERROR(Base!Y32/GAMSbase!Y32,"")</f>
        <v>0.62350734860184043</v>
      </c>
      <c r="AA32" s="40">
        <f>IFERROR(Base!Z32/GAMSbase!Z32,"")</f>
        <v>0.60922421009718841</v>
      </c>
      <c r="AB32" s="40">
        <f>IFERROR(Base!AA32/GAMSbase!AA32,"")</f>
        <v>0.5953371088339523</v>
      </c>
      <c r="AC32" s="40">
        <f>IFERROR(Base!AB32/GAMSbase!AB32,"")</f>
        <v>0.58183350207377627</v>
      </c>
      <c r="AD32" s="40">
        <f>IFERROR(Base!AC32/GAMSbase!AC32,"")</f>
        <v>0.56870129474821107</v>
      </c>
      <c r="AE32" s="40">
        <f>IFERROR(Base!AD32/GAMSbase!AD32,"")</f>
        <v>0.55592881357316015</v>
      </c>
      <c r="AF32" s="40">
        <f>IFERROR(Base!AE32/GAMSbase!AE32,"")</f>
        <v>0.54350479417230735</v>
      </c>
      <c r="AG32" s="40">
        <f>IFERROR(Base!AF32/GAMSbase!AF32,"")</f>
        <v>0.53141835996234166</v>
      </c>
      <c r="AH32" s="40">
        <f>IFERROR(Base!AG32/GAMSbase!AG32,"")</f>
        <v>0.51965901365572531</v>
      </c>
      <c r="AI32" s="40">
        <f>IFERROR(Base!AH32/GAMSbase!AH32,"")</f>
        <v>0.50821662698846659</v>
      </c>
      <c r="AJ32" s="40">
        <f>IFERROR(Base!AI32/GAMSbase!AI32,"")</f>
        <v>0.49708140908744763</v>
      </c>
      <c r="AK32" s="40">
        <f>IFERROR(Base!AJ32/GAMSbase!AJ32,"")</f>
        <v>0.48624392577899711</v>
      </c>
      <c r="AL32" s="40">
        <f>IFERROR(Base!AK32/GAMSbase!AK32,"")</f>
        <v>0.47569504056621065</v>
      </c>
      <c r="AM32" s="40">
        <f>IFERROR(Base!AL32/GAMSbase!AL32,"")</f>
        <v>0.465425946468216</v>
      </c>
      <c r="AN32" s="40">
        <f>IFERROR(Base!AM32/GAMSbase!AM32,"")</f>
        <v>0.45542813347477001</v>
      </c>
      <c r="AO32" s="40">
        <f>IFERROR(Base!AN32/GAMSbase!AN32,"")</f>
        <v>0.44569337739510817</v>
      </c>
      <c r="AP32" s="40">
        <f>IFERROR(Base!AO32/GAMSbase!AO32,"")</f>
        <v>0.43621372920499629</v>
      </c>
      <c r="AQ32" s="40">
        <f>IFERROR(Base!AP32/GAMSbase!AP32,"")</f>
        <v>0.42698151846450078</v>
      </c>
      <c r="AR32" s="40">
        <f>IFERROR(Base!AQ32/GAMSbase!AQ32,"")</f>
        <v>0.41798931155422347</v>
      </c>
      <c r="AS32" s="40">
        <f>IFERROR(Base!AR32/GAMSbase!AR32,"")</f>
        <v>0.40922994297745585</v>
      </c>
      <c r="AT32" s="40">
        <f>IFERROR(Base!AS32/GAMSbase!AS32,"")</f>
        <v>0.40069647811972808</v>
      </c>
      <c r="AU32" s="40">
        <f>IFERROR(Base!AT32/GAMSbase!AT32,"")</f>
        <v>0.39238221793504041</v>
      </c>
      <c r="AV32" s="40">
        <f>IFERROR(Base!AU32/GAMSbase!AU32,"")</f>
        <v>0.38428067333917854</v>
      </c>
      <c r="AW32" s="40">
        <f>IFERROR(Base!AV32/GAMSbase!AV32,"")</f>
        <v>0.37638559096548035</v>
      </c>
      <c r="AX32" s="40">
        <f>IFERROR(Base!AW32/GAMSbase!AW32,"")</f>
        <v>0.36869089483805573</v>
      </c>
      <c r="AY32" s="40">
        <f>IFERROR(Base!AX32/GAMSbase!AX32,"")</f>
        <v>0.36119073987190858</v>
      </c>
      <c r="AZ32" s="40">
        <f>IFERROR(Base!AY32/GAMSbase!AY32,"")</f>
        <v>0.35387945318425013</v>
      </c>
      <c r="BA32" s="40">
        <f>IFERROR(Base!AZ32/GAMSbase!AZ32,"")</f>
        <v>0.34675153730307484</v>
      </c>
      <c r="BB32" s="40">
        <f>IFERROR(Base!BA32/GAMSbase!BA32,"")</f>
        <v>0.33980169966420698</v>
      </c>
      <c r="BC32" s="40">
        <f>IFERROR(Base!BB32/GAMSbase!BB32,"")</f>
        <v>0.33302480162841192</v>
      </c>
      <c r="BD32" s="40">
        <f>IFERROR(Base!BC32/GAMSbase!BC32,"")</f>
        <v>0.32641586735974087</v>
      </c>
      <c r="BE32" s="40">
        <f>IFERROR(Base!BD32/GAMSbase!BD32,"")</f>
        <v>0.31997008910082025</v>
      </c>
      <c r="BF32" s="40">
        <f>IFERROR(Base!BE32/GAMSbase!BE32,"")</f>
        <v>0.31368282270983977</v>
      </c>
      <c r="BG32" s="40">
        <f>IFERROR(Base!BF32/GAMSbase!BF32,"")</f>
        <v>0.30754954404737805</v>
      </c>
      <c r="BH32" s="40">
        <f>IFERROR(Base!BG32/GAMSbase!BG32,"")</f>
        <v>0.301565886467205</v>
      </c>
      <c r="BI32" s="40">
        <f>IFERROR(Base!BH32/GAMSbase!BH32,"")</f>
        <v>0.29572766376112564</v>
      </c>
      <c r="BJ32" s="40">
        <f>IFERROR(Base!BI32/GAMSbase!BI32,"")</f>
        <v>0.29003074451317434</v>
      </c>
    </row>
    <row r="33" spans="1:62" x14ac:dyDescent="0.15">
      <c r="A33" t="str">
        <f>Base!A33</f>
        <v xml:space="preserve">   Price of backstop technology (1000$ per tC)</v>
      </c>
      <c r="B33" t="str">
        <f>GAMSbase!A33</f>
        <v xml:space="preserve"> Price of Backstop Technology (1000 USD per ton C)</v>
      </c>
      <c r="C33" s="40">
        <f>IFERROR(Base!B33/GAMSbase!B33,"")</f>
        <v>1.5988372093023255</v>
      </c>
      <c r="D33" s="40" t="str">
        <f>IFERROR(Base!C33/GAMSbase!C33,"")</f>
        <v/>
      </c>
      <c r="E33" s="40" t="str">
        <f>IFERROR(Base!D33/GAMSbase!D33,"")</f>
        <v/>
      </c>
      <c r="F33" s="40" t="str">
        <f>IFERROR(Base!E33/GAMSbase!E33,"")</f>
        <v/>
      </c>
      <c r="G33" s="40" t="str">
        <f>IFERROR(Base!F33/GAMSbase!F33,"")</f>
        <v/>
      </c>
      <c r="H33" s="40" t="str">
        <f>IFERROR(Base!G33/GAMSbase!G33,"")</f>
        <v/>
      </c>
      <c r="I33" s="40" t="str">
        <f>IFERROR(Base!H33/GAMSbase!H33,"")</f>
        <v/>
      </c>
      <c r="J33" s="40" t="str">
        <f>IFERROR(Base!I33/GAMSbase!I33,"")</f>
        <v/>
      </c>
      <c r="K33" s="40" t="str">
        <f>IFERROR(Base!J33/GAMSbase!J33,"")</f>
        <v/>
      </c>
      <c r="L33" s="40" t="str">
        <f>IFERROR(Base!K33/GAMSbase!K33,"")</f>
        <v/>
      </c>
      <c r="M33" s="40" t="str">
        <f>IFERROR(Base!L33/GAMSbase!L33,"")</f>
        <v/>
      </c>
      <c r="N33" s="40" t="str">
        <f>IFERROR(Base!M33/GAMSbase!M33,"")</f>
        <v/>
      </c>
      <c r="O33" s="40" t="str">
        <f>IFERROR(Base!N33/GAMSbase!N33,"")</f>
        <v/>
      </c>
      <c r="P33" s="40" t="str">
        <f>IFERROR(Base!O33/GAMSbase!O33,"")</f>
        <v/>
      </c>
      <c r="Q33" s="40" t="str">
        <f>IFERROR(Base!P33/GAMSbase!P33,"")</f>
        <v/>
      </c>
      <c r="R33" s="40" t="str">
        <f>IFERROR(Base!Q33/GAMSbase!Q33,"")</f>
        <v/>
      </c>
      <c r="S33" s="40" t="str">
        <f>IFERROR(Base!R33/GAMSbase!R33,"")</f>
        <v/>
      </c>
      <c r="T33" s="40" t="str">
        <f>IFERROR(Base!S33/GAMSbase!S33,"")</f>
        <v/>
      </c>
      <c r="U33" s="40" t="str">
        <f>IFERROR(Base!T33/GAMSbase!T33,"")</f>
        <v/>
      </c>
      <c r="V33" s="40" t="str">
        <f>IFERROR(Base!U33/GAMSbase!U33,"")</f>
        <v/>
      </c>
      <c r="W33" s="40" t="str">
        <f>IFERROR(Base!V33/GAMSbase!V33,"")</f>
        <v/>
      </c>
      <c r="X33" s="40" t="str">
        <f>IFERROR(Base!W33/GAMSbase!W33,"")</f>
        <v/>
      </c>
      <c r="Y33" s="40" t="str">
        <f>IFERROR(Base!X33/GAMSbase!X33,"")</f>
        <v/>
      </c>
      <c r="Z33" s="40" t="str">
        <f>IFERROR(Base!Y33/GAMSbase!Y33,"")</f>
        <v/>
      </c>
      <c r="AA33" s="40" t="str">
        <f>IFERROR(Base!Z33/GAMSbase!Z33,"")</f>
        <v/>
      </c>
      <c r="AB33" s="40" t="str">
        <f>IFERROR(Base!AA33/GAMSbase!AA33,"")</f>
        <v/>
      </c>
      <c r="AC33" s="40" t="str">
        <f>IFERROR(Base!AB33/GAMSbase!AB33,"")</f>
        <v/>
      </c>
      <c r="AD33" s="40" t="str">
        <f>IFERROR(Base!AC33/GAMSbase!AC33,"")</f>
        <v/>
      </c>
      <c r="AE33" s="40" t="str">
        <f>IFERROR(Base!AD33/GAMSbase!AD33,"")</f>
        <v/>
      </c>
      <c r="AF33" s="40" t="str">
        <f>IFERROR(Base!AE33/GAMSbase!AE33,"")</f>
        <v/>
      </c>
      <c r="AG33" s="40" t="str">
        <f>IFERROR(Base!AF33/GAMSbase!AF33,"")</f>
        <v/>
      </c>
      <c r="AH33" s="40" t="str">
        <f>IFERROR(Base!AG33/GAMSbase!AG33,"")</f>
        <v/>
      </c>
      <c r="AI33" s="40" t="str">
        <f>IFERROR(Base!AH33/GAMSbase!AH33,"")</f>
        <v/>
      </c>
      <c r="AJ33" s="40" t="str">
        <f>IFERROR(Base!AI33/GAMSbase!AI33,"")</f>
        <v/>
      </c>
      <c r="AK33" s="40" t="str">
        <f>IFERROR(Base!AJ33/GAMSbase!AJ33,"")</f>
        <v/>
      </c>
      <c r="AL33" s="40" t="str">
        <f>IFERROR(Base!AK33/GAMSbase!AK33,"")</f>
        <v/>
      </c>
      <c r="AM33" s="40" t="str">
        <f>IFERROR(Base!AL33/GAMSbase!AL33,"")</f>
        <v/>
      </c>
      <c r="AN33" s="40" t="str">
        <f>IFERROR(Base!AM33/GAMSbase!AM33,"")</f>
        <v/>
      </c>
      <c r="AO33" s="40" t="str">
        <f>IFERROR(Base!AN33/GAMSbase!AN33,"")</f>
        <v/>
      </c>
      <c r="AP33" s="40" t="str">
        <f>IFERROR(Base!AO33/GAMSbase!AO33,"")</f>
        <v/>
      </c>
      <c r="AQ33" s="40" t="str">
        <f>IFERROR(Base!AP33/GAMSbase!AP33,"")</f>
        <v/>
      </c>
      <c r="AR33" s="40" t="str">
        <f>IFERROR(Base!AQ33/GAMSbase!AQ33,"")</f>
        <v/>
      </c>
      <c r="AS33" s="40" t="str">
        <f>IFERROR(Base!AR33/GAMSbase!AR33,"")</f>
        <v/>
      </c>
      <c r="AT33" s="40" t="str">
        <f>IFERROR(Base!AS33/GAMSbase!AS33,"")</f>
        <v/>
      </c>
      <c r="AU33" s="40" t="str">
        <f>IFERROR(Base!AT33/GAMSbase!AT33,"")</f>
        <v/>
      </c>
      <c r="AV33" s="40" t="str">
        <f>IFERROR(Base!AU33/GAMSbase!AU33,"")</f>
        <v/>
      </c>
      <c r="AW33" s="40" t="str">
        <f>IFERROR(Base!AV33/GAMSbase!AV33,"")</f>
        <v/>
      </c>
      <c r="AX33" s="40" t="str">
        <f>IFERROR(Base!AW33/GAMSbase!AW33,"")</f>
        <v/>
      </c>
      <c r="AY33" s="40" t="str">
        <f>IFERROR(Base!AX33/GAMSbase!AX33,"")</f>
        <v/>
      </c>
      <c r="AZ33" s="40" t="str">
        <f>IFERROR(Base!AY33/GAMSbase!AY33,"")</f>
        <v/>
      </c>
      <c r="BA33" s="40" t="str">
        <f>IFERROR(Base!AZ33/GAMSbase!AZ33,"")</f>
        <v/>
      </c>
      <c r="BB33" s="40" t="str">
        <f>IFERROR(Base!BA33/GAMSbase!BA33,"")</f>
        <v/>
      </c>
      <c r="BC33" s="40" t="str">
        <f>IFERROR(Base!BB33/GAMSbase!BB33,"")</f>
        <v/>
      </c>
      <c r="BD33" s="40" t="str">
        <f>IFERROR(Base!BC33/GAMSbase!BC33,"")</f>
        <v/>
      </c>
      <c r="BE33" s="40" t="str">
        <f>IFERROR(Base!BD33/GAMSbase!BD33,"")</f>
        <v/>
      </c>
      <c r="BF33" s="40" t="str">
        <f>IFERROR(Base!BE33/GAMSbase!BE33,"")</f>
        <v/>
      </c>
      <c r="BG33" s="40" t="str">
        <f>IFERROR(Base!BF33/GAMSbase!BF33,"")</f>
        <v/>
      </c>
      <c r="BH33" s="40" t="str">
        <f>IFERROR(Base!BG33/GAMSbase!BG33,"")</f>
        <v/>
      </c>
      <c r="BI33" s="40" t="str">
        <f>IFERROR(Base!BH33/GAMSbase!BH33,"")</f>
        <v/>
      </c>
      <c r="BJ33" s="40" t="str">
        <f>IFERROR(Base!BI33/GAMSbase!BI33,"")</f>
        <v/>
      </c>
    </row>
    <row r="34" spans="1:62" x14ac:dyDescent="0.15">
      <c r="A34" t="str">
        <f>Base!A34</f>
        <v>Backstop price (1000$ per ton CO2)</v>
      </c>
      <c r="B34" t="str">
        <f>GAMSbase!A34</f>
        <v xml:space="preserve"> Backstop Price (1000 USD per ton CO2)</v>
      </c>
      <c r="C34" s="40">
        <f>IFERROR(Base!B34/GAMSbase!B34,"")</f>
        <v>1.5988372093023255</v>
      </c>
      <c r="D34" s="40">
        <f>IFERROR(Base!C34/GAMSbase!C34,"")</f>
        <v>1.5988372093023258</v>
      </c>
      <c r="E34" s="40">
        <f>IFERROR(Base!D34/GAMSbase!D34,"")</f>
        <v>1.5988372093023258</v>
      </c>
      <c r="F34" s="40">
        <f>IFERROR(Base!E34/GAMSbase!E34,"")</f>
        <v>1.5988372093023255</v>
      </c>
      <c r="G34" s="40">
        <f>IFERROR(Base!F34/GAMSbase!F34,"")</f>
        <v>1.5988372093023255</v>
      </c>
      <c r="H34" s="40">
        <f>IFERROR(Base!G34/GAMSbase!G34,"")</f>
        <v>1.5988372093024574</v>
      </c>
      <c r="I34" s="40">
        <f>IFERROR(Base!H34/GAMSbase!H34,"")</f>
        <v>1.5988372093025116</v>
      </c>
      <c r="J34" s="40">
        <f>IFERROR(Base!I34/GAMSbase!I34,"")</f>
        <v>1.5988372093024146</v>
      </c>
      <c r="K34" s="40">
        <f>IFERROR(Base!J34/GAMSbase!J34,"")</f>
        <v>1.5988372093024286</v>
      </c>
      <c r="L34" s="40">
        <f>IFERROR(Base!K34/GAMSbase!K34,"")</f>
        <v>1.5988372093024579</v>
      </c>
      <c r="M34" s="40">
        <f>IFERROR(Base!L34/GAMSbase!L34,"")</f>
        <v>1.598837209302413</v>
      </c>
      <c r="N34" s="40">
        <f>IFERROR(Base!M34/GAMSbase!M34,"")</f>
        <v>1.598837209302628</v>
      </c>
      <c r="O34" s="40">
        <f>IFERROR(Base!N34/GAMSbase!N34,"")</f>
        <v>1.5988372093021241</v>
      </c>
      <c r="P34" s="40">
        <f>IFERROR(Base!O34/GAMSbase!O34,"")</f>
        <v>1.5988372093020593</v>
      </c>
      <c r="Q34" s="40">
        <f>IFERROR(Base!P34/GAMSbase!P34,"")</f>
        <v>1.5988372093023409</v>
      </c>
      <c r="R34" s="40">
        <f>IFERROR(Base!Q34/GAMSbase!Q34,"")</f>
        <v>1.5988372093022558</v>
      </c>
      <c r="S34" s="40">
        <f>IFERROR(Base!R34/GAMSbase!R34,"")</f>
        <v>1.5988372093026044</v>
      </c>
      <c r="T34" s="40">
        <f>IFERROR(Base!S34/GAMSbase!S34,"")</f>
        <v>1.5988372093022292</v>
      </c>
      <c r="U34" s="40">
        <f>IFERROR(Base!T34/GAMSbase!T34,"")</f>
        <v>1.5988372093026508</v>
      </c>
      <c r="V34" s="40">
        <f>IFERROR(Base!U34/GAMSbase!U34,"")</f>
        <v>1.5988372093023875</v>
      </c>
      <c r="W34" s="40">
        <f>IFERROR(Base!V34/GAMSbase!V34,"")</f>
        <v>1.5988372093020984</v>
      </c>
      <c r="X34" s="40">
        <f>IFERROR(Base!W34/GAMSbase!W34,"")</f>
        <v>1.598837209302217</v>
      </c>
      <c r="Y34" s="40">
        <f>IFERROR(Base!X34/GAMSbase!X34,"")</f>
        <v>1.5988372093027239</v>
      </c>
      <c r="Z34" s="40">
        <f>IFERROR(Base!Y34/GAMSbase!Y34,"")</f>
        <v>1.5988372093021412</v>
      </c>
      <c r="AA34" s="40">
        <f>IFERROR(Base!Z34/GAMSbase!Z34,"")</f>
        <v>1.5988372093027388</v>
      </c>
      <c r="AB34" s="40">
        <f>IFERROR(Base!AA34/GAMSbase!AA34,"")</f>
        <v>1.598837209302673</v>
      </c>
      <c r="AC34" s="40">
        <f>IFERROR(Base!AB34/GAMSbase!AB34,"")</f>
        <v>1.5988372093022916</v>
      </c>
      <c r="AD34" s="40">
        <f>IFERROR(Base!AC34/GAMSbase!AC34,"")</f>
        <v>1.5988372093027057</v>
      </c>
      <c r="AE34" s="40">
        <f>IFERROR(Base!AD34/GAMSbase!AD34,"")</f>
        <v>1.5988372093023988</v>
      </c>
      <c r="AF34" s="40">
        <f>IFERROR(Base!AE34/GAMSbase!AE34,"")</f>
        <v>1.5988372093021563</v>
      </c>
      <c r="AG34" s="40">
        <f>IFERROR(Base!AF34/GAMSbase!AF34,"")</f>
        <v>1.5988372093022558</v>
      </c>
      <c r="AH34" s="40">
        <f>IFERROR(Base!AG34/GAMSbase!AG34,"")</f>
        <v>1.5988372093022301</v>
      </c>
      <c r="AI34" s="40">
        <f>IFERROR(Base!AH34/GAMSbase!AH34,"")</f>
        <v>1.5988372093025174</v>
      </c>
      <c r="AJ34" s="40">
        <f>IFERROR(Base!AI34/GAMSbase!AI34,"")</f>
        <v>1.5988372093020351</v>
      </c>
      <c r="AK34" s="40">
        <f>IFERROR(Base!AJ34/GAMSbase!AJ34,"")</f>
        <v>1.5988372093023646</v>
      </c>
      <c r="AL34" s="40">
        <f>IFERROR(Base!AK34/GAMSbase!AK34,"")</f>
        <v>1.5988372093024774</v>
      </c>
      <c r="AM34" s="40">
        <f>IFERROR(Base!AL34/GAMSbase!AL34,"")</f>
        <v>1.5988372093018126</v>
      </c>
      <c r="AN34" s="40">
        <f>IFERROR(Base!AM34/GAMSbase!AM34,"")</f>
        <v>1.5988372093028205</v>
      </c>
      <c r="AO34" s="40">
        <f>IFERROR(Base!AN34/GAMSbase!AN34,"")</f>
        <v>1.5988372093023948</v>
      </c>
      <c r="AP34" s="40">
        <f>IFERROR(Base!AO34/GAMSbase!AO34,"")</f>
        <v>1.5988372093021763</v>
      </c>
      <c r="AQ34" s="40">
        <f>IFERROR(Base!AP34/GAMSbase!AP34,"")</f>
        <v>1.5988372093027201</v>
      </c>
      <c r="AR34" s="40">
        <f>IFERROR(Base!AQ34/GAMSbase!AQ34,"")</f>
        <v>1.5988372093022607</v>
      </c>
      <c r="AS34" s="40">
        <f>IFERROR(Base!AR34/GAMSbase!AR34,"")</f>
        <v>1.5988372093027989</v>
      </c>
      <c r="AT34" s="40">
        <f>IFERROR(Base!AS34/GAMSbase!AS34,"")</f>
        <v>1.598837209302143</v>
      </c>
      <c r="AU34" s="40">
        <f>IFERROR(Base!AT34/GAMSbase!AT34,"")</f>
        <v>1.5988372093029573</v>
      </c>
      <c r="AV34" s="40">
        <f>IFERROR(Base!AU34/GAMSbase!AU34,"")</f>
        <v>1.5988372093027396</v>
      </c>
      <c r="AW34" s="40">
        <f>IFERROR(Base!AV34/GAMSbase!AV34,"")</f>
        <v>1.5988372093016596</v>
      </c>
      <c r="AX34" s="40">
        <f>IFERROR(Base!AW34/GAMSbase!AW34,"")</f>
        <v>1.5988372093016214</v>
      </c>
      <c r="AY34" s="40">
        <f>IFERROR(Base!AX34/GAMSbase!AX34,"")</f>
        <v>1.5988372093020129</v>
      </c>
      <c r="AZ34" s="40">
        <f>IFERROR(Base!AY34/GAMSbase!AY34,"")</f>
        <v>1.5988372093024146</v>
      </c>
      <c r="BA34" s="40">
        <f>IFERROR(Base!AZ34/GAMSbase!AZ34,"")</f>
        <v>1.5988372093019201</v>
      </c>
      <c r="BB34" s="40">
        <f>IFERROR(Base!BA34/GAMSbase!BA34,"")</f>
        <v>1.5988372093030612</v>
      </c>
      <c r="BC34" s="40">
        <f>IFERROR(Base!BB34/GAMSbase!BB34,"")</f>
        <v>1.5988372093025842</v>
      </c>
      <c r="BD34" s="40">
        <f>IFERROR(Base!BC34/GAMSbase!BC34,"")</f>
        <v>1.5988372093030288</v>
      </c>
      <c r="BE34" s="40">
        <f>IFERROR(Base!BD34/GAMSbase!BD34,"")</f>
        <v>1.5988372093026639</v>
      </c>
      <c r="BF34" s="40">
        <f>IFERROR(Base!BE34/GAMSbase!BE34,"")</f>
        <v>1.5988372093023364</v>
      </c>
      <c r="BG34" s="40">
        <f>IFERROR(Base!BF34/GAMSbase!BF34,"")</f>
        <v>1.5988372093015688</v>
      </c>
      <c r="BH34" s="40">
        <f>IFERROR(Base!BG34/GAMSbase!BG34,"")</f>
        <v>1.5988372093017167</v>
      </c>
      <c r="BI34" s="40">
        <f>IFERROR(Base!BH34/GAMSbase!BH34,"")</f>
        <v>1.5988372093018175</v>
      </c>
      <c r="BJ34" s="40">
        <f>IFERROR(Base!BI34/GAMSbase!BI34,"")</f>
        <v>1.5988372093031114</v>
      </c>
    </row>
    <row r="35" spans="1:62" x14ac:dyDescent="0.15">
      <c r="A35" t="str">
        <f>Base!A35</f>
        <v xml:space="preserve">   Ratio of asymptotic to initial backstop price</v>
      </c>
      <c r="B35" t="str">
        <f>GAMSbase!A35</f>
        <v>Ratio of Asymptotic to Initial Backstop Price</v>
      </c>
      <c r="C35" s="40" t="str">
        <f>IFERROR(Base!B35/GAMSbase!B35,"")</f>
        <v/>
      </c>
      <c r="D35" s="40" t="str">
        <f>IFERROR(Base!C35/GAMSbase!C35,"")</f>
        <v/>
      </c>
      <c r="E35" s="40" t="str">
        <f>IFERROR(Base!D35/GAMSbase!D35,"")</f>
        <v/>
      </c>
      <c r="F35" s="40" t="str">
        <f>IFERROR(Base!E35/GAMSbase!E35,"")</f>
        <v/>
      </c>
      <c r="G35" s="40" t="str">
        <f>IFERROR(Base!F35/GAMSbase!F35,"")</f>
        <v/>
      </c>
      <c r="H35" s="40" t="str">
        <f>IFERROR(Base!G35/GAMSbase!G35,"")</f>
        <v/>
      </c>
      <c r="I35" s="40" t="str">
        <f>IFERROR(Base!H35/GAMSbase!H35,"")</f>
        <v/>
      </c>
      <c r="J35" s="40" t="str">
        <f>IFERROR(Base!I35/GAMSbase!I35,"")</f>
        <v/>
      </c>
      <c r="K35" s="40" t="str">
        <f>IFERROR(Base!J35/GAMSbase!J35,"")</f>
        <v/>
      </c>
      <c r="L35" s="40" t="str">
        <f>IFERROR(Base!K35/GAMSbase!K35,"")</f>
        <v/>
      </c>
      <c r="M35" s="40" t="str">
        <f>IFERROR(Base!L35/GAMSbase!L35,"")</f>
        <v/>
      </c>
      <c r="N35" s="40" t="str">
        <f>IFERROR(Base!M35/GAMSbase!M35,"")</f>
        <v/>
      </c>
      <c r="O35" s="40" t="str">
        <f>IFERROR(Base!N35/GAMSbase!N35,"")</f>
        <v/>
      </c>
      <c r="P35" s="40" t="str">
        <f>IFERROR(Base!O35/GAMSbase!O35,"")</f>
        <v/>
      </c>
      <c r="Q35" s="40" t="str">
        <f>IFERROR(Base!P35/GAMSbase!P35,"")</f>
        <v/>
      </c>
      <c r="R35" s="40" t="str">
        <f>IFERROR(Base!Q35/GAMSbase!Q35,"")</f>
        <v/>
      </c>
      <c r="S35" s="40" t="str">
        <f>IFERROR(Base!R35/GAMSbase!R35,"")</f>
        <v/>
      </c>
      <c r="T35" s="40" t="str">
        <f>IFERROR(Base!S35/GAMSbase!S35,"")</f>
        <v/>
      </c>
      <c r="U35" s="40" t="str">
        <f>IFERROR(Base!T35/GAMSbase!T35,"")</f>
        <v/>
      </c>
      <c r="V35" s="40" t="str">
        <f>IFERROR(Base!U35/GAMSbase!U35,"")</f>
        <v/>
      </c>
      <c r="W35" s="40" t="str">
        <f>IFERROR(Base!V35/GAMSbase!V35,"")</f>
        <v/>
      </c>
      <c r="X35" s="40" t="str">
        <f>IFERROR(Base!W35/GAMSbase!W35,"")</f>
        <v/>
      </c>
      <c r="Y35" s="40" t="str">
        <f>IFERROR(Base!X35/GAMSbase!X35,"")</f>
        <v/>
      </c>
      <c r="Z35" s="40" t="str">
        <f>IFERROR(Base!Y35/GAMSbase!Y35,"")</f>
        <v/>
      </c>
      <c r="AA35" s="40" t="str">
        <f>IFERROR(Base!Z35/GAMSbase!Z35,"")</f>
        <v/>
      </c>
      <c r="AB35" s="40" t="str">
        <f>IFERROR(Base!AA35/GAMSbase!AA35,"")</f>
        <v/>
      </c>
      <c r="AC35" s="40" t="str">
        <f>IFERROR(Base!AB35/GAMSbase!AB35,"")</f>
        <v/>
      </c>
      <c r="AD35" s="40" t="str">
        <f>IFERROR(Base!AC35/GAMSbase!AC35,"")</f>
        <v/>
      </c>
      <c r="AE35" s="40" t="str">
        <f>IFERROR(Base!AD35/GAMSbase!AD35,"")</f>
        <v/>
      </c>
      <c r="AF35" s="40" t="str">
        <f>IFERROR(Base!AE35/GAMSbase!AE35,"")</f>
        <v/>
      </c>
      <c r="AG35" s="40" t="str">
        <f>IFERROR(Base!AF35/GAMSbase!AF35,"")</f>
        <v/>
      </c>
      <c r="AH35" s="40" t="str">
        <f>IFERROR(Base!AG35/GAMSbase!AG35,"")</f>
        <v/>
      </c>
      <c r="AI35" s="40" t="str">
        <f>IFERROR(Base!AH35/GAMSbase!AH35,"")</f>
        <v/>
      </c>
      <c r="AJ35" s="40" t="str">
        <f>IFERROR(Base!AI35/GAMSbase!AI35,"")</f>
        <v/>
      </c>
      <c r="AK35" s="40" t="str">
        <f>IFERROR(Base!AJ35/GAMSbase!AJ35,"")</f>
        <v/>
      </c>
      <c r="AL35" s="40" t="str">
        <f>IFERROR(Base!AK35/GAMSbase!AK35,"")</f>
        <v/>
      </c>
      <c r="AM35" s="40" t="str">
        <f>IFERROR(Base!AL35/GAMSbase!AL35,"")</f>
        <v/>
      </c>
      <c r="AN35" s="40" t="str">
        <f>IFERROR(Base!AM35/GAMSbase!AM35,"")</f>
        <v/>
      </c>
      <c r="AO35" s="40" t="str">
        <f>IFERROR(Base!AN35/GAMSbase!AN35,"")</f>
        <v/>
      </c>
      <c r="AP35" s="40" t="str">
        <f>IFERROR(Base!AO35/GAMSbase!AO35,"")</f>
        <v/>
      </c>
      <c r="AQ35" s="40" t="str">
        <f>IFERROR(Base!AP35/GAMSbase!AP35,"")</f>
        <v/>
      </c>
      <c r="AR35" s="40" t="str">
        <f>IFERROR(Base!AQ35/GAMSbase!AQ35,"")</f>
        <v/>
      </c>
      <c r="AS35" s="40" t="str">
        <f>IFERROR(Base!AR35/GAMSbase!AR35,"")</f>
        <v/>
      </c>
      <c r="AT35" s="40" t="str">
        <f>IFERROR(Base!AS35/GAMSbase!AS35,"")</f>
        <v/>
      </c>
      <c r="AU35" s="40" t="str">
        <f>IFERROR(Base!AT35/GAMSbase!AT35,"")</f>
        <v/>
      </c>
      <c r="AV35" s="40" t="str">
        <f>IFERROR(Base!AU35/GAMSbase!AU35,"")</f>
        <v/>
      </c>
      <c r="AW35" s="40" t="str">
        <f>IFERROR(Base!AV35/GAMSbase!AV35,"")</f>
        <v/>
      </c>
      <c r="AX35" s="40" t="str">
        <f>IFERROR(Base!AW35/GAMSbase!AW35,"")</f>
        <v/>
      </c>
      <c r="AY35" s="40" t="str">
        <f>IFERROR(Base!AX35/GAMSbase!AX35,"")</f>
        <v/>
      </c>
      <c r="AZ35" s="40" t="str">
        <f>IFERROR(Base!AY35/GAMSbase!AY35,"")</f>
        <v/>
      </c>
      <c r="BA35" s="40" t="str">
        <f>IFERROR(Base!AZ35/GAMSbase!AZ35,"")</f>
        <v/>
      </c>
      <c r="BB35" s="40" t="str">
        <f>IFERROR(Base!BA35/GAMSbase!BA35,"")</f>
        <v/>
      </c>
      <c r="BC35" s="40" t="str">
        <f>IFERROR(Base!BB35/GAMSbase!BB35,"")</f>
        <v/>
      </c>
      <c r="BD35" s="40" t="str">
        <f>IFERROR(Base!BC35/GAMSbase!BC35,"")</f>
        <v/>
      </c>
      <c r="BE35" s="40" t="str">
        <f>IFERROR(Base!BD35/GAMSbase!BD35,"")</f>
        <v/>
      </c>
      <c r="BF35" s="40" t="str">
        <f>IFERROR(Base!BE35/GAMSbase!BE35,"")</f>
        <v/>
      </c>
      <c r="BG35" s="40" t="str">
        <f>IFERROR(Base!BF35/GAMSbase!BF35,"")</f>
        <v/>
      </c>
      <c r="BH35" s="40" t="str">
        <f>IFERROR(Base!BG35/GAMSbase!BG35,"")</f>
        <v/>
      </c>
      <c r="BI35" s="40" t="str">
        <f>IFERROR(Base!BH35/GAMSbase!BH35,"")</f>
        <v/>
      </c>
      <c r="BJ35" s="40" t="str">
        <f>IFERROR(Base!BI35/GAMSbase!BI35,"")</f>
        <v/>
      </c>
    </row>
    <row r="36" spans="1:62" x14ac:dyDescent="0.15">
      <c r="A36" t="str">
        <f>Base!A36</f>
        <v xml:space="preserve">   Decline rate of backstop price (per half-decade)</v>
      </c>
      <c r="B36" t="str">
        <f>GAMSbase!A36</f>
        <v>Decline Rate of Backstop Price (per period)</v>
      </c>
      <c r="C36" s="40" t="str">
        <f>IFERROR(Base!B36/GAMSbase!B36,"")</f>
        <v/>
      </c>
      <c r="D36" s="40" t="str">
        <f>IFERROR(Base!C36/GAMSbase!C36,"")</f>
        <v/>
      </c>
      <c r="E36" s="40" t="str">
        <f>IFERROR(Base!D36/GAMSbase!D36,"")</f>
        <v/>
      </c>
      <c r="F36" s="40" t="str">
        <f>IFERROR(Base!E36/GAMSbase!E36,"")</f>
        <v/>
      </c>
      <c r="G36" s="40" t="str">
        <f>IFERROR(Base!F36/GAMSbase!F36,"")</f>
        <v/>
      </c>
      <c r="H36" s="40" t="str">
        <f>IFERROR(Base!G36/GAMSbase!G36,"")</f>
        <v/>
      </c>
      <c r="I36" s="40" t="str">
        <f>IFERROR(Base!H36/GAMSbase!H36,"")</f>
        <v/>
      </c>
      <c r="J36" s="40" t="str">
        <f>IFERROR(Base!I36/GAMSbase!I36,"")</f>
        <v/>
      </c>
      <c r="K36" s="40" t="str">
        <f>IFERROR(Base!J36/GAMSbase!J36,"")</f>
        <v/>
      </c>
      <c r="L36" s="40" t="str">
        <f>IFERROR(Base!K36/GAMSbase!K36,"")</f>
        <v/>
      </c>
      <c r="M36" s="40" t="str">
        <f>IFERROR(Base!L36/GAMSbase!L36,"")</f>
        <v/>
      </c>
      <c r="N36" s="40" t="str">
        <f>IFERROR(Base!M36/GAMSbase!M36,"")</f>
        <v/>
      </c>
      <c r="O36" s="40" t="str">
        <f>IFERROR(Base!N36/GAMSbase!N36,"")</f>
        <v/>
      </c>
      <c r="P36" s="40" t="str">
        <f>IFERROR(Base!O36/GAMSbase!O36,"")</f>
        <v/>
      </c>
      <c r="Q36" s="40" t="str">
        <f>IFERROR(Base!P36/GAMSbase!P36,"")</f>
        <v/>
      </c>
      <c r="R36" s="40" t="str">
        <f>IFERROR(Base!Q36/GAMSbase!Q36,"")</f>
        <v/>
      </c>
      <c r="S36" s="40" t="str">
        <f>IFERROR(Base!R36/GAMSbase!R36,"")</f>
        <v/>
      </c>
      <c r="T36" s="40" t="str">
        <f>IFERROR(Base!S36/GAMSbase!S36,"")</f>
        <v/>
      </c>
      <c r="U36" s="40" t="str">
        <f>IFERROR(Base!T36/GAMSbase!T36,"")</f>
        <v/>
      </c>
      <c r="V36" s="40" t="str">
        <f>IFERROR(Base!U36/GAMSbase!U36,"")</f>
        <v/>
      </c>
      <c r="W36" s="40" t="str">
        <f>IFERROR(Base!V36/GAMSbase!V36,"")</f>
        <v/>
      </c>
      <c r="X36" s="40" t="str">
        <f>IFERROR(Base!W36/GAMSbase!W36,"")</f>
        <v/>
      </c>
      <c r="Y36" s="40" t="str">
        <f>IFERROR(Base!X36/GAMSbase!X36,"")</f>
        <v/>
      </c>
      <c r="Z36" s="40" t="str">
        <f>IFERROR(Base!Y36/GAMSbase!Y36,"")</f>
        <v/>
      </c>
      <c r="AA36" s="40" t="str">
        <f>IFERROR(Base!Z36/GAMSbase!Z36,"")</f>
        <v/>
      </c>
      <c r="AB36" s="40" t="str">
        <f>IFERROR(Base!AA36/GAMSbase!AA36,"")</f>
        <v/>
      </c>
      <c r="AC36" s="40" t="str">
        <f>IFERROR(Base!AB36/GAMSbase!AB36,"")</f>
        <v/>
      </c>
      <c r="AD36" s="40" t="str">
        <f>IFERROR(Base!AC36/GAMSbase!AC36,"")</f>
        <v/>
      </c>
      <c r="AE36" s="40" t="str">
        <f>IFERROR(Base!AD36/GAMSbase!AD36,"")</f>
        <v/>
      </c>
      <c r="AF36" s="40" t="str">
        <f>IFERROR(Base!AE36/GAMSbase!AE36,"")</f>
        <v/>
      </c>
      <c r="AG36" s="40" t="str">
        <f>IFERROR(Base!AF36/GAMSbase!AF36,"")</f>
        <v/>
      </c>
      <c r="AH36" s="40" t="str">
        <f>IFERROR(Base!AG36/GAMSbase!AG36,"")</f>
        <v/>
      </c>
      <c r="AI36" s="40" t="str">
        <f>IFERROR(Base!AH36/GAMSbase!AH36,"")</f>
        <v/>
      </c>
      <c r="AJ36" s="40" t="str">
        <f>IFERROR(Base!AI36/GAMSbase!AI36,"")</f>
        <v/>
      </c>
      <c r="AK36" s="40" t="str">
        <f>IFERROR(Base!AJ36/GAMSbase!AJ36,"")</f>
        <v/>
      </c>
      <c r="AL36" s="40" t="str">
        <f>IFERROR(Base!AK36/GAMSbase!AK36,"")</f>
        <v/>
      </c>
      <c r="AM36" s="40" t="str">
        <f>IFERROR(Base!AL36/GAMSbase!AL36,"")</f>
        <v/>
      </c>
      <c r="AN36" s="40" t="str">
        <f>IFERROR(Base!AM36/GAMSbase!AM36,"")</f>
        <v/>
      </c>
      <c r="AO36" s="40" t="str">
        <f>IFERROR(Base!AN36/GAMSbase!AN36,"")</f>
        <v/>
      </c>
      <c r="AP36" s="40" t="str">
        <f>IFERROR(Base!AO36/GAMSbase!AO36,"")</f>
        <v/>
      </c>
      <c r="AQ36" s="40" t="str">
        <f>IFERROR(Base!AP36/GAMSbase!AP36,"")</f>
        <v/>
      </c>
      <c r="AR36" s="40" t="str">
        <f>IFERROR(Base!AQ36/GAMSbase!AQ36,"")</f>
        <v/>
      </c>
      <c r="AS36" s="40" t="str">
        <f>IFERROR(Base!AR36/GAMSbase!AR36,"")</f>
        <v/>
      </c>
      <c r="AT36" s="40" t="str">
        <f>IFERROR(Base!AS36/GAMSbase!AS36,"")</f>
        <v/>
      </c>
      <c r="AU36" s="40" t="str">
        <f>IFERROR(Base!AT36/GAMSbase!AT36,"")</f>
        <v/>
      </c>
      <c r="AV36" s="40" t="str">
        <f>IFERROR(Base!AU36/GAMSbase!AU36,"")</f>
        <v/>
      </c>
      <c r="AW36" s="40" t="str">
        <f>IFERROR(Base!AV36/GAMSbase!AV36,"")</f>
        <v/>
      </c>
      <c r="AX36" s="40" t="str">
        <f>IFERROR(Base!AW36/GAMSbase!AW36,"")</f>
        <v/>
      </c>
      <c r="AY36" s="40" t="str">
        <f>IFERROR(Base!AX36/GAMSbase!AX36,"")</f>
        <v/>
      </c>
      <c r="AZ36" s="40" t="str">
        <f>IFERROR(Base!AY36/GAMSbase!AY36,"")</f>
        <v/>
      </c>
      <c r="BA36" s="40" t="str">
        <f>IFERROR(Base!AZ36/GAMSbase!AZ36,"")</f>
        <v/>
      </c>
      <c r="BB36" s="40" t="str">
        <f>IFERROR(Base!BA36/GAMSbase!BA36,"")</f>
        <v/>
      </c>
      <c r="BC36" s="40" t="str">
        <f>IFERROR(Base!BB36/GAMSbase!BB36,"")</f>
        <v/>
      </c>
      <c r="BD36" s="40" t="str">
        <f>IFERROR(Base!BC36/GAMSbase!BC36,"")</f>
        <v/>
      </c>
      <c r="BE36" s="40" t="str">
        <f>IFERROR(Base!BD36/GAMSbase!BD36,"")</f>
        <v/>
      </c>
      <c r="BF36" s="40" t="str">
        <f>IFERROR(Base!BE36/GAMSbase!BE36,"")</f>
        <v/>
      </c>
      <c r="BG36" s="40" t="str">
        <f>IFERROR(Base!BF36/GAMSbase!BF36,"")</f>
        <v/>
      </c>
      <c r="BH36" s="40" t="str">
        <f>IFERROR(Base!BG36/GAMSbase!BG36,"")</f>
        <v/>
      </c>
      <c r="BI36" s="40" t="str">
        <f>IFERROR(Base!BH36/GAMSbase!BH36,"")</f>
        <v/>
      </c>
      <c r="BJ36" s="40" t="str">
        <f>IFERROR(Base!BI36/GAMSbase!BI36,"")</f>
        <v/>
      </c>
    </row>
    <row r="37" spans="1:62" x14ac:dyDescent="0.15">
      <c r="A37" t="str">
        <f>Base!A37</f>
        <v xml:space="preserve">   Upper limit of control rate after 2150</v>
      </c>
      <c r="B37" t="str">
        <f>GAMSbase!A37</f>
        <v>Upper limit of Control Rate</v>
      </c>
      <c r="C37" s="40">
        <f>IFERROR(Base!B37/GAMSbase!B37,"")</f>
        <v>1</v>
      </c>
      <c r="D37" s="40" t="str">
        <f>IFERROR(Base!C37/GAMSbase!C37,"")</f>
        <v/>
      </c>
      <c r="E37" s="40" t="str">
        <f>IFERROR(Base!D37/GAMSbase!D37,"")</f>
        <v/>
      </c>
      <c r="F37" s="40" t="str">
        <f>IFERROR(Base!E37/GAMSbase!E37,"")</f>
        <v/>
      </c>
      <c r="G37" s="40" t="str">
        <f>IFERROR(Base!F37/GAMSbase!F37,"")</f>
        <v/>
      </c>
      <c r="H37" s="40" t="str">
        <f>IFERROR(Base!G37/GAMSbase!G37,"")</f>
        <v/>
      </c>
      <c r="I37" s="40" t="str">
        <f>IFERROR(Base!H37/GAMSbase!H37,"")</f>
        <v/>
      </c>
      <c r="J37" s="40" t="str">
        <f>IFERROR(Base!I37/GAMSbase!I37,"")</f>
        <v/>
      </c>
      <c r="K37" s="40" t="str">
        <f>IFERROR(Base!J37/GAMSbase!J37,"")</f>
        <v/>
      </c>
      <c r="L37" s="40" t="str">
        <f>IFERROR(Base!K37/GAMSbase!K37,"")</f>
        <v/>
      </c>
      <c r="M37" s="40" t="str">
        <f>IFERROR(Base!L37/GAMSbase!L37,"")</f>
        <v/>
      </c>
      <c r="N37" s="40" t="str">
        <f>IFERROR(Base!M37/GAMSbase!M37,"")</f>
        <v/>
      </c>
      <c r="O37" s="40" t="str">
        <f>IFERROR(Base!N37/GAMSbase!N37,"")</f>
        <v/>
      </c>
      <c r="P37" s="40" t="str">
        <f>IFERROR(Base!O37/GAMSbase!O37,"")</f>
        <v/>
      </c>
      <c r="Q37" s="40" t="str">
        <f>IFERROR(Base!P37/GAMSbase!P37,"")</f>
        <v/>
      </c>
      <c r="R37" s="40" t="str">
        <f>IFERROR(Base!Q37/GAMSbase!Q37,"")</f>
        <v/>
      </c>
      <c r="S37" s="40" t="str">
        <f>IFERROR(Base!R37/GAMSbase!R37,"")</f>
        <v/>
      </c>
      <c r="T37" s="40" t="str">
        <f>IFERROR(Base!S37/GAMSbase!S37,"")</f>
        <v/>
      </c>
      <c r="U37" s="40" t="str">
        <f>IFERROR(Base!T37/GAMSbase!T37,"")</f>
        <v/>
      </c>
      <c r="V37" s="40" t="str">
        <f>IFERROR(Base!U37/GAMSbase!U37,"")</f>
        <v/>
      </c>
      <c r="W37" s="40" t="str">
        <f>IFERROR(Base!V37/GAMSbase!V37,"")</f>
        <v/>
      </c>
      <c r="X37" s="40" t="str">
        <f>IFERROR(Base!W37/GAMSbase!W37,"")</f>
        <v/>
      </c>
      <c r="Y37" s="40" t="str">
        <f>IFERROR(Base!X37/GAMSbase!X37,"")</f>
        <v/>
      </c>
      <c r="Z37" s="40" t="str">
        <f>IFERROR(Base!Y37/GAMSbase!Y37,"")</f>
        <v/>
      </c>
      <c r="AA37" s="40" t="str">
        <f>IFERROR(Base!Z37/GAMSbase!Z37,"")</f>
        <v/>
      </c>
      <c r="AB37" s="40" t="str">
        <f>IFERROR(Base!AA37/GAMSbase!AA37,"")</f>
        <v/>
      </c>
      <c r="AC37" s="40" t="str">
        <f>IFERROR(Base!AB37/GAMSbase!AB37,"")</f>
        <v/>
      </c>
      <c r="AD37" s="40" t="str">
        <f>IFERROR(Base!AC37/GAMSbase!AC37,"")</f>
        <v/>
      </c>
      <c r="AE37" s="40" t="str">
        <f>IFERROR(Base!AD37/GAMSbase!AD37,"")</f>
        <v/>
      </c>
      <c r="AF37" s="40" t="str">
        <f>IFERROR(Base!AE37/GAMSbase!AE37,"")</f>
        <v/>
      </c>
      <c r="AG37" s="40" t="str">
        <f>IFERROR(Base!AF37/GAMSbase!AF37,"")</f>
        <v/>
      </c>
      <c r="AH37" s="40" t="str">
        <f>IFERROR(Base!AG37/GAMSbase!AG37,"")</f>
        <v/>
      </c>
      <c r="AI37" s="40" t="str">
        <f>IFERROR(Base!AH37/GAMSbase!AH37,"")</f>
        <v/>
      </c>
      <c r="AJ37" s="40" t="str">
        <f>IFERROR(Base!AI37/GAMSbase!AI37,"")</f>
        <v/>
      </c>
      <c r="AK37" s="40" t="str">
        <f>IFERROR(Base!AJ37/GAMSbase!AJ37,"")</f>
        <v/>
      </c>
      <c r="AL37" s="40" t="str">
        <f>IFERROR(Base!AK37/GAMSbase!AK37,"")</f>
        <v/>
      </c>
      <c r="AM37" s="40" t="str">
        <f>IFERROR(Base!AL37/GAMSbase!AL37,"")</f>
        <v/>
      </c>
      <c r="AN37" s="40" t="str">
        <f>IFERROR(Base!AM37/GAMSbase!AM37,"")</f>
        <v/>
      </c>
      <c r="AO37" s="40" t="str">
        <f>IFERROR(Base!AN37/GAMSbase!AN37,"")</f>
        <v/>
      </c>
      <c r="AP37" s="40" t="str">
        <f>IFERROR(Base!AO37/GAMSbase!AO37,"")</f>
        <v/>
      </c>
      <c r="AQ37" s="40" t="str">
        <f>IFERROR(Base!AP37/GAMSbase!AP37,"")</f>
        <v/>
      </c>
      <c r="AR37" s="40" t="str">
        <f>IFERROR(Base!AQ37/GAMSbase!AQ37,"")</f>
        <v/>
      </c>
      <c r="AS37" s="40" t="str">
        <f>IFERROR(Base!AR37/GAMSbase!AR37,"")</f>
        <v/>
      </c>
      <c r="AT37" s="40" t="str">
        <f>IFERROR(Base!AS37/GAMSbase!AS37,"")</f>
        <v/>
      </c>
      <c r="AU37" s="40" t="str">
        <f>IFERROR(Base!AT37/GAMSbase!AT37,"")</f>
        <v/>
      </c>
      <c r="AV37" s="40" t="str">
        <f>IFERROR(Base!AU37/GAMSbase!AU37,"")</f>
        <v/>
      </c>
      <c r="AW37" s="40" t="str">
        <f>IFERROR(Base!AV37/GAMSbase!AV37,"")</f>
        <v/>
      </c>
      <c r="AX37" s="40" t="str">
        <f>IFERROR(Base!AW37/GAMSbase!AW37,"")</f>
        <v/>
      </c>
      <c r="AY37" s="40" t="str">
        <f>IFERROR(Base!AX37/GAMSbase!AX37,"")</f>
        <v/>
      </c>
      <c r="AZ37" s="40" t="str">
        <f>IFERROR(Base!AY37/GAMSbase!AY37,"")</f>
        <v/>
      </c>
      <c r="BA37" s="40" t="str">
        <f>IFERROR(Base!AZ37/GAMSbase!AZ37,"")</f>
        <v/>
      </c>
      <c r="BB37" s="40" t="str">
        <f>IFERROR(Base!BA37/GAMSbase!BA37,"")</f>
        <v/>
      </c>
      <c r="BC37" s="40" t="str">
        <f>IFERROR(Base!BB37/GAMSbase!BB37,"")</f>
        <v/>
      </c>
      <c r="BD37" s="40" t="str">
        <f>IFERROR(Base!BC37/GAMSbase!BC37,"")</f>
        <v/>
      </c>
      <c r="BE37" s="40" t="str">
        <f>IFERROR(Base!BD37/GAMSbase!BD37,"")</f>
        <v/>
      </c>
      <c r="BF37" s="40" t="str">
        <f>IFERROR(Base!BE37/GAMSbase!BE37,"")</f>
        <v/>
      </c>
      <c r="BG37" s="40" t="str">
        <f>IFERROR(Base!BF37/GAMSbase!BF37,"")</f>
        <v/>
      </c>
      <c r="BH37" s="40" t="str">
        <f>IFERROR(Base!BG37/GAMSbase!BG37,"")</f>
        <v/>
      </c>
      <c r="BI37" s="40" t="str">
        <f>IFERROR(Base!BH37/GAMSbase!BH37,"")</f>
        <v/>
      </c>
      <c r="BJ37" s="40" t="str">
        <f>IFERROR(Base!BI37/GAMSbase!BI37,"")</f>
        <v/>
      </c>
    </row>
    <row r="38" spans="1:62" x14ac:dyDescent="0.15">
      <c r="A38" t="str">
        <f>Base!A38</f>
        <v>Backstop competitive year (pback declines rapidly for periods beyond)</v>
      </c>
      <c r="B38" t="str">
        <f>GAMSbase!A38</f>
        <v>Backstop Competitive Year (Henceforth pBack declines rapidly)</v>
      </c>
      <c r="C38" s="40" t="str">
        <f>IFERROR(Base!B38/GAMSbase!B38,"")</f>
        <v/>
      </c>
      <c r="D38" s="40" t="str">
        <f>IFERROR(Base!C38/GAMSbase!C38,"")</f>
        <v/>
      </c>
      <c r="E38" s="40" t="str">
        <f>IFERROR(Base!D38/GAMSbase!D38,"")</f>
        <v/>
      </c>
      <c r="F38" s="40" t="str">
        <f>IFERROR(Base!E38/GAMSbase!E38,"")</f>
        <v/>
      </c>
      <c r="G38" s="40" t="str">
        <f>IFERROR(Base!F38/GAMSbase!F38,"")</f>
        <v/>
      </c>
      <c r="H38" s="40" t="str">
        <f>IFERROR(Base!G38/GAMSbase!G38,"")</f>
        <v/>
      </c>
      <c r="I38" s="40" t="str">
        <f>IFERROR(Base!H38/GAMSbase!H38,"")</f>
        <v/>
      </c>
      <c r="J38" s="40" t="str">
        <f>IFERROR(Base!I38/GAMSbase!I38,"")</f>
        <v/>
      </c>
      <c r="K38" s="40" t="str">
        <f>IFERROR(Base!J38/GAMSbase!J38,"")</f>
        <v/>
      </c>
      <c r="L38" s="40" t="str">
        <f>IFERROR(Base!K38/GAMSbase!K38,"")</f>
        <v/>
      </c>
      <c r="M38" s="40" t="str">
        <f>IFERROR(Base!L38/GAMSbase!L38,"")</f>
        <v/>
      </c>
      <c r="N38" s="40" t="str">
        <f>IFERROR(Base!M38/GAMSbase!M38,"")</f>
        <v/>
      </c>
      <c r="O38" s="40" t="str">
        <f>IFERROR(Base!N38/GAMSbase!N38,"")</f>
        <v/>
      </c>
      <c r="P38" s="40" t="str">
        <f>IFERROR(Base!O38/GAMSbase!O38,"")</f>
        <v/>
      </c>
      <c r="Q38" s="40" t="str">
        <f>IFERROR(Base!P38/GAMSbase!P38,"")</f>
        <v/>
      </c>
      <c r="R38" s="40" t="str">
        <f>IFERROR(Base!Q38/GAMSbase!Q38,"")</f>
        <v/>
      </c>
      <c r="S38" s="40" t="str">
        <f>IFERROR(Base!R38/GAMSbase!R38,"")</f>
        <v/>
      </c>
      <c r="T38" s="40" t="str">
        <f>IFERROR(Base!S38/GAMSbase!S38,"")</f>
        <v/>
      </c>
      <c r="U38" s="40" t="str">
        <f>IFERROR(Base!T38/GAMSbase!T38,"")</f>
        <v/>
      </c>
      <c r="V38" s="40" t="str">
        <f>IFERROR(Base!U38/GAMSbase!U38,"")</f>
        <v/>
      </c>
      <c r="W38" s="40" t="str">
        <f>IFERROR(Base!V38/GAMSbase!V38,"")</f>
        <v/>
      </c>
      <c r="X38" s="40" t="str">
        <f>IFERROR(Base!W38/GAMSbase!W38,"")</f>
        <v/>
      </c>
      <c r="Y38" s="40" t="str">
        <f>IFERROR(Base!X38/GAMSbase!X38,"")</f>
        <v/>
      </c>
      <c r="Z38" s="40" t="str">
        <f>IFERROR(Base!Y38/GAMSbase!Y38,"")</f>
        <v/>
      </c>
      <c r="AA38" s="40" t="str">
        <f>IFERROR(Base!Z38/GAMSbase!Z38,"")</f>
        <v/>
      </c>
      <c r="AB38" s="40" t="str">
        <f>IFERROR(Base!AA38/GAMSbase!AA38,"")</f>
        <v/>
      </c>
      <c r="AC38" s="40" t="str">
        <f>IFERROR(Base!AB38/GAMSbase!AB38,"")</f>
        <v/>
      </c>
      <c r="AD38" s="40" t="str">
        <f>IFERROR(Base!AC38/GAMSbase!AC38,"")</f>
        <v/>
      </c>
      <c r="AE38" s="40" t="str">
        <f>IFERROR(Base!AD38/GAMSbase!AD38,"")</f>
        <v/>
      </c>
      <c r="AF38" s="40" t="str">
        <f>IFERROR(Base!AE38/GAMSbase!AE38,"")</f>
        <v/>
      </c>
      <c r="AG38" s="40" t="str">
        <f>IFERROR(Base!AF38/GAMSbase!AF38,"")</f>
        <v/>
      </c>
      <c r="AH38" s="40" t="str">
        <f>IFERROR(Base!AG38/GAMSbase!AG38,"")</f>
        <v/>
      </c>
      <c r="AI38" s="40" t="str">
        <f>IFERROR(Base!AH38/GAMSbase!AH38,"")</f>
        <v/>
      </c>
      <c r="AJ38" s="40" t="str">
        <f>IFERROR(Base!AI38/GAMSbase!AI38,"")</f>
        <v/>
      </c>
      <c r="AK38" s="40" t="str">
        <f>IFERROR(Base!AJ38/GAMSbase!AJ38,"")</f>
        <v/>
      </c>
      <c r="AL38" s="40" t="str">
        <f>IFERROR(Base!AK38/GAMSbase!AK38,"")</f>
        <v/>
      </c>
      <c r="AM38" s="40" t="str">
        <f>IFERROR(Base!AL38/GAMSbase!AL38,"")</f>
        <v/>
      </c>
      <c r="AN38" s="40" t="str">
        <f>IFERROR(Base!AM38/GAMSbase!AM38,"")</f>
        <v/>
      </c>
      <c r="AO38" s="40" t="str">
        <f>IFERROR(Base!AN38/GAMSbase!AN38,"")</f>
        <v/>
      </c>
      <c r="AP38" s="40" t="str">
        <f>IFERROR(Base!AO38/GAMSbase!AO38,"")</f>
        <v/>
      </c>
      <c r="AQ38" s="40" t="str">
        <f>IFERROR(Base!AP38/GAMSbase!AP38,"")</f>
        <v/>
      </c>
      <c r="AR38" s="40" t="str">
        <f>IFERROR(Base!AQ38/GAMSbase!AQ38,"")</f>
        <v/>
      </c>
      <c r="AS38" s="40" t="str">
        <f>IFERROR(Base!AR38/GAMSbase!AR38,"")</f>
        <v/>
      </c>
      <c r="AT38" s="40" t="str">
        <f>IFERROR(Base!AS38/GAMSbase!AS38,"")</f>
        <v/>
      </c>
      <c r="AU38" s="40" t="str">
        <f>IFERROR(Base!AT38/GAMSbase!AT38,"")</f>
        <v/>
      </c>
      <c r="AV38" s="40" t="str">
        <f>IFERROR(Base!AU38/GAMSbase!AU38,"")</f>
        <v/>
      </c>
      <c r="AW38" s="40" t="str">
        <f>IFERROR(Base!AV38/GAMSbase!AV38,"")</f>
        <v/>
      </c>
      <c r="AX38" s="40" t="str">
        <f>IFERROR(Base!AW38/GAMSbase!AW38,"")</f>
        <v/>
      </c>
      <c r="AY38" s="40" t="str">
        <f>IFERROR(Base!AX38/GAMSbase!AX38,"")</f>
        <v/>
      </c>
      <c r="AZ38" s="40" t="str">
        <f>IFERROR(Base!AY38/GAMSbase!AY38,"")</f>
        <v/>
      </c>
      <c r="BA38" s="40" t="str">
        <f>IFERROR(Base!AZ38/GAMSbase!AZ38,"")</f>
        <v/>
      </c>
      <c r="BB38" s="40" t="str">
        <f>IFERROR(Base!BA38/GAMSbase!BA38,"")</f>
        <v/>
      </c>
      <c r="BC38" s="40" t="str">
        <f>IFERROR(Base!BB38/GAMSbase!BB38,"")</f>
        <v/>
      </c>
      <c r="BD38" s="40" t="str">
        <f>IFERROR(Base!BC38/GAMSbase!BC38,"")</f>
        <v/>
      </c>
      <c r="BE38" s="40" t="str">
        <f>IFERROR(Base!BD38/GAMSbase!BD38,"")</f>
        <v/>
      </c>
      <c r="BF38" s="40" t="str">
        <f>IFERROR(Base!BE38/GAMSbase!BE38,"")</f>
        <v/>
      </c>
      <c r="BG38" s="40" t="str">
        <f>IFERROR(Base!BF38/GAMSbase!BF38,"")</f>
        <v/>
      </c>
      <c r="BH38" s="40" t="str">
        <f>IFERROR(Base!BG38/GAMSbase!BG38,"")</f>
        <v/>
      </c>
      <c r="BI38" s="40" t="str">
        <f>IFERROR(Base!BH38/GAMSbase!BH38,"")</f>
        <v/>
      </c>
      <c r="BJ38" s="40" t="str">
        <f>IFERROR(Base!BI38/GAMSbase!BI38,"")</f>
        <v/>
      </c>
    </row>
    <row r="39" spans="1:62" x14ac:dyDescent="0.15">
      <c r="A39" t="str">
        <f>Base!A39</f>
        <v>Exponent of control cost function</v>
      </c>
      <c r="B39" t="str">
        <f>GAMSbase!A39</f>
        <v>Exponent of control cost function</v>
      </c>
      <c r="C39" s="40">
        <f>IFERROR(Base!B39/GAMSbase!B39,"")</f>
        <v>0.92857142857142871</v>
      </c>
      <c r="D39" s="40" t="str">
        <f>IFERROR(Base!C39/GAMSbase!C39,"")</f>
        <v/>
      </c>
      <c r="E39" s="40" t="str">
        <f>IFERROR(Base!D39/GAMSbase!D39,"")</f>
        <v/>
      </c>
      <c r="F39" s="40" t="str">
        <f>IFERROR(Base!E39/GAMSbase!E39,"")</f>
        <v/>
      </c>
      <c r="G39" s="40" t="str">
        <f>IFERROR(Base!F39/GAMSbase!F39,"")</f>
        <v/>
      </c>
      <c r="H39" s="40" t="str">
        <f>IFERROR(Base!G39/GAMSbase!G39,"")</f>
        <v/>
      </c>
      <c r="I39" s="40" t="str">
        <f>IFERROR(Base!H39/GAMSbase!H39,"")</f>
        <v/>
      </c>
      <c r="J39" s="40" t="str">
        <f>IFERROR(Base!I39/GAMSbase!I39,"")</f>
        <v/>
      </c>
      <c r="K39" s="40" t="str">
        <f>IFERROR(Base!J39/GAMSbase!J39,"")</f>
        <v/>
      </c>
      <c r="L39" s="40" t="str">
        <f>IFERROR(Base!K39/GAMSbase!K39,"")</f>
        <v/>
      </c>
      <c r="M39" s="40" t="str">
        <f>IFERROR(Base!L39/GAMSbase!L39,"")</f>
        <v/>
      </c>
      <c r="N39" s="40" t="str">
        <f>IFERROR(Base!M39/GAMSbase!M39,"")</f>
        <v/>
      </c>
      <c r="O39" s="40" t="str">
        <f>IFERROR(Base!N39/GAMSbase!N39,"")</f>
        <v/>
      </c>
      <c r="P39" s="40" t="str">
        <f>IFERROR(Base!O39/GAMSbase!O39,"")</f>
        <v/>
      </c>
      <c r="Q39" s="40" t="str">
        <f>IFERROR(Base!P39/GAMSbase!P39,"")</f>
        <v/>
      </c>
      <c r="R39" s="40" t="str">
        <f>IFERROR(Base!Q39/GAMSbase!Q39,"")</f>
        <v/>
      </c>
      <c r="S39" s="40" t="str">
        <f>IFERROR(Base!R39/GAMSbase!R39,"")</f>
        <v/>
      </c>
      <c r="T39" s="40" t="str">
        <f>IFERROR(Base!S39/GAMSbase!S39,"")</f>
        <v/>
      </c>
      <c r="U39" s="40" t="str">
        <f>IFERROR(Base!T39/GAMSbase!T39,"")</f>
        <v/>
      </c>
      <c r="V39" s="40" t="str">
        <f>IFERROR(Base!U39/GAMSbase!U39,"")</f>
        <v/>
      </c>
      <c r="W39" s="40" t="str">
        <f>IFERROR(Base!V39/GAMSbase!V39,"")</f>
        <v/>
      </c>
      <c r="X39" s="40" t="str">
        <f>IFERROR(Base!W39/GAMSbase!W39,"")</f>
        <v/>
      </c>
      <c r="Y39" s="40" t="str">
        <f>IFERROR(Base!X39/GAMSbase!X39,"")</f>
        <v/>
      </c>
      <c r="Z39" s="40" t="str">
        <f>IFERROR(Base!Y39/GAMSbase!Y39,"")</f>
        <v/>
      </c>
      <c r="AA39" s="40" t="str">
        <f>IFERROR(Base!Z39/GAMSbase!Z39,"")</f>
        <v/>
      </c>
      <c r="AB39" s="40" t="str">
        <f>IFERROR(Base!AA39/GAMSbase!AA39,"")</f>
        <v/>
      </c>
      <c r="AC39" s="40" t="str">
        <f>IFERROR(Base!AB39/GAMSbase!AB39,"")</f>
        <v/>
      </c>
      <c r="AD39" s="40" t="str">
        <f>IFERROR(Base!AC39/GAMSbase!AC39,"")</f>
        <v/>
      </c>
      <c r="AE39" s="40" t="str">
        <f>IFERROR(Base!AD39/GAMSbase!AD39,"")</f>
        <v/>
      </c>
      <c r="AF39" s="40" t="str">
        <f>IFERROR(Base!AE39/GAMSbase!AE39,"")</f>
        <v/>
      </c>
      <c r="AG39" s="40" t="str">
        <f>IFERROR(Base!AF39/GAMSbase!AF39,"")</f>
        <v/>
      </c>
      <c r="AH39" s="40" t="str">
        <f>IFERROR(Base!AG39/GAMSbase!AG39,"")</f>
        <v/>
      </c>
      <c r="AI39" s="40" t="str">
        <f>IFERROR(Base!AH39/GAMSbase!AH39,"")</f>
        <v/>
      </c>
      <c r="AJ39" s="40" t="str">
        <f>IFERROR(Base!AI39/GAMSbase!AI39,"")</f>
        <v/>
      </c>
      <c r="AK39" s="40" t="str">
        <f>IFERROR(Base!AJ39/GAMSbase!AJ39,"")</f>
        <v/>
      </c>
      <c r="AL39" s="40" t="str">
        <f>IFERROR(Base!AK39/GAMSbase!AK39,"")</f>
        <v/>
      </c>
      <c r="AM39" s="40" t="str">
        <f>IFERROR(Base!AL39/GAMSbase!AL39,"")</f>
        <v/>
      </c>
      <c r="AN39" s="40" t="str">
        <f>IFERROR(Base!AM39/GAMSbase!AM39,"")</f>
        <v/>
      </c>
      <c r="AO39" s="40" t="str">
        <f>IFERROR(Base!AN39/GAMSbase!AN39,"")</f>
        <v/>
      </c>
      <c r="AP39" s="40" t="str">
        <f>IFERROR(Base!AO39/GAMSbase!AO39,"")</f>
        <v/>
      </c>
      <c r="AQ39" s="40" t="str">
        <f>IFERROR(Base!AP39/GAMSbase!AP39,"")</f>
        <v/>
      </c>
      <c r="AR39" s="40" t="str">
        <f>IFERROR(Base!AQ39/GAMSbase!AQ39,"")</f>
        <v/>
      </c>
      <c r="AS39" s="40" t="str">
        <f>IFERROR(Base!AR39/GAMSbase!AR39,"")</f>
        <v/>
      </c>
      <c r="AT39" s="40" t="str">
        <f>IFERROR(Base!AS39/GAMSbase!AS39,"")</f>
        <v/>
      </c>
      <c r="AU39" s="40" t="str">
        <f>IFERROR(Base!AT39/GAMSbase!AT39,"")</f>
        <v/>
      </c>
      <c r="AV39" s="40" t="str">
        <f>IFERROR(Base!AU39/GAMSbase!AU39,"")</f>
        <v/>
      </c>
      <c r="AW39" s="40" t="str">
        <f>IFERROR(Base!AV39/GAMSbase!AV39,"")</f>
        <v/>
      </c>
      <c r="AX39" s="40" t="str">
        <f>IFERROR(Base!AW39/GAMSbase!AW39,"")</f>
        <v/>
      </c>
      <c r="AY39" s="40" t="str">
        <f>IFERROR(Base!AX39/GAMSbase!AX39,"")</f>
        <v/>
      </c>
      <c r="AZ39" s="40" t="str">
        <f>IFERROR(Base!AY39/GAMSbase!AY39,"")</f>
        <v/>
      </c>
      <c r="BA39" s="40" t="str">
        <f>IFERROR(Base!AZ39/GAMSbase!AZ39,"")</f>
        <v/>
      </c>
      <c r="BB39" s="40" t="str">
        <f>IFERROR(Base!BA39/GAMSbase!BA39,"")</f>
        <v/>
      </c>
      <c r="BC39" s="40" t="str">
        <f>IFERROR(Base!BB39/GAMSbase!BB39,"")</f>
        <v/>
      </c>
      <c r="BD39" s="40" t="str">
        <f>IFERROR(Base!BC39/GAMSbase!BC39,"")</f>
        <v/>
      </c>
      <c r="BE39" s="40" t="str">
        <f>IFERROR(Base!BD39/GAMSbase!BD39,"")</f>
        <v/>
      </c>
      <c r="BF39" s="40" t="str">
        <f>IFERROR(Base!BE39/GAMSbase!BE39,"")</f>
        <v/>
      </c>
      <c r="BG39" s="40" t="str">
        <f>IFERROR(Base!BF39/GAMSbase!BF39,"")</f>
        <v/>
      </c>
      <c r="BH39" s="40" t="str">
        <f>IFERROR(Base!BG39/GAMSbase!BG39,"")</f>
        <v/>
      </c>
      <c r="BI39" s="40" t="str">
        <f>IFERROR(Base!BH39/GAMSbase!BH39,"")</f>
        <v/>
      </c>
      <c r="BJ39" s="40" t="str">
        <f>IFERROR(Base!BI39/GAMSbase!BI39,"")</f>
        <v/>
      </c>
    </row>
    <row r="40" spans="1:62" x14ac:dyDescent="0.15">
      <c r="A40" t="str">
        <f>Base!A40</f>
        <v>EMISSIONS</v>
      </c>
      <c r="B40" t="str">
        <f>GAMSbase!A40</f>
        <v>* EMISSIONS</v>
      </c>
      <c r="C40" s="40" t="str">
        <f>IFERROR(Base!B40/GAMSbase!B40,"")</f>
        <v/>
      </c>
      <c r="D40" s="40" t="str">
        <f>IFERROR(Base!C40/GAMSbase!C40,"")</f>
        <v/>
      </c>
      <c r="E40" s="40" t="str">
        <f>IFERROR(Base!D40/GAMSbase!D40,"")</f>
        <v/>
      </c>
      <c r="F40" s="40" t="str">
        <f>IFERROR(Base!E40/GAMSbase!E40,"")</f>
        <v/>
      </c>
      <c r="G40" s="40" t="str">
        <f>IFERROR(Base!F40/GAMSbase!F40,"")</f>
        <v/>
      </c>
      <c r="H40" s="40" t="str">
        <f>IFERROR(Base!G40/GAMSbase!G40,"")</f>
        <v/>
      </c>
      <c r="I40" s="40" t="str">
        <f>IFERROR(Base!H40/GAMSbase!H40,"")</f>
        <v/>
      </c>
      <c r="J40" s="40" t="str">
        <f>IFERROR(Base!I40/GAMSbase!I40,"")</f>
        <v/>
      </c>
      <c r="K40" s="40" t="str">
        <f>IFERROR(Base!J40/GAMSbase!J40,"")</f>
        <v/>
      </c>
      <c r="L40" s="40" t="str">
        <f>IFERROR(Base!K40/GAMSbase!K40,"")</f>
        <v/>
      </c>
      <c r="M40" s="40" t="str">
        <f>IFERROR(Base!L40/GAMSbase!L40,"")</f>
        <v/>
      </c>
      <c r="N40" s="40" t="str">
        <f>IFERROR(Base!M40/GAMSbase!M40,"")</f>
        <v/>
      </c>
      <c r="O40" s="40" t="str">
        <f>IFERROR(Base!N40/GAMSbase!N40,"")</f>
        <v/>
      </c>
      <c r="P40" s="40" t="str">
        <f>IFERROR(Base!O40/GAMSbase!O40,"")</f>
        <v/>
      </c>
      <c r="Q40" s="40" t="str">
        <f>IFERROR(Base!P40/GAMSbase!P40,"")</f>
        <v/>
      </c>
      <c r="R40" s="40" t="str">
        <f>IFERROR(Base!Q40/GAMSbase!Q40,"")</f>
        <v/>
      </c>
      <c r="S40" s="40" t="str">
        <f>IFERROR(Base!R40/GAMSbase!R40,"")</f>
        <v/>
      </c>
      <c r="T40" s="40" t="str">
        <f>IFERROR(Base!S40/GAMSbase!S40,"")</f>
        <v/>
      </c>
      <c r="U40" s="40" t="str">
        <f>IFERROR(Base!T40/GAMSbase!T40,"")</f>
        <v/>
      </c>
      <c r="V40" s="40" t="str">
        <f>IFERROR(Base!U40/GAMSbase!U40,"")</f>
        <v/>
      </c>
      <c r="W40" s="40" t="str">
        <f>IFERROR(Base!V40/GAMSbase!V40,"")</f>
        <v/>
      </c>
      <c r="X40" s="40" t="str">
        <f>IFERROR(Base!W40/GAMSbase!W40,"")</f>
        <v/>
      </c>
      <c r="Y40" s="40" t="str">
        <f>IFERROR(Base!X40/GAMSbase!X40,"")</f>
        <v/>
      </c>
      <c r="Z40" s="40" t="str">
        <f>IFERROR(Base!Y40/GAMSbase!Y40,"")</f>
        <v/>
      </c>
      <c r="AA40" s="40" t="str">
        <f>IFERROR(Base!Z40/GAMSbase!Z40,"")</f>
        <v/>
      </c>
      <c r="AB40" s="40" t="str">
        <f>IFERROR(Base!AA40/GAMSbase!AA40,"")</f>
        <v/>
      </c>
      <c r="AC40" s="40" t="str">
        <f>IFERROR(Base!AB40/GAMSbase!AB40,"")</f>
        <v/>
      </c>
      <c r="AD40" s="40" t="str">
        <f>IFERROR(Base!AC40/GAMSbase!AC40,"")</f>
        <v/>
      </c>
      <c r="AE40" s="40" t="str">
        <f>IFERROR(Base!AD40/GAMSbase!AD40,"")</f>
        <v/>
      </c>
      <c r="AF40" s="40" t="str">
        <f>IFERROR(Base!AE40/GAMSbase!AE40,"")</f>
        <v/>
      </c>
      <c r="AG40" s="40" t="str">
        <f>IFERROR(Base!AF40/GAMSbase!AF40,"")</f>
        <v/>
      </c>
      <c r="AH40" s="40" t="str">
        <f>IFERROR(Base!AG40/GAMSbase!AG40,"")</f>
        <v/>
      </c>
      <c r="AI40" s="40" t="str">
        <f>IFERROR(Base!AH40/GAMSbase!AH40,"")</f>
        <v/>
      </c>
      <c r="AJ40" s="40" t="str">
        <f>IFERROR(Base!AI40/GAMSbase!AI40,"")</f>
        <v/>
      </c>
      <c r="AK40" s="40" t="str">
        <f>IFERROR(Base!AJ40/GAMSbase!AJ40,"")</f>
        <v/>
      </c>
      <c r="AL40" s="40" t="str">
        <f>IFERROR(Base!AK40/GAMSbase!AK40,"")</f>
        <v/>
      </c>
      <c r="AM40" s="40" t="str">
        <f>IFERROR(Base!AL40/GAMSbase!AL40,"")</f>
        <v/>
      </c>
      <c r="AN40" s="40" t="str">
        <f>IFERROR(Base!AM40/GAMSbase!AM40,"")</f>
        <v/>
      </c>
      <c r="AO40" s="40" t="str">
        <f>IFERROR(Base!AN40/GAMSbase!AN40,"")</f>
        <v/>
      </c>
      <c r="AP40" s="40" t="str">
        <f>IFERROR(Base!AO40/GAMSbase!AO40,"")</f>
        <v/>
      </c>
      <c r="AQ40" s="40" t="str">
        <f>IFERROR(Base!AP40/GAMSbase!AP40,"")</f>
        <v/>
      </c>
      <c r="AR40" s="40" t="str">
        <f>IFERROR(Base!AQ40/GAMSbase!AQ40,"")</f>
        <v/>
      </c>
      <c r="AS40" s="40" t="str">
        <f>IFERROR(Base!AR40/GAMSbase!AR40,"")</f>
        <v/>
      </c>
      <c r="AT40" s="40" t="str">
        <f>IFERROR(Base!AS40/GAMSbase!AS40,"")</f>
        <v/>
      </c>
      <c r="AU40" s="40" t="str">
        <f>IFERROR(Base!AT40/GAMSbase!AT40,"")</f>
        <v/>
      </c>
      <c r="AV40" s="40" t="str">
        <f>IFERROR(Base!AU40/GAMSbase!AU40,"")</f>
        <v/>
      </c>
      <c r="AW40" s="40" t="str">
        <f>IFERROR(Base!AV40/GAMSbase!AV40,"")</f>
        <v/>
      </c>
      <c r="AX40" s="40" t="str">
        <f>IFERROR(Base!AW40/GAMSbase!AW40,"")</f>
        <v/>
      </c>
      <c r="AY40" s="40" t="str">
        <f>IFERROR(Base!AX40/GAMSbase!AX40,"")</f>
        <v/>
      </c>
      <c r="AZ40" s="40" t="str">
        <f>IFERROR(Base!AY40/GAMSbase!AY40,"")</f>
        <v/>
      </c>
      <c r="BA40" s="40" t="str">
        <f>IFERROR(Base!AZ40/GAMSbase!AZ40,"")</f>
        <v/>
      </c>
      <c r="BB40" s="40" t="str">
        <f>IFERROR(Base!BA40/GAMSbase!BA40,"")</f>
        <v/>
      </c>
      <c r="BC40" s="40" t="str">
        <f>IFERROR(Base!BB40/GAMSbase!BB40,"")</f>
        <v/>
      </c>
      <c r="BD40" s="40" t="str">
        <f>IFERROR(Base!BC40/GAMSbase!BC40,"")</f>
        <v/>
      </c>
      <c r="BE40" s="40" t="str">
        <f>IFERROR(Base!BD40/GAMSbase!BD40,"")</f>
        <v/>
      </c>
      <c r="BF40" s="40" t="str">
        <f>IFERROR(Base!BE40/GAMSbase!BE40,"")</f>
        <v/>
      </c>
      <c r="BG40" s="40" t="str">
        <f>IFERROR(Base!BF40/GAMSbase!BF40,"")</f>
        <v/>
      </c>
      <c r="BH40" s="40" t="str">
        <f>IFERROR(Base!BG40/GAMSbase!BG40,"")</f>
        <v/>
      </c>
      <c r="BI40" s="40" t="str">
        <f>IFERROR(Base!BH40/GAMSbase!BH40,"")</f>
        <v/>
      </c>
      <c r="BJ40" s="40" t="str">
        <f>IFERROR(Base!BI40/GAMSbase!BI40,"")</f>
        <v/>
      </c>
    </row>
    <row r="41" spans="1:62" x14ac:dyDescent="0.15">
      <c r="A41" t="str">
        <f>Base!A41</f>
        <v>Sigma (industrial, MTCO2/$1000 2010 US$)</v>
      </c>
      <c r="B41" t="str">
        <f>GAMSbase!A41</f>
        <v>Sigma (Industrial MTCO2 per 1000 USD [2000]</v>
      </c>
      <c r="C41" s="40">
        <f>IFERROR(Base!B41/GAMSbase!B41,"")</f>
        <v>0.63795653451576617</v>
      </c>
      <c r="D41" s="40">
        <f>IFERROR(Base!C41/GAMSbase!C41,"")</f>
        <v>0.62158343724578546</v>
      </c>
      <c r="E41" s="40">
        <f>IFERROR(Base!D41/GAMSbase!D41,"")</f>
        <v>0.60570913377966751</v>
      </c>
      <c r="F41" s="40">
        <f>IFERROR(Base!E41/GAMSbase!E41,"")</f>
        <v>0.5903164368005317</v>
      </c>
      <c r="G41" s="40">
        <f>IFERROR(Base!F41/GAMSbase!F41,"")</f>
        <v>0.5753888128047524</v>
      </c>
      <c r="H41" s="40">
        <f>IFERROR(Base!G41/GAMSbase!G41,"")</f>
        <v>0.56091035511324483</v>
      </c>
      <c r="I41" s="40">
        <f>IFERROR(Base!H41/GAMSbase!H41,"")</f>
        <v>0.5468657581537294</v>
      </c>
      <c r="J41" s="40">
        <f>IFERROR(Base!I41/GAMSbase!I41,"")</f>
        <v>0.53324029225735436</v>
      </c>
      <c r="K41" s="40">
        <f>IFERROR(Base!J41/GAMSbase!J41,"")</f>
        <v>0.52001978091924028</v>
      </c>
      <c r="L41" s="40">
        <f>IFERROR(Base!K41/GAMSbase!K41,"")</f>
        <v>0.50719057756569996</v>
      </c>
      <c r="M41" s="40">
        <f>IFERROR(Base!L41/GAMSbase!L41,"")</f>
        <v>0.49473954418871646</v>
      </c>
      <c r="N41" s="40">
        <f>IFERROR(Base!M41/GAMSbase!M41,"")</f>
        <v>0.48265403076976421</v>
      </c>
      <c r="O41" s="40">
        <f>IFERROR(Base!N41/GAMSbase!N41,"")</f>
        <v>0.47092185526851082</v>
      </c>
      <c r="P41" s="40">
        <f>IFERROR(Base!O41/GAMSbase!O41,"")</f>
        <v>0.45953128530968329</v>
      </c>
      <c r="Q41" s="40">
        <f>IFERROR(Base!P41/GAMSbase!P41,"")</f>
        <v>0.44847101966591563</v>
      </c>
      <c r="R41" s="40">
        <f>IFERROR(Base!Q41/GAMSbase!Q41,"")</f>
        <v>0.4377301711807805</v>
      </c>
      <c r="S41" s="40">
        <f>IFERROR(Base!R41/GAMSbase!R41,"")</f>
        <v>0.42729825017951373</v>
      </c>
      <c r="T41" s="40">
        <f>IFERROR(Base!S41/GAMSbase!S41,"")</f>
        <v>0.41716514854556469</v>
      </c>
      <c r="U41" s="40">
        <f>IFERROR(Base!T41/GAMSbase!T41,"")</f>
        <v>0.40732112495685258</v>
      </c>
      <c r="V41" s="40">
        <f>IFERROR(Base!U41/GAMSbase!U41,"")</f>
        <v>0.3977567901649548</v>
      </c>
      <c r="W41" s="40">
        <f>IFERROR(Base!V41/GAMSbase!V41,"")</f>
        <v>0.38846309274047414</v>
      </c>
      <c r="X41" s="40">
        <f>IFERROR(Base!W41/GAMSbase!W41,"")</f>
        <v>0.37943130663081842</v>
      </c>
      <c r="Y41" s="40">
        <f>IFERROR(Base!X41/GAMSbase!X41,"")</f>
        <v>0.37065301759413716</v>
      </c>
      <c r="Z41" s="40">
        <f>IFERROR(Base!Y41/GAMSbase!Y41,"")</f>
        <v>0.36212011158671142</v>
      </c>
      <c r="AA41" s="40">
        <f>IFERROR(Base!Z41/GAMSbase!Z41,"")</f>
        <v>0.35382476281010916</v>
      </c>
      <c r="AB41" s="40">
        <f>IFERROR(Base!AA41/GAMSbase!AA41,"")</f>
        <v>0.34575942286581063</v>
      </c>
      <c r="AC41" s="40">
        <f>IFERROR(Base!AB41/GAMSbase!AB41,"")</f>
        <v>0.33791680924255257</v>
      </c>
      <c r="AD41" s="40">
        <f>IFERROR(Base!AC41/GAMSbase!AC41,"")</f>
        <v>0.33028989644476536</v>
      </c>
      <c r="AE41" s="40">
        <f>IFERROR(Base!AD41/GAMSbase!AD41,"")</f>
        <v>0.32287190434176188</v>
      </c>
      <c r="AF41" s="40">
        <f>IFERROR(Base!AE41/GAMSbase!AE41,"")</f>
        <v>0.3156562903252822</v>
      </c>
      <c r="AG41" s="40">
        <f>IFERROR(Base!AF41/GAMSbase!AF41,"")</f>
        <v>0.30863673921946971</v>
      </c>
      <c r="AH41" s="40">
        <f>IFERROR(Base!AG41/GAMSbase!AG41,"")</f>
        <v>0.30180715569654859</v>
      </c>
      <c r="AI41" s="40">
        <f>IFERROR(Base!AH41/GAMSbase!AH41,"")</f>
        <v>0.29516165489081564</v>
      </c>
      <c r="AJ41" s="40">
        <f>IFERROR(Base!AI41/GAMSbase!AI41,"")</f>
        <v>0.28869455441610176</v>
      </c>
      <c r="AK41" s="40">
        <f>IFERROR(Base!AJ41/GAMSbase!AJ41,"")</f>
        <v>0.28240036765057885</v>
      </c>
      <c r="AL41" s="40">
        <f>IFERROR(Base!AK41/GAMSbase!AK41,"")</f>
        <v>0.27627379589055334</v>
      </c>
      <c r="AM41" s="40">
        <f>IFERROR(Base!AL41/GAMSbase!AL41,"")</f>
        <v>0.27030972097232814</v>
      </c>
      <c r="AN41" s="40">
        <f>IFERROR(Base!AM41/GAMSbase!AM41,"")</f>
        <v>0.26450319923072385</v>
      </c>
      <c r="AO41" s="40">
        <f>IFERROR(Base!AN41/GAMSbase!AN41,"")</f>
        <v>0.25884945436165657</v>
      </c>
      <c r="AP41" s="40">
        <f>IFERROR(Base!AO41/GAMSbase!AO41,"")</f>
        <v>0.25334387128834185</v>
      </c>
      <c r="AQ41" s="40">
        <f>IFERROR(Base!AP41/GAMSbase!AP41,"")</f>
        <v>0.24798199129300741</v>
      </c>
      <c r="AR41" s="40">
        <f>IFERROR(Base!AQ41/GAMSbase!AQ41,"")</f>
        <v>0.24275950391762696</v>
      </c>
      <c r="AS41" s="40">
        <f>IFERROR(Base!AR41/GAMSbase!AR41,"")</f>
        <v>0.23767224431441764</v>
      </c>
      <c r="AT41" s="40">
        <f>IFERROR(Base!AS41/GAMSbase!AS41,"")</f>
        <v>0.23271618583065237</v>
      </c>
      <c r="AU41" s="40">
        <f>IFERROR(Base!AT41/GAMSbase!AT41,"")</f>
        <v>0.22788743519766369</v>
      </c>
      <c r="AV41" s="40">
        <f>IFERROR(Base!AU41/GAMSbase!AU41,"")</f>
        <v>0.2231822294374993</v>
      </c>
      <c r="AW41" s="40">
        <f>IFERROR(Base!AV41/GAMSbase!AV41,"")</f>
        <v>0.21859692876898101</v>
      </c>
      <c r="AX41" s="40">
        <f>IFERROR(Base!AW41/GAMSbase!AW41,"")</f>
        <v>0.21412801323705608</v>
      </c>
      <c r="AY41" s="40">
        <f>IFERROR(Base!AX41/GAMSbase!AX41,"")</f>
        <v>0.20977207907537163</v>
      </c>
      <c r="AZ41" s="40">
        <f>IFERROR(Base!AY41/GAMSbase!AY41,"")</f>
        <v>0.20552583315012474</v>
      </c>
      <c r="BA41" s="40">
        <f>IFERROR(Base!AZ41/GAMSbase!AZ41,"")</f>
        <v>0.20138609000645424</v>
      </c>
      <c r="BB41" s="40">
        <f>IFERROR(Base!BA41/GAMSbase!BA41,"")</f>
        <v>0.19734976750042327</v>
      </c>
      <c r="BC41" s="40">
        <f>IFERROR(Base!BB41/GAMSbase!BB41,"")</f>
        <v>0.19341388302331264</v>
      </c>
      <c r="BD41" s="40">
        <f>IFERROR(Base!BC41/GAMSbase!BC41,"")</f>
        <v>0.18957555123622968</v>
      </c>
      <c r="BE41" s="40">
        <f>IFERROR(Base!BD41/GAMSbase!BD41,"")</f>
        <v>0.18583197784935618</v>
      </c>
      <c r="BF41" s="40">
        <f>IFERROR(Base!BE41/GAMSbase!BE41,"")</f>
        <v>0.18218046016310102</v>
      </c>
      <c r="BG41" s="40">
        <f>IFERROR(Base!BF41/GAMSbase!BF41,"")</f>
        <v>0.17861838039326286</v>
      </c>
      <c r="BH41" s="40">
        <f>IFERROR(Base!BG41/GAMSbase!BG41,"")</f>
        <v>0.17514320480371751</v>
      </c>
      <c r="BI41" s="40">
        <f>IFERROR(Base!BH41/GAMSbase!BH41,"")</f>
        <v>0.17175247987379519</v>
      </c>
      <c r="BJ41" s="40">
        <f>IFERROR(Base!BI41/GAMSbase!BI41,"")</f>
        <v>0.16844382969574559</v>
      </c>
    </row>
    <row r="42" spans="1:62" x14ac:dyDescent="0.15">
      <c r="A42" t="str">
        <f>Base!A42</f>
        <v xml:space="preserve">      Sigma, 2010, 2015</v>
      </c>
      <c r="B42" t="str">
        <f>GAMSbase!A42</f>
        <v>Initial Sigma</v>
      </c>
      <c r="C42" s="40">
        <f>IFERROR(Base!B42/GAMSbase!B42,"")</f>
        <v>0.63795653451576617</v>
      </c>
      <c r="D42" s="40" t="str">
        <f>IFERROR(Base!C42/GAMSbase!C42,"")</f>
        <v/>
      </c>
      <c r="E42" s="40" t="str">
        <f>IFERROR(Base!D42/GAMSbase!D42,"")</f>
        <v/>
      </c>
      <c r="F42" s="40" t="str">
        <f>IFERROR(Base!E42/GAMSbase!E42,"")</f>
        <v/>
      </c>
      <c r="G42" s="40" t="str">
        <f>IFERROR(Base!F42/GAMSbase!F42,"")</f>
        <v/>
      </c>
      <c r="H42" s="40" t="str">
        <f>IFERROR(Base!G42/GAMSbase!G42,"")</f>
        <v/>
      </c>
      <c r="I42" s="40" t="str">
        <f>IFERROR(Base!H42/GAMSbase!H42,"")</f>
        <v/>
      </c>
      <c r="J42" s="40" t="str">
        <f>IFERROR(Base!I42/GAMSbase!I42,"")</f>
        <v/>
      </c>
      <c r="K42" s="40" t="str">
        <f>IFERROR(Base!J42/GAMSbase!J42,"")</f>
        <v/>
      </c>
      <c r="L42" s="40" t="str">
        <f>IFERROR(Base!K42/GAMSbase!K42,"")</f>
        <v/>
      </c>
      <c r="M42" s="40" t="str">
        <f>IFERROR(Base!L42/GAMSbase!L42,"")</f>
        <v/>
      </c>
      <c r="N42" s="40" t="str">
        <f>IFERROR(Base!M42/GAMSbase!M42,"")</f>
        <v/>
      </c>
      <c r="O42" s="40" t="str">
        <f>IFERROR(Base!N42/GAMSbase!N42,"")</f>
        <v/>
      </c>
      <c r="P42" s="40" t="str">
        <f>IFERROR(Base!O42/GAMSbase!O42,"")</f>
        <v/>
      </c>
      <c r="Q42" s="40" t="str">
        <f>IFERROR(Base!P42/GAMSbase!P42,"")</f>
        <v/>
      </c>
      <c r="R42" s="40" t="str">
        <f>IFERROR(Base!Q42/GAMSbase!Q42,"")</f>
        <v/>
      </c>
      <c r="S42" s="40" t="str">
        <f>IFERROR(Base!R42/GAMSbase!R42,"")</f>
        <v/>
      </c>
      <c r="T42" s="40" t="str">
        <f>IFERROR(Base!S42/GAMSbase!S42,"")</f>
        <v/>
      </c>
      <c r="U42" s="40" t="str">
        <f>IFERROR(Base!T42/GAMSbase!T42,"")</f>
        <v/>
      </c>
      <c r="V42" s="40" t="str">
        <f>IFERROR(Base!U42/GAMSbase!U42,"")</f>
        <v/>
      </c>
      <c r="W42" s="40" t="str">
        <f>IFERROR(Base!V42/GAMSbase!V42,"")</f>
        <v/>
      </c>
      <c r="X42" s="40" t="str">
        <f>IFERROR(Base!W42/GAMSbase!W42,"")</f>
        <v/>
      </c>
      <c r="Y42" s="40" t="str">
        <f>IFERROR(Base!X42/GAMSbase!X42,"")</f>
        <v/>
      </c>
      <c r="Z42" s="40" t="str">
        <f>IFERROR(Base!Y42/GAMSbase!Y42,"")</f>
        <v/>
      </c>
      <c r="AA42" s="40" t="str">
        <f>IFERROR(Base!Z42/GAMSbase!Z42,"")</f>
        <v/>
      </c>
      <c r="AB42" s="40" t="str">
        <f>IFERROR(Base!AA42/GAMSbase!AA42,"")</f>
        <v/>
      </c>
      <c r="AC42" s="40" t="str">
        <f>IFERROR(Base!AB42/GAMSbase!AB42,"")</f>
        <v/>
      </c>
      <c r="AD42" s="40" t="str">
        <f>IFERROR(Base!AC42/GAMSbase!AC42,"")</f>
        <v/>
      </c>
      <c r="AE42" s="40" t="str">
        <f>IFERROR(Base!AD42/GAMSbase!AD42,"")</f>
        <v/>
      </c>
      <c r="AF42" s="40" t="str">
        <f>IFERROR(Base!AE42/GAMSbase!AE42,"")</f>
        <v/>
      </c>
      <c r="AG42" s="40" t="str">
        <f>IFERROR(Base!AF42/GAMSbase!AF42,"")</f>
        <v/>
      </c>
      <c r="AH42" s="40" t="str">
        <f>IFERROR(Base!AG42/GAMSbase!AG42,"")</f>
        <v/>
      </c>
      <c r="AI42" s="40" t="str">
        <f>IFERROR(Base!AH42/GAMSbase!AH42,"")</f>
        <v/>
      </c>
      <c r="AJ42" s="40" t="str">
        <f>IFERROR(Base!AI42/GAMSbase!AI42,"")</f>
        <v/>
      </c>
      <c r="AK42" s="40" t="str">
        <f>IFERROR(Base!AJ42/GAMSbase!AJ42,"")</f>
        <v/>
      </c>
      <c r="AL42" s="40" t="str">
        <f>IFERROR(Base!AK42/GAMSbase!AK42,"")</f>
        <v/>
      </c>
      <c r="AM42" s="40" t="str">
        <f>IFERROR(Base!AL42/GAMSbase!AL42,"")</f>
        <v/>
      </c>
      <c r="AN42" s="40" t="str">
        <f>IFERROR(Base!AM42/GAMSbase!AM42,"")</f>
        <v/>
      </c>
      <c r="AO42" s="40" t="str">
        <f>IFERROR(Base!AN42/GAMSbase!AN42,"")</f>
        <v/>
      </c>
      <c r="AP42" s="40" t="str">
        <f>IFERROR(Base!AO42/GAMSbase!AO42,"")</f>
        <v/>
      </c>
      <c r="AQ42" s="40" t="str">
        <f>IFERROR(Base!AP42/GAMSbase!AP42,"")</f>
        <v/>
      </c>
      <c r="AR42" s="40" t="str">
        <f>IFERROR(Base!AQ42/GAMSbase!AQ42,"")</f>
        <v/>
      </c>
      <c r="AS42" s="40" t="str">
        <f>IFERROR(Base!AR42/GAMSbase!AR42,"")</f>
        <v/>
      </c>
      <c r="AT42" s="40" t="str">
        <f>IFERROR(Base!AS42/GAMSbase!AS42,"")</f>
        <v/>
      </c>
      <c r="AU42" s="40" t="str">
        <f>IFERROR(Base!AT42/GAMSbase!AT42,"")</f>
        <v/>
      </c>
      <c r="AV42" s="40" t="str">
        <f>IFERROR(Base!AU42/GAMSbase!AU42,"")</f>
        <v/>
      </c>
      <c r="AW42" s="40" t="str">
        <f>IFERROR(Base!AV42/GAMSbase!AV42,"")</f>
        <v/>
      </c>
      <c r="AX42" s="40" t="str">
        <f>IFERROR(Base!AW42/GAMSbase!AW42,"")</f>
        <v/>
      </c>
      <c r="AY42" s="40" t="str">
        <f>IFERROR(Base!AX42/GAMSbase!AX42,"")</f>
        <v/>
      </c>
      <c r="AZ42" s="40" t="str">
        <f>IFERROR(Base!AY42/GAMSbase!AY42,"")</f>
        <v/>
      </c>
      <c r="BA42" s="40" t="str">
        <f>IFERROR(Base!AZ42/GAMSbase!AZ42,"")</f>
        <v/>
      </c>
      <c r="BB42" s="40" t="str">
        <f>IFERROR(Base!BA42/GAMSbase!BA42,"")</f>
        <v/>
      </c>
      <c r="BC42" s="40" t="str">
        <f>IFERROR(Base!BB42/GAMSbase!BB42,"")</f>
        <v/>
      </c>
      <c r="BD42" s="40" t="str">
        <f>IFERROR(Base!BC42/GAMSbase!BC42,"")</f>
        <v/>
      </c>
      <c r="BE42" s="40" t="str">
        <f>IFERROR(Base!BD42/GAMSbase!BD42,"")</f>
        <v/>
      </c>
      <c r="BF42" s="40" t="str">
        <f>IFERROR(Base!BE42/GAMSbase!BE42,"")</f>
        <v/>
      </c>
      <c r="BG42" s="40" t="str">
        <f>IFERROR(Base!BF42/GAMSbase!BF42,"")</f>
        <v/>
      </c>
      <c r="BH42" s="40" t="str">
        <f>IFERROR(Base!BG42/GAMSbase!BG42,"")</f>
        <v/>
      </c>
      <c r="BI42" s="40" t="str">
        <f>IFERROR(Base!BH42/GAMSbase!BH42,"")</f>
        <v/>
      </c>
      <c r="BJ42" s="40" t="str">
        <f>IFERROR(Base!BI42/GAMSbase!BI42,"")</f>
        <v/>
      </c>
    </row>
    <row r="43" spans="1:62" x14ac:dyDescent="0.15">
      <c r="A43" t="str">
        <f>Base!A43</f>
        <v xml:space="preserve">     Growth rate of sigma (per year, log)</v>
      </c>
      <c r="B43" t="str">
        <f>GAMSbase!A43</f>
        <v>Growth Rate of Sigma</v>
      </c>
      <c r="C43" s="40">
        <f>IFERROR(Base!B43/GAMSbase!B43,"")</f>
        <v>1.52</v>
      </c>
      <c r="D43" s="40">
        <f>IFERROR(Base!C43/GAMSbase!C43,"")</f>
        <v>1.5200000000076366</v>
      </c>
      <c r="E43" s="40">
        <f>IFERROR(Base!D43/GAMSbase!D43,"")</f>
        <v>1.5200000003220233</v>
      </c>
      <c r="F43" s="40">
        <f>IFERROR(Base!E43/GAMSbase!E43,"")</f>
        <v>1.5199999943866294</v>
      </c>
      <c r="G43" s="40">
        <f>IFERROR(Base!F43/GAMSbase!F43,"")</f>
        <v>1.5200000074892639</v>
      </c>
      <c r="H43" s="40">
        <f>IFERROR(Base!G43/GAMSbase!G43,"")</f>
        <v>1.5200000040474932</v>
      </c>
      <c r="I43" s="40">
        <f>IFERROR(Base!H43/GAMSbase!H43,"")</f>
        <v>1.5199999957131318</v>
      </c>
      <c r="J43" s="40">
        <f>IFERROR(Base!I43/GAMSbase!I43,"")</f>
        <v>1.5199999953357113</v>
      </c>
      <c r="K43" s="40">
        <f>IFERROR(Base!J43/GAMSbase!J43,"")</f>
        <v>1.5200000011641013</v>
      </c>
      <c r="L43" s="40">
        <f>IFERROR(Base!K43/GAMSbase!K43,"")</f>
        <v>1.5199999964723361</v>
      </c>
      <c r="M43" s="40">
        <f>IFERROR(Base!L43/GAMSbase!L43,"")</f>
        <v>1.5199999971189064</v>
      </c>
      <c r="N43" s="40">
        <f>IFERROR(Base!M43/GAMSbase!M43,"")</f>
        <v>1.5200000041836366</v>
      </c>
      <c r="O43" s="40">
        <f>IFERROR(Base!N43/GAMSbase!N43,"")</f>
        <v>1.5200000035882826</v>
      </c>
      <c r="P43" s="40">
        <f>IFERROR(Base!O43/GAMSbase!O43,"")</f>
        <v>1.5199999981540431</v>
      </c>
      <c r="Q43" s="40">
        <f>IFERROR(Base!P43/GAMSbase!P43,"")</f>
        <v>1.5200000080240441</v>
      </c>
      <c r="R43" s="40">
        <f>IFERROR(Base!Q43/GAMSbase!Q43,"")</f>
        <v>1.5200000055543323</v>
      </c>
      <c r="S43" s="40">
        <f>IFERROR(Base!R43/GAMSbase!R43,"")</f>
        <v>1.5199999964388233</v>
      </c>
      <c r="T43" s="40">
        <f>IFERROR(Base!S43/GAMSbase!S43,"")</f>
        <v>1.5200000039982022</v>
      </c>
      <c r="U43" s="40">
        <f>IFERROR(Base!T43/GAMSbase!T43,"")</f>
        <v>1.5200000030868563</v>
      </c>
      <c r="V43" s="40">
        <f>IFERROR(Base!U43/GAMSbase!U43,"")</f>
        <v>1.5200000024449241</v>
      </c>
      <c r="W43" s="40">
        <f>IFERROR(Base!V43/GAMSbase!V43,"")</f>
        <v>1.5199999951511936</v>
      </c>
      <c r="X43" s="40">
        <f>IFERROR(Base!W43/GAMSbase!W43,"")</f>
        <v>1.5199999919907385</v>
      </c>
      <c r="Y43" s="40">
        <f>IFERROR(Base!X43/GAMSbase!X43,"")</f>
        <v>1.5200000049274645</v>
      </c>
      <c r="Z43" s="40">
        <f>IFERROR(Base!Y43/GAMSbase!Y43,"")</f>
        <v>1.5199999959657526</v>
      </c>
      <c r="AA43" s="40">
        <f>IFERROR(Base!Z43/GAMSbase!Z43,"")</f>
        <v>1.5199999958627597</v>
      </c>
      <c r="AB43" s="40">
        <f>IFERROR(Base!AA43/GAMSbase!AA43,"")</f>
        <v>1.520000002507556</v>
      </c>
      <c r="AC43" s="40">
        <f>IFERROR(Base!AB43/GAMSbase!AB43,"")</f>
        <v>1.519999997395687</v>
      </c>
      <c r="AD43" s="40">
        <f>IFERROR(Base!AC43/GAMSbase!AC43,"")</f>
        <v>1.5199999974082246</v>
      </c>
      <c r="AE43" s="40">
        <f>IFERROR(Base!AD43/GAMSbase!AD43,"")</f>
        <v>1.5200000032427456</v>
      </c>
      <c r="AF43" s="40">
        <f>IFERROR(Base!AE43/GAMSbase!AE43,"")</f>
        <v>1.5199999989984474</v>
      </c>
      <c r="AG43" s="40">
        <f>IFERROR(Base!AF43/GAMSbase!AF43,"")</f>
        <v>1.5200000047385662</v>
      </c>
      <c r="AH43" s="40">
        <f>IFERROR(Base!AG43/GAMSbase!AG43,"")</f>
        <v>1.5200000063922574</v>
      </c>
      <c r="AI43" s="40">
        <f>IFERROR(Base!AH43/GAMSbase!AH43,"")</f>
        <v>1.5200000084051746</v>
      </c>
      <c r="AJ43" s="40">
        <f>IFERROR(Base!AI43/GAMSbase!AI43,"")</f>
        <v>1.5199999983459962</v>
      </c>
      <c r="AK43" s="40">
        <f>IFERROR(Base!AJ43/GAMSbase!AJ43,"")</f>
        <v>1.5200000005317817</v>
      </c>
      <c r="AL43" s="40">
        <f>IFERROR(Base!AK43/GAMSbase!AK43,"")</f>
        <v>1.5200000045136419</v>
      </c>
      <c r="AM43" s="40">
        <f>IFERROR(Base!AL43/GAMSbase!AL43,"")</f>
        <v>1.5200000005927039</v>
      </c>
      <c r="AN43" s="40">
        <f>IFERROR(Base!AM43/GAMSbase!AM43,"")</f>
        <v>1.5199999981273586</v>
      </c>
      <c r="AO43" s="40">
        <f>IFERROR(Base!AN43/GAMSbase!AN43,"")</f>
        <v>1.5200000076263978</v>
      </c>
      <c r="AP43" s="40">
        <f>IFERROR(Base!AO43/GAMSbase!AO43,"")</f>
        <v>1.5200000038216208</v>
      </c>
      <c r="AQ43" s="40">
        <f>IFERROR(Base!AP43/GAMSbase!AP43,"")</f>
        <v>1.5199999990319741</v>
      </c>
      <c r="AR43" s="40">
        <f>IFERROR(Base!AQ43/GAMSbase!AQ43,"")</f>
        <v>1.5200000067870136</v>
      </c>
      <c r="AS43" s="40">
        <f>IFERROR(Base!AR43/GAMSbase!AR43,"")</f>
        <v>1.5200000043415727</v>
      </c>
      <c r="AT43" s="40">
        <f>IFERROR(Base!AS43/GAMSbase!AS43,"")</f>
        <v>1.5200000071496518</v>
      </c>
      <c r="AU43" s="40">
        <f>IFERROR(Base!AT43/GAMSbase!AT43,"")</f>
        <v>1.5199999940533802</v>
      </c>
      <c r="AV43" s="40">
        <f>IFERROR(Base!AU43/GAMSbase!AU43,"")</f>
        <v>1.5200000015434865</v>
      </c>
      <c r="AW43" s="40">
        <f>IFERROR(Base!AV43/GAMSbase!AV43,"")</f>
        <v>1.5199999912749012</v>
      </c>
      <c r="AX43" s="40">
        <f>IFERROR(Base!AW43/GAMSbase!AW43,"")</f>
        <v>1.520000002007208</v>
      </c>
      <c r="AY43" s="40">
        <f>IFERROR(Base!AX43/GAMSbase!AX43,"")</f>
        <v>1.5199999969404463</v>
      </c>
      <c r="AZ43" s="40">
        <f>IFERROR(Base!AY43/GAMSbase!AY43,"")</f>
        <v>1.5199999977614194</v>
      </c>
      <c r="BA43" s="40">
        <f>IFERROR(Base!AZ43/GAMSbase!AZ43,"")</f>
        <v>1.5200000080362124</v>
      </c>
      <c r="BB43" s="40">
        <f>IFERROR(Base!BA43/GAMSbase!BA43,"")</f>
        <v>1.5199999931279944</v>
      </c>
      <c r="BC43" s="40">
        <f>IFERROR(Base!BB43/GAMSbase!BB43,"")</f>
        <v>1.5199999975287748</v>
      </c>
      <c r="BD43" s="40">
        <f>IFERROR(Base!BC43/GAMSbase!BC43,"")</f>
        <v>1.5200000081440292</v>
      </c>
      <c r="BE43" s="40">
        <f>IFERROR(Base!BD43/GAMSbase!BD43,"")</f>
        <v>1.519999992660962</v>
      </c>
      <c r="BF43" s="40">
        <f>IFERROR(Base!BE43/GAMSbase!BE43,"")</f>
        <v>1.5199999991352007</v>
      </c>
      <c r="BG43" s="40">
        <f>IFERROR(Base!BF43/GAMSbase!BF43,"")</f>
        <v>1.5199999970942346</v>
      </c>
      <c r="BH43" s="40">
        <f>IFERROR(Base!BG43/GAMSbase!BG43,"")</f>
        <v>1.5199999968429567</v>
      </c>
      <c r="BI43" s="40">
        <f>IFERROR(Base!BH43/GAMSbase!BH43,"")</f>
        <v>1.5200000098557447</v>
      </c>
      <c r="BJ43" s="40">
        <f>IFERROR(Base!BI43/GAMSbase!BI43,"")</f>
        <v>1.5200000079612925</v>
      </c>
    </row>
    <row r="44" spans="1:62" x14ac:dyDescent="0.15">
      <c r="A44" t="str">
        <f>Base!A44</f>
        <v>Carbon emissions from land use change (GTCO2 per year)</v>
      </c>
      <c r="B44" t="str">
        <f>GAMSbase!A44</f>
        <v>Carbon Emissions from Land Use Change</v>
      </c>
      <c r="C44" s="40">
        <f>IFERROR(Base!B44/GAMSbase!B44,"")</f>
        <v>0.78787878787878796</v>
      </c>
      <c r="D44" s="40">
        <f>IFERROR(Base!C44/GAMSbase!C44,"")</f>
        <v>0.87159090909090908</v>
      </c>
      <c r="E44" s="40">
        <f>IFERROR(Base!D44/GAMSbase!D44,"")</f>
        <v>0.96419744318181821</v>
      </c>
      <c r="F44" s="40">
        <f>IFERROR(Base!E44/GAMSbase!E44,"")</f>
        <v>1.0666434215198863</v>
      </c>
      <c r="G44" s="40">
        <f>IFERROR(Base!F44/GAMSbase!F44,"")</f>
        <v>1.1799742850563744</v>
      </c>
      <c r="H44" s="40">
        <f>IFERROR(Base!G44/GAMSbase!G44,"")</f>
        <v>1.3053465528436141</v>
      </c>
      <c r="I44" s="40">
        <f>IFERROR(Base!H44/GAMSbase!H44,"")</f>
        <v>1.444039624083248</v>
      </c>
      <c r="J44" s="40">
        <f>IFERROR(Base!I44/GAMSbase!I44,"")</f>
        <v>1.5974688341420933</v>
      </c>
      <c r="K44" s="40">
        <f>IFERROR(Base!J44/GAMSbase!J44,"")</f>
        <v>1.7671998977696908</v>
      </c>
      <c r="L44" s="40">
        <f>IFERROR(Base!K44/GAMSbase!K44,"")</f>
        <v>1.9549648869077203</v>
      </c>
      <c r="M44" s="40">
        <f>IFERROR(Base!L44/GAMSbase!L44,"")</f>
        <v>2.1626799062637359</v>
      </c>
      <c r="N44" s="40">
        <f>IFERROR(Base!M44/GAMSbase!M44,"")</f>
        <v>2.3924646464730572</v>
      </c>
      <c r="O44" s="40">
        <f>IFERROR(Base!N44/GAMSbase!N44,"")</f>
        <v>2.6466640151608196</v>
      </c>
      <c r="P44" s="40">
        <f>IFERROR(Base!O44/GAMSbase!O44,"")</f>
        <v>2.9278720661261088</v>
      </c>
      <c r="Q44" s="40">
        <f>IFERROR(Base!P44/GAMSbase!P44,"")</f>
        <v>3.2389584727056722</v>
      </c>
      <c r="R44" s="40">
        <f>IFERROR(Base!Q44/GAMSbase!Q44,"")</f>
        <v>3.5830978110478484</v>
      </c>
      <c r="S44" s="40">
        <f>IFERROR(Base!R44/GAMSbase!R44,"")</f>
        <v>3.9638019543251528</v>
      </c>
      <c r="T44" s="40">
        <f>IFERROR(Base!S44/GAMSbase!S44,"")</f>
        <v>4.3849559084316336</v>
      </c>
      <c r="U44" s="40">
        <f>IFERROR(Base!T44/GAMSbase!T44,"")</f>
        <v>4.8508574753344753</v>
      </c>
      <c r="V44" s="40">
        <f>IFERROR(Base!U44/GAMSbase!U44,"")</f>
        <v>5.3662610798320411</v>
      </c>
      <c r="W44" s="40">
        <f>IFERROR(Base!V44/GAMSbase!V44,"")</f>
        <v>5.9364263164435718</v>
      </c>
      <c r="X44" s="40">
        <f>IFERROR(Base!W44/GAMSbase!W44,"")</f>
        <v>6.5671716255114134</v>
      </c>
      <c r="Y44" s="40">
        <f>IFERROR(Base!X44/GAMSbase!X44,"")</f>
        <v>7.2649335987876729</v>
      </c>
      <c r="Z44" s="40">
        <f>IFERROR(Base!Y44/GAMSbase!Y44,"")</f>
        <v>8.03683281841327</v>
      </c>
      <c r="AA44" s="40">
        <f>IFERROR(Base!Z44/GAMSbase!Z44,"")</f>
        <v>8.8907462825492107</v>
      </c>
      <c r="AB44" s="40">
        <f>IFERROR(Base!AA44/GAMSbase!AA44,"")</f>
        <v>9.8353880908482818</v>
      </c>
      <c r="AC44" s="40">
        <f>IFERROR(Base!AB44/GAMSbase!AB44,"")</f>
        <v>10.880398075500912</v>
      </c>
      <c r="AD44" s="40">
        <f>IFERROR(Base!AC44/GAMSbase!AC44,"")</f>
        <v>12.036440371022882</v>
      </c>
      <c r="AE44" s="40">
        <f>IFERROR(Base!AD44/GAMSbase!AD44,"")</f>
        <v>13.315312202164398</v>
      </c>
      <c r="AF44" s="40">
        <f>IFERROR(Base!AE44/GAMSbase!AE44,"")</f>
        <v>14.73006395057017</v>
      </c>
      <c r="AG44" s="40">
        <f>IFERROR(Base!AF44/GAMSbase!AF44,"")</f>
        <v>16.295133484647412</v>
      </c>
      <c r="AH44" s="40">
        <f>IFERROR(Base!AG44/GAMSbase!AG44,"")</f>
        <v>18.026491307075414</v>
      </c>
      <c r="AI44" s="40">
        <f>IFERROR(Base!AH44/GAMSbase!AH44,"")</f>
        <v>19.941805703360085</v>
      </c>
      <c r="AJ44" s="40">
        <f>IFERROR(Base!AI44/GAMSbase!AI44,"")</f>
        <v>22.06062277028467</v>
      </c>
      <c r="AK44" s="40">
        <f>IFERROR(Base!AJ44/GAMSbase!AJ44,"")</f>
        <v>24.404563939627419</v>
      </c>
      <c r="AL44" s="40">
        <f>IFERROR(Base!AK44/GAMSbase!AK44,"")</f>
        <v>26.997549664929171</v>
      </c>
      <c r="AM44" s="40">
        <f>IFERROR(Base!AL44/GAMSbase!AL44,"")</f>
        <v>29.866039316827901</v>
      </c>
      <c r="AN44" s="40">
        <f>IFERROR(Base!AM44/GAMSbase!AM44,"")</f>
        <v>33.039304451661778</v>
      </c>
      <c r="AO44" s="40">
        <f>IFERROR(Base!AN44/GAMSbase!AN44,"")</f>
        <v>36.549730549650846</v>
      </c>
      <c r="AP44" s="40">
        <f>IFERROR(Base!AO44/GAMSbase!AO44,"")</f>
        <v>40.433143845062652</v>
      </c>
      <c r="AQ44" s="40">
        <f>IFERROR(Base!AP44/GAMSbase!AP44,"")</f>
        <v>44.729165378600563</v>
      </c>
      <c r="AR44" s="40">
        <f>IFERROR(Base!AQ44/GAMSbase!AQ44,"")</f>
        <v>49.481633559797025</v>
      </c>
      <c r="AS44" s="40">
        <f>IFERROR(Base!AR44/GAMSbase!AR44,"")</f>
        <v>54.739049326077996</v>
      </c>
      <c r="AT44" s="40">
        <f>IFERROR(Base!AS44/GAMSbase!AS44,"")</f>
        <v>60.555073316973782</v>
      </c>
      <c r="AU44" s="40">
        <f>IFERROR(Base!AT44/GAMSbase!AT44,"")</f>
        <v>66.989057313838344</v>
      </c>
      <c r="AV44" s="40">
        <f>IFERROR(Base!AU44/GAMSbase!AU44,"")</f>
        <v>74.106634341889517</v>
      </c>
      <c r="AW44" s="40">
        <f>IFERROR(Base!AV44/GAMSbase!AV44,"")</f>
        <v>81.980492758585541</v>
      </c>
      <c r="AX44" s="40">
        <f>IFERROR(Base!AW44/GAMSbase!AW44,"")</f>
        <v>90.690880679321197</v>
      </c>
      <c r="AY44" s="40">
        <f>IFERROR(Base!AX44/GAMSbase!AX44,"")</f>
        <v>100.32675948600686</v>
      </c>
      <c r="AZ44" s="40">
        <f>IFERROR(Base!AY44/GAMSbase!AY44,"")</f>
        <v>110.98647768139512</v>
      </c>
      <c r="BA44" s="40">
        <f>IFERROR(Base!AZ44/GAMSbase!AZ44,"")</f>
        <v>122.77879093504335</v>
      </c>
      <c r="BB44" s="40">
        <f>IFERROR(Base!BA44/GAMSbase!BA44,"")</f>
        <v>135.82425375622418</v>
      </c>
      <c r="BC44" s="40">
        <f>IFERROR(Base!BB44/GAMSbase!BB44,"")</f>
        <v>150.25528163726355</v>
      </c>
      <c r="BD44" s="40">
        <f>IFERROR(Base!BC44/GAMSbase!BC44,"")</f>
        <v>166.21990531122282</v>
      </c>
      <c r="BE44" s="40">
        <f>IFERROR(Base!BD44/GAMSbase!BD44,"")</f>
        <v>183.8811515125692</v>
      </c>
      <c r="BF44" s="40">
        <f>IFERROR(Base!BE44/GAMSbase!BE44,"")</f>
        <v>203.4177330413653</v>
      </c>
      <c r="BG44" s="40">
        <f>IFERROR(Base!BF44/GAMSbase!BF44,"")</f>
        <v>225.03086717701038</v>
      </c>
      <c r="BH44" s="40">
        <f>IFERROR(Base!BG44/GAMSbase!BG44,"")</f>
        <v>248.94140493572033</v>
      </c>
      <c r="BI44" s="40">
        <f>IFERROR(Base!BH44/GAMSbase!BH44,"")</f>
        <v>275.39212623599315</v>
      </c>
      <c r="BJ44" s="40">
        <f>IFERROR(Base!BI44/GAMSbase!BI44,"")</f>
        <v>304.65350351011813</v>
      </c>
    </row>
    <row r="45" spans="1:62" x14ac:dyDescent="0.15">
      <c r="A45" t="str">
        <f>Base!A45</f>
        <v xml:space="preserve">      CO2 emissions, land use (GTC per year, 2010)</v>
      </c>
      <c r="B45" t="str">
        <f>GAMSbase!A45</f>
        <v>Initial Carbon Emissions from Land</v>
      </c>
      <c r="C45" s="40">
        <f>IFERROR(Base!B45/GAMSbase!B45,"")</f>
        <v>0.78787878787878796</v>
      </c>
      <c r="D45" s="40" t="str">
        <f>IFERROR(Base!C45/GAMSbase!C45,"")</f>
        <v/>
      </c>
      <c r="E45" s="40" t="str">
        <f>IFERROR(Base!D45/GAMSbase!D45,"")</f>
        <v/>
      </c>
      <c r="F45" s="40" t="str">
        <f>IFERROR(Base!E45/GAMSbase!E45,"")</f>
        <v/>
      </c>
      <c r="G45" s="40" t="str">
        <f>IFERROR(Base!F45/GAMSbase!F45,"")</f>
        <v/>
      </c>
      <c r="H45" s="40" t="str">
        <f>IFERROR(Base!G45/GAMSbase!G45,"")</f>
        <v/>
      </c>
      <c r="I45" s="40" t="str">
        <f>IFERROR(Base!H45/GAMSbase!H45,"")</f>
        <v/>
      </c>
      <c r="J45" s="40" t="str">
        <f>IFERROR(Base!I45/GAMSbase!I45,"")</f>
        <v/>
      </c>
      <c r="K45" s="40" t="str">
        <f>IFERROR(Base!J45/GAMSbase!J45,"")</f>
        <v/>
      </c>
      <c r="L45" s="40" t="str">
        <f>IFERROR(Base!K45/GAMSbase!K45,"")</f>
        <v/>
      </c>
      <c r="M45" s="40" t="str">
        <f>IFERROR(Base!L45/GAMSbase!L45,"")</f>
        <v/>
      </c>
      <c r="N45" s="40" t="str">
        <f>IFERROR(Base!M45/GAMSbase!M45,"")</f>
        <v/>
      </c>
      <c r="O45" s="40" t="str">
        <f>IFERROR(Base!N45/GAMSbase!N45,"")</f>
        <v/>
      </c>
      <c r="P45" s="40" t="str">
        <f>IFERROR(Base!O45/GAMSbase!O45,"")</f>
        <v/>
      </c>
      <c r="Q45" s="40" t="str">
        <f>IFERROR(Base!P45/GAMSbase!P45,"")</f>
        <v/>
      </c>
      <c r="R45" s="40" t="str">
        <f>IFERROR(Base!Q45/GAMSbase!Q45,"")</f>
        <v/>
      </c>
      <c r="S45" s="40" t="str">
        <f>IFERROR(Base!R45/GAMSbase!R45,"")</f>
        <v/>
      </c>
      <c r="T45" s="40" t="str">
        <f>IFERROR(Base!S45/GAMSbase!S45,"")</f>
        <v/>
      </c>
      <c r="U45" s="40" t="str">
        <f>IFERROR(Base!T45/GAMSbase!T45,"")</f>
        <v/>
      </c>
      <c r="V45" s="40" t="str">
        <f>IFERROR(Base!U45/GAMSbase!U45,"")</f>
        <v/>
      </c>
      <c r="W45" s="40" t="str">
        <f>IFERROR(Base!V45/GAMSbase!V45,"")</f>
        <v/>
      </c>
      <c r="X45" s="40" t="str">
        <f>IFERROR(Base!W45/GAMSbase!W45,"")</f>
        <v/>
      </c>
      <c r="Y45" s="40" t="str">
        <f>IFERROR(Base!X45/GAMSbase!X45,"")</f>
        <v/>
      </c>
      <c r="Z45" s="40" t="str">
        <f>IFERROR(Base!Y45/GAMSbase!Y45,"")</f>
        <v/>
      </c>
      <c r="AA45" s="40" t="str">
        <f>IFERROR(Base!Z45/GAMSbase!Z45,"")</f>
        <v/>
      </c>
      <c r="AB45" s="40" t="str">
        <f>IFERROR(Base!AA45/GAMSbase!AA45,"")</f>
        <v/>
      </c>
      <c r="AC45" s="40" t="str">
        <f>IFERROR(Base!AB45/GAMSbase!AB45,"")</f>
        <v/>
      </c>
      <c r="AD45" s="40" t="str">
        <f>IFERROR(Base!AC45/GAMSbase!AC45,"")</f>
        <v/>
      </c>
      <c r="AE45" s="40" t="str">
        <f>IFERROR(Base!AD45/GAMSbase!AD45,"")</f>
        <v/>
      </c>
      <c r="AF45" s="40" t="str">
        <f>IFERROR(Base!AE45/GAMSbase!AE45,"")</f>
        <v/>
      </c>
      <c r="AG45" s="40" t="str">
        <f>IFERROR(Base!AF45/GAMSbase!AF45,"")</f>
        <v/>
      </c>
      <c r="AH45" s="40" t="str">
        <f>IFERROR(Base!AG45/GAMSbase!AG45,"")</f>
        <v/>
      </c>
      <c r="AI45" s="40" t="str">
        <f>IFERROR(Base!AH45/GAMSbase!AH45,"")</f>
        <v/>
      </c>
      <c r="AJ45" s="40" t="str">
        <f>IFERROR(Base!AI45/GAMSbase!AI45,"")</f>
        <v/>
      </c>
      <c r="AK45" s="40" t="str">
        <f>IFERROR(Base!AJ45/GAMSbase!AJ45,"")</f>
        <v/>
      </c>
      <c r="AL45" s="40" t="str">
        <f>IFERROR(Base!AK45/GAMSbase!AK45,"")</f>
        <v/>
      </c>
      <c r="AM45" s="40" t="str">
        <f>IFERROR(Base!AL45/GAMSbase!AL45,"")</f>
        <v/>
      </c>
      <c r="AN45" s="40" t="str">
        <f>IFERROR(Base!AM45/GAMSbase!AM45,"")</f>
        <v/>
      </c>
      <c r="AO45" s="40" t="str">
        <f>IFERROR(Base!AN45/GAMSbase!AN45,"")</f>
        <v/>
      </c>
      <c r="AP45" s="40" t="str">
        <f>IFERROR(Base!AO45/GAMSbase!AO45,"")</f>
        <v/>
      </c>
      <c r="AQ45" s="40" t="str">
        <f>IFERROR(Base!AP45/GAMSbase!AP45,"")</f>
        <v/>
      </c>
      <c r="AR45" s="40" t="str">
        <f>IFERROR(Base!AQ45/GAMSbase!AQ45,"")</f>
        <v/>
      </c>
      <c r="AS45" s="40" t="str">
        <f>IFERROR(Base!AR45/GAMSbase!AR45,"")</f>
        <v/>
      </c>
      <c r="AT45" s="40" t="str">
        <f>IFERROR(Base!AS45/GAMSbase!AS45,"")</f>
        <v/>
      </c>
      <c r="AU45" s="40" t="str">
        <f>IFERROR(Base!AT45/GAMSbase!AT45,"")</f>
        <v/>
      </c>
      <c r="AV45" s="40" t="str">
        <f>IFERROR(Base!AU45/GAMSbase!AU45,"")</f>
        <v/>
      </c>
      <c r="AW45" s="40" t="str">
        <f>IFERROR(Base!AV45/GAMSbase!AV45,"")</f>
        <v/>
      </c>
      <c r="AX45" s="40" t="str">
        <f>IFERROR(Base!AW45/GAMSbase!AW45,"")</f>
        <v/>
      </c>
      <c r="AY45" s="40" t="str">
        <f>IFERROR(Base!AX45/GAMSbase!AX45,"")</f>
        <v/>
      </c>
      <c r="AZ45" s="40" t="str">
        <f>IFERROR(Base!AY45/GAMSbase!AY45,"")</f>
        <v/>
      </c>
      <c r="BA45" s="40" t="str">
        <f>IFERROR(Base!AZ45/GAMSbase!AZ45,"")</f>
        <v/>
      </c>
      <c r="BB45" s="40" t="str">
        <f>IFERROR(Base!BA45/GAMSbase!BA45,"")</f>
        <v/>
      </c>
      <c r="BC45" s="40" t="str">
        <f>IFERROR(Base!BB45/GAMSbase!BB45,"")</f>
        <v/>
      </c>
      <c r="BD45" s="40" t="str">
        <f>IFERROR(Base!BC45/GAMSbase!BC45,"")</f>
        <v/>
      </c>
      <c r="BE45" s="40" t="str">
        <f>IFERROR(Base!BD45/GAMSbase!BD45,"")</f>
        <v/>
      </c>
      <c r="BF45" s="40" t="str">
        <f>IFERROR(Base!BE45/GAMSbase!BE45,"")</f>
        <v/>
      </c>
      <c r="BG45" s="40" t="str">
        <f>IFERROR(Base!BF45/GAMSbase!BF45,"")</f>
        <v/>
      </c>
      <c r="BH45" s="40" t="str">
        <f>IFERROR(Base!BG45/GAMSbase!BG45,"")</f>
        <v/>
      </c>
      <c r="BI45" s="40" t="str">
        <f>IFERROR(Base!BH45/GAMSbase!BH45,"")</f>
        <v/>
      </c>
      <c r="BJ45" s="40" t="str">
        <f>IFERROR(Base!BI45/GAMSbase!BI45,"")</f>
        <v/>
      </c>
    </row>
    <row r="46" spans="1:62" x14ac:dyDescent="0.15">
      <c r="A46" t="str">
        <f>Base!A46</f>
        <v>PARTICIPATION</v>
      </c>
      <c r="B46" t="str">
        <f>GAMSbase!A46</f>
        <v>* PARTICIPATION</v>
      </c>
      <c r="C46" s="40" t="str">
        <f>IFERROR(Base!B46/GAMSbase!B46,"")</f>
        <v/>
      </c>
      <c r="D46" s="40" t="str">
        <f>IFERROR(Base!C46/GAMSbase!C46,"")</f>
        <v/>
      </c>
      <c r="E46" s="40" t="str">
        <f>IFERROR(Base!D46/GAMSbase!D46,"")</f>
        <v/>
      </c>
      <c r="F46" s="40" t="str">
        <f>IFERROR(Base!E46/GAMSbase!E46,"")</f>
        <v/>
      </c>
      <c r="G46" s="40" t="str">
        <f>IFERROR(Base!F46/GAMSbase!F46,"")</f>
        <v/>
      </c>
      <c r="H46" s="40" t="str">
        <f>IFERROR(Base!G46/GAMSbase!G46,"")</f>
        <v/>
      </c>
      <c r="I46" s="40" t="str">
        <f>IFERROR(Base!H46/GAMSbase!H46,"")</f>
        <v/>
      </c>
      <c r="J46" s="40" t="str">
        <f>IFERROR(Base!I46/GAMSbase!I46,"")</f>
        <v/>
      </c>
      <c r="K46" s="40" t="str">
        <f>IFERROR(Base!J46/GAMSbase!J46,"")</f>
        <v/>
      </c>
      <c r="L46" s="40" t="str">
        <f>IFERROR(Base!K46/GAMSbase!K46,"")</f>
        <v/>
      </c>
      <c r="M46" s="40" t="str">
        <f>IFERROR(Base!L46/GAMSbase!L46,"")</f>
        <v/>
      </c>
      <c r="N46" s="40" t="str">
        <f>IFERROR(Base!M46/GAMSbase!M46,"")</f>
        <v/>
      </c>
      <c r="O46" s="40" t="str">
        <f>IFERROR(Base!N46/GAMSbase!N46,"")</f>
        <v/>
      </c>
      <c r="P46" s="40" t="str">
        <f>IFERROR(Base!O46/GAMSbase!O46,"")</f>
        <v/>
      </c>
      <c r="Q46" s="40" t="str">
        <f>IFERROR(Base!P46/GAMSbase!P46,"")</f>
        <v/>
      </c>
      <c r="R46" s="40" t="str">
        <f>IFERROR(Base!Q46/GAMSbase!Q46,"")</f>
        <v/>
      </c>
      <c r="S46" s="40" t="str">
        <f>IFERROR(Base!R46/GAMSbase!R46,"")</f>
        <v/>
      </c>
      <c r="T46" s="40" t="str">
        <f>IFERROR(Base!S46/GAMSbase!S46,"")</f>
        <v/>
      </c>
      <c r="U46" s="40" t="str">
        <f>IFERROR(Base!T46/GAMSbase!T46,"")</f>
        <v/>
      </c>
      <c r="V46" s="40" t="str">
        <f>IFERROR(Base!U46/GAMSbase!U46,"")</f>
        <v/>
      </c>
      <c r="W46" s="40" t="str">
        <f>IFERROR(Base!V46/GAMSbase!V46,"")</f>
        <v/>
      </c>
      <c r="X46" s="40" t="str">
        <f>IFERROR(Base!W46/GAMSbase!W46,"")</f>
        <v/>
      </c>
      <c r="Y46" s="40" t="str">
        <f>IFERROR(Base!X46/GAMSbase!X46,"")</f>
        <v/>
      </c>
      <c r="Z46" s="40" t="str">
        <f>IFERROR(Base!Y46/GAMSbase!Y46,"")</f>
        <v/>
      </c>
      <c r="AA46" s="40" t="str">
        <f>IFERROR(Base!Z46/GAMSbase!Z46,"")</f>
        <v/>
      </c>
      <c r="AB46" s="40" t="str">
        <f>IFERROR(Base!AA46/GAMSbase!AA46,"")</f>
        <v/>
      </c>
      <c r="AC46" s="40" t="str">
        <f>IFERROR(Base!AB46/GAMSbase!AB46,"")</f>
        <v/>
      </c>
      <c r="AD46" s="40" t="str">
        <f>IFERROR(Base!AC46/GAMSbase!AC46,"")</f>
        <v/>
      </c>
      <c r="AE46" s="40" t="str">
        <f>IFERROR(Base!AD46/GAMSbase!AD46,"")</f>
        <v/>
      </c>
      <c r="AF46" s="40" t="str">
        <f>IFERROR(Base!AE46/GAMSbase!AE46,"")</f>
        <v/>
      </c>
      <c r="AG46" s="40" t="str">
        <f>IFERROR(Base!AF46/GAMSbase!AF46,"")</f>
        <v/>
      </c>
      <c r="AH46" s="40" t="str">
        <f>IFERROR(Base!AG46/GAMSbase!AG46,"")</f>
        <v/>
      </c>
      <c r="AI46" s="40" t="str">
        <f>IFERROR(Base!AH46/GAMSbase!AH46,"")</f>
        <v/>
      </c>
      <c r="AJ46" s="40" t="str">
        <f>IFERROR(Base!AI46/GAMSbase!AI46,"")</f>
        <v/>
      </c>
      <c r="AK46" s="40" t="str">
        <f>IFERROR(Base!AJ46/GAMSbase!AJ46,"")</f>
        <v/>
      </c>
      <c r="AL46" s="40" t="str">
        <f>IFERROR(Base!AK46/GAMSbase!AK46,"")</f>
        <v/>
      </c>
      <c r="AM46" s="40" t="str">
        <f>IFERROR(Base!AL46/GAMSbase!AL46,"")</f>
        <v/>
      </c>
      <c r="AN46" s="40" t="str">
        <f>IFERROR(Base!AM46/GAMSbase!AM46,"")</f>
        <v/>
      </c>
      <c r="AO46" s="40" t="str">
        <f>IFERROR(Base!AN46/GAMSbase!AN46,"")</f>
        <v/>
      </c>
      <c r="AP46" s="40" t="str">
        <f>IFERROR(Base!AO46/GAMSbase!AO46,"")</f>
        <v/>
      </c>
      <c r="AQ46" s="40" t="str">
        <f>IFERROR(Base!AP46/GAMSbase!AP46,"")</f>
        <v/>
      </c>
      <c r="AR46" s="40" t="str">
        <f>IFERROR(Base!AQ46/GAMSbase!AQ46,"")</f>
        <v/>
      </c>
      <c r="AS46" s="40" t="str">
        <f>IFERROR(Base!AR46/GAMSbase!AR46,"")</f>
        <v/>
      </c>
      <c r="AT46" s="40" t="str">
        <f>IFERROR(Base!AS46/GAMSbase!AS46,"")</f>
        <v/>
      </c>
      <c r="AU46" s="40" t="str">
        <f>IFERROR(Base!AT46/GAMSbase!AT46,"")</f>
        <v/>
      </c>
      <c r="AV46" s="40" t="str">
        <f>IFERROR(Base!AU46/GAMSbase!AU46,"")</f>
        <v/>
      </c>
      <c r="AW46" s="40" t="str">
        <f>IFERROR(Base!AV46/GAMSbase!AV46,"")</f>
        <v/>
      </c>
      <c r="AX46" s="40" t="str">
        <f>IFERROR(Base!AW46/GAMSbase!AW46,"")</f>
        <v/>
      </c>
      <c r="AY46" s="40" t="str">
        <f>IFERROR(Base!AX46/GAMSbase!AX46,"")</f>
        <v/>
      </c>
      <c r="AZ46" s="40" t="str">
        <f>IFERROR(Base!AY46/GAMSbase!AY46,"")</f>
        <v/>
      </c>
      <c r="BA46" s="40" t="str">
        <f>IFERROR(Base!AZ46/GAMSbase!AZ46,"")</f>
        <v/>
      </c>
      <c r="BB46" s="40" t="str">
        <f>IFERROR(Base!BA46/GAMSbase!BA46,"")</f>
        <v/>
      </c>
      <c r="BC46" s="40" t="str">
        <f>IFERROR(Base!BB46/GAMSbase!BB46,"")</f>
        <v/>
      </c>
      <c r="BD46" s="40" t="str">
        <f>IFERROR(Base!BC46/GAMSbase!BC46,"")</f>
        <v/>
      </c>
      <c r="BE46" s="40" t="str">
        <f>IFERROR(Base!BD46/GAMSbase!BD46,"")</f>
        <v/>
      </c>
      <c r="BF46" s="40" t="str">
        <f>IFERROR(Base!BE46/GAMSbase!BE46,"")</f>
        <v/>
      </c>
      <c r="BG46" s="40" t="str">
        <f>IFERROR(Base!BF46/GAMSbase!BF46,"")</f>
        <v/>
      </c>
      <c r="BH46" s="40" t="str">
        <f>IFERROR(Base!BG46/GAMSbase!BG46,"")</f>
        <v/>
      </c>
      <c r="BI46" s="40" t="str">
        <f>IFERROR(Base!BH46/GAMSbase!BH46,"")</f>
        <v/>
      </c>
      <c r="BJ46" s="40" t="str">
        <f>IFERROR(Base!BI46/GAMSbase!BI46,"")</f>
        <v/>
      </c>
    </row>
    <row r="47" spans="1:62" x14ac:dyDescent="0.15">
      <c r="A47" t="str">
        <f>Base!A47</f>
        <v>All immediate</v>
      </c>
      <c r="B47" t="str">
        <f>GAMSbase!A47</f>
        <v>Proportion of World in Participation</v>
      </c>
      <c r="C47" s="40">
        <f>IFERROR(Base!B47/GAMSbase!B47,"")</f>
        <v>1</v>
      </c>
      <c r="D47" s="40">
        <f>IFERROR(Base!C47/GAMSbase!C47,"")</f>
        <v>1</v>
      </c>
      <c r="E47" s="40">
        <f>IFERROR(Base!D47/GAMSbase!D47,"")</f>
        <v>1</v>
      </c>
      <c r="F47" s="40">
        <f>IFERROR(Base!E47/GAMSbase!E47,"")</f>
        <v>1</v>
      </c>
      <c r="G47" s="40">
        <f>IFERROR(Base!F47/GAMSbase!F47,"")</f>
        <v>1</v>
      </c>
      <c r="H47" s="40">
        <f>IFERROR(Base!G47/GAMSbase!G47,"")</f>
        <v>1</v>
      </c>
      <c r="I47" s="40">
        <f>IFERROR(Base!H47/GAMSbase!H47,"")</f>
        <v>1</v>
      </c>
      <c r="J47" s="40">
        <f>IFERROR(Base!I47/GAMSbase!I47,"")</f>
        <v>1</v>
      </c>
      <c r="K47" s="40">
        <f>IFERROR(Base!J47/GAMSbase!J47,"")</f>
        <v>1</v>
      </c>
      <c r="L47" s="40">
        <f>IFERROR(Base!K47/GAMSbase!K47,"")</f>
        <v>1</v>
      </c>
      <c r="M47" s="40">
        <f>IFERROR(Base!L47/GAMSbase!L47,"")</f>
        <v>1</v>
      </c>
      <c r="N47" s="40">
        <f>IFERROR(Base!M47/GAMSbase!M47,"")</f>
        <v>1</v>
      </c>
      <c r="O47" s="40">
        <f>IFERROR(Base!N47/GAMSbase!N47,"")</f>
        <v>1</v>
      </c>
      <c r="P47" s="40">
        <f>IFERROR(Base!O47/GAMSbase!O47,"")</f>
        <v>1</v>
      </c>
      <c r="Q47" s="40">
        <f>IFERROR(Base!P47/GAMSbase!P47,"")</f>
        <v>1</v>
      </c>
      <c r="R47" s="40">
        <f>IFERROR(Base!Q47/GAMSbase!Q47,"")</f>
        <v>1</v>
      </c>
      <c r="S47" s="40">
        <f>IFERROR(Base!R47/GAMSbase!R47,"")</f>
        <v>1</v>
      </c>
      <c r="T47" s="40">
        <f>IFERROR(Base!S47/GAMSbase!S47,"")</f>
        <v>1</v>
      </c>
      <c r="U47" s="40">
        <f>IFERROR(Base!T47/GAMSbase!T47,"")</f>
        <v>1</v>
      </c>
      <c r="V47" s="40">
        <f>IFERROR(Base!U47/GAMSbase!U47,"")</f>
        <v>1</v>
      </c>
      <c r="W47" s="40">
        <f>IFERROR(Base!V47/GAMSbase!V47,"")</f>
        <v>1</v>
      </c>
      <c r="X47" s="40">
        <f>IFERROR(Base!W47/GAMSbase!W47,"")</f>
        <v>1</v>
      </c>
      <c r="Y47" s="40">
        <f>IFERROR(Base!X47/GAMSbase!X47,"")</f>
        <v>1</v>
      </c>
      <c r="Z47" s="40">
        <f>IFERROR(Base!Y47/GAMSbase!Y47,"")</f>
        <v>1</v>
      </c>
      <c r="AA47" s="40">
        <f>IFERROR(Base!Z47/GAMSbase!Z47,"")</f>
        <v>1</v>
      </c>
      <c r="AB47" s="40">
        <f>IFERROR(Base!AA47/GAMSbase!AA47,"")</f>
        <v>1</v>
      </c>
      <c r="AC47" s="40">
        <f>IFERROR(Base!AB47/GAMSbase!AB47,"")</f>
        <v>1</v>
      </c>
      <c r="AD47" s="40">
        <f>IFERROR(Base!AC47/GAMSbase!AC47,"")</f>
        <v>1</v>
      </c>
      <c r="AE47" s="40">
        <f>IFERROR(Base!AD47/GAMSbase!AD47,"")</f>
        <v>1</v>
      </c>
      <c r="AF47" s="40">
        <f>IFERROR(Base!AE47/GAMSbase!AE47,"")</f>
        <v>1</v>
      </c>
      <c r="AG47" s="40">
        <f>IFERROR(Base!AF47/GAMSbase!AF47,"")</f>
        <v>1</v>
      </c>
      <c r="AH47" s="40">
        <f>IFERROR(Base!AG47/GAMSbase!AG47,"")</f>
        <v>1</v>
      </c>
      <c r="AI47" s="40">
        <f>IFERROR(Base!AH47/GAMSbase!AH47,"")</f>
        <v>1</v>
      </c>
      <c r="AJ47" s="40">
        <f>IFERROR(Base!AI47/GAMSbase!AI47,"")</f>
        <v>1</v>
      </c>
      <c r="AK47" s="40">
        <f>IFERROR(Base!AJ47/GAMSbase!AJ47,"")</f>
        <v>1</v>
      </c>
      <c r="AL47" s="40">
        <f>IFERROR(Base!AK47/GAMSbase!AK47,"")</f>
        <v>1</v>
      </c>
      <c r="AM47" s="40">
        <f>IFERROR(Base!AL47/GAMSbase!AL47,"")</f>
        <v>1</v>
      </c>
      <c r="AN47" s="40">
        <f>IFERROR(Base!AM47/GAMSbase!AM47,"")</f>
        <v>1</v>
      </c>
      <c r="AO47" s="40">
        <f>IFERROR(Base!AN47/GAMSbase!AN47,"")</f>
        <v>1</v>
      </c>
      <c r="AP47" s="40">
        <f>IFERROR(Base!AO47/GAMSbase!AO47,"")</f>
        <v>1</v>
      </c>
      <c r="AQ47" s="40">
        <f>IFERROR(Base!AP47/GAMSbase!AP47,"")</f>
        <v>1</v>
      </c>
      <c r="AR47" s="40">
        <f>IFERROR(Base!AQ47/GAMSbase!AQ47,"")</f>
        <v>1</v>
      </c>
      <c r="AS47" s="40">
        <f>IFERROR(Base!AR47/GAMSbase!AR47,"")</f>
        <v>1</v>
      </c>
      <c r="AT47" s="40">
        <f>IFERROR(Base!AS47/GAMSbase!AS47,"")</f>
        <v>1</v>
      </c>
      <c r="AU47" s="40">
        <f>IFERROR(Base!AT47/GAMSbase!AT47,"")</f>
        <v>1</v>
      </c>
      <c r="AV47" s="40">
        <f>IFERROR(Base!AU47/GAMSbase!AU47,"")</f>
        <v>1</v>
      </c>
      <c r="AW47" s="40">
        <f>IFERROR(Base!AV47/GAMSbase!AV47,"")</f>
        <v>1</v>
      </c>
      <c r="AX47" s="40">
        <f>IFERROR(Base!AW47/GAMSbase!AW47,"")</f>
        <v>1</v>
      </c>
      <c r="AY47" s="40">
        <f>IFERROR(Base!AX47/GAMSbase!AX47,"")</f>
        <v>1</v>
      </c>
      <c r="AZ47" s="40">
        <f>IFERROR(Base!AY47/GAMSbase!AY47,"")</f>
        <v>1</v>
      </c>
      <c r="BA47" s="40">
        <f>IFERROR(Base!AZ47/GAMSbase!AZ47,"")</f>
        <v>1</v>
      </c>
      <c r="BB47" s="40">
        <f>IFERROR(Base!BA47/GAMSbase!BA47,"")</f>
        <v>1</v>
      </c>
      <c r="BC47" s="40">
        <f>IFERROR(Base!BB47/GAMSbase!BB47,"")</f>
        <v>1</v>
      </c>
      <c r="BD47" s="40">
        <f>IFERROR(Base!BC47/GAMSbase!BC47,"")</f>
        <v>1</v>
      </c>
      <c r="BE47" s="40">
        <f>IFERROR(Base!BD47/GAMSbase!BD47,"")</f>
        <v>1</v>
      </c>
      <c r="BF47" s="40">
        <f>IFERROR(Base!BE47/GAMSbase!BE47,"")</f>
        <v>1</v>
      </c>
      <c r="BG47" s="40">
        <f>IFERROR(Base!BF47/GAMSbase!BF47,"")</f>
        <v>1</v>
      </c>
      <c r="BH47" s="40">
        <f>IFERROR(Base!BG47/GAMSbase!BG47,"")</f>
        <v>1</v>
      </c>
      <c r="BI47" s="40">
        <f>IFERROR(Base!BH47/GAMSbase!BH47,"")</f>
        <v>1</v>
      </c>
      <c r="BJ47" s="40">
        <f>IFERROR(Base!BI47/GAMSbase!BI47,"")</f>
        <v>1</v>
      </c>
    </row>
    <row r="48" spans="1:62" x14ac:dyDescent="0.15">
      <c r="A48" t="str">
        <f>Base!A48</f>
        <v>SCALING</v>
      </c>
      <c r="B48" t="str">
        <f>GAMSbase!A48</f>
        <v>* SCALING</v>
      </c>
      <c r="C48" s="40" t="str">
        <f>IFERROR(Base!B48/GAMSbase!B48,"")</f>
        <v/>
      </c>
      <c r="D48" s="40" t="str">
        <f>IFERROR(Base!C48/GAMSbase!C48,"")</f>
        <v/>
      </c>
      <c r="E48" s="40" t="str">
        <f>IFERROR(Base!D48/GAMSbase!D48,"")</f>
        <v/>
      </c>
      <c r="F48" s="40" t="str">
        <f>IFERROR(Base!E48/GAMSbase!E48,"")</f>
        <v/>
      </c>
      <c r="G48" s="40" t="str">
        <f>IFERROR(Base!F48/GAMSbase!F48,"")</f>
        <v/>
      </c>
      <c r="H48" s="40" t="str">
        <f>IFERROR(Base!G48/GAMSbase!G48,"")</f>
        <v/>
      </c>
      <c r="I48" s="40" t="str">
        <f>IFERROR(Base!H48/GAMSbase!H48,"")</f>
        <v/>
      </c>
      <c r="J48" s="40" t="str">
        <f>IFERROR(Base!I48/GAMSbase!I48,"")</f>
        <v/>
      </c>
      <c r="K48" s="40" t="str">
        <f>IFERROR(Base!J48/GAMSbase!J48,"")</f>
        <v/>
      </c>
      <c r="L48" s="40" t="str">
        <f>IFERROR(Base!K48/GAMSbase!K48,"")</f>
        <v/>
      </c>
      <c r="M48" s="40" t="str">
        <f>IFERROR(Base!L48/GAMSbase!L48,"")</f>
        <v/>
      </c>
      <c r="N48" s="40" t="str">
        <f>IFERROR(Base!M48/GAMSbase!M48,"")</f>
        <v/>
      </c>
      <c r="O48" s="40" t="str">
        <f>IFERROR(Base!N48/GAMSbase!N48,"")</f>
        <v/>
      </c>
      <c r="P48" s="40" t="str">
        <f>IFERROR(Base!O48/GAMSbase!O48,"")</f>
        <v/>
      </c>
      <c r="Q48" s="40" t="str">
        <f>IFERROR(Base!P48/GAMSbase!P48,"")</f>
        <v/>
      </c>
      <c r="R48" s="40" t="str">
        <f>IFERROR(Base!Q48/GAMSbase!Q48,"")</f>
        <v/>
      </c>
      <c r="S48" s="40" t="str">
        <f>IFERROR(Base!R48/GAMSbase!R48,"")</f>
        <v/>
      </c>
      <c r="T48" s="40" t="str">
        <f>IFERROR(Base!S48/GAMSbase!S48,"")</f>
        <v/>
      </c>
      <c r="U48" s="40" t="str">
        <f>IFERROR(Base!T48/GAMSbase!T48,"")</f>
        <v/>
      </c>
      <c r="V48" s="40" t="str">
        <f>IFERROR(Base!U48/GAMSbase!U48,"")</f>
        <v/>
      </c>
      <c r="W48" s="40" t="str">
        <f>IFERROR(Base!V48/GAMSbase!V48,"")</f>
        <v/>
      </c>
      <c r="X48" s="40" t="str">
        <f>IFERROR(Base!W48/GAMSbase!W48,"")</f>
        <v/>
      </c>
      <c r="Y48" s="40" t="str">
        <f>IFERROR(Base!X48/GAMSbase!X48,"")</f>
        <v/>
      </c>
      <c r="Z48" s="40" t="str">
        <f>IFERROR(Base!Y48/GAMSbase!Y48,"")</f>
        <v/>
      </c>
      <c r="AA48" s="40" t="str">
        <f>IFERROR(Base!Z48/GAMSbase!Z48,"")</f>
        <v/>
      </c>
      <c r="AB48" s="40" t="str">
        <f>IFERROR(Base!AA48/GAMSbase!AA48,"")</f>
        <v/>
      </c>
      <c r="AC48" s="40" t="str">
        <f>IFERROR(Base!AB48/GAMSbase!AB48,"")</f>
        <v/>
      </c>
      <c r="AD48" s="40" t="str">
        <f>IFERROR(Base!AC48/GAMSbase!AC48,"")</f>
        <v/>
      </c>
      <c r="AE48" s="40" t="str">
        <f>IFERROR(Base!AD48/GAMSbase!AD48,"")</f>
        <v/>
      </c>
      <c r="AF48" s="40" t="str">
        <f>IFERROR(Base!AE48/GAMSbase!AE48,"")</f>
        <v/>
      </c>
      <c r="AG48" s="40" t="str">
        <f>IFERROR(Base!AF48/GAMSbase!AF48,"")</f>
        <v/>
      </c>
      <c r="AH48" s="40" t="str">
        <f>IFERROR(Base!AG48/GAMSbase!AG48,"")</f>
        <v/>
      </c>
      <c r="AI48" s="40" t="str">
        <f>IFERROR(Base!AH48/GAMSbase!AH48,"")</f>
        <v/>
      </c>
      <c r="AJ48" s="40" t="str">
        <f>IFERROR(Base!AI48/GAMSbase!AI48,"")</f>
        <v/>
      </c>
      <c r="AK48" s="40" t="str">
        <f>IFERROR(Base!AJ48/GAMSbase!AJ48,"")</f>
        <v/>
      </c>
      <c r="AL48" s="40" t="str">
        <f>IFERROR(Base!AK48/GAMSbase!AK48,"")</f>
        <v/>
      </c>
      <c r="AM48" s="40" t="str">
        <f>IFERROR(Base!AL48/GAMSbase!AL48,"")</f>
        <v/>
      </c>
      <c r="AN48" s="40" t="str">
        <f>IFERROR(Base!AM48/GAMSbase!AM48,"")</f>
        <v/>
      </c>
      <c r="AO48" s="40" t="str">
        <f>IFERROR(Base!AN48/GAMSbase!AN48,"")</f>
        <v/>
      </c>
      <c r="AP48" s="40" t="str">
        <f>IFERROR(Base!AO48/GAMSbase!AO48,"")</f>
        <v/>
      </c>
      <c r="AQ48" s="40" t="str">
        <f>IFERROR(Base!AP48/GAMSbase!AP48,"")</f>
        <v/>
      </c>
      <c r="AR48" s="40" t="str">
        <f>IFERROR(Base!AQ48/GAMSbase!AQ48,"")</f>
        <v/>
      </c>
      <c r="AS48" s="40" t="str">
        <f>IFERROR(Base!AR48/GAMSbase!AR48,"")</f>
        <v/>
      </c>
      <c r="AT48" s="40" t="str">
        <f>IFERROR(Base!AS48/GAMSbase!AS48,"")</f>
        <v/>
      </c>
      <c r="AU48" s="40" t="str">
        <f>IFERROR(Base!AT48/GAMSbase!AT48,"")</f>
        <v/>
      </c>
      <c r="AV48" s="40" t="str">
        <f>IFERROR(Base!AU48/GAMSbase!AU48,"")</f>
        <v/>
      </c>
      <c r="AW48" s="40" t="str">
        <f>IFERROR(Base!AV48/GAMSbase!AV48,"")</f>
        <v/>
      </c>
      <c r="AX48" s="40" t="str">
        <f>IFERROR(Base!AW48/GAMSbase!AW48,"")</f>
        <v/>
      </c>
      <c r="AY48" s="40" t="str">
        <f>IFERROR(Base!AX48/GAMSbase!AX48,"")</f>
        <v/>
      </c>
      <c r="AZ48" s="40" t="str">
        <f>IFERROR(Base!AY48/GAMSbase!AY48,"")</f>
        <v/>
      </c>
      <c r="BA48" s="40" t="str">
        <f>IFERROR(Base!AZ48/GAMSbase!AZ48,"")</f>
        <v/>
      </c>
      <c r="BB48" s="40" t="str">
        <f>IFERROR(Base!BA48/GAMSbase!BA48,"")</f>
        <v/>
      </c>
      <c r="BC48" s="40" t="str">
        <f>IFERROR(Base!BB48/GAMSbase!BB48,"")</f>
        <v/>
      </c>
      <c r="BD48" s="40" t="str">
        <f>IFERROR(Base!BC48/GAMSbase!BC48,"")</f>
        <v/>
      </c>
      <c r="BE48" s="40" t="str">
        <f>IFERROR(Base!BD48/GAMSbase!BD48,"")</f>
        <v/>
      </c>
      <c r="BF48" s="40" t="str">
        <f>IFERROR(Base!BE48/GAMSbase!BE48,"")</f>
        <v/>
      </c>
      <c r="BG48" s="40" t="str">
        <f>IFERROR(Base!BF48/GAMSbase!BF48,"")</f>
        <v/>
      </c>
      <c r="BH48" s="40" t="str">
        <f>IFERROR(Base!BG48/GAMSbase!BG48,"")</f>
        <v/>
      </c>
      <c r="BI48" s="40" t="str">
        <f>IFERROR(Base!BH48/GAMSbase!BH48,"")</f>
        <v/>
      </c>
      <c r="BJ48" s="40" t="str">
        <f>IFERROR(Base!BI48/GAMSbase!BI48,"")</f>
        <v/>
      </c>
    </row>
    <row r="49" spans="1:62" x14ac:dyDescent="0.15">
      <c r="A49" t="str">
        <f>Base!A49</f>
        <v>Multiplicative scaling coefficient in utility function</v>
      </c>
      <c r="B49" t="str">
        <f>GAMSbase!A49</f>
        <v>Multiplicative Scaling Coefficient in Utility Function</v>
      </c>
      <c r="C49" s="40">
        <f>IFERROR(Base!B49/GAMSbase!B49,"")</f>
        <v>1.8432658658077239</v>
      </c>
      <c r="D49" s="40" t="str">
        <f>IFERROR(Base!C49/GAMSbase!C49,"")</f>
        <v/>
      </c>
      <c r="E49" s="40" t="str">
        <f>IFERROR(Base!D49/GAMSbase!D49,"")</f>
        <v/>
      </c>
      <c r="F49" s="40" t="str">
        <f>IFERROR(Base!E49/GAMSbase!E49,"")</f>
        <v/>
      </c>
      <c r="G49" s="40" t="str">
        <f>IFERROR(Base!F49/GAMSbase!F49,"")</f>
        <v/>
      </c>
      <c r="H49" s="40" t="str">
        <f>IFERROR(Base!G49/GAMSbase!G49,"")</f>
        <v/>
      </c>
      <c r="I49" s="40" t="str">
        <f>IFERROR(Base!H49/GAMSbase!H49,"")</f>
        <v/>
      </c>
      <c r="J49" s="40" t="str">
        <f>IFERROR(Base!I49/GAMSbase!I49,"")</f>
        <v/>
      </c>
      <c r="K49" s="40" t="str">
        <f>IFERROR(Base!J49/GAMSbase!J49,"")</f>
        <v/>
      </c>
      <c r="L49" s="40" t="str">
        <f>IFERROR(Base!K49/GAMSbase!K49,"")</f>
        <v/>
      </c>
      <c r="M49" s="40" t="str">
        <f>IFERROR(Base!L49/GAMSbase!L49,"")</f>
        <v/>
      </c>
      <c r="N49" s="40" t="str">
        <f>IFERROR(Base!M49/GAMSbase!M49,"")</f>
        <v/>
      </c>
      <c r="O49" s="40" t="str">
        <f>IFERROR(Base!N49/GAMSbase!N49,"")</f>
        <v/>
      </c>
      <c r="P49" s="40" t="str">
        <f>IFERROR(Base!O49/GAMSbase!O49,"")</f>
        <v/>
      </c>
      <c r="Q49" s="40" t="str">
        <f>IFERROR(Base!P49/GAMSbase!P49,"")</f>
        <v/>
      </c>
      <c r="R49" s="40" t="str">
        <f>IFERROR(Base!Q49/GAMSbase!Q49,"")</f>
        <v/>
      </c>
      <c r="S49" s="40" t="str">
        <f>IFERROR(Base!R49/GAMSbase!R49,"")</f>
        <v/>
      </c>
      <c r="T49" s="40" t="str">
        <f>IFERROR(Base!S49/GAMSbase!S49,"")</f>
        <v/>
      </c>
      <c r="U49" s="40" t="str">
        <f>IFERROR(Base!T49/GAMSbase!T49,"")</f>
        <v/>
      </c>
      <c r="V49" s="40" t="str">
        <f>IFERROR(Base!U49/GAMSbase!U49,"")</f>
        <v/>
      </c>
      <c r="W49" s="40" t="str">
        <f>IFERROR(Base!V49/GAMSbase!V49,"")</f>
        <v/>
      </c>
      <c r="X49" s="40" t="str">
        <f>IFERROR(Base!W49/GAMSbase!W49,"")</f>
        <v/>
      </c>
      <c r="Y49" s="40" t="str">
        <f>IFERROR(Base!X49/GAMSbase!X49,"")</f>
        <v/>
      </c>
      <c r="Z49" s="40" t="str">
        <f>IFERROR(Base!Y49/GAMSbase!Y49,"")</f>
        <v/>
      </c>
      <c r="AA49" s="40" t="str">
        <f>IFERROR(Base!Z49/GAMSbase!Z49,"")</f>
        <v/>
      </c>
      <c r="AB49" s="40" t="str">
        <f>IFERROR(Base!AA49/GAMSbase!AA49,"")</f>
        <v/>
      </c>
      <c r="AC49" s="40" t="str">
        <f>IFERROR(Base!AB49/GAMSbase!AB49,"")</f>
        <v/>
      </c>
      <c r="AD49" s="40" t="str">
        <f>IFERROR(Base!AC49/GAMSbase!AC49,"")</f>
        <v/>
      </c>
      <c r="AE49" s="40" t="str">
        <f>IFERROR(Base!AD49/GAMSbase!AD49,"")</f>
        <v/>
      </c>
      <c r="AF49" s="40" t="str">
        <f>IFERROR(Base!AE49/GAMSbase!AE49,"")</f>
        <v/>
      </c>
      <c r="AG49" s="40" t="str">
        <f>IFERROR(Base!AF49/GAMSbase!AF49,"")</f>
        <v/>
      </c>
      <c r="AH49" s="40" t="str">
        <f>IFERROR(Base!AG49/GAMSbase!AG49,"")</f>
        <v/>
      </c>
      <c r="AI49" s="40" t="str">
        <f>IFERROR(Base!AH49/GAMSbase!AH49,"")</f>
        <v/>
      </c>
      <c r="AJ49" s="40" t="str">
        <f>IFERROR(Base!AI49/GAMSbase!AI49,"")</f>
        <v/>
      </c>
      <c r="AK49" s="40" t="str">
        <f>IFERROR(Base!AJ49/GAMSbase!AJ49,"")</f>
        <v/>
      </c>
      <c r="AL49" s="40" t="str">
        <f>IFERROR(Base!AK49/GAMSbase!AK49,"")</f>
        <v/>
      </c>
      <c r="AM49" s="40" t="str">
        <f>IFERROR(Base!AL49/GAMSbase!AL49,"")</f>
        <v/>
      </c>
      <c r="AN49" s="40" t="str">
        <f>IFERROR(Base!AM49/GAMSbase!AM49,"")</f>
        <v/>
      </c>
      <c r="AO49" s="40" t="str">
        <f>IFERROR(Base!AN49/GAMSbase!AN49,"")</f>
        <v/>
      </c>
      <c r="AP49" s="40" t="str">
        <f>IFERROR(Base!AO49/GAMSbase!AO49,"")</f>
        <v/>
      </c>
      <c r="AQ49" s="40" t="str">
        <f>IFERROR(Base!AP49/GAMSbase!AP49,"")</f>
        <v/>
      </c>
      <c r="AR49" s="40" t="str">
        <f>IFERROR(Base!AQ49/GAMSbase!AQ49,"")</f>
        <v/>
      </c>
      <c r="AS49" s="40" t="str">
        <f>IFERROR(Base!AR49/GAMSbase!AR49,"")</f>
        <v/>
      </c>
      <c r="AT49" s="40" t="str">
        <f>IFERROR(Base!AS49/GAMSbase!AS49,"")</f>
        <v/>
      </c>
      <c r="AU49" s="40" t="str">
        <f>IFERROR(Base!AT49/GAMSbase!AT49,"")</f>
        <v/>
      </c>
      <c r="AV49" s="40" t="str">
        <f>IFERROR(Base!AU49/GAMSbase!AU49,"")</f>
        <v/>
      </c>
      <c r="AW49" s="40" t="str">
        <f>IFERROR(Base!AV49/GAMSbase!AV49,"")</f>
        <v/>
      </c>
      <c r="AX49" s="40" t="str">
        <f>IFERROR(Base!AW49/GAMSbase!AW49,"")</f>
        <v/>
      </c>
      <c r="AY49" s="40" t="str">
        <f>IFERROR(Base!AX49/GAMSbase!AX49,"")</f>
        <v/>
      </c>
      <c r="AZ49" s="40" t="str">
        <f>IFERROR(Base!AY49/GAMSbase!AY49,"")</f>
        <v/>
      </c>
      <c r="BA49" s="40" t="str">
        <f>IFERROR(Base!AZ49/GAMSbase!AZ49,"")</f>
        <v/>
      </c>
      <c r="BB49" s="40" t="str">
        <f>IFERROR(Base!BA49/GAMSbase!BA49,"")</f>
        <v/>
      </c>
      <c r="BC49" s="40" t="str">
        <f>IFERROR(Base!BB49/GAMSbase!BB49,"")</f>
        <v/>
      </c>
      <c r="BD49" s="40" t="str">
        <f>IFERROR(Base!BC49/GAMSbase!BC49,"")</f>
        <v/>
      </c>
      <c r="BE49" s="40" t="str">
        <f>IFERROR(Base!BD49/GAMSbase!BD49,"")</f>
        <v/>
      </c>
      <c r="BF49" s="40" t="str">
        <f>IFERROR(Base!BE49/GAMSbase!BE49,"")</f>
        <v/>
      </c>
      <c r="BG49" s="40" t="str">
        <f>IFERROR(Base!BF49/GAMSbase!BF49,"")</f>
        <v/>
      </c>
      <c r="BH49" s="40" t="str">
        <f>IFERROR(Base!BG49/GAMSbase!BG49,"")</f>
        <v/>
      </c>
      <c r="BI49" s="40" t="str">
        <f>IFERROR(Base!BH49/GAMSbase!BH49,"")</f>
        <v/>
      </c>
      <c r="BJ49" s="40" t="str">
        <f>IFERROR(Base!BI49/GAMSbase!BI49,"")</f>
        <v/>
      </c>
    </row>
    <row r="50" spans="1:62" x14ac:dyDescent="0.15">
      <c r="A50" t="str">
        <f>Base!A50</f>
        <v>Additive scaling coefficient in utility function</v>
      </c>
      <c r="B50" t="str">
        <f>GAMSbase!A50</f>
        <v>Additive Scaling Coefficient in Utility Function</v>
      </c>
      <c r="C50" s="40">
        <f>IFERROR(Base!B50/GAMSbase!B50,"")</f>
        <v>2.8517248157913921</v>
      </c>
      <c r="D50" s="40" t="str">
        <f>IFERROR(Base!C50/GAMSbase!C50,"")</f>
        <v/>
      </c>
      <c r="E50" s="40" t="str">
        <f>IFERROR(Base!D50/GAMSbase!D50,"")</f>
        <v/>
      </c>
      <c r="F50" s="40" t="str">
        <f>IFERROR(Base!E50/GAMSbase!E50,"")</f>
        <v/>
      </c>
      <c r="G50" s="40" t="str">
        <f>IFERROR(Base!F50/GAMSbase!F50,"")</f>
        <v/>
      </c>
      <c r="H50" s="40" t="str">
        <f>IFERROR(Base!G50/GAMSbase!G50,"")</f>
        <v/>
      </c>
      <c r="I50" s="40" t="str">
        <f>IFERROR(Base!H50/GAMSbase!H50,"")</f>
        <v/>
      </c>
      <c r="J50" s="40" t="str">
        <f>IFERROR(Base!I50/GAMSbase!I50,"")</f>
        <v/>
      </c>
      <c r="K50" s="40" t="str">
        <f>IFERROR(Base!J50/GAMSbase!J50,"")</f>
        <v/>
      </c>
      <c r="L50" s="40" t="str">
        <f>IFERROR(Base!K50/GAMSbase!K50,"")</f>
        <v/>
      </c>
      <c r="M50" s="40" t="str">
        <f>IFERROR(Base!L50/GAMSbase!L50,"")</f>
        <v/>
      </c>
      <c r="N50" s="40" t="str">
        <f>IFERROR(Base!M50/GAMSbase!M50,"")</f>
        <v/>
      </c>
      <c r="O50" s="40" t="str">
        <f>IFERROR(Base!N50/GAMSbase!N50,"")</f>
        <v/>
      </c>
      <c r="P50" s="40" t="str">
        <f>IFERROR(Base!O50/GAMSbase!O50,"")</f>
        <v/>
      </c>
      <c r="Q50" s="40" t="str">
        <f>IFERROR(Base!P50/GAMSbase!P50,"")</f>
        <v/>
      </c>
      <c r="R50" s="40" t="str">
        <f>IFERROR(Base!Q50/GAMSbase!Q50,"")</f>
        <v/>
      </c>
      <c r="S50" s="40" t="str">
        <f>IFERROR(Base!R50/GAMSbase!R50,"")</f>
        <v/>
      </c>
      <c r="T50" s="40" t="str">
        <f>IFERROR(Base!S50/GAMSbase!S50,"")</f>
        <v/>
      </c>
      <c r="U50" s="40" t="str">
        <f>IFERROR(Base!T50/GAMSbase!T50,"")</f>
        <v/>
      </c>
      <c r="V50" s="40" t="str">
        <f>IFERROR(Base!U50/GAMSbase!U50,"")</f>
        <v/>
      </c>
      <c r="W50" s="40" t="str">
        <f>IFERROR(Base!V50/GAMSbase!V50,"")</f>
        <v/>
      </c>
      <c r="X50" s="40" t="str">
        <f>IFERROR(Base!W50/GAMSbase!W50,"")</f>
        <v/>
      </c>
      <c r="Y50" s="40" t="str">
        <f>IFERROR(Base!X50/GAMSbase!X50,"")</f>
        <v/>
      </c>
      <c r="Z50" s="40" t="str">
        <f>IFERROR(Base!Y50/GAMSbase!Y50,"")</f>
        <v/>
      </c>
      <c r="AA50" s="40" t="str">
        <f>IFERROR(Base!Z50/GAMSbase!Z50,"")</f>
        <v/>
      </c>
      <c r="AB50" s="40" t="str">
        <f>IFERROR(Base!AA50/GAMSbase!AA50,"")</f>
        <v/>
      </c>
      <c r="AC50" s="40" t="str">
        <f>IFERROR(Base!AB50/GAMSbase!AB50,"")</f>
        <v/>
      </c>
      <c r="AD50" s="40" t="str">
        <f>IFERROR(Base!AC50/GAMSbase!AC50,"")</f>
        <v/>
      </c>
      <c r="AE50" s="40" t="str">
        <f>IFERROR(Base!AD50/GAMSbase!AD50,"")</f>
        <v/>
      </c>
      <c r="AF50" s="40" t="str">
        <f>IFERROR(Base!AE50/GAMSbase!AE50,"")</f>
        <v/>
      </c>
      <c r="AG50" s="40" t="str">
        <f>IFERROR(Base!AF50/GAMSbase!AF50,"")</f>
        <v/>
      </c>
      <c r="AH50" s="40" t="str">
        <f>IFERROR(Base!AG50/GAMSbase!AG50,"")</f>
        <v/>
      </c>
      <c r="AI50" s="40" t="str">
        <f>IFERROR(Base!AH50/GAMSbase!AH50,"")</f>
        <v/>
      </c>
      <c r="AJ50" s="40" t="str">
        <f>IFERROR(Base!AI50/GAMSbase!AI50,"")</f>
        <v/>
      </c>
      <c r="AK50" s="40" t="str">
        <f>IFERROR(Base!AJ50/GAMSbase!AJ50,"")</f>
        <v/>
      </c>
      <c r="AL50" s="40" t="str">
        <f>IFERROR(Base!AK50/GAMSbase!AK50,"")</f>
        <v/>
      </c>
      <c r="AM50" s="40" t="str">
        <f>IFERROR(Base!AL50/GAMSbase!AL50,"")</f>
        <v/>
      </c>
      <c r="AN50" s="40" t="str">
        <f>IFERROR(Base!AM50/GAMSbase!AM50,"")</f>
        <v/>
      </c>
      <c r="AO50" s="40" t="str">
        <f>IFERROR(Base!AN50/GAMSbase!AN50,"")</f>
        <v/>
      </c>
      <c r="AP50" s="40" t="str">
        <f>IFERROR(Base!AO50/GAMSbase!AO50,"")</f>
        <v/>
      </c>
      <c r="AQ50" s="40" t="str">
        <f>IFERROR(Base!AP50/GAMSbase!AP50,"")</f>
        <v/>
      </c>
      <c r="AR50" s="40" t="str">
        <f>IFERROR(Base!AQ50/GAMSbase!AQ50,"")</f>
        <v/>
      </c>
      <c r="AS50" s="40" t="str">
        <f>IFERROR(Base!AR50/GAMSbase!AR50,"")</f>
        <v/>
      </c>
      <c r="AT50" s="40" t="str">
        <f>IFERROR(Base!AS50/GAMSbase!AS50,"")</f>
        <v/>
      </c>
      <c r="AU50" s="40" t="str">
        <f>IFERROR(Base!AT50/GAMSbase!AT50,"")</f>
        <v/>
      </c>
      <c r="AV50" s="40" t="str">
        <f>IFERROR(Base!AU50/GAMSbase!AU50,"")</f>
        <v/>
      </c>
      <c r="AW50" s="40" t="str">
        <f>IFERROR(Base!AV50/GAMSbase!AV50,"")</f>
        <v/>
      </c>
      <c r="AX50" s="40" t="str">
        <f>IFERROR(Base!AW50/GAMSbase!AW50,"")</f>
        <v/>
      </c>
      <c r="AY50" s="40" t="str">
        <f>IFERROR(Base!AX50/GAMSbase!AX50,"")</f>
        <v/>
      </c>
      <c r="AZ50" s="40" t="str">
        <f>IFERROR(Base!AY50/GAMSbase!AY50,"")</f>
        <v/>
      </c>
      <c r="BA50" s="40" t="str">
        <f>IFERROR(Base!AZ50/GAMSbase!AZ50,"")</f>
        <v/>
      </c>
      <c r="BB50" s="40" t="str">
        <f>IFERROR(Base!BA50/GAMSbase!BA50,"")</f>
        <v/>
      </c>
      <c r="BC50" s="40" t="str">
        <f>IFERROR(Base!BB50/GAMSbase!BB50,"")</f>
        <v/>
      </c>
      <c r="BD50" s="40" t="str">
        <f>IFERROR(Base!BC50/GAMSbase!BC50,"")</f>
        <v/>
      </c>
      <c r="BE50" s="40" t="str">
        <f>IFERROR(Base!BD50/GAMSbase!BD50,"")</f>
        <v/>
      </c>
      <c r="BF50" s="40" t="str">
        <f>IFERROR(Base!BE50/GAMSbase!BE50,"")</f>
        <v/>
      </c>
      <c r="BG50" s="40" t="str">
        <f>IFERROR(Base!BF50/GAMSbase!BF50,"")</f>
        <v/>
      </c>
      <c r="BH50" s="40" t="str">
        <f>IFERROR(Base!BG50/GAMSbase!BG50,"")</f>
        <v/>
      </c>
      <c r="BI50" s="40" t="str">
        <f>IFERROR(Base!BH50/GAMSbase!BH50,"")</f>
        <v/>
      </c>
      <c r="BJ50" s="40" t="str">
        <f>IFERROR(Base!BI50/GAMSbase!BI50,"")</f>
        <v/>
      </c>
    </row>
    <row r="51" spans="1:62" x14ac:dyDescent="0.15">
      <c r="A51" t="str">
        <f>Base!A51</f>
        <v>Hotelling on (1) or off(0)</v>
      </c>
      <c r="B51" t="str">
        <f>GAMSbase!A51</f>
        <v>Hotelling</v>
      </c>
      <c r="C51" s="40" t="str">
        <f>IFERROR(Base!B51/GAMSbase!B51,"")</f>
        <v/>
      </c>
      <c r="D51" s="40" t="str">
        <f>IFERROR(Base!C51/GAMSbase!C51,"")</f>
        <v/>
      </c>
      <c r="E51" s="40" t="str">
        <f>IFERROR(Base!D51/GAMSbase!D51,"")</f>
        <v/>
      </c>
      <c r="F51" s="40" t="str">
        <f>IFERROR(Base!E51/GAMSbase!E51,"")</f>
        <v/>
      </c>
      <c r="G51" s="40" t="str">
        <f>IFERROR(Base!F51/GAMSbase!F51,"")</f>
        <v/>
      </c>
      <c r="H51" s="40" t="str">
        <f>IFERROR(Base!G51/GAMSbase!G51,"")</f>
        <v/>
      </c>
      <c r="I51" s="40" t="str">
        <f>IFERROR(Base!H51/GAMSbase!H51,"")</f>
        <v/>
      </c>
      <c r="J51" s="40" t="str">
        <f>IFERROR(Base!I51/GAMSbase!I51,"")</f>
        <v/>
      </c>
      <c r="K51" s="40" t="str">
        <f>IFERROR(Base!J51/GAMSbase!J51,"")</f>
        <v/>
      </c>
      <c r="L51" s="40" t="str">
        <f>IFERROR(Base!K51/GAMSbase!K51,"")</f>
        <v/>
      </c>
      <c r="M51" s="40" t="str">
        <f>IFERROR(Base!L51/GAMSbase!L51,"")</f>
        <v/>
      </c>
      <c r="N51" s="40" t="str">
        <f>IFERROR(Base!M51/GAMSbase!M51,"")</f>
        <v/>
      </c>
      <c r="O51" s="40" t="str">
        <f>IFERROR(Base!N51/GAMSbase!N51,"")</f>
        <v/>
      </c>
      <c r="P51" s="40" t="str">
        <f>IFERROR(Base!O51/GAMSbase!O51,"")</f>
        <v/>
      </c>
      <c r="Q51" s="40" t="str">
        <f>IFERROR(Base!P51/GAMSbase!P51,"")</f>
        <v/>
      </c>
      <c r="R51" s="40" t="str">
        <f>IFERROR(Base!Q51/GAMSbase!Q51,"")</f>
        <v/>
      </c>
      <c r="S51" s="40" t="str">
        <f>IFERROR(Base!R51/GAMSbase!R51,"")</f>
        <v/>
      </c>
      <c r="T51" s="40" t="str">
        <f>IFERROR(Base!S51/GAMSbase!S51,"")</f>
        <v/>
      </c>
      <c r="U51" s="40" t="str">
        <f>IFERROR(Base!T51/GAMSbase!T51,"")</f>
        <v/>
      </c>
      <c r="V51" s="40" t="str">
        <f>IFERROR(Base!U51/GAMSbase!U51,"")</f>
        <v/>
      </c>
      <c r="W51" s="40" t="str">
        <f>IFERROR(Base!V51/GAMSbase!V51,"")</f>
        <v/>
      </c>
      <c r="X51" s="40" t="str">
        <f>IFERROR(Base!W51/GAMSbase!W51,"")</f>
        <v/>
      </c>
      <c r="Y51" s="40" t="str">
        <f>IFERROR(Base!X51/GAMSbase!X51,"")</f>
        <v/>
      </c>
      <c r="Z51" s="40" t="str">
        <f>IFERROR(Base!Y51/GAMSbase!Y51,"")</f>
        <v/>
      </c>
      <c r="AA51" s="40" t="str">
        <f>IFERROR(Base!Z51/GAMSbase!Z51,"")</f>
        <v/>
      </c>
      <c r="AB51" s="40" t="str">
        <f>IFERROR(Base!AA51/GAMSbase!AA51,"")</f>
        <v/>
      </c>
      <c r="AC51" s="40" t="str">
        <f>IFERROR(Base!AB51/GAMSbase!AB51,"")</f>
        <v/>
      </c>
      <c r="AD51" s="40" t="str">
        <f>IFERROR(Base!AC51/GAMSbase!AC51,"")</f>
        <v/>
      </c>
      <c r="AE51" s="40" t="str">
        <f>IFERROR(Base!AD51/GAMSbase!AD51,"")</f>
        <v/>
      </c>
      <c r="AF51" s="40" t="str">
        <f>IFERROR(Base!AE51/GAMSbase!AE51,"")</f>
        <v/>
      </c>
      <c r="AG51" s="40" t="str">
        <f>IFERROR(Base!AF51/GAMSbase!AF51,"")</f>
        <v/>
      </c>
      <c r="AH51" s="40" t="str">
        <f>IFERROR(Base!AG51/GAMSbase!AG51,"")</f>
        <v/>
      </c>
      <c r="AI51" s="40" t="str">
        <f>IFERROR(Base!AH51/GAMSbase!AH51,"")</f>
        <v/>
      </c>
      <c r="AJ51" s="40" t="str">
        <f>IFERROR(Base!AI51/GAMSbase!AI51,"")</f>
        <v/>
      </c>
      <c r="AK51" s="40" t="str">
        <f>IFERROR(Base!AJ51/GAMSbase!AJ51,"")</f>
        <v/>
      </c>
      <c r="AL51" s="40" t="str">
        <f>IFERROR(Base!AK51/GAMSbase!AK51,"")</f>
        <v/>
      </c>
      <c r="AM51" s="40" t="str">
        <f>IFERROR(Base!AL51/GAMSbase!AL51,"")</f>
        <v/>
      </c>
      <c r="AN51" s="40" t="str">
        <f>IFERROR(Base!AM51/GAMSbase!AM51,"")</f>
        <v/>
      </c>
      <c r="AO51" s="40" t="str">
        <f>IFERROR(Base!AN51/GAMSbase!AN51,"")</f>
        <v/>
      </c>
      <c r="AP51" s="40" t="str">
        <f>IFERROR(Base!AO51/GAMSbase!AO51,"")</f>
        <v/>
      </c>
      <c r="AQ51" s="40" t="str">
        <f>IFERROR(Base!AP51/GAMSbase!AP51,"")</f>
        <v/>
      </c>
      <c r="AR51" s="40" t="str">
        <f>IFERROR(Base!AQ51/GAMSbase!AQ51,"")</f>
        <v/>
      </c>
      <c r="AS51" s="40" t="str">
        <f>IFERROR(Base!AR51/GAMSbase!AR51,"")</f>
        <v/>
      </c>
      <c r="AT51" s="40" t="str">
        <f>IFERROR(Base!AS51/GAMSbase!AS51,"")</f>
        <v/>
      </c>
      <c r="AU51" s="40" t="str">
        <f>IFERROR(Base!AT51/GAMSbase!AT51,"")</f>
        <v/>
      </c>
      <c r="AV51" s="40" t="str">
        <f>IFERROR(Base!AU51/GAMSbase!AU51,"")</f>
        <v/>
      </c>
      <c r="AW51" s="40" t="str">
        <f>IFERROR(Base!AV51/GAMSbase!AV51,"")</f>
        <v/>
      </c>
      <c r="AX51" s="40" t="str">
        <f>IFERROR(Base!AW51/GAMSbase!AW51,"")</f>
        <v/>
      </c>
      <c r="AY51" s="40" t="str">
        <f>IFERROR(Base!AX51/GAMSbase!AX51,"")</f>
        <v/>
      </c>
      <c r="AZ51" s="40" t="str">
        <f>IFERROR(Base!AY51/GAMSbase!AY51,"")</f>
        <v/>
      </c>
      <c r="BA51" s="40" t="str">
        <f>IFERROR(Base!AZ51/GAMSbase!AZ51,"")</f>
        <v/>
      </c>
      <c r="BB51" s="40" t="str">
        <f>IFERROR(Base!BA51/GAMSbase!BA51,"")</f>
        <v/>
      </c>
      <c r="BC51" s="40" t="str">
        <f>IFERROR(Base!BB51/GAMSbase!BB51,"")</f>
        <v/>
      </c>
      <c r="BD51" s="40" t="str">
        <f>IFERROR(Base!BC51/GAMSbase!BC51,"")</f>
        <v/>
      </c>
      <c r="BE51" s="40" t="str">
        <f>IFERROR(Base!BD51/GAMSbase!BD51,"")</f>
        <v/>
      </c>
      <c r="BF51" s="40" t="str">
        <f>IFERROR(Base!BE51/GAMSbase!BE51,"")</f>
        <v/>
      </c>
      <c r="BG51" s="40" t="str">
        <f>IFERROR(Base!BF51/GAMSbase!BF51,"")</f>
        <v/>
      </c>
      <c r="BH51" s="40" t="str">
        <f>IFERROR(Base!BG51/GAMSbase!BG51,"")</f>
        <v/>
      </c>
      <c r="BI51" s="40" t="str">
        <f>IFERROR(Base!BH51/GAMSbase!BH51,"")</f>
        <v/>
      </c>
      <c r="BJ51" s="40" t="str">
        <f>IFERROR(Base!BI51/GAMSbase!BI51,"")</f>
        <v/>
      </c>
    </row>
    <row r="52" spans="1:62" x14ac:dyDescent="0.15">
      <c r="A52" t="str">
        <f>Base!A52</f>
        <v>POPULATION</v>
      </c>
      <c r="B52" t="str">
        <f>GAMSbase!A52</f>
        <v>* POPULATION</v>
      </c>
      <c r="C52" s="40" t="str">
        <f>IFERROR(Base!B52/GAMSbase!B52,"")</f>
        <v/>
      </c>
      <c r="D52" s="40" t="str">
        <f>IFERROR(Base!C52/GAMSbase!C52,"")</f>
        <v/>
      </c>
      <c r="E52" s="40" t="str">
        <f>IFERROR(Base!D52/GAMSbase!D52,"")</f>
        <v/>
      </c>
      <c r="F52" s="40" t="str">
        <f>IFERROR(Base!E52/GAMSbase!E52,"")</f>
        <v/>
      </c>
      <c r="G52" s="40" t="str">
        <f>IFERROR(Base!F52/GAMSbase!F52,"")</f>
        <v/>
      </c>
      <c r="H52" s="40" t="str">
        <f>IFERROR(Base!G52/GAMSbase!G52,"")</f>
        <v/>
      </c>
      <c r="I52" s="40" t="str">
        <f>IFERROR(Base!H52/GAMSbase!H52,"")</f>
        <v/>
      </c>
      <c r="J52" s="40" t="str">
        <f>IFERROR(Base!I52/GAMSbase!I52,"")</f>
        <v/>
      </c>
      <c r="K52" s="40" t="str">
        <f>IFERROR(Base!J52/GAMSbase!J52,"")</f>
        <v/>
      </c>
      <c r="L52" s="40" t="str">
        <f>IFERROR(Base!K52/GAMSbase!K52,"")</f>
        <v/>
      </c>
      <c r="M52" s="40" t="str">
        <f>IFERROR(Base!L52/GAMSbase!L52,"")</f>
        <v/>
      </c>
      <c r="N52" s="40" t="str">
        <f>IFERROR(Base!M52/GAMSbase!M52,"")</f>
        <v/>
      </c>
      <c r="O52" s="40" t="str">
        <f>IFERROR(Base!N52/GAMSbase!N52,"")</f>
        <v/>
      </c>
      <c r="P52" s="40" t="str">
        <f>IFERROR(Base!O52/GAMSbase!O52,"")</f>
        <v/>
      </c>
      <c r="Q52" s="40" t="str">
        <f>IFERROR(Base!P52/GAMSbase!P52,"")</f>
        <v/>
      </c>
      <c r="R52" s="40" t="str">
        <f>IFERROR(Base!Q52/GAMSbase!Q52,"")</f>
        <v/>
      </c>
      <c r="S52" s="40" t="str">
        <f>IFERROR(Base!R52/GAMSbase!R52,"")</f>
        <v/>
      </c>
      <c r="T52" s="40" t="str">
        <f>IFERROR(Base!S52/GAMSbase!S52,"")</f>
        <v/>
      </c>
      <c r="U52" s="40" t="str">
        <f>IFERROR(Base!T52/GAMSbase!T52,"")</f>
        <v/>
      </c>
      <c r="V52" s="40" t="str">
        <f>IFERROR(Base!U52/GAMSbase!U52,"")</f>
        <v/>
      </c>
      <c r="W52" s="40" t="str">
        <f>IFERROR(Base!V52/GAMSbase!V52,"")</f>
        <v/>
      </c>
      <c r="X52" s="40" t="str">
        <f>IFERROR(Base!W52/GAMSbase!W52,"")</f>
        <v/>
      </c>
      <c r="Y52" s="40" t="str">
        <f>IFERROR(Base!X52/GAMSbase!X52,"")</f>
        <v/>
      </c>
      <c r="Z52" s="40" t="str">
        <f>IFERROR(Base!Y52/GAMSbase!Y52,"")</f>
        <v/>
      </c>
      <c r="AA52" s="40" t="str">
        <f>IFERROR(Base!Z52/GAMSbase!Z52,"")</f>
        <v/>
      </c>
      <c r="AB52" s="40" t="str">
        <f>IFERROR(Base!AA52/GAMSbase!AA52,"")</f>
        <v/>
      </c>
      <c r="AC52" s="40" t="str">
        <f>IFERROR(Base!AB52/GAMSbase!AB52,"")</f>
        <v/>
      </c>
      <c r="AD52" s="40" t="str">
        <f>IFERROR(Base!AC52/GAMSbase!AC52,"")</f>
        <v/>
      </c>
      <c r="AE52" s="40" t="str">
        <f>IFERROR(Base!AD52/GAMSbase!AD52,"")</f>
        <v/>
      </c>
      <c r="AF52" s="40" t="str">
        <f>IFERROR(Base!AE52/GAMSbase!AE52,"")</f>
        <v/>
      </c>
      <c r="AG52" s="40" t="str">
        <f>IFERROR(Base!AF52/GAMSbase!AF52,"")</f>
        <v/>
      </c>
      <c r="AH52" s="40" t="str">
        <f>IFERROR(Base!AG52/GAMSbase!AG52,"")</f>
        <v/>
      </c>
      <c r="AI52" s="40" t="str">
        <f>IFERROR(Base!AH52/GAMSbase!AH52,"")</f>
        <v/>
      </c>
      <c r="AJ52" s="40" t="str">
        <f>IFERROR(Base!AI52/GAMSbase!AI52,"")</f>
        <v/>
      </c>
      <c r="AK52" s="40" t="str">
        <f>IFERROR(Base!AJ52/GAMSbase!AJ52,"")</f>
        <v/>
      </c>
      <c r="AL52" s="40" t="str">
        <f>IFERROR(Base!AK52/GAMSbase!AK52,"")</f>
        <v/>
      </c>
      <c r="AM52" s="40" t="str">
        <f>IFERROR(Base!AL52/GAMSbase!AL52,"")</f>
        <v/>
      </c>
      <c r="AN52" s="40" t="str">
        <f>IFERROR(Base!AM52/GAMSbase!AM52,"")</f>
        <v/>
      </c>
      <c r="AO52" s="40" t="str">
        <f>IFERROR(Base!AN52/GAMSbase!AN52,"")</f>
        <v/>
      </c>
      <c r="AP52" s="40" t="str">
        <f>IFERROR(Base!AO52/GAMSbase!AO52,"")</f>
        <v/>
      </c>
      <c r="AQ52" s="40" t="str">
        <f>IFERROR(Base!AP52/GAMSbase!AP52,"")</f>
        <v/>
      </c>
      <c r="AR52" s="40" t="str">
        <f>IFERROR(Base!AQ52/GAMSbase!AQ52,"")</f>
        <v/>
      </c>
      <c r="AS52" s="40" t="str">
        <f>IFERROR(Base!AR52/GAMSbase!AR52,"")</f>
        <v/>
      </c>
      <c r="AT52" s="40" t="str">
        <f>IFERROR(Base!AS52/GAMSbase!AS52,"")</f>
        <v/>
      </c>
      <c r="AU52" s="40" t="str">
        <f>IFERROR(Base!AT52/GAMSbase!AT52,"")</f>
        <v/>
      </c>
      <c r="AV52" s="40" t="str">
        <f>IFERROR(Base!AU52/GAMSbase!AU52,"")</f>
        <v/>
      </c>
      <c r="AW52" s="40" t="str">
        <f>IFERROR(Base!AV52/GAMSbase!AV52,"")</f>
        <v/>
      </c>
      <c r="AX52" s="40" t="str">
        <f>IFERROR(Base!AW52/GAMSbase!AW52,"")</f>
        <v/>
      </c>
      <c r="AY52" s="40" t="str">
        <f>IFERROR(Base!AX52/GAMSbase!AX52,"")</f>
        <v/>
      </c>
      <c r="AZ52" s="40" t="str">
        <f>IFERROR(Base!AY52/GAMSbase!AY52,"")</f>
        <v/>
      </c>
      <c r="BA52" s="40" t="str">
        <f>IFERROR(Base!AZ52/GAMSbase!AZ52,"")</f>
        <v/>
      </c>
      <c r="BB52" s="40" t="str">
        <f>IFERROR(Base!BA52/GAMSbase!BA52,"")</f>
        <v/>
      </c>
      <c r="BC52" s="40" t="str">
        <f>IFERROR(Base!BB52/GAMSbase!BB52,"")</f>
        <v/>
      </c>
      <c r="BD52" s="40" t="str">
        <f>IFERROR(Base!BC52/GAMSbase!BC52,"")</f>
        <v/>
      </c>
      <c r="BE52" s="40" t="str">
        <f>IFERROR(Base!BD52/GAMSbase!BD52,"")</f>
        <v/>
      </c>
      <c r="BF52" s="40" t="str">
        <f>IFERROR(Base!BE52/GAMSbase!BE52,"")</f>
        <v/>
      </c>
      <c r="BG52" s="40" t="str">
        <f>IFERROR(Base!BF52/GAMSbase!BF52,"")</f>
        <v/>
      </c>
      <c r="BH52" s="40" t="str">
        <f>IFERROR(Base!BG52/GAMSbase!BG52,"")</f>
        <v/>
      </c>
      <c r="BI52" s="40" t="str">
        <f>IFERROR(Base!BH52/GAMSbase!BH52,"")</f>
        <v/>
      </c>
      <c r="BJ52" s="40" t="str">
        <f>IFERROR(Base!BI52/GAMSbase!BI52,"")</f>
        <v/>
      </c>
    </row>
    <row r="53" spans="1:62" x14ac:dyDescent="0.15">
      <c r="A53" t="str">
        <f>Base!A53</f>
        <v>Population (millions)</v>
      </c>
      <c r="B53" t="str">
        <f>GAMSbase!A53</f>
        <v>Population (millions)</v>
      </c>
      <c r="C53" s="40">
        <f>IFERROR(Base!B53/GAMSbase!B53,"")</f>
        <v>1.0826264989763088</v>
      </c>
      <c r="D53" s="40">
        <f>IFERROR(Base!C53/GAMSbase!C53,"")</f>
        <v>1.0843079899181569</v>
      </c>
      <c r="E53" s="40">
        <f>IFERROR(Base!D53/GAMSbase!D53,"")</f>
        <v>1.0857662710610505</v>
      </c>
      <c r="F53" s="40">
        <f>IFERROR(Base!E53/GAMSbase!E53,"")</f>
        <v>1.0870307270711959</v>
      </c>
      <c r="G53" s="40">
        <f>IFERROR(Base!F53/GAMSbase!F53,"")</f>
        <v>1.0881269357050021</v>
      </c>
      <c r="H53" s="40">
        <f>IFERROR(Base!G53/GAMSbase!G53,"")</f>
        <v>1.0890771455322805</v>
      </c>
      <c r="I53" s="40">
        <f>IFERROR(Base!H53/GAMSbase!H53,"")</f>
        <v>1.0899006976551489</v>
      </c>
      <c r="J53" s="40">
        <f>IFERROR(Base!I53/GAMSbase!I53,"")</f>
        <v>1.0906143969562248</v>
      </c>
      <c r="K53" s="40">
        <f>IFERROR(Base!J53/GAMSbase!J53,"")</f>
        <v>1.0912328381496199</v>
      </c>
      <c r="L53" s="40">
        <f>IFERROR(Base!K53/GAMSbase!K53,"")</f>
        <v>1.0917686915671594</v>
      </c>
      <c r="M53" s="40">
        <f>IFERROR(Base!L53/GAMSbase!L53,"")</f>
        <v>1.0922329532274178</v>
      </c>
      <c r="N53" s="40">
        <f>IFERROR(Base!M53/GAMSbase!M53,"")</f>
        <v>1.0926351633345948</v>
      </c>
      <c r="O53" s="40">
        <f>IFERROR(Base!N53/GAMSbase!N53,"")</f>
        <v>1.0929835969568045</v>
      </c>
      <c r="P53" s="40">
        <f>IFERROR(Base!O53/GAMSbase!O53,"")</f>
        <v>1.0932854302492276</v>
      </c>
      <c r="Q53" s="40">
        <f>IFERROR(Base!P53/GAMSbase!P53,"")</f>
        <v>1.0935468852269434</v>
      </c>
      <c r="R53" s="40">
        <f>IFERROR(Base!Q53/GAMSbase!Q53,"")</f>
        <v>1.0937733557566856</v>
      </c>
      <c r="S53" s="40">
        <f>IFERROR(Base!R53/GAMSbase!R53,"")</f>
        <v>1.0939695171304036</v>
      </c>
      <c r="T53" s="40">
        <f>IFERROR(Base!S53/GAMSbase!S53,"")</f>
        <v>1.0941394213047346</v>
      </c>
      <c r="U53" s="40">
        <f>IFERROR(Base!T53/GAMSbase!T53,"")</f>
        <v>1.0942865796403058</v>
      </c>
      <c r="V53" s="40">
        <f>IFERROR(Base!U53/GAMSbase!U53,"")</f>
        <v>1.0944140347505857</v>
      </c>
      <c r="W53" s="40">
        <f>IFERROR(Base!V53/GAMSbase!V53,"")</f>
        <v>1.0945244228705475</v>
      </c>
      <c r="X53" s="40">
        <f>IFERROR(Base!W53/GAMSbase!W53,"")</f>
        <v>1.0946200279786704</v>
      </c>
      <c r="Y53" s="40">
        <f>IFERROR(Base!X53/GAMSbase!X53,"")</f>
        <v>1.0947028287496696</v>
      </c>
      <c r="Z53" s="40">
        <f>IFERROR(Base!Y53/GAMSbase!Y53,"")</f>
        <v>1.094774539277978</v>
      </c>
      <c r="AA53" s="40">
        <f>IFERROR(Base!Z53/GAMSbase!Z53,"")</f>
        <v>1.0948366443909761</v>
      </c>
      <c r="AB53" s="40">
        <f>IFERROR(Base!AA53/GAMSbase!AA53,"")</f>
        <v>1.0948904302654503</v>
      </c>
      <c r="AC53" s="40">
        <f>IFERROR(Base!AB53/GAMSbase!AB53,"")</f>
        <v>1.0949370109676895</v>
      </c>
      <c r="AD53" s="40">
        <f>IFERROR(Base!AC53/GAMSbase!AC53,"")</f>
        <v>1.094977351457</v>
      </c>
      <c r="AE53" s="40">
        <f>IFERROR(Base!AD53/GAMSbase!AD53,"")</f>
        <v>1.0950122875216091</v>
      </c>
      <c r="AF53" s="40">
        <f>IFERROR(Base!AE53/GAMSbase!AE53,"")</f>
        <v>1.0950425430541708</v>
      </c>
      <c r="AG53" s="40">
        <f>IFERROR(Base!AF53/GAMSbase!AF53,"")</f>
        <v>1.0950687450208241</v>
      </c>
      <c r="AH53" s="40">
        <f>IFERROR(Base!AG53/GAMSbase!AG53,"")</f>
        <v>1.0950914364305</v>
      </c>
      <c r="AI53" s="40">
        <f>IFERROR(Base!AH53/GAMSbase!AH53,"")</f>
        <v>1.0951110875712027</v>
      </c>
      <c r="AJ53" s="40">
        <f>IFERROR(Base!AI53/GAMSbase!AI53,"")</f>
        <v>1.0951281057439644</v>
      </c>
      <c r="AK53" s="40">
        <f>IFERROR(Base!AJ53/GAMSbase!AJ53,"")</f>
        <v>1.0951428436952588</v>
      </c>
      <c r="AL53" s="40">
        <f>IFERROR(Base!AK53/GAMSbase!AK53,"")</f>
        <v>1.0951556069213324</v>
      </c>
      <c r="AM53" s="40">
        <f>IFERROR(Base!AL53/GAMSbase!AL53,"")</f>
        <v>1.0951666599952949</v>
      </c>
      <c r="AN53" s="40">
        <f>IFERROR(Base!AM53/GAMSbase!AM53,"")</f>
        <v>1.095176232047492</v>
      </c>
      <c r="AO53" s="40">
        <f>IFERROR(Base!AN53/GAMSbase!AN53,"")</f>
        <v>1.0951845215122804</v>
      </c>
      <c r="AP53" s="40">
        <f>IFERROR(Base!AO53/GAMSbase!AO53,"")</f>
        <v>1.0951917002394913</v>
      </c>
      <c r="AQ53" s="40">
        <f>IFERROR(Base!AP53/GAMSbase!AP53,"")</f>
        <v>1.095197917055263</v>
      </c>
      <c r="AR53" s="40">
        <f>IFERROR(Base!AQ53/GAMSbase!AQ53,"")</f>
        <v>1.0952033008462403</v>
      </c>
      <c r="AS53" s="40">
        <f>IFERROR(Base!AR53/GAMSbase!AR53,"")</f>
        <v>1.0952079632306129</v>
      </c>
      <c r="AT53" s="40">
        <f>IFERROR(Base!AS53/GAMSbase!AS53,"")</f>
        <v>1.0952120008715187</v>
      </c>
      <c r="AU53" s="40">
        <f>IFERROR(Base!AT53/GAMSbase!AT53,"")</f>
        <v>1.095215497480571</v>
      </c>
      <c r="AV53" s="40">
        <f>IFERROR(Base!AU53/GAMSbase!AU53,"")</f>
        <v>1.0952185255530231</v>
      </c>
      <c r="AW53" s="40">
        <f>IFERROR(Base!AV53/GAMSbase!AV53,"")</f>
        <v>1.0952211478705296</v>
      </c>
      <c r="AX53" s="40">
        <f>IFERROR(Base!AW53/GAMSbase!AW53,"")</f>
        <v>1.0952234188025671</v>
      </c>
      <c r="AY53" s="40">
        <f>IFERROR(Base!AX53/GAMSbase!AX53,"")</f>
        <v>1.0952253854335219</v>
      </c>
      <c r="AZ53" s="40">
        <f>IFERROR(Base!AY53/GAMSbase!AY53,"")</f>
        <v>1.0952270885387712</v>
      </c>
      <c r="BA53" s="40">
        <f>IFERROR(Base!AZ53/GAMSbase!AZ53,"")</f>
        <v>1.0952285634300651</v>
      </c>
      <c r="BB53" s="40">
        <f>IFERROR(Base!BA53/GAMSbase!BA53,"")</f>
        <v>1.0952298406875254</v>
      </c>
      <c r="BC53" s="40">
        <f>IFERROR(Base!BB53/GAMSbase!BB53,"")</f>
        <v>1.0952309467936929</v>
      </c>
      <c r="BD53" s="40">
        <f>IFERROR(Base!BC53/GAMSbase!BC53,"")</f>
        <v>1.095231904682535</v>
      </c>
      <c r="BE53" s="40">
        <f>IFERROR(Base!BD53/GAMSbase!BD53,"")</f>
        <v>1.095232734214951</v>
      </c>
      <c r="BF53" s="40">
        <f>IFERROR(Base!BE53/GAMSbase!BE53,"")</f>
        <v>1.0952334525905347</v>
      </c>
      <c r="BG53" s="40">
        <f>IFERROR(Base!BF53/GAMSbase!BF53,"")</f>
        <v>1.0952340747041645</v>
      </c>
      <c r="BH53" s="40">
        <f>IFERROR(Base!BG53/GAMSbase!BG53,"")</f>
        <v>1.0952346134548572</v>
      </c>
      <c r="BI53" s="40">
        <f>IFERROR(Base!BH53/GAMSbase!BH53,"")</f>
        <v>1.0952350800131616</v>
      </c>
      <c r="BJ53" s="40">
        <f>IFERROR(Base!BI53/GAMSbase!BI53,"")</f>
        <v>1.0952354840528211</v>
      </c>
    </row>
    <row r="54" spans="1:62" x14ac:dyDescent="0.15">
      <c r="A54" t="str">
        <f>Base!A54</f>
        <v xml:space="preserve">     Rate of pop growth (per half-decade)</v>
      </c>
      <c r="B54" t="str">
        <f>GAMSbase!A54</f>
        <v>Rate of Population Growth (per period)</v>
      </c>
      <c r="C54" s="40" t="str">
        <f>IFERROR(Base!B54/GAMSbase!B54,"")</f>
        <v/>
      </c>
      <c r="D54" s="40" t="str">
        <f>IFERROR(Base!C54/GAMSbase!C54,"")</f>
        <v/>
      </c>
      <c r="E54" s="40" t="str">
        <f>IFERROR(Base!D54/GAMSbase!D54,"")</f>
        <v/>
      </c>
      <c r="F54" s="40" t="str">
        <f>IFERROR(Base!E54/GAMSbase!E54,"")</f>
        <v/>
      </c>
      <c r="G54" s="40" t="str">
        <f>IFERROR(Base!F54/GAMSbase!F54,"")</f>
        <v/>
      </c>
      <c r="H54" s="40" t="str">
        <f>IFERROR(Base!G54/GAMSbase!G54,"")</f>
        <v/>
      </c>
      <c r="I54" s="40" t="str">
        <f>IFERROR(Base!H54/GAMSbase!H54,"")</f>
        <v/>
      </c>
      <c r="J54" s="40" t="str">
        <f>IFERROR(Base!I54/GAMSbase!I54,"")</f>
        <v/>
      </c>
      <c r="K54" s="40" t="str">
        <f>IFERROR(Base!J54/GAMSbase!J54,"")</f>
        <v/>
      </c>
      <c r="L54" s="40" t="str">
        <f>IFERROR(Base!K54/GAMSbase!K54,"")</f>
        <v/>
      </c>
      <c r="M54" s="40" t="str">
        <f>IFERROR(Base!L54/GAMSbase!L54,"")</f>
        <v/>
      </c>
      <c r="N54" s="40" t="str">
        <f>IFERROR(Base!M54/GAMSbase!M54,"")</f>
        <v/>
      </c>
      <c r="O54" s="40" t="str">
        <f>IFERROR(Base!N54/GAMSbase!N54,"")</f>
        <v/>
      </c>
      <c r="P54" s="40" t="str">
        <f>IFERROR(Base!O54/GAMSbase!O54,"")</f>
        <v/>
      </c>
      <c r="Q54" s="40" t="str">
        <f>IFERROR(Base!P54/GAMSbase!P54,"")</f>
        <v/>
      </c>
      <c r="R54" s="40" t="str">
        <f>IFERROR(Base!Q54/GAMSbase!Q54,"")</f>
        <v/>
      </c>
      <c r="S54" s="40" t="str">
        <f>IFERROR(Base!R54/GAMSbase!R54,"")</f>
        <v/>
      </c>
      <c r="T54" s="40" t="str">
        <f>IFERROR(Base!S54/GAMSbase!S54,"")</f>
        <v/>
      </c>
      <c r="U54" s="40" t="str">
        <f>IFERROR(Base!T54/GAMSbase!T54,"")</f>
        <v/>
      </c>
      <c r="V54" s="40" t="str">
        <f>IFERROR(Base!U54/GAMSbase!U54,"")</f>
        <v/>
      </c>
      <c r="W54" s="40" t="str">
        <f>IFERROR(Base!V54/GAMSbase!V54,"")</f>
        <v/>
      </c>
      <c r="X54" s="40" t="str">
        <f>IFERROR(Base!W54/GAMSbase!W54,"")</f>
        <v/>
      </c>
      <c r="Y54" s="40" t="str">
        <f>IFERROR(Base!X54/GAMSbase!X54,"")</f>
        <v/>
      </c>
      <c r="Z54" s="40" t="str">
        <f>IFERROR(Base!Y54/GAMSbase!Y54,"")</f>
        <v/>
      </c>
      <c r="AA54" s="40" t="str">
        <f>IFERROR(Base!Z54/GAMSbase!Z54,"")</f>
        <v/>
      </c>
      <c r="AB54" s="40" t="str">
        <f>IFERROR(Base!AA54/GAMSbase!AA54,"")</f>
        <v/>
      </c>
      <c r="AC54" s="40" t="str">
        <f>IFERROR(Base!AB54/GAMSbase!AB54,"")</f>
        <v/>
      </c>
      <c r="AD54" s="40" t="str">
        <f>IFERROR(Base!AC54/GAMSbase!AC54,"")</f>
        <v/>
      </c>
      <c r="AE54" s="40" t="str">
        <f>IFERROR(Base!AD54/GAMSbase!AD54,"")</f>
        <v/>
      </c>
      <c r="AF54" s="40" t="str">
        <f>IFERROR(Base!AE54/GAMSbase!AE54,"")</f>
        <v/>
      </c>
      <c r="AG54" s="40" t="str">
        <f>IFERROR(Base!AF54/GAMSbase!AF54,"")</f>
        <v/>
      </c>
      <c r="AH54" s="40" t="str">
        <f>IFERROR(Base!AG54/GAMSbase!AG54,"")</f>
        <v/>
      </c>
      <c r="AI54" s="40" t="str">
        <f>IFERROR(Base!AH54/GAMSbase!AH54,"")</f>
        <v/>
      </c>
      <c r="AJ54" s="40" t="str">
        <f>IFERROR(Base!AI54/GAMSbase!AI54,"")</f>
        <v/>
      </c>
      <c r="AK54" s="40" t="str">
        <f>IFERROR(Base!AJ54/GAMSbase!AJ54,"")</f>
        <v/>
      </c>
      <c r="AL54" s="40" t="str">
        <f>IFERROR(Base!AK54/GAMSbase!AK54,"")</f>
        <v/>
      </c>
      <c r="AM54" s="40" t="str">
        <f>IFERROR(Base!AL54/GAMSbase!AL54,"")</f>
        <v/>
      </c>
      <c r="AN54" s="40" t="str">
        <f>IFERROR(Base!AM54/GAMSbase!AM54,"")</f>
        <v/>
      </c>
      <c r="AO54" s="40" t="str">
        <f>IFERROR(Base!AN54/GAMSbase!AN54,"")</f>
        <v/>
      </c>
      <c r="AP54" s="40" t="str">
        <f>IFERROR(Base!AO54/GAMSbase!AO54,"")</f>
        <v/>
      </c>
      <c r="AQ54" s="40" t="str">
        <f>IFERROR(Base!AP54/GAMSbase!AP54,"")</f>
        <v/>
      </c>
      <c r="AR54" s="40" t="str">
        <f>IFERROR(Base!AQ54/GAMSbase!AQ54,"")</f>
        <v/>
      </c>
      <c r="AS54" s="40" t="str">
        <f>IFERROR(Base!AR54/GAMSbase!AR54,"")</f>
        <v/>
      </c>
      <c r="AT54" s="40" t="str">
        <f>IFERROR(Base!AS54/GAMSbase!AS54,"")</f>
        <v/>
      </c>
      <c r="AU54" s="40" t="str">
        <f>IFERROR(Base!AT54/GAMSbase!AT54,"")</f>
        <v/>
      </c>
      <c r="AV54" s="40" t="str">
        <f>IFERROR(Base!AU54/GAMSbase!AU54,"")</f>
        <v/>
      </c>
      <c r="AW54" s="40" t="str">
        <f>IFERROR(Base!AV54/GAMSbase!AV54,"")</f>
        <v/>
      </c>
      <c r="AX54" s="40" t="str">
        <f>IFERROR(Base!AW54/GAMSbase!AW54,"")</f>
        <v/>
      </c>
      <c r="AY54" s="40" t="str">
        <f>IFERROR(Base!AX54/GAMSbase!AX54,"")</f>
        <v/>
      </c>
      <c r="AZ54" s="40" t="str">
        <f>IFERROR(Base!AY54/GAMSbase!AY54,"")</f>
        <v/>
      </c>
      <c r="BA54" s="40" t="str">
        <f>IFERROR(Base!AZ54/GAMSbase!AZ54,"")</f>
        <v/>
      </c>
      <c r="BB54" s="40" t="str">
        <f>IFERROR(Base!BA54/GAMSbase!BA54,"")</f>
        <v/>
      </c>
      <c r="BC54" s="40" t="str">
        <f>IFERROR(Base!BB54/GAMSbase!BB54,"")</f>
        <v/>
      </c>
      <c r="BD54" s="40" t="str">
        <f>IFERROR(Base!BC54/GAMSbase!BC54,"")</f>
        <v/>
      </c>
      <c r="BE54" s="40" t="str">
        <f>IFERROR(Base!BD54/GAMSbase!BD54,"")</f>
        <v/>
      </c>
      <c r="BF54" s="40" t="str">
        <f>IFERROR(Base!BE54/GAMSbase!BE54,"")</f>
        <v/>
      </c>
      <c r="BG54" s="40" t="str">
        <f>IFERROR(Base!BF54/GAMSbase!BF54,"")</f>
        <v/>
      </c>
      <c r="BH54" s="40" t="str">
        <f>IFERROR(Base!BG54/GAMSbase!BG54,"")</f>
        <v/>
      </c>
      <c r="BI54" s="40" t="str">
        <f>IFERROR(Base!BH54/GAMSbase!BH54,"")</f>
        <v/>
      </c>
      <c r="BJ54" s="40" t="str">
        <f>IFERROR(Base!BI54/GAMSbase!BI54,"")</f>
        <v/>
      </c>
    </row>
    <row r="55" spans="1:62" x14ac:dyDescent="0.15">
      <c r="A55" t="str">
        <f>Base!A55</f>
        <v>Global parameters</v>
      </c>
      <c r="B55" t="str">
        <f>GAMSbase!A55</f>
        <v>** Global Parameters</v>
      </c>
      <c r="C55" s="40" t="str">
        <f>IFERROR(Base!B55/GAMSbase!B55,"")</f>
        <v/>
      </c>
      <c r="D55" s="40" t="str">
        <f>IFERROR(Base!C55/GAMSbase!C55,"")</f>
        <v/>
      </c>
      <c r="E55" s="40" t="str">
        <f>IFERROR(Base!D55/GAMSbase!D55,"")</f>
        <v/>
      </c>
      <c r="F55" s="40" t="str">
        <f>IFERROR(Base!E55/GAMSbase!E55,"")</f>
        <v/>
      </c>
      <c r="G55" s="40" t="str">
        <f>IFERROR(Base!F55/GAMSbase!F55,"")</f>
        <v/>
      </c>
      <c r="H55" s="40" t="str">
        <f>IFERROR(Base!G55/GAMSbase!G55,"")</f>
        <v/>
      </c>
      <c r="I55" s="40" t="str">
        <f>IFERROR(Base!H55/GAMSbase!H55,"")</f>
        <v/>
      </c>
      <c r="J55" s="40" t="str">
        <f>IFERROR(Base!I55/GAMSbase!I55,"")</f>
        <v/>
      </c>
      <c r="K55" s="40" t="str">
        <f>IFERROR(Base!J55/GAMSbase!J55,"")</f>
        <v/>
      </c>
      <c r="L55" s="40" t="str">
        <f>IFERROR(Base!K55/GAMSbase!K55,"")</f>
        <v/>
      </c>
      <c r="M55" s="40" t="str">
        <f>IFERROR(Base!L55/GAMSbase!L55,"")</f>
        <v/>
      </c>
      <c r="N55" s="40" t="str">
        <f>IFERROR(Base!M55/GAMSbase!M55,"")</f>
        <v/>
      </c>
      <c r="O55" s="40" t="str">
        <f>IFERROR(Base!N55/GAMSbase!N55,"")</f>
        <v/>
      </c>
      <c r="P55" s="40" t="str">
        <f>IFERROR(Base!O55/GAMSbase!O55,"")</f>
        <v/>
      </c>
      <c r="Q55" s="40" t="str">
        <f>IFERROR(Base!P55/GAMSbase!P55,"")</f>
        <v/>
      </c>
      <c r="R55" s="40" t="str">
        <f>IFERROR(Base!Q55/GAMSbase!Q55,"")</f>
        <v/>
      </c>
      <c r="S55" s="40" t="str">
        <f>IFERROR(Base!R55/GAMSbase!R55,"")</f>
        <v/>
      </c>
      <c r="T55" s="40" t="str">
        <f>IFERROR(Base!S55/GAMSbase!S55,"")</f>
        <v/>
      </c>
      <c r="U55" s="40" t="str">
        <f>IFERROR(Base!T55/GAMSbase!T55,"")</f>
        <v/>
      </c>
      <c r="V55" s="40" t="str">
        <f>IFERROR(Base!U55/GAMSbase!U55,"")</f>
        <v/>
      </c>
      <c r="W55" s="40" t="str">
        <f>IFERROR(Base!V55/GAMSbase!V55,"")</f>
        <v/>
      </c>
      <c r="X55" s="40" t="str">
        <f>IFERROR(Base!W55/GAMSbase!W55,"")</f>
        <v/>
      </c>
      <c r="Y55" s="40" t="str">
        <f>IFERROR(Base!X55/GAMSbase!X55,"")</f>
        <v/>
      </c>
      <c r="Z55" s="40" t="str">
        <f>IFERROR(Base!Y55/GAMSbase!Y55,"")</f>
        <v/>
      </c>
      <c r="AA55" s="40" t="str">
        <f>IFERROR(Base!Z55/GAMSbase!Z55,"")</f>
        <v/>
      </c>
      <c r="AB55" s="40" t="str">
        <f>IFERROR(Base!AA55/GAMSbase!AA55,"")</f>
        <v/>
      </c>
      <c r="AC55" s="40" t="str">
        <f>IFERROR(Base!AB55/GAMSbase!AB55,"")</f>
        <v/>
      </c>
      <c r="AD55" s="40" t="str">
        <f>IFERROR(Base!AC55/GAMSbase!AC55,"")</f>
        <v/>
      </c>
      <c r="AE55" s="40" t="str">
        <f>IFERROR(Base!AD55/GAMSbase!AD55,"")</f>
        <v/>
      </c>
      <c r="AF55" s="40" t="str">
        <f>IFERROR(Base!AE55/GAMSbase!AE55,"")</f>
        <v/>
      </c>
      <c r="AG55" s="40" t="str">
        <f>IFERROR(Base!AF55/GAMSbase!AF55,"")</f>
        <v/>
      </c>
      <c r="AH55" s="40" t="str">
        <f>IFERROR(Base!AG55/GAMSbase!AG55,"")</f>
        <v/>
      </c>
      <c r="AI55" s="40" t="str">
        <f>IFERROR(Base!AH55/GAMSbase!AH55,"")</f>
        <v/>
      </c>
      <c r="AJ55" s="40" t="str">
        <f>IFERROR(Base!AI55/GAMSbase!AI55,"")</f>
        <v/>
      </c>
      <c r="AK55" s="40" t="str">
        <f>IFERROR(Base!AJ55/GAMSbase!AJ55,"")</f>
        <v/>
      </c>
      <c r="AL55" s="40" t="str">
        <f>IFERROR(Base!AK55/GAMSbase!AK55,"")</f>
        <v/>
      </c>
      <c r="AM55" s="40" t="str">
        <f>IFERROR(Base!AL55/GAMSbase!AL55,"")</f>
        <v/>
      </c>
      <c r="AN55" s="40" t="str">
        <f>IFERROR(Base!AM55/GAMSbase!AM55,"")</f>
        <v/>
      </c>
      <c r="AO55" s="40" t="str">
        <f>IFERROR(Base!AN55/GAMSbase!AN55,"")</f>
        <v/>
      </c>
      <c r="AP55" s="40" t="str">
        <f>IFERROR(Base!AO55/GAMSbase!AO55,"")</f>
        <v/>
      </c>
      <c r="AQ55" s="40" t="str">
        <f>IFERROR(Base!AP55/GAMSbase!AP55,"")</f>
        <v/>
      </c>
      <c r="AR55" s="40" t="str">
        <f>IFERROR(Base!AQ55/GAMSbase!AQ55,"")</f>
        <v/>
      </c>
      <c r="AS55" s="40" t="str">
        <f>IFERROR(Base!AR55/GAMSbase!AR55,"")</f>
        <v/>
      </c>
      <c r="AT55" s="40" t="str">
        <f>IFERROR(Base!AS55/GAMSbase!AS55,"")</f>
        <v/>
      </c>
      <c r="AU55" s="40" t="str">
        <f>IFERROR(Base!AT55/GAMSbase!AT55,"")</f>
        <v/>
      </c>
      <c r="AV55" s="40" t="str">
        <f>IFERROR(Base!AU55/GAMSbase!AU55,"")</f>
        <v/>
      </c>
      <c r="AW55" s="40" t="str">
        <f>IFERROR(Base!AV55/GAMSbase!AV55,"")</f>
        <v/>
      </c>
      <c r="AX55" s="40" t="str">
        <f>IFERROR(Base!AW55/GAMSbase!AW55,"")</f>
        <v/>
      </c>
      <c r="AY55" s="40" t="str">
        <f>IFERROR(Base!AX55/GAMSbase!AX55,"")</f>
        <v/>
      </c>
      <c r="AZ55" s="40" t="str">
        <f>IFERROR(Base!AY55/GAMSbase!AY55,"")</f>
        <v/>
      </c>
      <c r="BA55" s="40" t="str">
        <f>IFERROR(Base!AZ55/GAMSbase!AZ55,"")</f>
        <v/>
      </c>
      <c r="BB55" s="40" t="str">
        <f>IFERROR(Base!BA55/GAMSbase!BA55,"")</f>
        <v/>
      </c>
      <c r="BC55" s="40" t="str">
        <f>IFERROR(Base!BB55/GAMSbase!BB55,"")</f>
        <v/>
      </c>
      <c r="BD55" s="40" t="str">
        <f>IFERROR(Base!BC55/GAMSbase!BC55,"")</f>
        <v/>
      </c>
      <c r="BE55" s="40" t="str">
        <f>IFERROR(Base!BD55/GAMSbase!BD55,"")</f>
        <v/>
      </c>
      <c r="BF55" s="40" t="str">
        <f>IFERROR(Base!BE55/GAMSbase!BE55,"")</f>
        <v/>
      </c>
      <c r="BG55" s="40" t="str">
        <f>IFERROR(Base!BF55/GAMSbase!BF55,"")</f>
        <v/>
      </c>
      <c r="BH55" s="40" t="str">
        <f>IFERROR(Base!BG55/GAMSbase!BG55,"")</f>
        <v/>
      </c>
      <c r="BI55" s="40" t="str">
        <f>IFERROR(Base!BH55/GAMSbase!BH55,"")</f>
        <v/>
      </c>
      <c r="BJ55" s="40" t="str">
        <f>IFERROR(Base!BI55/GAMSbase!BI55,"")</f>
        <v/>
      </c>
    </row>
    <row r="56" spans="1:62" x14ac:dyDescent="0.15">
      <c r="A56" t="str">
        <f>Base!A56</f>
        <v>CARBON LIMITS</v>
      </c>
      <c r="B56" t="str">
        <f>GAMSbase!A56</f>
        <v>* CARBON LIMITS</v>
      </c>
      <c r="C56" s="40" t="str">
        <f>IFERROR(Base!B56/GAMSbase!B56,"")</f>
        <v/>
      </c>
      <c r="D56" s="40" t="str">
        <f>IFERROR(Base!C56/GAMSbase!C56,"")</f>
        <v/>
      </c>
      <c r="E56" s="40" t="str">
        <f>IFERROR(Base!D56/GAMSbase!D56,"")</f>
        <v/>
      </c>
      <c r="F56" s="40" t="str">
        <f>IFERROR(Base!E56/GAMSbase!E56,"")</f>
        <v/>
      </c>
      <c r="G56" s="40" t="str">
        <f>IFERROR(Base!F56/GAMSbase!F56,"")</f>
        <v/>
      </c>
      <c r="H56" s="40" t="str">
        <f>IFERROR(Base!G56/GAMSbase!G56,"")</f>
        <v/>
      </c>
      <c r="I56" s="40" t="str">
        <f>IFERROR(Base!H56/GAMSbase!H56,"")</f>
        <v/>
      </c>
      <c r="J56" s="40" t="str">
        <f>IFERROR(Base!I56/GAMSbase!I56,"")</f>
        <v/>
      </c>
      <c r="K56" s="40" t="str">
        <f>IFERROR(Base!J56/GAMSbase!J56,"")</f>
        <v/>
      </c>
      <c r="L56" s="40" t="str">
        <f>IFERROR(Base!K56/GAMSbase!K56,"")</f>
        <v/>
      </c>
      <c r="M56" s="40" t="str">
        <f>IFERROR(Base!L56/GAMSbase!L56,"")</f>
        <v/>
      </c>
      <c r="N56" s="40" t="str">
        <f>IFERROR(Base!M56/GAMSbase!M56,"")</f>
        <v/>
      </c>
      <c r="O56" s="40" t="str">
        <f>IFERROR(Base!N56/GAMSbase!N56,"")</f>
        <v/>
      </c>
      <c r="P56" s="40" t="str">
        <f>IFERROR(Base!O56/GAMSbase!O56,"")</f>
        <v/>
      </c>
      <c r="Q56" s="40" t="str">
        <f>IFERROR(Base!P56/GAMSbase!P56,"")</f>
        <v/>
      </c>
      <c r="R56" s="40" t="str">
        <f>IFERROR(Base!Q56/GAMSbase!Q56,"")</f>
        <v/>
      </c>
      <c r="S56" s="40" t="str">
        <f>IFERROR(Base!R56/GAMSbase!R56,"")</f>
        <v/>
      </c>
      <c r="T56" s="40" t="str">
        <f>IFERROR(Base!S56/GAMSbase!S56,"")</f>
        <v/>
      </c>
      <c r="U56" s="40" t="str">
        <f>IFERROR(Base!T56/GAMSbase!T56,"")</f>
        <v/>
      </c>
      <c r="V56" s="40" t="str">
        <f>IFERROR(Base!U56/GAMSbase!U56,"")</f>
        <v/>
      </c>
      <c r="W56" s="40" t="str">
        <f>IFERROR(Base!V56/GAMSbase!V56,"")</f>
        <v/>
      </c>
      <c r="X56" s="40" t="str">
        <f>IFERROR(Base!W56/GAMSbase!W56,"")</f>
        <v/>
      </c>
      <c r="Y56" s="40" t="str">
        <f>IFERROR(Base!X56/GAMSbase!X56,"")</f>
        <v/>
      </c>
      <c r="Z56" s="40" t="str">
        <f>IFERROR(Base!Y56/GAMSbase!Y56,"")</f>
        <v/>
      </c>
      <c r="AA56" s="40" t="str">
        <f>IFERROR(Base!Z56/GAMSbase!Z56,"")</f>
        <v/>
      </c>
      <c r="AB56" s="40" t="str">
        <f>IFERROR(Base!AA56/GAMSbase!AA56,"")</f>
        <v/>
      </c>
      <c r="AC56" s="40" t="str">
        <f>IFERROR(Base!AB56/GAMSbase!AB56,"")</f>
        <v/>
      </c>
      <c r="AD56" s="40" t="str">
        <f>IFERROR(Base!AC56/GAMSbase!AC56,"")</f>
        <v/>
      </c>
      <c r="AE56" s="40" t="str">
        <f>IFERROR(Base!AD56/GAMSbase!AD56,"")</f>
        <v/>
      </c>
      <c r="AF56" s="40" t="str">
        <f>IFERROR(Base!AE56/GAMSbase!AE56,"")</f>
        <v/>
      </c>
      <c r="AG56" s="40" t="str">
        <f>IFERROR(Base!AF56/GAMSbase!AF56,"")</f>
        <v/>
      </c>
      <c r="AH56" s="40" t="str">
        <f>IFERROR(Base!AG56/GAMSbase!AG56,"")</f>
        <v/>
      </c>
      <c r="AI56" s="40" t="str">
        <f>IFERROR(Base!AH56/GAMSbase!AH56,"")</f>
        <v/>
      </c>
      <c r="AJ56" s="40" t="str">
        <f>IFERROR(Base!AI56/GAMSbase!AI56,"")</f>
        <v/>
      </c>
      <c r="AK56" s="40" t="str">
        <f>IFERROR(Base!AJ56/GAMSbase!AJ56,"")</f>
        <v/>
      </c>
      <c r="AL56" s="40" t="str">
        <f>IFERROR(Base!AK56/GAMSbase!AK56,"")</f>
        <v/>
      </c>
      <c r="AM56" s="40" t="str">
        <f>IFERROR(Base!AL56/GAMSbase!AL56,"")</f>
        <v/>
      </c>
      <c r="AN56" s="40" t="str">
        <f>IFERROR(Base!AM56/GAMSbase!AM56,"")</f>
        <v/>
      </c>
      <c r="AO56" s="40" t="str">
        <f>IFERROR(Base!AN56/GAMSbase!AN56,"")</f>
        <v/>
      </c>
      <c r="AP56" s="40" t="str">
        <f>IFERROR(Base!AO56/GAMSbase!AO56,"")</f>
        <v/>
      </c>
      <c r="AQ56" s="40" t="str">
        <f>IFERROR(Base!AP56/GAMSbase!AP56,"")</f>
        <v/>
      </c>
      <c r="AR56" s="40" t="str">
        <f>IFERROR(Base!AQ56/GAMSbase!AQ56,"")</f>
        <v/>
      </c>
      <c r="AS56" s="40" t="str">
        <f>IFERROR(Base!AR56/GAMSbase!AR56,"")</f>
        <v/>
      </c>
      <c r="AT56" s="40" t="str">
        <f>IFERROR(Base!AS56/GAMSbase!AS56,"")</f>
        <v/>
      </c>
      <c r="AU56" s="40" t="str">
        <f>IFERROR(Base!AT56/GAMSbase!AT56,"")</f>
        <v/>
      </c>
      <c r="AV56" s="40" t="str">
        <f>IFERROR(Base!AU56/GAMSbase!AU56,"")</f>
        <v/>
      </c>
      <c r="AW56" s="40" t="str">
        <f>IFERROR(Base!AV56/GAMSbase!AV56,"")</f>
        <v/>
      </c>
      <c r="AX56" s="40" t="str">
        <f>IFERROR(Base!AW56/GAMSbase!AW56,"")</f>
        <v/>
      </c>
      <c r="AY56" s="40" t="str">
        <f>IFERROR(Base!AX56/GAMSbase!AX56,"")</f>
        <v/>
      </c>
      <c r="AZ56" s="40" t="str">
        <f>IFERROR(Base!AY56/GAMSbase!AY56,"")</f>
        <v/>
      </c>
      <c r="BA56" s="40" t="str">
        <f>IFERROR(Base!AZ56/GAMSbase!AZ56,"")</f>
        <v/>
      </c>
      <c r="BB56" s="40" t="str">
        <f>IFERROR(Base!BA56/GAMSbase!BA56,"")</f>
        <v/>
      </c>
      <c r="BC56" s="40" t="str">
        <f>IFERROR(Base!BB56/GAMSbase!BB56,"")</f>
        <v/>
      </c>
      <c r="BD56" s="40" t="str">
        <f>IFERROR(Base!BC56/GAMSbase!BC56,"")</f>
        <v/>
      </c>
      <c r="BE56" s="40" t="str">
        <f>IFERROR(Base!BD56/GAMSbase!BD56,"")</f>
        <v/>
      </c>
      <c r="BF56" s="40" t="str">
        <f>IFERROR(Base!BE56/GAMSbase!BE56,"")</f>
        <v/>
      </c>
      <c r="BG56" s="40" t="str">
        <f>IFERROR(Base!BF56/GAMSbase!BF56,"")</f>
        <v/>
      </c>
      <c r="BH56" s="40" t="str">
        <f>IFERROR(Base!BG56/GAMSbase!BG56,"")</f>
        <v/>
      </c>
      <c r="BI56" s="40" t="str">
        <f>IFERROR(Base!BH56/GAMSbase!BH56,"")</f>
        <v/>
      </c>
      <c r="BJ56" s="40" t="str">
        <f>IFERROR(Base!BI56/GAMSbase!BI56,"")</f>
        <v/>
      </c>
    </row>
    <row r="57" spans="1:62" x14ac:dyDescent="0.15">
      <c r="A57" t="str">
        <f>Base!A57</f>
        <v>Maximum carbon resources (GtC)</v>
      </c>
      <c r="B57" t="str">
        <f>GAMSbase!A57</f>
        <v>Maximum Carbon Resources (GtC)</v>
      </c>
      <c r="C57" s="40">
        <f>IFERROR(Base!B57/GAMSbase!B57,"")</f>
        <v>1</v>
      </c>
      <c r="D57" s="40" t="str">
        <f>IFERROR(Base!C57/GAMSbase!C57,"")</f>
        <v/>
      </c>
      <c r="E57" s="40" t="str">
        <f>IFERROR(Base!D57/GAMSbase!D57,"")</f>
        <v/>
      </c>
      <c r="F57" s="40" t="str">
        <f>IFERROR(Base!E57/GAMSbase!E57,"")</f>
        <v/>
      </c>
      <c r="G57" s="40" t="str">
        <f>IFERROR(Base!F57/GAMSbase!F57,"")</f>
        <v/>
      </c>
      <c r="H57" s="40" t="str">
        <f>IFERROR(Base!G57/GAMSbase!G57,"")</f>
        <v/>
      </c>
      <c r="I57" s="40" t="str">
        <f>IFERROR(Base!H57/GAMSbase!H57,"")</f>
        <v/>
      </c>
      <c r="J57" s="40" t="str">
        <f>IFERROR(Base!I57/GAMSbase!I57,"")</f>
        <v/>
      </c>
      <c r="K57" s="40" t="str">
        <f>IFERROR(Base!J57/GAMSbase!J57,"")</f>
        <v/>
      </c>
      <c r="L57" s="40" t="str">
        <f>IFERROR(Base!K57/GAMSbase!K57,"")</f>
        <v/>
      </c>
      <c r="M57" s="40" t="str">
        <f>IFERROR(Base!L57/GAMSbase!L57,"")</f>
        <v/>
      </c>
      <c r="N57" s="40" t="str">
        <f>IFERROR(Base!M57/GAMSbase!M57,"")</f>
        <v/>
      </c>
      <c r="O57" s="40" t="str">
        <f>IFERROR(Base!N57/GAMSbase!N57,"")</f>
        <v/>
      </c>
      <c r="P57" s="40" t="str">
        <f>IFERROR(Base!O57/GAMSbase!O57,"")</f>
        <v/>
      </c>
      <c r="Q57" s="40" t="str">
        <f>IFERROR(Base!P57/GAMSbase!P57,"")</f>
        <v/>
      </c>
      <c r="R57" s="40" t="str">
        <f>IFERROR(Base!Q57/GAMSbase!Q57,"")</f>
        <v/>
      </c>
      <c r="S57" s="40" t="str">
        <f>IFERROR(Base!R57/GAMSbase!R57,"")</f>
        <v/>
      </c>
      <c r="T57" s="40" t="str">
        <f>IFERROR(Base!S57/GAMSbase!S57,"")</f>
        <v/>
      </c>
      <c r="U57" s="40" t="str">
        <f>IFERROR(Base!T57/GAMSbase!T57,"")</f>
        <v/>
      </c>
      <c r="V57" s="40" t="str">
        <f>IFERROR(Base!U57/GAMSbase!U57,"")</f>
        <v/>
      </c>
      <c r="W57" s="40" t="str">
        <f>IFERROR(Base!V57/GAMSbase!V57,"")</f>
        <v/>
      </c>
      <c r="X57" s="40" t="str">
        <f>IFERROR(Base!W57/GAMSbase!W57,"")</f>
        <v/>
      </c>
      <c r="Y57" s="40" t="str">
        <f>IFERROR(Base!X57/GAMSbase!X57,"")</f>
        <v/>
      </c>
      <c r="Z57" s="40" t="str">
        <f>IFERROR(Base!Y57/GAMSbase!Y57,"")</f>
        <v/>
      </c>
      <c r="AA57" s="40" t="str">
        <f>IFERROR(Base!Z57/GAMSbase!Z57,"")</f>
        <v/>
      </c>
      <c r="AB57" s="40" t="str">
        <f>IFERROR(Base!AA57/GAMSbase!AA57,"")</f>
        <v/>
      </c>
      <c r="AC57" s="40" t="str">
        <f>IFERROR(Base!AB57/GAMSbase!AB57,"")</f>
        <v/>
      </c>
      <c r="AD57" s="40" t="str">
        <f>IFERROR(Base!AC57/GAMSbase!AC57,"")</f>
        <v/>
      </c>
      <c r="AE57" s="40" t="str">
        <f>IFERROR(Base!AD57/GAMSbase!AD57,"")</f>
        <v/>
      </c>
      <c r="AF57" s="40" t="str">
        <f>IFERROR(Base!AE57/GAMSbase!AE57,"")</f>
        <v/>
      </c>
      <c r="AG57" s="40" t="str">
        <f>IFERROR(Base!AF57/GAMSbase!AF57,"")</f>
        <v/>
      </c>
      <c r="AH57" s="40" t="str">
        <f>IFERROR(Base!AG57/GAMSbase!AG57,"")</f>
        <v/>
      </c>
      <c r="AI57" s="40" t="str">
        <f>IFERROR(Base!AH57/GAMSbase!AH57,"")</f>
        <v/>
      </c>
      <c r="AJ57" s="40" t="str">
        <f>IFERROR(Base!AI57/GAMSbase!AI57,"")</f>
        <v/>
      </c>
      <c r="AK57" s="40" t="str">
        <f>IFERROR(Base!AJ57/GAMSbase!AJ57,"")</f>
        <v/>
      </c>
      <c r="AL57" s="40" t="str">
        <f>IFERROR(Base!AK57/GAMSbase!AK57,"")</f>
        <v/>
      </c>
      <c r="AM57" s="40" t="str">
        <f>IFERROR(Base!AL57/GAMSbase!AL57,"")</f>
        <v/>
      </c>
      <c r="AN57" s="40" t="str">
        <f>IFERROR(Base!AM57/GAMSbase!AM57,"")</f>
        <v/>
      </c>
      <c r="AO57" s="40" t="str">
        <f>IFERROR(Base!AN57/GAMSbase!AN57,"")</f>
        <v/>
      </c>
      <c r="AP57" s="40" t="str">
        <f>IFERROR(Base!AO57/GAMSbase!AO57,"")</f>
        <v/>
      </c>
      <c r="AQ57" s="40" t="str">
        <f>IFERROR(Base!AP57/GAMSbase!AP57,"")</f>
        <v/>
      </c>
      <c r="AR57" s="40" t="str">
        <f>IFERROR(Base!AQ57/GAMSbase!AQ57,"")</f>
        <v/>
      </c>
      <c r="AS57" s="40" t="str">
        <f>IFERROR(Base!AR57/GAMSbase!AR57,"")</f>
        <v/>
      </c>
      <c r="AT57" s="40" t="str">
        <f>IFERROR(Base!AS57/GAMSbase!AS57,"")</f>
        <v/>
      </c>
      <c r="AU57" s="40" t="str">
        <f>IFERROR(Base!AT57/GAMSbase!AT57,"")</f>
        <v/>
      </c>
      <c r="AV57" s="40" t="str">
        <f>IFERROR(Base!AU57/GAMSbase!AU57,"")</f>
        <v/>
      </c>
      <c r="AW57" s="40" t="str">
        <f>IFERROR(Base!AV57/GAMSbase!AV57,"")</f>
        <v/>
      </c>
      <c r="AX57" s="40" t="str">
        <f>IFERROR(Base!AW57/GAMSbase!AW57,"")</f>
        <v/>
      </c>
      <c r="AY57" s="40" t="str">
        <f>IFERROR(Base!AX57/GAMSbase!AX57,"")</f>
        <v/>
      </c>
      <c r="AZ57" s="40" t="str">
        <f>IFERROR(Base!AY57/GAMSbase!AY57,"")</f>
        <v/>
      </c>
      <c r="BA57" s="40" t="str">
        <f>IFERROR(Base!AZ57/GAMSbase!AZ57,"")</f>
        <v/>
      </c>
      <c r="BB57" s="40" t="str">
        <f>IFERROR(Base!BA57/GAMSbase!BA57,"")</f>
        <v/>
      </c>
      <c r="BC57" s="40" t="str">
        <f>IFERROR(Base!BB57/GAMSbase!BB57,"")</f>
        <v/>
      </c>
      <c r="BD57" s="40" t="str">
        <f>IFERROR(Base!BC57/GAMSbase!BC57,"")</f>
        <v/>
      </c>
      <c r="BE57" s="40" t="str">
        <f>IFERROR(Base!BD57/GAMSbase!BD57,"")</f>
        <v/>
      </c>
      <c r="BF57" s="40" t="str">
        <f>IFERROR(Base!BE57/GAMSbase!BE57,"")</f>
        <v/>
      </c>
      <c r="BG57" s="40" t="str">
        <f>IFERROR(Base!BF57/GAMSbase!BF57,"")</f>
        <v/>
      </c>
      <c r="BH57" s="40" t="str">
        <f>IFERROR(Base!BG57/GAMSbase!BG57,"")</f>
        <v/>
      </c>
      <c r="BI57" s="40" t="str">
        <f>IFERROR(Base!BH57/GAMSbase!BH57,"")</f>
        <v/>
      </c>
      <c r="BJ57" s="40" t="str">
        <f>IFERROR(Base!BI57/GAMSbase!BI57,"")</f>
        <v/>
      </c>
    </row>
    <row r="58" spans="1:62" x14ac:dyDescent="0.15">
      <c r="A58" t="str">
        <f>Base!A58</f>
        <v>CARBON CYCLE INITIAL CONDITIONS</v>
      </c>
      <c r="B58" t="str">
        <f>GAMSbase!A58</f>
        <v>* CARBON CYCLE INITIAL CONDITIONS</v>
      </c>
      <c r="C58" s="40" t="str">
        <f>IFERROR(Base!B58/GAMSbase!B58,"")</f>
        <v/>
      </c>
      <c r="D58" s="40" t="str">
        <f>IFERROR(Base!C58/GAMSbase!C58,"")</f>
        <v/>
      </c>
      <c r="E58" s="40" t="str">
        <f>IFERROR(Base!D58/GAMSbase!D58,"")</f>
        <v/>
      </c>
      <c r="F58" s="40" t="str">
        <f>IFERROR(Base!E58/GAMSbase!E58,"")</f>
        <v/>
      </c>
      <c r="G58" s="40" t="str">
        <f>IFERROR(Base!F58/GAMSbase!F58,"")</f>
        <v/>
      </c>
      <c r="H58" s="40" t="str">
        <f>IFERROR(Base!G58/GAMSbase!G58,"")</f>
        <v/>
      </c>
      <c r="I58" s="40" t="str">
        <f>IFERROR(Base!H58/GAMSbase!H58,"")</f>
        <v/>
      </c>
      <c r="J58" s="40" t="str">
        <f>IFERROR(Base!I58/GAMSbase!I58,"")</f>
        <v/>
      </c>
      <c r="K58" s="40" t="str">
        <f>IFERROR(Base!J58/GAMSbase!J58,"")</f>
        <v/>
      </c>
      <c r="L58" s="40" t="str">
        <f>IFERROR(Base!K58/GAMSbase!K58,"")</f>
        <v/>
      </c>
      <c r="M58" s="40" t="str">
        <f>IFERROR(Base!L58/GAMSbase!L58,"")</f>
        <v/>
      </c>
      <c r="N58" s="40" t="str">
        <f>IFERROR(Base!M58/GAMSbase!M58,"")</f>
        <v/>
      </c>
      <c r="O58" s="40" t="str">
        <f>IFERROR(Base!N58/GAMSbase!N58,"")</f>
        <v/>
      </c>
      <c r="P58" s="40" t="str">
        <f>IFERROR(Base!O58/GAMSbase!O58,"")</f>
        <v/>
      </c>
      <c r="Q58" s="40" t="str">
        <f>IFERROR(Base!P58/GAMSbase!P58,"")</f>
        <v/>
      </c>
      <c r="R58" s="40" t="str">
        <f>IFERROR(Base!Q58/GAMSbase!Q58,"")</f>
        <v/>
      </c>
      <c r="S58" s="40" t="str">
        <f>IFERROR(Base!R58/GAMSbase!R58,"")</f>
        <v/>
      </c>
      <c r="T58" s="40" t="str">
        <f>IFERROR(Base!S58/GAMSbase!S58,"")</f>
        <v/>
      </c>
      <c r="U58" s="40" t="str">
        <f>IFERROR(Base!T58/GAMSbase!T58,"")</f>
        <v/>
      </c>
      <c r="V58" s="40" t="str">
        <f>IFERROR(Base!U58/GAMSbase!U58,"")</f>
        <v/>
      </c>
      <c r="W58" s="40" t="str">
        <f>IFERROR(Base!V58/GAMSbase!V58,"")</f>
        <v/>
      </c>
      <c r="X58" s="40" t="str">
        <f>IFERROR(Base!W58/GAMSbase!W58,"")</f>
        <v/>
      </c>
      <c r="Y58" s="40" t="str">
        <f>IFERROR(Base!X58/GAMSbase!X58,"")</f>
        <v/>
      </c>
      <c r="Z58" s="40" t="str">
        <f>IFERROR(Base!Y58/GAMSbase!Y58,"")</f>
        <v/>
      </c>
      <c r="AA58" s="40" t="str">
        <f>IFERROR(Base!Z58/GAMSbase!Z58,"")</f>
        <v/>
      </c>
      <c r="AB58" s="40" t="str">
        <f>IFERROR(Base!AA58/GAMSbase!AA58,"")</f>
        <v/>
      </c>
      <c r="AC58" s="40" t="str">
        <f>IFERROR(Base!AB58/GAMSbase!AB58,"")</f>
        <v/>
      </c>
      <c r="AD58" s="40" t="str">
        <f>IFERROR(Base!AC58/GAMSbase!AC58,"")</f>
        <v/>
      </c>
      <c r="AE58" s="40" t="str">
        <f>IFERROR(Base!AD58/GAMSbase!AD58,"")</f>
        <v/>
      </c>
      <c r="AF58" s="40" t="str">
        <f>IFERROR(Base!AE58/GAMSbase!AE58,"")</f>
        <v/>
      </c>
      <c r="AG58" s="40" t="str">
        <f>IFERROR(Base!AF58/GAMSbase!AF58,"")</f>
        <v/>
      </c>
      <c r="AH58" s="40" t="str">
        <f>IFERROR(Base!AG58/GAMSbase!AG58,"")</f>
        <v/>
      </c>
      <c r="AI58" s="40" t="str">
        <f>IFERROR(Base!AH58/GAMSbase!AH58,"")</f>
        <v/>
      </c>
      <c r="AJ58" s="40" t="str">
        <f>IFERROR(Base!AI58/GAMSbase!AI58,"")</f>
        <v/>
      </c>
      <c r="AK58" s="40" t="str">
        <f>IFERROR(Base!AJ58/GAMSbase!AJ58,"")</f>
        <v/>
      </c>
      <c r="AL58" s="40" t="str">
        <f>IFERROR(Base!AK58/GAMSbase!AK58,"")</f>
        <v/>
      </c>
      <c r="AM58" s="40" t="str">
        <f>IFERROR(Base!AL58/GAMSbase!AL58,"")</f>
        <v/>
      </c>
      <c r="AN58" s="40" t="str">
        <f>IFERROR(Base!AM58/GAMSbase!AM58,"")</f>
        <v/>
      </c>
      <c r="AO58" s="40" t="str">
        <f>IFERROR(Base!AN58/GAMSbase!AN58,"")</f>
        <v/>
      </c>
      <c r="AP58" s="40" t="str">
        <f>IFERROR(Base!AO58/GAMSbase!AO58,"")</f>
        <v/>
      </c>
      <c r="AQ58" s="40" t="str">
        <f>IFERROR(Base!AP58/GAMSbase!AP58,"")</f>
        <v/>
      </c>
      <c r="AR58" s="40" t="str">
        <f>IFERROR(Base!AQ58/GAMSbase!AQ58,"")</f>
        <v/>
      </c>
      <c r="AS58" s="40" t="str">
        <f>IFERROR(Base!AR58/GAMSbase!AR58,"")</f>
        <v/>
      </c>
      <c r="AT58" s="40" t="str">
        <f>IFERROR(Base!AS58/GAMSbase!AS58,"")</f>
        <v/>
      </c>
      <c r="AU58" s="40" t="str">
        <f>IFERROR(Base!AT58/GAMSbase!AT58,"")</f>
        <v/>
      </c>
      <c r="AV58" s="40" t="str">
        <f>IFERROR(Base!AU58/GAMSbase!AU58,"")</f>
        <v/>
      </c>
      <c r="AW58" s="40" t="str">
        <f>IFERROR(Base!AV58/GAMSbase!AV58,"")</f>
        <v/>
      </c>
      <c r="AX58" s="40" t="str">
        <f>IFERROR(Base!AW58/GAMSbase!AW58,"")</f>
        <v/>
      </c>
      <c r="AY58" s="40" t="str">
        <f>IFERROR(Base!AX58/GAMSbase!AX58,"")</f>
        <v/>
      </c>
      <c r="AZ58" s="40" t="str">
        <f>IFERROR(Base!AY58/GAMSbase!AY58,"")</f>
        <v/>
      </c>
      <c r="BA58" s="40" t="str">
        <f>IFERROR(Base!AZ58/GAMSbase!AZ58,"")</f>
        <v/>
      </c>
      <c r="BB58" s="40" t="str">
        <f>IFERROR(Base!BA58/GAMSbase!BA58,"")</f>
        <v/>
      </c>
      <c r="BC58" s="40" t="str">
        <f>IFERROR(Base!BB58/GAMSbase!BB58,"")</f>
        <v/>
      </c>
      <c r="BD58" s="40" t="str">
        <f>IFERROR(Base!BC58/GAMSbase!BC58,"")</f>
        <v/>
      </c>
      <c r="BE58" s="40" t="str">
        <f>IFERROR(Base!BD58/GAMSbase!BD58,"")</f>
        <v/>
      </c>
      <c r="BF58" s="40" t="str">
        <f>IFERROR(Base!BE58/GAMSbase!BE58,"")</f>
        <v/>
      </c>
      <c r="BG58" s="40" t="str">
        <f>IFERROR(Base!BF58/GAMSbase!BF58,"")</f>
        <v/>
      </c>
      <c r="BH58" s="40" t="str">
        <f>IFERROR(Base!BG58/GAMSbase!BG58,"")</f>
        <v/>
      </c>
      <c r="BI58" s="40" t="str">
        <f>IFERROR(Base!BH58/GAMSbase!BH58,"")</f>
        <v/>
      </c>
      <c r="BJ58" s="40" t="str">
        <f>IFERROR(Base!BI58/GAMSbase!BI58,"")</f>
        <v/>
      </c>
    </row>
    <row r="59" spans="1:62" x14ac:dyDescent="0.15">
      <c r="A59" t="str">
        <f>Base!A59</f>
        <v>Initial atmospheric concentration of CO2 (GTC), 2010</v>
      </c>
      <c r="B59" t="str">
        <f>GAMSbase!A59</f>
        <v>Initial Concentration of CO2 (GtC)..</v>
      </c>
      <c r="C59" s="40" t="str">
        <f>IFERROR(Base!B60/GAMSbase!B59,"")</f>
        <v/>
      </c>
      <c r="D59" s="40" t="str">
        <f>IFERROR(Base!C59/GAMSbase!C59,"")</f>
        <v/>
      </c>
      <c r="E59" s="40" t="str">
        <f>IFERROR(Base!D59/GAMSbase!D59,"")</f>
        <v/>
      </c>
      <c r="F59" s="40" t="str">
        <f>IFERROR(Base!E59/GAMSbase!E59,"")</f>
        <v/>
      </c>
      <c r="G59" s="40" t="str">
        <f>IFERROR(Base!F59/GAMSbase!F59,"")</f>
        <v/>
      </c>
      <c r="H59" s="40" t="str">
        <f>IFERROR(Base!G59/GAMSbase!G59,"")</f>
        <v/>
      </c>
      <c r="I59" s="40" t="str">
        <f>IFERROR(Base!H59/GAMSbase!H59,"")</f>
        <v/>
      </c>
      <c r="J59" s="40" t="str">
        <f>IFERROR(Base!I59/GAMSbase!I59,"")</f>
        <v/>
      </c>
      <c r="K59" s="40" t="str">
        <f>IFERROR(Base!J59/GAMSbase!J59,"")</f>
        <v/>
      </c>
      <c r="L59" s="40" t="str">
        <f>IFERROR(Base!K59/GAMSbase!K59,"")</f>
        <v/>
      </c>
      <c r="M59" s="40" t="str">
        <f>IFERROR(Base!L59/GAMSbase!L59,"")</f>
        <v/>
      </c>
      <c r="N59" s="40" t="str">
        <f>IFERROR(Base!M59/GAMSbase!M59,"")</f>
        <v/>
      </c>
      <c r="O59" s="40" t="str">
        <f>IFERROR(Base!N59/GAMSbase!N59,"")</f>
        <v/>
      </c>
      <c r="P59" s="40" t="str">
        <f>IFERROR(Base!O59/GAMSbase!O59,"")</f>
        <v/>
      </c>
      <c r="Q59" s="40" t="str">
        <f>IFERROR(Base!P59/GAMSbase!P59,"")</f>
        <v/>
      </c>
      <c r="R59" s="40" t="str">
        <f>IFERROR(Base!Q59/GAMSbase!Q59,"")</f>
        <v/>
      </c>
      <c r="S59" s="40" t="str">
        <f>IFERROR(Base!R59/GAMSbase!R59,"")</f>
        <v/>
      </c>
      <c r="T59" s="40" t="str">
        <f>IFERROR(Base!S59/GAMSbase!S59,"")</f>
        <v/>
      </c>
      <c r="U59" s="40" t="str">
        <f>IFERROR(Base!T59/GAMSbase!T59,"")</f>
        <v/>
      </c>
      <c r="V59" s="40" t="str">
        <f>IFERROR(Base!U59/GAMSbase!U59,"")</f>
        <v/>
      </c>
      <c r="W59" s="40" t="str">
        <f>IFERROR(Base!V59/GAMSbase!V59,"")</f>
        <v/>
      </c>
      <c r="X59" s="40" t="str">
        <f>IFERROR(Base!W59/GAMSbase!W59,"")</f>
        <v/>
      </c>
      <c r="Y59" s="40" t="str">
        <f>IFERROR(Base!X59/GAMSbase!X59,"")</f>
        <v/>
      </c>
      <c r="Z59" s="40" t="str">
        <f>IFERROR(Base!Y59/GAMSbase!Y59,"")</f>
        <v/>
      </c>
      <c r="AA59" s="40" t="str">
        <f>IFERROR(Base!Z59/GAMSbase!Z59,"")</f>
        <v/>
      </c>
      <c r="AB59" s="40" t="str">
        <f>IFERROR(Base!AA59/GAMSbase!AA59,"")</f>
        <v/>
      </c>
      <c r="AC59" s="40" t="str">
        <f>IFERROR(Base!AB59/GAMSbase!AB59,"")</f>
        <v/>
      </c>
      <c r="AD59" s="40" t="str">
        <f>IFERROR(Base!AC59/GAMSbase!AC59,"")</f>
        <v/>
      </c>
      <c r="AE59" s="40" t="str">
        <f>IFERROR(Base!AD59/GAMSbase!AD59,"")</f>
        <v/>
      </c>
      <c r="AF59" s="40" t="str">
        <f>IFERROR(Base!AE59/GAMSbase!AE59,"")</f>
        <v/>
      </c>
      <c r="AG59" s="40" t="str">
        <f>IFERROR(Base!AF59/GAMSbase!AF59,"")</f>
        <v/>
      </c>
      <c r="AH59" s="40" t="str">
        <f>IFERROR(Base!AG59/GAMSbase!AG59,"")</f>
        <v/>
      </c>
      <c r="AI59" s="40" t="str">
        <f>IFERROR(Base!AH59/GAMSbase!AH59,"")</f>
        <v/>
      </c>
      <c r="AJ59" s="40" t="str">
        <f>IFERROR(Base!AI59/GAMSbase!AI59,"")</f>
        <v/>
      </c>
      <c r="AK59" s="40" t="str">
        <f>IFERROR(Base!AJ59/GAMSbase!AJ59,"")</f>
        <v/>
      </c>
      <c r="AL59" s="40" t="str">
        <f>IFERROR(Base!AK59/GAMSbase!AK59,"")</f>
        <v/>
      </c>
      <c r="AM59" s="40" t="str">
        <f>IFERROR(Base!AL59/GAMSbase!AL59,"")</f>
        <v/>
      </c>
      <c r="AN59" s="40" t="str">
        <f>IFERROR(Base!AM59/GAMSbase!AM59,"")</f>
        <v/>
      </c>
      <c r="AO59" s="40" t="str">
        <f>IFERROR(Base!AN59/GAMSbase!AN59,"")</f>
        <v/>
      </c>
      <c r="AP59" s="40" t="str">
        <f>IFERROR(Base!AO59/GAMSbase!AO59,"")</f>
        <v/>
      </c>
      <c r="AQ59" s="40" t="str">
        <f>IFERROR(Base!AP59/GAMSbase!AP59,"")</f>
        <v/>
      </c>
      <c r="AR59" s="40" t="str">
        <f>IFERROR(Base!AQ59/GAMSbase!AQ59,"")</f>
        <v/>
      </c>
      <c r="AS59" s="40" t="str">
        <f>IFERROR(Base!AR59/GAMSbase!AR59,"")</f>
        <v/>
      </c>
      <c r="AT59" s="40" t="str">
        <f>IFERROR(Base!AS59/GAMSbase!AS59,"")</f>
        <v/>
      </c>
      <c r="AU59" s="40" t="str">
        <f>IFERROR(Base!AT59/GAMSbase!AT59,"")</f>
        <v/>
      </c>
      <c r="AV59" s="40" t="str">
        <f>IFERROR(Base!AU59/GAMSbase!AU59,"")</f>
        <v/>
      </c>
      <c r="AW59" s="40" t="str">
        <f>IFERROR(Base!AV59/GAMSbase!AV59,"")</f>
        <v/>
      </c>
      <c r="AX59" s="40" t="str">
        <f>IFERROR(Base!AW59/GAMSbase!AW59,"")</f>
        <v/>
      </c>
      <c r="AY59" s="40" t="str">
        <f>IFERROR(Base!AX59/GAMSbase!AX59,"")</f>
        <v/>
      </c>
      <c r="AZ59" s="40" t="str">
        <f>IFERROR(Base!AY59/GAMSbase!AY59,"")</f>
        <v/>
      </c>
      <c r="BA59" s="40" t="str">
        <f>IFERROR(Base!AZ59/GAMSbase!AZ59,"")</f>
        <v/>
      </c>
      <c r="BB59" s="40" t="str">
        <f>IFERROR(Base!BA59/GAMSbase!BA59,"")</f>
        <v/>
      </c>
      <c r="BC59" s="40" t="str">
        <f>IFERROR(Base!BB59/GAMSbase!BB59,"")</f>
        <v/>
      </c>
      <c r="BD59" s="40" t="str">
        <f>IFERROR(Base!BC59/GAMSbase!BC59,"")</f>
        <v/>
      </c>
      <c r="BE59" s="40" t="str">
        <f>IFERROR(Base!BD59/GAMSbase!BD59,"")</f>
        <v/>
      </c>
      <c r="BF59" s="40" t="str">
        <f>IFERROR(Base!BE59/GAMSbase!BE59,"")</f>
        <v/>
      </c>
      <c r="BG59" s="40" t="str">
        <f>IFERROR(Base!BF59/GAMSbase!BF59,"")</f>
        <v/>
      </c>
      <c r="BH59" s="40" t="str">
        <f>IFERROR(Base!BG59/GAMSbase!BG59,"")</f>
        <v/>
      </c>
      <c r="BI59" s="40" t="str">
        <f>IFERROR(Base!BH59/GAMSbase!BH59,"")</f>
        <v/>
      </c>
      <c r="BJ59" s="40" t="str">
        <f>IFERROR(Base!BI59/GAMSbase!BI59,"")</f>
        <v/>
      </c>
    </row>
    <row r="60" spans="1:62" x14ac:dyDescent="0.15">
      <c r="A60" t="str">
        <f>Base!A60</f>
        <v xml:space="preserve">  At end 2010</v>
      </c>
      <c r="B60" t="str">
        <f>GAMSbase!A60</f>
        <v>...Atmospheric, Year 2007</v>
      </c>
      <c r="C60" s="40" t="str">
        <f>IFERROR(Base!#REF!/GAMSbase!B60,"")</f>
        <v/>
      </c>
      <c r="D60" s="40" t="str">
        <f>IFERROR(Base!C60/GAMSbase!C60,"")</f>
        <v/>
      </c>
      <c r="E60" s="40" t="str">
        <f>IFERROR(Base!D60/GAMSbase!D60,"")</f>
        <v/>
      </c>
      <c r="F60" s="40" t="str">
        <f>IFERROR(Base!E60/GAMSbase!E60,"")</f>
        <v/>
      </c>
      <c r="G60" s="40" t="str">
        <f>IFERROR(Base!F60/GAMSbase!F60,"")</f>
        <v/>
      </c>
      <c r="H60" s="40" t="str">
        <f>IFERROR(Base!G60/GAMSbase!G60,"")</f>
        <v/>
      </c>
      <c r="I60" s="40" t="str">
        <f>IFERROR(Base!H60/GAMSbase!H60,"")</f>
        <v/>
      </c>
      <c r="J60" s="40" t="str">
        <f>IFERROR(Base!I60/GAMSbase!I60,"")</f>
        <v/>
      </c>
      <c r="K60" s="40" t="str">
        <f>IFERROR(Base!J60/GAMSbase!J60,"")</f>
        <v/>
      </c>
      <c r="L60" s="40" t="str">
        <f>IFERROR(Base!K60/GAMSbase!K60,"")</f>
        <v/>
      </c>
      <c r="M60" s="40" t="str">
        <f>IFERROR(Base!L60/GAMSbase!L60,"")</f>
        <v/>
      </c>
      <c r="N60" s="40" t="str">
        <f>IFERROR(Base!M60/GAMSbase!M60,"")</f>
        <v/>
      </c>
      <c r="O60" s="40" t="str">
        <f>IFERROR(Base!N60/GAMSbase!N60,"")</f>
        <v/>
      </c>
      <c r="P60" s="40" t="str">
        <f>IFERROR(Base!O60/GAMSbase!O60,"")</f>
        <v/>
      </c>
      <c r="Q60" s="40" t="str">
        <f>IFERROR(Base!P60/GAMSbase!P60,"")</f>
        <v/>
      </c>
      <c r="R60" s="40" t="str">
        <f>IFERROR(Base!Q60/GAMSbase!Q60,"")</f>
        <v/>
      </c>
      <c r="S60" s="40" t="str">
        <f>IFERROR(Base!R60/GAMSbase!R60,"")</f>
        <v/>
      </c>
      <c r="T60" s="40" t="str">
        <f>IFERROR(Base!S60/GAMSbase!S60,"")</f>
        <v/>
      </c>
      <c r="U60" s="40" t="str">
        <f>IFERROR(Base!T60/GAMSbase!T60,"")</f>
        <v/>
      </c>
      <c r="V60" s="40" t="str">
        <f>IFERROR(Base!U60/GAMSbase!U60,"")</f>
        <v/>
      </c>
      <c r="W60" s="40" t="str">
        <f>IFERROR(Base!V60/GAMSbase!V60,"")</f>
        <v/>
      </c>
      <c r="X60" s="40" t="str">
        <f>IFERROR(Base!W60/GAMSbase!W60,"")</f>
        <v/>
      </c>
      <c r="Y60" s="40" t="str">
        <f>IFERROR(Base!X60/GAMSbase!X60,"")</f>
        <v/>
      </c>
      <c r="Z60" s="40" t="str">
        <f>IFERROR(Base!Y60/GAMSbase!Y60,"")</f>
        <v/>
      </c>
      <c r="AA60" s="40" t="str">
        <f>IFERROR(Base!Z60/GAMSbase!Z60,"")</f>
        <v/>
      </c>
      <c r="AB60" s="40" t="str">
        <f>IFERROR(Base!AA60/GAMSbase!AA60,"")</f>
        <v/>
      </c>
      <c r="AC60" s="40" t="str">
        <f>IFERROR(Base!AB60/GAMSbase!AB60,"")</f>
        <v/>
      </c>
      <c r="AD60" s="40" t="str">
        <f>IFERROR(Base!AC60/GAMSbase!AC60,"")</f>
        <v/>
      </c>
      <c r="AE60" s="40" t="str">
        <f>IFERROR(Base!AD60/GAMSbase!AD60,"")</f>
        <v/>
      </c>
      <c r="AF60" s="40" t="str">
        <f>IFERROR(Base!AE60/GAMSbase!AE60,"")</f>
        <v/>
      </c>
      <c r="AG60" s="40" t="str">
        <f>IFERROR(Base!AF60/GAMSbase!AF60,"")</f>
        <v/>
      </c>
      <c r="AH60" s="40" t="str">
        <f>IFERROR(Base!AG60/GAMSbase!AG60,"")</f>
        <v/>
      </c>
      <c r="AI60" s="40" t="str">
        <f>IFERROR(Base!AH60/GAMSbase!AH60,"")</f>
        <v/>
      </c>
      <c r="AJ60" s="40" t="str">
        <f>IFERROR(Base!AI60/GAMSbase!AI60,"")</f>
        <v/>
      </c>
      <c r="AK60" s="40" t="str">
        <f>IFERROR(Base!AJ60/GAMSbase!AJ60,"")</f>
        <v/>
      </c>
      <c r="AL60" s="40" t="str">
        <f>IFERROR(Base!AK60/GAMSbase!AK60,"")</f>
        <v/>
      </c>
      <c r="AM60" s="40" t="str">
        <f>IFERROR(Base!AL60/GAMSbase!AL60,"")</f>
        <v/>
      </c>
      <c r="AN60" s="40" t="str">
        <f>IFERROR(Base!AM60/GAMSbase!AM60,"")</f>
        <v/>
      </c>
      <c r="AO60" s="40" t="str">
        <f>IFERROR(Base!AN60/GAMSbase!AN60,"")</f>
        <v/>
      </c>
      <c r="AP60" s="40" t="str">
        <f>IFERROR(Base!AO60/GAMSbase!AO60,"")</f>
        <v/>
      </c>
      <c r="AQ60" s="40" t="str">
        <f>IFERROR(Base!AP60/GAMSbase!AP60,"")</f>
        <v/>
      </c>
      <c r="AR60" s="40" t="str">
        <f>IFERROR(Base!AQ60/GAMSbase!AQ60,"")</f>
        <v/>
      </c>
      <c r="AS60" s="40" t="str">
        <f>IFERROR(Base!AR60/GAMSbase!AR60,"")</f>
        <v/>
      </c>
      <c r="AT60" s="40" t="str">
        <f>IFERROR(Base!AS60/GAMSbase!AS60,"")</f>
        <v/>
      </c>
      <c r="AU60" s="40" t="str">
        <f>IFERROR(Base!AT60/GAMSbase!AT60,"")</f>
        <v/>
      </c>
      <c r="AV60" s="40" t="str">
        <f>IFERROR(Base!AU60/GAMSbase!AU60,"")</f>
        <v/>
      </c>
      <c r="AW60" s="40" t="str">
        <f>IFERROR(Base!AV60/GAMSbase!AV60,"")</f>
        <v/>
      </c>
      <c r="AX60" s="40" t="str">
        <f>IFERROR(Base!AW60/GAMSbase!AW60,"")</f>
        <v/>
      </c>
      <c r="AY60" s="40" t="str">
        <f>IFERROR(Base!AX60/GAMSbase!AX60,"")</f>
        <v/>
      </c>
      <c r="AZ60" s="40" t="str">
        <f>IFERROR(Base!AY60/GAMSbase!AY60,"")</f>
        <v/>
      </c>
      <c r="BA60" s="40" t="str">
        <f>IFERROR(Base!AZ60/GAMSbase!AZ60,"")</f>
        <v/>
      </c>
      <c r="BB60" s="40" t="str">
        <f>IFERROR(Base!BA60/GAMSbase!BA60,"")</f>
        <v/>
      </c>
      <c r="BC60" s="40" t="str">
        <f>IFERROR(Base!BB60/GAMSbase!BB60,"")</f>
        <v/>
      </c>
      <c r="BD60" s="40" t="str">
        <f>IFERROR(Base!BC60/GAMSbase!BC60,"")</f>
        <v/>
      </c>
      <c r="BE60" s="40" t="str">
        <f>IFERROR(Base!BD60/GAMSbase!BD60,"")</f>
        <v/>
      </c>
      <c r="BF60" s="40" t="str">
        <f>IFERROR(Base!BE60/GAMSbase!BE60,"")</f>
        <v/>
      </c>
      <c r="BG60" s="40" t="str">
        <f>IFERROR(Base!BF60/GAMSbase!BF60,"")</f>
        <v/>
      </c>
      <c r="BH60" s="40" t="str">
        <f>IFERROR(Base!BG60/GAMSbase!BG60,"")</f>
        <v/>
      </c>
      <c r="BI60" s="40" t="str">
        <f>IFERROR(Base!BH60/GAMSbase!BH60,"")</f>
        <v/>
      </c>
      <c r="BJ60" s="40" t="str">
        <f>IFERROR(Base!BI60/GAMSbase!BI60,"")</f>
        <v/>
      </c>
    </row>
    <row r="61" spans="1:62" x14ac:dyDescent="0.15">
      <c r="A61" t="str">
        <f>Base!A61</f>
        <v xml:space="preserve">  At end 2015</v>
      </c>
      <c r="B61" t="str">
        <f>GAMSbase!A61</f>
        <v>...Atmospheric, Year 2012</v>
      </c>
      <c r="C61" s="40" t="str">
        <f>IFERROR(Base!B61/GAMSbase!B61,"")</f>
        <v/>
      </c>
      <c r="D61" s="40" t="str">
        <f>IFERROR(Base!C61/GAMSbase!C61,"")</f>
        <v/>
      </c>
      <c r="E61" s="40" t="str">
        <f>IFERROR(Base!D61/GAMSbase!D61,"")</f>
        <v/>
      </c>
      <c r="F61" s="40" t="str">
        <f>IFERROR(Base!E61/GAMSbase!E61,"")</f>
        <v/>
      </c>
      <c r="G61" s="40" t="str">
        <f>IFERROR(Base!F61/GAMSbase!F61,"")</f>
        <v/>
      </c>
      <c r="H61" s="40" t="str">
        <f>IFERROR(Base!G61/GAMSbase!G61,"")</f>
        <v/>
      </c>
      <c r="I61" s="40" t="str">
        <f>IFERROR(Base!H61/GAMSbase!H61,"")</f>
        <v/>
      </c>
      <c r="J61" s="40" t="str">
        <f>IFERROR(Base!I61/GAMSbase!I61,"")</f>
        <v/>
      </c>
      <c r="K61" s="40" t="str">
        <f>IFERROR(Base!J61/GAMSbase!J61,"")</f>
        <v/>
      </c>
      <c r="L61" s="40" t="str">
        <f>IFERROR(Base!K61/GAMSbase!K61,"")</f>
        <v/>
      </c>
      <c r="M61" s="40" t="str">
        <f>IFERROR(Base!L61/GAMSbase!L61,"")</f>
        <v/>
      </c>
      <c r="N61" s="40" t="str">
        <f>IFERROR(Base!M61/GAMSbase!M61,"")</f>
        <v/>
      </c>
      <c r="O61" s="40" t="str">
        <f>IFERROR(Base!N61/GAMSbase!N61,"")</f>
        <v/>
      </c>
      <c r="P61" s="40" t="str">
        <f>IFERROR(Base!O61/GAMSbase!O61,"")</f>
        <v/>
      </c>
      <c r="Q61" s="40" t="str">
        <f>IFERROR(Base!P61/GAMSbase!P61,"")</f>
        <v/>
      </c>
      <c r="R61" s="40" t="str">
        <f>IFERROR(Base!Q61/GAMSbase!Q61,"")</f>
        <v/>
      </c>
      <c r="S61" s="40" t="str">
        <f>IFERROR(Base!R61/GAMSbase!R61,"")</f>
        <v/>
      </c>
      <c r="T61" s="40" t="str">
        <f>IFERROR(Base!S61/GAMSbase!S61,"")</f>
        <v/>
      </c>
      <c r="U61" s="40" t="str">
        <f>IFERROR(Base!T61/GAMSbase!T61,"")</f>
        <v/>
      </c>
      <c r="V61" s="40" t="str">
        <f>IFERROR(Base!U61/GAMSbase!U61,"")</f>
        <v/>
      </c>
      <c r="W61" s="40" t="str">
        <f>IFERROR(Base!V61/GAMSbase!V61,"")</f>
        <v/>
      </c>
      <c r="X61" s="40" t="str">
        <f>IFERROR(Base!W61/GAMSbase!W61,"")</f>
        <v/>
      </c>
      <c r="Y61" s="40" t="str">
        <f>IFERROR(Base!X61/GAMSbase!X61,"")</f>
        <v/>
      </c>
      <c r="Z61" s="40" t="str">
        <f>IFERROR(Base!Y61/GAMSbase!Y61,"")</f>
        <v/>
      </c>
      <c r="AA61" s="40" t="str">
        <f>IFERROR(Base!Z61/GAMSbase!Z61,"")</f>
        <v/>
      </c>
      <c r="AB61" s="40" t="str">
        <f>IFERROR(Base!AA61/GAMSbase!AA61,"")</f>
        <v/>
      </c>
      <c r="AC61" s="40" t="str">
        <f>IFERROR(Base!AB61/GAMSbase!AB61,"")</f>
        <v/>
      </c>
      <c r="AD61" s="40" t="str">
        <f>IFERROR(Base!AC61/GAMSbase!AC61,"")</f>
        <v/>
      </c>
      <c r="AE61" s="40" t="str">
        <f>IFERROR(Base!AD61/GAMSbase!AD61,"")</f>
        <v/>
      </c>
      <c r="AF61" s="40" t="str">
        <f>IFERROR(Base!AE61/GAMSbase!AE61,"")</f>
        <v/>
      </c>
      <c r="AG61" s="40" t="str">
        <f>IFERROR(Base!AF61/GAMSbase!AF61,"")</f>
        <v/>
      </c>
      <c r="AH61" s="40" t="str">
        <f>IFERROR(Base!AG61/GAMSbase!AG61,"")</f>
        <v/>
      </c>
      <c r="AI61" s="40" t="str">
        <f>IFERROR(Base!AH61/GAMSbase!AH61,"")</f>
        <v/>
      </c>
      <c r="AJ61" s="40" t="str">
        <f>IFERROR(Base!AI61/GAMSbase!AI61,"")</f>
        <v/>
      </c>
      <c r="AK61" s="40" t="str">
        <f>IFERROR(Base!AJ61/GAMSbase!AJ61,"")</f>
        <v/>
      </c>
      <c r="AL61" s="40" t="str">
        <f>IFERROR(Base!AK61/GAMSbase!AK61,"")</f>
        <v/>
      </c>
      <c r="AM61" s="40" t="str">
        <f>IFERROR(Base!AL61/GAMSbase!AL61,"")</f>
        <v/>
      </c>
      <c r="AN61" s="40" t="str">
        <f>IFERROR(Base!AM61/GAMSbase!AM61,"")</f>
        <v/>
      </c>
      <c r="AO61" s="40" t="str">
        <f>IFERROR(Base!AN61/GAMSbase!AN61,"")</f>
        <v/>
      </c>
      <c r="AP61" s="40" t="str">
        <f>IFERROR(Base!AO61/GAMSbase!AO61,"")</f>
        <v/>
      </c>
      <c r="AQ61" s="40" t="str">
        <f>IFERROR(Base!AP61/GAMSbase!AP61,"")</f>
        <v/>
      </c>
      <c r="AR61" s="40" t="str">
        <f>IFERROR(Base!AQ61/GAMSbase!AQ61,"")</f>
        <v/>
      </c>
      <c r="AS61" s="40" t="str">
        <f>IFERROR(Base!AR61/GAMSbase!AR61,"")</f>
        <v/>
      </c>
      <c r="AT61" s="40" t="str">
        <f>IFERROR(Base!AS61/GAMSbase!AS61,"")</f>
        <v/>
      </c>
      <c r="AU61" s="40" t="str">
        <f>IFERROR(Base!AT61/GAMSbase!AT61,"")</f>
        <v/>
      </c>
      <c r="AV61" s="40" t="str">
        <f>IFERROR(Base!AU61/GAMSbase!AU61,"")</f>
        <v/>
      </c>
      <c r="AW61" s="40" t="str">
        <f>IFERROR(Base!AV61/GAMSbase!AV61,"")</f>
        <v/>
      </c>
      <c r="AX61" s="40" t="str">
        <f>IFERROR(Base!AW61/GAMSbase!AW61,"")</f>
        <v/>
      </c>
      <c r="AY61" s="40" t="str">
        <f>IFERROR(Base!AX61/GAMSbase!AX61,"")</f>
        <v/>
      </c>
      <c r="AZ61" s="40" t="str">
        <f>IFERROR(Base!AY61/GAMSbase!AY61,"")</f>
        <v/>
      </c>
      <c r="BA61" s="40" t="str">
        <f>IFERROR(Base!AZ61/GAMSbase!AZ61,"")</f>
        <v/>
      </c>
      <c r="BB61" s="40" t="str">
        <f>IFERROR(Base!BA61/GAMSbase!BA61,"")</f>
        <v/>
      </c>
      <c r="BC61" s="40" t="str">
        <f>IFERROR(Base!BB61/GAMSbase!BB61,"")</f>
        <v/>
      </c>
      <c r="BD61" s="40" t="str">
        <f>IFERROR(Base!BC61/GAMSbase!BC61,"")</f>
        <v/>
      </c>
      <c r="BE61" s="40" t="str">
        <f>IFERROR(Base!BD61/GAMSbase!BD61,"")</f>
        <v/>
      </c>
      <c r="BF61" s="40" t="str">
        <f>IFERROR(Base!BE61/GAMSbase!BE61,"")</f>
        <v/>
      </c>
      <c r="BG61" s="40" t="str">
        <f>IFERROR(Base!BF61/GAMSbase!BF61,"")</f>
        <v/>
      </c>
      <c r="BH61" s="40" t="str">
        <f>IFERROR(Base!BG61/GAMSbase!BG61,"")</f>
        <v/>
      </c>
      <c r="BI61" s="40" t="str">
        <f>IFERROR(Base!BH61/GAMSbase!BH61,"")</f>
        <v/>
      </c>
      <c r="BJ61" s="40" t="str">
        <f>IFERROR(Base!BI61/GAMSbase!BI61,"")</f>
        <v/>
      </c>
    </row>
    <row r="62" spans="1:62" x14ac:dyDescent="0.15">
      <c r="A62" t="str">
        <f>Base!A62</f>
        <v>CO2 in biosphere/shallow oceans (GTC), 2010</v>
      </c>
      <c r="B62" t="str">
        <f>GAMSbase!A62</f>
        <v>...Biosphere and Shallow Oceans, Year 2008</v>
      </c>
      <c r="C62" s="40">
        <f>IFERROR(Base!B62/GAMSbase!B62,"")</f>
        <v>0.30124426981008512</v>
      </c>
      <c r="D62" s="40" t="str">
        <f>IFERROR(Base!C62/GAMSbase!C62,"")</f>
        <v/>
      </c>
      <c r="E62" s="40" t="str">
        <f>IFERROR(Base!D62/GAMSbase!D62,"")</f>
        <v/>
      </c>
      <c r="F62" s="40" t="str">
        <f>IFERROR(Base!E62/GAMSbase!E62,"")</f>
        <v/>
      </c>
      <c r="G62" s="40" t="str">
        <f>IFERROR(Base!F62/GAMSbase!F62,"")</f>
        <v/>
      </c>
      <c r="H62" s="40" t="str">
        <f>IFERROR(Base!G62/GAMSbase!G62,"")</f>
        <v/>
      </c>
      <c r="I62" s="40" t="str">
        <f>IFERROR(Base!H62/GAMSbase!H62,"")</f>
        <v/>
      </c>
      <c r="J62" s="40" t="str">
        <f>IFERROR(Base!I62/GAMSbase!I62,"")</f>
        <v/>
      </c>
      <c r="K62" s="40" t="str">
        <f>IFERROR(Base!J62/GAMSbase!J62,"")</f>
        <v/>
      </c>
      <c r="L62" s="40" t="str">
        <f>IFERROR(Base!K62/GAMSbase!K62,"")</f>
        <v/>
      </c>
      <c r="M62" s="40" t="str">
        <f>IFERROR(Base!L62/GAMSbase!L62,"")</f>
        <v/>
      </c>
      <c r="N62" s="40" t="str">
        <f>IFERROR(Base!M62/GAMSbase!M62,"")</f>
        <v/>
      </c>
      <c r="O62" s="40" t="str">
        <f>IFERROR(Base!N62/GAMSbase!N62,"")</f>
        <v/>
      </c>
      <c r="P62" s="40" t="str">
        <f>IFERROR(Base!O62/GAMSbase!O62,"")</f>
        <v/>
      </c>
      <c r="Q62" s="40" t="str">
        <f>IFERROR(Base!P62/GAMSbase!P62,"")</f>
        <v/>
      </c>
      <c r="R62" s="40" t="str">
        <f>IFERROR(Base!Q62/GAMSbase!Q62,"")</f>
        <v/>
      </c>
      <c r="S62" s="40" t="str">
        <f>IFERROR(Base!R62/GAMSbase!R62,"")</f>
        <v/>
      </c>
      <c r="T62" s="40" t="str">
        <f>IFERROR(Base!S62/GAMSbase!S62,"")</f>
        <v/>
      </c>
      <c r="U62" s="40" t="str">
        <f>IFERROR(Base!T62/GAMSbase!T62,"")</f>
        <v/>
      </c>
      <c r="V62" s="40" t="str">
        <f>IFERROR(Base!U62/GAMSbase!U62,"")</f>
        <v/>
      </c>
      <c r="W62" s="40" t="str">
        <f>IFERROR(Base!V62/GAMSbase!V62,"")</f>
        <v/>
      </c>
      <c r="X62" s="40" t="str">
        <f>IFERROR(Base!W62/GAMSbase!W62,"")</f>
        <v/>
      </c>
      <c r="Y62" s="40" t="str">
        <f>IFERROR(Base!X62/GAMSbase!X62,"")</f>
        <v/>
      </c>
      <c r="Z62" s="40" t="str">
        <f>IFERROR(Base!Y62/GAMSbase!Y62,"")</f>
        <v/>
      </c>
      <c r="AA62" s="40" t="str">
        <f>IFERROR(Base!Z62/GAMSbase!Z62,"")</f>
        <v/>
      </c>
      <c r="AB62" s="40" t="str">
        <f>IFERROR(Base!AA62/GAMSbase!AA62,"")</f>
        <v/>
      </c>
      <c r="AC62" s="40" t="str">
        <f>IFERROR(Base!AB62/GAMSbase!AB62,"")</f>
        <v/>
      </c>
      <c r="AD62" s="40" t="str">
        <f>IFERROR(Base!AC62/GAMSbase!AC62,"")</f>
        <v/>
      </c>
      <c r="AE62" s="40" t="str">
        <f>IFERROR(Base!AD62/GAMSbase!AD62,"")</f>
        <v/>
      </c>
      <c r="AF62" s="40" t="str">
        <f>IFERROR(Base!AE62/GAMSbase!AE62,"")</f>
        <v/>
      </c>
      <c r="AG62" s="40" t="str">
        <f>IFERROR(Base!AF62/GAMSbase!AF62,"")</f>
        <v/>
      </c>
      <c r="AH62" s="40" t="str">
        <f>IFERROR(Base!AG62/GAMSbase!AG62,"")</f>
        <v/>
      </c>
      <c r="AI62" s="40" t="str">
        <f>IFERROR(Base!AH62/GAMSbase!AH62,"")</f>
        <v/>
      </c>
      <c r="AJ62" s="40" t="str">
        <f>IFERROR(Base!AI62/GAMSbase!AI62,"")</f>
        <v/>
      </c>
      <c r="AK62" s="40" t="str">
        <f>IFERROR(Base!AJ62/GAMSbase!AJ62,"")</f>
        <v/>
      </c>
      <c r="AL62" s="40" t="str">
        <f>IFERROR(Base!AK62/GAMSbase!AK62,"")</f>
        <v/>
      </c>
      <c r="AM62" s="40" t="str">
        <f>IFERROR(Base!AL62/GAMSbase!AL62,"")</f>
        <v/>
      </c>
      <c r="AN62" s="40" t="str">
        <f>IFERROR(Base!AM62/GAMSbase!AM62,"")</f>
        <v/>
      </c>
      <c r="AO62" s="40" t="str">
        <f>IFERROR(Base!AN62/GAMSbase!AN62,"")</f>
        <v/>
      </c>
      <c r="AP62" s="40" t="str">
        <f>IFERROR(Base!AO62/GAMSbase!AO62,"")</f>
        <v/>
      </c>
      <c r="AQ62" s="40" t="str">
        <f>IFERROR(Base!AP62/GAMSbase!AP62,"")</f>
        <v/>
      </c>
      <c r="AR62" s="40" t="str">
        <f>IFERROR(Base!AQ62/GAMSbase!AQ62,"")</f>
        <v/>
      </c>
      <c r="AS62" s="40" t="str">
        <f>IFERROR(Base!AR62/GAMSbase!AR62,"")</f>
        <v/>
      </c>
      <c r="AT62" s="40" t="str">
        <f>IFERROR(Base!AS62/GAMSbase!AS62,"")</f>
        <v/>
      </c>
      <c r="AU62" s="40" t="str">
        <f>IFERROR(Base!AT62/GAMSbase!AT62,"")</f>
        <v/>
      </c>
      <c r="AV62" s="40" t="str">
        <f>IFERROR(Base!AU62/GAMSbase!AU62,"")</f>
        <v/>
      </c>
      <c r="AW62" s="40" t="str">
        <f>IFERROR(Base!AV62/GAMSbase!AV62,"")</f>
        <v/>
      </c>
      <c r="AX62" s="40" t="str">
        <f>IFERROR(Base!AW62/GAMSbase!AW62,"")</f>
        <v/>
      </c>
      <c r="AY62" s="40" t="str">
        <f>IFERROR(Base!AX62/GAMSbase!AX62,"")</f>
        <v/>
      </c>
      <c r="AZ62" s="40" t="str">
        <f>IFERROR(Base!AY62/GAMSbase!AY62,"")</f>
        <v/>
      </c>
      <c r="BA62" s="40" t="str">
        <f>IFERROR(Base!AZ62/GAMSbase!AZ62,"")</f>
        <v/>
      </c>
      <c r="BB62" s="40" t="str">
        <f>IFERROR(Base!BA62/GAMSbase!BA62,"")</f>
        <v/>
      </c>
      <c r="BC62" s="40" t="str">
        <f>IFERROR(Base!BB62/GAMSbase!BB62,"")</f>
        <v/>
      </c>
      <c r="BD62" s="40" t="str">
        <f>IFERROR(Base!BC62/GAMSbase!BC62,"")</f>
        <v/>
      </c>
      <c r="BE62" s="40" t="str">
        <f>IFERROR(Base!BD62/GAMSbase!BD62,"")</f>
        <v/>
      </c>
      <c r="BF62" s="40" t="str">
        <f>IFERROR(Base!BE62/GAMSbase!BE62,"")</f>
        <v/>
      </c>
      <c r="BG62" s="40" t="str">
        <f>IFERROR(Base!BF62/GAMSbase!BF62,"")</f>
        <v/>
      </c>
      <c r="BH62" s="40" t="str">
        <f>IFERROR(Base!BG62/GAMSbase!BG62,"")</f>
        <v/>
      </c>
      <c r="BI62" s="40" t="str">
        <f>IFERROR(Base!BH62/GAMSbase!BH62,"")</f>
        <v/>
      </c>
      <c r="BJ62" s="40" t="str">
        <f>IFERROR(Base!BI62/GAMSbase!BI62,"")</f>
        <v/>
      </c>
    </row>
    <row r="63" spans="1:62" x14ac:dyDescent="0.15">
      <c r="A63" t="str">
        <f>Base!A63</f>
        <v>Initial concentration of CO2 in deep oceans (GTC), 2010</v>
      </c>
      <c r="B63" t="str">
        <f>GAMSbase!A63</f>
        <v>...Deep Oceans, Year 2008</v>
      </c>
      <c r="C63" s="40">
        <f>IFERROR(Base!B63/GAMSbase!B63,"")</f>
        <v>0.17382617382617382</v>
      </c>
      <c r="D63" s="40" t="str">
        <f>IFERROR(Base!C63/GAMSbase!C63,"")</f>
        <v/>
      </c>
      <c r="E63" s="40" t="str">
        <f>IFERROR(Base!D63/GAMSbase!D63,"")</f>
        <v/>
      </c>
      <c r="F63" s="40" t="str">
        <f>IFERROR(Base!E63/GAMSbase!E63,"")</f>
        <v/>
      </c>
      <c r="G63" s="40" t="str">
        <f>IFERROR(Base!F63/GAMSbase!F63,"")</f>
        <v/>
      </c>
      <c r="H63" s="40" t="str">
        <f>IFERROR(Base!G63/GAMSbase!G63,"")</f>
        <v/>
      </c>
      <c r="I63" s="40" t="str">
        <f>IFERROR(Base!H63/GAMSbase!H63,"")</f>
        <v/>
      </c>
      <c r="J63" s="40" t="str">
        <f>IFERROR(Base!I63/GAMSbase!I63,"")</f>
        <v/>
      </c>
      <c r="K63" s="40" t="str">
        <f>IFERROR(Base!J63/GAMSbase!J63,"")</f>
        <v/>
      </c>
      <c r="L63" s="40" t="str">
        <f>IFERROR(Base!K63/GAMSbase!K63,"")</f>
        <v/>
      </c>
      <c r="M63" s="40" t="str">
        <f>IFERROR(Base!L63/GAMSbase!L63,"")</f>
        <v/>
      </c>
      <c r="N63" s="40" t="str">
        <f>IFERROR(Base!M63/GAMSbase!M63,"")</f>
        <v/>
      </c>
      <c r="O63" s="40" t="str">
        <f>IFERROR(Base!N63/GAMSbase!N63,"")</f>
        <v/>
      </c>
      <c r="P63" s="40" t="str">
        <f>IFERROR(Base!O63/GAMSbase!O63,"")</f>
        <v/>
      </c>
      <c r="Q63" s="40" t="str">
        <f>IFERROR(Base!P63/GAMSbase!P63,"")</f>
        <v/>
      </c>
      <c r="R63" s="40" t="str">
        <f>IFERROR(Base!Q63/GAMSbase!Q63,"")</f>
        <v/>
      </c>
      <c r="S63" s="40" t="str">
        <f>IFERROR(Base!R63/GAMSbase!R63,"")</f>
        <v/>
      </c>
      <c r="T63" s="40" t="str">
        <f>IFERROR(Base!S63/GAMSbase!S63,"")</f>
        <v/>
      </c>
      <c r="U63" s="40" t="str">
        <f>IFERROR(Base!T63/GAMSbase!T63,"")</f>
        <v/>
      </c>
      <c r="V63" s="40" t="str">
        <f>IFERROR(Base!U63/GAMSbase!U63,"")</f>
        <v/>
      </c>
      <c r="W63" s="40" t="str">
        <f>IFERROR(Base!V63/GAMSbase!V63,"")</f>
        <v/>
      </c>
      <c r="X63" s="40" t="str">
        <f>IFERROR(Base!W63/GAMSbase!W63,"")</f>
        <v/>
      </c>
      <c r="Y63" s="40" t="str">
        <f>IFERROR(Base!X63/GAMSbase!X63,"")</f>
        <v/>
      </c>
      <c r="Z63" s="40" t="str">
        <f>IFERROR(Base!Y63/GAMSbase!Y63,"")</f>
        <v/>
      </c>
      <c r="AA63" s="40" t="str">
        <f>IFERROR(Base!Z63/GAMSbase!Z63,"")</f>
        <v/>
      </c>
      <c r="AB63" s="40" t="str">
        <f>IFERROR(Base!AA63/GAMSbase!AA63,"")</f>
        <v/>
      </c>
      <c r="AC63" s="40" t="str">
        <f>IFERROR(Base!AB63/GAMSbase!AB63,"")</f>
        <v/>
      </c>
      <c r="AD63" s="40" t="str">
        <f>IFERROR(Base!AC63/GAMSbase!AC63,"")</f>
        <v/>
      </c>
      <c r="AE63" s="40" t="str">
        <f>IFERROR(Base!AD63/GAMSbase!AD63,"")</f>
        <v/>
      </c>
      <c r="AF63" s="40" t="str">
        <f>IFERROR(Base!AE63/GAMSbase!AE63,"")</f>
        <v/>
      </c>
      <c r="AG63" s="40" t="str">
        <f>IFERROR(Base!AF63/GAMSbase!AF63,"")</f>
        <v/>
      </c>
      <c r="AH63" s="40" t="str">
        <f>IFERROR(Base!AG63/GAMSbase!AG63,"")</f>
        <v/>
      </c>
      <c r="AI63" s="40" t="str">
        <f>IFERROR(Base!AH63/GAMSbase!AH63,"")</f>
        <v/>
      </c>
      <c r="AJ63" s="40" t="str">
        <f>IFERROR(Base!AI63/GAMSbase!AI63,"")</f>
        <v/>
      </c>
      <c r="AK63" s="40" t="str">
        <f>IFERROR(Base!AJ63/GAMSbase!AJ63,"")</f>
        <v/>
      </c>
      <c r="AL63" s="40" t="str">
        <f>IFERROR(Base!AK63/GAMSbase!AK63,"")</f>
        <v/>
      </c>
      <c r="AM63" s="40" t="str">
        <f>IFERROR(Base!AL63/GAMSbase!AL63,"")</f>
        <v/>
      </c>
      <c r="AN63" s="40" t="str">
        <f>IFERROR(Base!AM63/GAMSbase!AM63,"")</f>
        <v/>
      </c>
      <c r="AO63" s="40" t="str">
        <f>IFERROR(Base!AN63/GAMSbase!AN63,"")</f>
        <v/>
      </c>
      <c r="AP63" s="40" t="str">
        <f>IFERROR(Base!AO63/GAMSbase!AO63,"")</f>
        <v/>
      </c>
      <c r="AQ63" s="40" t="str">
        <f>IFERROR(Base!AP63/GAMSbase!AP63,"")</f>
        <v/>
      </c>
      <c r="AR63" s="40" t="str">
        <f>IFERROR(Base!AQ63/GAMSbase!AQ63,"")</f>
        <v/>
      </c>
      <c r="AS63" s="40" t="str">
        <f>IFERROR(Base!AR63/GAMSbase!AR63,"")</f>
        <v/>
      </c>
      <c r="AT63" s="40" t="str">
        <f>IFERROR(Base!AS63/GAMSbase!AS63,"")</f>
        <v/>
      </c>
      <c r="AU63" s="40" t="str">
        <f>IFERROR(Base!AT63/GAMSbase!AT63,"")</f>
        <v/>
      </c>
      <c r="AV63" s="40" t="str">
        <f>IFERROR(Base!AU63/GAMSbase!AU63,"")</f>
        <v/>
      </c>
      <c r="AW63" s="40" t="str">
        <f>IFERROR(Base!AV63/GAMSbase!AV63,"")</f>
        <v/>
      </c>
      <c r="AX63" s="40" t="str">
        <f>IFERROR(Base!AW63/GAMSbase!AW63,"")</f>
        <v/>
      </c>
      <c r="AY63" s="40" t="str">
        <f>IFERROR(Base!AX63/GAMSbase!AX63,"")</f>
        <v/>
      </c>
      <c r="AZ63" s="40" t="str">
        <f>IFERROR(Base!AY63/GAMSbase!AY63,"")</f>
        <v/>
      </c>
      <c r="BA63" s="40" t="str">
        <f>IFERROR(Base!AZ63/GAMSbase!AZ63,"")</f>
        <v/>
      </c>
      <c r="BB63" s="40" t="str">
        <f>IFERROR(Base!BA63/GAMSbase!BA63,"")</f>
        <v/>
      </c>
      <c r="BC63" s="40" t="str">
        <f>IFERROR(Base!BB63/GAMSbase!BB63,"")</f>
        <v/>
      </c>
      <c r="BD63" s="40" t="str">
        <f>IFERROR(Base!BC63/GAMSbase!BC63,"")</f>
        <v/>
      </c>
      <c r="BE63" s="40" t="str">
        <f>IFERROR(Base!BD63/GAMSbase!BD63,"")</f>
        <v/>
      </c>
      <c r="BF63" s="40" t="str">
        <f>IFERROR(Base!BE63/GAMSbase!BE63,"")</f>
        <v/>
      </c>
      <c r="BG63" s="40" t="str">
        <f>IFERROR(Base!BF63/GAMSbase!BF63,"")</f>
        <v/>
      </c>
      <c r="BH63" s="40" t="str">
        <f>IFERROR(Base!BG63/GAMSbase!BG63,"")</f>
        <v/>
      </c>
      <c r="BI63" s="40" t="str">
        <f>IFERROR(Base!BH63/GAMSbase!BH63,"")</f>
        <v/>
      </c>
      <c r="BJ63" s="40" t="str">
        <f>IFERROR(Base!BI63/GAMSbase!BI63,"")</f>
        <v/>
      </c>
    </row>
    <row r="64" spans="1:62" x14ac:dyDescent="0.15">
      <c r="A64" t="str">
        <f>Base!A64</f>
        <v>CARBON CYCLE PARAMETERS (per 5 year period)</v>
      </c>
      <c r="B64" t="str">
        <f>GAMSbase!A64</f>
        <v>* CARBON CYCLE PARAMETERS</v>
      </c>
      <c r="C64" s="40" t="str">
        <f>IFERROR(Base!B64/GAMSbase!B64,"")</f>
        <v/>
      </c>
      <c r="D64" s="40" t="str">
        <f>IFERROR(Base!C64/GAMSbase!C64,"")</f>
        <v/>
      </c>
      <c r="E64" s="40" t="str">
        <f>IFERROR(Base!D64/GAMSbase!D64,"")</f>
        <v/>
      </c>
      <c r="F64" s="40" t="str">
        <f>IFERROR(Base!E64/GAMSbase!E64,"")</f>
        <v/>
      </c>
      <c r="G64" s="40" t="str">
        <f>IFERROR(Base!F64/GAMSbase!F64,"")</f>
        <v/>
      </c>
      <c r="H64" s="40" t="str">
        <f>IFERROR(Base!G64/GAMSbase!G64,"")</f>
        <v/>
      </c>
      <c r="I64" s="40" t="str">
        <f>IFERROR(Base!H64/GAMSbase!H64,"")</f>
        <v/>
      </c>
      <c r="J64" s="40" t="str">
        <f>IFERROR(Base!I64/GAMSbase!I64,"")</f>
        <v/>
      </c>
      <c r="K64" s="40" t="str">
        <f>IFERROR(Base!J64/GAMSbase!J64,"")</f>
        <v/>
      </c>
      <c r="L64" s="40" t="str">
        <f>IFERROR(Base!K64/GAMSbase!K64,"")</f>
        <v/>
      </c>
      <c r="M64" s="40" t="str">
        <f>IFERROR(Base!L64/GAMSbase!L64,"")</f>
        <v/>
      </c>
      <c r="N64" s="40" t="str">
        <f>IFERROR(Base!M64/GAMSbase!M64,"")</f>
        <v/>
      </c>
      <c r="O64" s="40" t="str">
        <f>IFERROR(Base!N64/GAMSbase!N64,"")</f>
        <v/>
      </c>
      <c r="P64" s="40" t="str">
        <f>IFERROR(Base!O64/GAMSbase!O64,"")</f>
        <v/>
      </c>
      <c r="Q64" s="40" t="str">
        <f>IFERROR(Base!P64/GAMSbase!P64,"")</f>
        <v/>
      </c>
      <c r="R64" s="40" t="str">
        <f>IFERROR(Base!Q64/GAMSbase!Q64,"")</f>
        <v/>
      </c>
      <c r="S64" s="40" t="str">
        <f>IFERROR(Base!R64/GAMSbase!R64,"")</f>
        <v/>
      </c>
      <c r="T64" s="40" t="str">
        <f>IFERROR(Base!S64/GAMSbase!S64,"")</f>
        <v/>
      </c>
      <c r="U64" s="40" t="str">
        <f>IFERROR(Base!T64/GAMSbase!T64,"")</f>
        <v/>
      </c>
      <c r="V64" s="40" t="str">
        <f>IFERROR(Base!U64/GAMSbase!U64,"")</f>
        <v/>
      </c>
      <c r="W64" s="40" t="str">
        <f>IFERROR(Base!V64/GAMSbase!V64,"")</f>
        <v/>
      </c>
      <c r="X64" s="40" t="str">
        <f>IFERROR(Base!W64/GAMSbase!W64,"")</f>
        <v/>
      </c>
      <c r="Y64" s="40" t="str">
        <f>IFERROR(Base!X64/GAMSbase!X64,"")</f>
        <v/>
      </c>
      <c r="Z64" s="40" t="str">
        <f>IFERROR(Base!Y64/GAMSbase!Y64,"")</f>
        <v/>
      </c>
      <c r="AA64" s="40" t="str">
        <f>IFERROR(Base!Z64/GAMSbase!Z64,"")</f>
        <v/>
      </c>
      <c r="AB64" s="40" t="str">
        <f>IFERROR(Base!AA64/GAMSbase!AA64,"")</f>
        <v/>
      </c>
      <c r="AC64" s="40" t="str">
        <f>IFERROR(Base!AB64/GAMSbase!AB64,"")</f>
        <v/>
      </c>
      <c r="AD64" s="40" t="str">
        <f>IFERROR(Base!AC64/GAMSbase!AC64,"")</f>
        <v/>
      </c>
      <c r="AE64" s="40" t="str">
        <f>IFERROR(Base!AD64/GAMSbase!AD64,"")</f>
        <v/>
      </c>
      <c r="AF64" s="40" t="str">
        <f>IFERROR(Base!AE64/GAMSbase!AE64,"")</f>
        <v/>
      </c>
      <c r="AG64" s="40" t="str">
        <f>IFERROR(Base!AF64/GAMSbase!AF64,"")</f>
        <v/>
      </c>
      <c r="AH64" s="40" t="str">
        <f>IFERROR(Base!AG64/GAMSbase!AG64,"")</f>
        <v/>
      </c>
      <c r="AI64" s="40" t="str">
        <f>IFERROR(Base!AH64/GAMSbase!AH64,"")</f>
        <v/>
      </c>
      <c r="AJ64" s="40" t="str">
        <f>IFERROR(Base!AI64/GAMSbase!AI64,"")</f>
        <v/>
      </c>
      <c r="AK64" s="40" t="str">
        <f>IFERROR(Base!AJ64/GAMSbase!AJ64,"")</f>
        <v/>
      </c>
      <c r="AL64" s="40" t="str">
        <f>IFERROR(Base!AK64/GAMSbase!AK64,"")</f>
        <v/>
      </c>
      <c r="AM64" s="40" t="str">
        <f>IFERROR(Base!AL64/GAMSbase!AL64,"")</f>
        <v/>
      </c>
      <c r="AN64" s="40" t="str">
        <f>IFERROR(Base!AM64/GAMSbase!AM64,"")</f>
        <v/>
      </c>
      <c r="AO64" s="40" t="str">
        <f>IFERROR(Base!AN64/GAMSbase!AN64,"")</f>
        <v/>
      </c>
      <c r="AP64" s="40" t="str">
        <f>IFERROR(Base!AO64/GAMSbase!AO64,"")</f>
        <v/>
      </c>
      <c r="AQ64" s="40" t="str">
        <f>IFERROR(Base!AP64/GAMSbase!AP64,"")</f>
        <v/>
      </c>
      <c r="AR64" s="40" t="str">
        <f>IFERROR(Base!AQ64/GAMSbase!AQ64,"")</f>
        <v/>
      </c>
      <c r="AS64" s="40" t="str">
        <f>IFERROR(Base!AR64/GAMSbase!AR64,"")</f>
        <v/>
      </c>
      <c r="AT64" s="40" t="str">
        <f>IFERROR(Base!AS64/GAMSbase!AS64,"")</f>
        <v/>
      </c>
      <c r="AU64" s="40" t="str">
        <f>IFERROR(Base!AT64/GAMSbase!AT64,"")</f>
        <v/>
      </c>
      <c r="AV64" s="40" t="str">
        <f>IFERROR(Base!AU64/GAMSbase!AU64,"")</f>
        <v/>
      </c>
      <c r="AW64" s="40" t="str">
        <f>IFERROR(Base!AV64/GAMSbase!AV64,"")</f>
        <v/>
      </c>
      <c r="AX64" s="40" t="str">
        <f>IFERROR(Base!AW64/GAMSbase!AW64,"")</f>
        <v/>
      </c>
      <c r="AY64" s="40" t="str">
        <f>IFERROR(Base!AX64/GAMSbase!AX64,"")</f>
        <v/>
      </c>
      <c r="AZ64" s="40" t="str">
        <f>IFERROR(Base!AY64/GAMSbase!AY64,"")</f>
        <v/>
      </c>
      <c r="BA64" s="40" t="str">
        <f>IFERROR(Base!AZ64/GAMSbase!AZ64,"")</f>
        <v/>
      </c>
      <c r="BB64" s="40" t="str">
        <f>IFERROR(Base!BA64/GAMSbase!BA64,"")</f>
        <v/>
      </c>
      <c r="BC64" s="40" t="str">
        <f>IFERROR(Base!BB64/GAMSbase!BB64,"")</f>
        <v/>
      </c>
      <c r="BD64" s="40" t="str">
        <f>IFERROR(Base!BC64/GAMSbase!BC64,"")</f>
        <v/>
      </c>
      <c r="BE64" s="40" t="str">
        <f>IFERROR(Base!BD64/GAMSbase!BD64,"")</f>
        <v/>
      </c>
      <c r="BF64" s="40" t="str">
        <f>IFERROR(Base!BE64/GAMSbase!BE64,"")</f>
        <v/>
      </c>
      <c r="BG64" s="40" t="str">
        <f>IFERROR(Base!BF64/GAMSbase!BF64,"")</f>
        <v/>
      </c>
      <c r="BH64" s="40" t="str">
        <f>IFERROR(Base!BG64/GAMSbase!BG64,"")</f>
        <v/>
      </c>
      <c r="BI64" s="40" t="str">
        <f>IFERROR(Base!BH64/GAMSbase!BH64,"")</f>
        <v/>
      </c>
      <c r="BJ64" s="40" t="str">
        <f>IFERROR(Base!BI64/GAMSbase!BI64,"")</f>
        <v/>
      </c>
    </row>
    <row r="65" spans="1:62" x14ac:dyDescent="0.15">
      <c r="A65" t="str">
        <f>Base!A65</f>
        <v xml:space="preserve">      Atmosphere to atmosphere (b11)</v>
      </c>
      <c r="B65" t="str">
        <f>GAMSbase!A65</f>
        <v>AtA b11</v>
      </c>
      <c r="C65" s="40">
        <f>IFERROR(Base!B65/GAMSbase!B65,"")</f>
        <v>0.96491228070175439</v>
      </c>
      <c r="D65" s="40" t="str">
        <f>IFERROR(Base!C65/GAMSbase!C65,"")</f>
        <v/>
      </c>
      <c r="E65" s="40" t="str">
        <f>IFERROR(Base!F65/GAMSbase!D65,"")</f>
        <v/>
      </c>
      <c r="F65" s="40" t="str">
        <f>IFERROR(Base!E65/GAMSbase!E65,"")</f>
        <v/>
      </c>
      <c r="G65" s="40" t="str">
        <f>IFERROR(Base!#REF!/GAMSbase!F65,"")</f>
        <v/>
      </c>
      <c r="H65" s="40" t="str">
        <f>IFERROR(Base!G65/GAMSbase!G65,"")</f>
        <v/>
      </c>
      <c r="I65" s="40" t="str">
        <f>IFERROR(Base!H65/GAMSbase!H65,"")</f>
        <v/>
      </c>
      <c r="J65" s="40" t="str">
        <f>IFERROR(Base!I65/GAMSbase!I65,"")</f>
        <v/>
      </c>
      <c r="K65" s="40" t="str">
        <f>IFERROR(Base!J65/GAMSbase!J65,"")</f>
        <v/>
      </c>
      <c r="L65" s="40" t="str">
        <f>IFERROR(Base!K65/GAMSbase!K65,"")</f>
        <v/>
      </c>
      <c r="M65" s="40" t="str">
        <f>IFERROR(Base!L65/GAMSbase!L65,"")</f>
        <v/>
      </c>
      <c r="N65" s="40" t="str">
        <f>IFERROR(Base!M65/GAMSbase!M65,"")</f>
        <v/>
      </c>
      <c r="O65" s="40" t="str">
        <f>IFERROR(Base!N65/GAMSbase!N65,"")</f>
        <v/>
      </c>
      <c r="P65" s="40" t="str">
        <f>IFERROR(Base!O65/GAMSbase!O65,"")</f>
        <v/>
      </c>
      <c r="Q65" s="40" t="str">
        <f>IFERROR(Base!P65/GAMSbase!P65,"")</f>
        <v/>
      </c>
      <c r="R65" s="40" t="str">
        <f>IFERROR(Base!Q65/GAMSbase!Q65,"")</f>
        <v/>
      </c>
      <c r="S65" s="40" t="str">
        <f>IFERROR(Base!R65/GAMSbase!R65,"")</f>
        <v/>
      </c>
      <c r="T65" s="40" t="str">
        <f>IFERROR(Base!S65/GAMSbase!S65,"")</f>
        <v/>
      </c>
      <c r="U65" s="40" t="str">
        <f>IFERROR(Base!T65/GAMSbase!T65,"")</f>
        <v/>
      </c>
      <c r="V65" s="40" t="str">
        <f>IFERROR(Base!U65/GAMSbase!U65,"")</f>
        <v/>
      </c>
      <c r="W65" s="40" t="str">
        <f>IFERROR(Base!V65/GAMSbase!V65,"")</f>
        <v/>
      </c>
      <c r="X65" s="40" t="str">
        <f>IFERROR(Base!W65/GAMSbase!W65,"")</f>
        <v/>
      </c>
      <c r="Y65" s="40" t="str">
        <f>IFERROR(Base!X65/GAMSbase!X65,"")</f>
        <v/>
      </c>
      <c r="Z65" s="40" t="str">
        <f>IFERROR(Base!Y65/GAMSbase!Y65,"")</f>
        <v/>
      </c>
      <c r="AA65" s="40" t="str">
        <f>IFERROR(Base!Z65/GAMSbase!Z65,"")</f>
        <v/>
      </c>
      <c r="AB65" s="40" t="str">
        <f>IFERROR(Base!AA65/GAMSbase!AA65,"")</f>
        <v/>
      </c>
      <c r="AC65" s="40" t="str">
        <f>IFERROR(Base!AB65/GAMSbase!AB65,"")</f>
        <v/>
      </c>
      <c r="AD65" s="40" t="str">
        <f>IFERROR(Base!AC65/GAMSbase!AC65,"")</f>
        <v/>
      </c>
      <c r="AE65" s="40" t="str">
        <f>IFERROR(Base!AD65/GAMSbase!AD65,"")</f>
        <v/>
      </c>
      <c r="AF65" s="40" t="str">
        <f>IFERROR(Base!AE65/GAMSbase!AE65,"")</f>
        <v/>
      </c>
      <c r="AG65" s="40" t="str">
        <f>IFERROR(Base!AF65/GAMSbase!AF65,"")</f>
        <v/>
      </c>
      <c r="AH65" s="40" t="str">
        <f>IFERROR(Base!AG65/GAMSbase!AG65,"")</f>
        <v/>
      </c>
      <c r="AI65" s="40" t="str">
        <f>IFERROR(Base!AH65/GAMSbase!AH65,"")</f>
        <v/>
      </c>
      <c r="AJ65" s="40" t="str">
        <f>IFERROR(Base!AI65/GAMSbase!AI65,"")</f>
        <v/>
      </c>
      <c r="AK65" s="40" t="str">
        <f>IFERROR(Base!AJ65/GAMSbase!AJ65,"")</f>
        <v/>
      </c>
      <c r="AL65" s="40" t="str">
        <f>IFERROR(Base!AK65/GAMSbase!AK65,"")</f>
        <v/>
      </c>
      <c r="AM65" s="40" t="str">
        <f>IFERROR(Base!AL65/GAMSbase!AL65,"")</f>
        <v/>
      </c>
      <c r="AN65" s="40" t="str">
        <f>IFERROR(Base!AM65/GAMSbase!AM65,"")</f>
        <v/>
      </c>
      <c r="AO65" s="40" t="str">
        <f>IFERROR(Base!AN65/GAMSbase!AN65,"")</f>
        <v/>
      </c>
      <c r="AP65" s="40" t="str">
        <f>IFERROR(Base!AO65/GAMSbase!AO65,"")</f>
        <v/>
      </c>
      <c r="AQ65" s="40" t="str">
        <f>IFERROR(Base!AP65/GAMSbase!AP65,"")</f>
        <v/>
      </c>
      <c r="AR65" s="40" t="str">
        <f>IFERROR(Base!AQ65/GAMSbase!AQ65,"")</f>
        <v/>
      </c>
      <c r="AS65" s="40" t="str">
        <f>IFERROR(Base!AR65/GAMSbase!AR65,"")</f>
        <v/>
      </c>
      <c r="AT65" s="40" t="str">
        <f>IFERROR(Base!AS65/GAMSbase!AS65,"")</f>
        <v/>
      </c>
      <c r="AU65" s="40" t="str">
        <f>IFERROR(Base!AT65/GAMSbase!AT65,"")</f>
        <v/>
      </c>
      <c r="AV65" s="40" t="str">
        <f>IFERROR(Base!AU65/GAMSbase!AU65,"")</f>
        <v/>
      </c>
      <c r="AW65" s="40" t="str">
        <f>IFERROR(Base!AV65/GAMSbase!AV65,"")</f>
        <v/>
      </c>
      <c r="AX65" s="40" t="str">
        <f>IFERROR(Base!AW65/GAMSbase!AW65,"")</f>
        <v/>
      </c>
      <c r="AY65" s="40" t="str">
        <f>IFERROR(Base!AX65/GAMSbase!AX65,"")</f>
        <v/>
      </c>
      <c r="AZ65" s="40" t="str">
        <f>IFERROR(Base!AY65/GAMSbase!AY65,"")</f>
        <v/>
      </c>
      <c r="BA65" s="40" t="str">
        <f>IFERROR(Base!AZ65/GAMSbase!AZ65,"")</f>
        <v/>
      </c>
      <c r="BB65" s="40" t="str">
        <f>IFERROR(Base!BA65/GAMSbase!BA65,"")</f>
        <v/>
      </c>
      <c r="BC65" s="40" t="str">
        <f>IFERROR(Base!BB65/GAMSbase!BB65,"")</f>
        <v/>
      </c>
      <c r="BD65" s="40" t="str">
        <f>IFERROR(Base!BC65/GAMSbase!BC65,"")</f>
        <v/>
      </c>
      <c r="BE65" s="40" t="str">
        <f>IFERROR(Base!BD65/GAMSbase!BD65,"")</f>
        <v/>
      </c>
      <c r="BF65" s="40" t="str">
        <f>IFERROR(Base!BE65/GAMSbase!BE65,"")</f>
        <v/>
      </c>
      <c r="BG65" s="40" t="str">
        <f>IFERROR(Base!BF65/GAMSbase!BF65,"")</f>
        <v/>
      </c>
      <c r="BH65" s="40" t="str">
        <f>IFERROR(Base!BG65/GAMSbase!BG65,"")</f>
        <v/>
      </c>
      <c r="BI65" s="40" t="str">
        <f>IFERROR(Base!BH65/GAMSbase!BH65,"")</f>
        <v/>
      </c>
      <c r="BJ65" s="40" t="str">
        <f>IFERROR(Base!BI65/GAMSbase!BI65,"")</f>
        <v/>
      </c>
    </row>
    <row r="66" spans="1:62" x14ac:dyDescent="0.15">
      <c r="A66" t="str">
        <f>Base!A66</f>
        <v xml:space="preserve">       Biosphere/shallow oceans to atmosphere (b21)</v>
      </c>
      <c r="B66" t="str">
        <f>GAMSbase!A66</f>
        <v>BtA b21</v>
      </c>
      <c r="C66" s="40">
        <f>IFERROR(Base!B66/GAMSbase!B66,"")</f>
        <v>5.1136363621539793</v>
      </c>
      <c r="D66" s="40" t="str">
        <f>IFERROR(Base!C66/GAMSbase!C66,"")</f>
        <v/>
      </c>
      <c r="E66" s="40" t="str">
        <f>IFERROR(Base!F66/GAMSbase!D66,"")</f>
        <v/>
      </c>
      <c r="F66" s="40" t="str">
        <f>IFERROR(Base!E66/GAMSbase!E66,"")</f>
        <v/>
      </c>
      <c r="G66" s="40" t="str">
        <f>IFERROR(Base!#REF!/GAMSbase!F66,"")</f>
        <v/>
      </c>
      <c r="H66" s="40" t="str">
        <f>IFERROR(Base!G66/GAMSbase!G66,"")</f>
        <v/>
      </c>
      <c r="I66" s="40" t="str">
        <f>IFERROR(Base!H66/GAMSbase!H66,"")</f>
        <v/>
      </c>
      <c r="J66" s="40" t="str">
        <f>IFERROR(Base!I66/GAMSbase!I66,"")</f>
        <v/>
      </c>
      <c r="K66" s="40" t="str">
        <f>IFERROR(Base!J66/GAMSbase!J66,"")</f>
        <v/>
      </c>
      <c r="L66" s="40" t="str">
        <f>IFERROR(Base!K66/GAMSbase!K66,"")</f>
        <v/>
      </c>
      <c r="M66" s="40" t="str">
        <f>IFERROR(Base!L66/GAMSbase!L66,"")</f>
        <v/>
      </c>
      <c r="N66" s="40" t="str">
        <f>IFERROR(Base!M66/GAMSbase!M66,"")</f>
        <v/>
      </c>
      <c r="O66" s="40" t="str">
        <f>IFERROR(Base!N66/GAMSbase!N66,"")</f>
        <v/>
      </c>
      <c r="P66" s="40" t="str">
        <f>IFERROR(Base!O66/GAMSbase!O66,"")</f>
        <v/>
      </c>
      <c r="Q66" s="40" t="str">
        <f>IFERROR(Base!P66/GAMSbase!P66,"")</f>
        <v/>
      </c>
      <c r="R66" s="40" t="str">
        <f>IFERROR(Base!Q66/GAMSbase!Q66,"")</f>
        <v/>
      </c>
      <c r="S66" s="40" t="str">
        <f>IFERROR(Base!R66/GAMSbase!R66,"")</f>
        <v/>
      </c>
      <c r="T66" s="40" t="str">
        <f>IFERROR(Base!S66/GAMSbase!S66,"")</f>
        <v/>
      </c>
      <c r="U66" s="40" t="str">
        <f>IFERROR(Base!T66/GAMSbase!T66,"")</f>
        <v/>
      </c>
      <c r="V66" s="40" t="str">
        <f>IFERROR(Base!U66/GAMSbase!U66,"")</f>
        <v/>
      </c>
      <c r="W66" s="40" t="str">
        <f>IFERROR(Base!V66/GAMSbase!V66,"")</f>
        <v/>
      </c>
      <c r="X66" s="40" t="str">
        <f>IFERROR(Base!W66/GAMSbase!W66,"")</f>
        <v/>
      </c>
      <c r="Y66" s="40" t="str">
        <f>IFERROR(Base!X66/GAMSbase!X66,"")</f>
        <v/>
      </c>
      <c r="Z66" s="40" t="str">
        <f>IFERROR(Base!Y66/GAMSbase!Y66,"")</f>
        <v/>
      </c>
      <c r="AA66" s="40" t="str">
        <f>IFERROR(Base!Z66/GAMSbase!Z66,"")</f>
        <v/>
      </c>
      <c r="AB66" s="40" t="str">
        <f>IFERROR(Base!AA66/GAMSbase!AA66,"")</f>
        <v/>
      </c>
      <c r="AC66" s="40" t="str">
        <f>IFERROR(Base!AB66/GAMSbase!AB66,"")</f>
        <v/>
      </c>
      <c r="AD66" s="40" t="str">
        <f>IFERROR(Base!AC66/GAMSbase!AC66,"")</f>
        <v/>
      </c>
      <c r="AE66" s="40" t="str">
        <f>IFERROR(Base!AD66/GAMSbase!AD66,"")</f>
        <v/>
      </c>
      <c r="AF66" s="40" t="str">
        <f>IFERROR(Base!AE66/GAMSbase!AE66,"")</f>
        <v/>
      </c>
      <c r="AG66" s="40" t="str">
        <f>IFERROR(Base!AF66/GAMSbase!AF66,"")</f>
        <v/>
      </c>
      <c r="AH66" s="40" t="str">
        <f>IFERROR(Base!AG66/GAMSbase!AG66,"")</f>
        <v/>
      </c>
      <c r="AI66" s="40" t="str">
        <f>IFERROR(Base!AH66/GAMSbase!AH66,"")</f>
        <v/>
      </c>
      <c r="AJ66" s="40" t="str">
        <f>IFERROR(Base!AI66/GAMSbase!AI66,"")</f>
        <v/>
      </c>
      <c r="AK66" s="40" t="str">
        <f>IFERROR(Base!AJ66/GAMSbase!AJ66,"")</f>
        <v/>
      </c>
      <c r="AL66" s="40" t="str">
        <f>IFERROR(Base!AK66/GAMSbase!AK66,"")</f>
        <v/>
      </c>
      <c r="AM66" s="40" t="str">
        <f>IFERROR(Base!AL66/GAMSbase!AL66,"")</f>
        <v/>
      </c>
      <c r="AN66" s="40" t="str">
        <f>IFERROR(Base!AM66/GAMSbase!AM66,"")</f>
        <v/>
      </c>
      <c r="AO66" s="40" t="str">
        <f>IFERROR(Base!AN66/GAMSbase!AN66,"")</f>
        <v/>
      </c>
      <c r="AP66" s="40" t="str">
        <f>IFERROR(Base!AO66/GAMSbase!AO66,"")</f>
        <v/>
      </c>
      <c r="AQ66" s="40" t="str">
        <f>IFERROR(Base!AP66/GAMSbase!AP66,"")</f>
        <v/>
      </c>
      <c r="AR66" s="40" t="str">
        <f>IFERROR(Base!AQ66/GAMSbase!AQ66,"")</f>
        <v/>
      </c>
      <c r="AS66" s="40" t="str">
        <f>IFERROR(Base!AR66/GAMSbase!AR66,"")</f>
        <v/>
      </c>
      <c r="AT66" s="40" t="str">
        <f>IFERROR(Base!AS66/GAMSbase!AS66,"")</f>
        <v/>
      </c>
      <c r="AU66" s="40" t="str">
        <f>IFERROR(Base!AT66/GAMSbase!AT66,"")</f>
        <v/>
      </c>
      <c r="AV66" s="40" t="str">
        <f>IFERROR(Base!AU66/GAMSbase!AU66,"")</f>
        <v/>
      </c>
      <c r="AW66" s="40" t="str">
        <f>IFERROR(Base!AV66/GAMSbase!AV66,"")</f>
        <v/>
      </c>
      <c r="AX66" s="40" t="str">
        <f>IFERROR(Base!AW66/GAMSbase!AW66,"")</f>
        <v/>
      </c>
      <c r="AY66" s="40" t="str">
        <f>IFERROR(Base!AX66/GAMSbase!AX66,"")</f>
        <v/>
      </c>
      <c r="AZ66" s="40" t="str">
        <f>IFERROR(Base!AY66/GAMSbase!AY66,"")</f>
        <v/>
      </c>
      <c r="BA66" s="40" t="str">
        <f>IFERROR(Base!AZ66/GAMSbase!AZ66,"")</f>
        <v/>
      </c>
      <c r="BB66" s="40" t="str">
        <f>IFERROR(Base!BA66/GAMSbase!BA66,"")</f>
        <v/>
      </c>
      <c r="BC66" s="40" t="str">
        <f>IFERROR(Base!BB66/GAMSbase!BB66,"")</f>
        <v/>
      </c>
      <c r="BD66" s="40" t="str">
        <f>IFERROR(Base!BC66/GAMSbase!BC66,"")</f>
        <v/>
      </c>
      <c r="BE66" s="40" t="str">
        <f>IFERROR(Base!BD66/GAMSbase!BD66,"")</f>
        <v/>
      </c>
      <c r="BF66" s="40" t="str">
        <f>IFERROR(Base!BE66/GAMSbase!BE66,"")</f>
        <v/>
      </c>
      <c r="BG66" s="40" t="str">
        <f>IFERROR(Base!BF66/GAMSbase!BF66,"")</f>
        <v/>
      </c>
      <c r="BH66" s="40" t="str">
        <f>IFERROR(Base!BG66/GAMSbase!BG66,"")</f>
        <v/>
      </c>
      <c r="BI66" s="40" t="str">
        <f>IFERROR(Base!BH66/GAMSbase!BH66,"")</f>
        <v/>
      </c>
      <c r="BJ66" s="40" t="str">
        <f>IFERROR(Base!BI66/GAMSbase!BI66,"")</f>
        <v/>
      </c>
    </row>
    <row r="67" spans="1:62" x14ac:dyDescent="0.15">
      <c r="A67" t="str">
        <f>Base!A67</f>
        <v xml:space="preserve">      Atmosphere to biosphere/shallow oceans (b12)</v>
      </c>
      <c r="B67" t="str">
        <f>GAMSbase!A67</f>
        <v>AtB b12</v>
      </c>
      <c r="C67" s="40">
        <f>IFERROR(Base!B67/GAMSbase!B67,"")</f>
        <v>1.3636363636363638</v>
      </c>
      <c r="D67" s="40" t="str">
        <f>IFERROR(Base!C67/GAMSbase!C67,"")</f>
        <v/>
      </c>
      <c r="E67" s="40" t="str">
        <f>IFERROR(Base!F67/GAMSbase!D67,"")</f>
        <v/>
      </c>
      <c r="F67" s="40" t="str">
        <f>IFERROR(Base!E67/GAMSbase!E67,"")</f>
        <v/>
      </c>
      <c r="G67" s="40" t="str">
        <f>IFERROR(Base!#REF!/GAMSbase!F67,"")</f>
        <v/>
      </c>
      <c r="H67" s="40" t="str">
        <f>IFERROR(Base!G67/GAMSbase!G67,"")</f>
        <v/>
      </c>
      <c r="I67" s="40" t="str">
        <f>IFERROR(Base!H67/GAMSbase!H67,"")</f>
        <v/>
      </c>
      <c r="J67" s="40" t="str">
        <f>IFERROR(Base!I67/GAMSbase!I67,"")</f>
        <v/>
      </c>
      <c r="K67" s="40" t="str">
        <f>IFERROR(Base!J67/GAMSbase!J67,"")</f>
        <v/>
      </c>
      <c r="L67" s="40" t="str">
        <f>IFERROR(Base!K67/GAMSbase!K67,"")</f>
        <v/>
      </c>
      <c r="M67" s="40" t="str">
        <f>IFERROR(Base!L67/GAMSbase!L67,"")</f>
        <v/>
      </c>
      <c r="N67" s="40" t="str">
        <f>IFERROR(Base!M67/GAMSbase!M67,"")</f>
        <v/>
      </c>
      <c r="O67" s="40" t="str">
        <f>IFERROR(Base!N67/GAMSbase!N67,"")</f>
        <v/>
      </c>
      <c r="P67" s="40" t="str">
        <f>IFERROR(Base!O67/GAMSbase!O67,"")</f>
        <v/>
      </c>
      <c r="Q67" s="40" t="str">
        <f>IFERROR(Base!P67/GAMSbase!P67,"")</f>
        <v/>
      </c>
      <c r="R67" s="40" t="str">
        <f>IFERROR(Base!Q67/GAMSbase!Q67,"")</f>
        <v/>
      </c>
      <c r="S67" s="40" t="str">
        <f>IFERROR(Base!R67/GAMSbase!R67,"")</f>
        <v/>
      </c>
      <c r="T67" s="40" t="str">
        <f>IFERROR(Base!S67/GAMSbase!S67,"")</f>
        <v/>
      </c>
      <c r="U67" s="40" t="str">
        <f>IFERROR(Base!T67/GAMSbase!T67,"")</f>
        <v/>
      </c>
      <c r="V67" s="40" t="str">
        <f>IFERROR(Base!U67/GAMSbase!U67,"")</f>
        <v/>
      </c>
      <c r="W67" s="40" t="str">
        <f>IFERROR(Base!V67/GAMSbase!V67,"")</f>
        <v/>
      </c>
      <c r="X67" s="40" t="str">
        <f>IFERROR(Base!W67/GAMSbase!W67,"")</f>
        <v/>
      </c>
      <c r="Y67" s="40" t="str">
        <f>IFERROR(Base!X67/GAMSbase!X67,"")</f>
        <v/>
      </c>
      <c r="Z67" s="40" t="str">
        <f>IFERROR(Base!Y67/GAMSbase!Y67,"")</f>
        <v/>
      </c>
      <c r="AA67" s="40" t="str">
        <f>IFERROR(Base!Z67/GAMSbase!Z67,"")</f>
        <v/>
      </c>
      <c r="AB67" s="40" t="str">
        <f>IFERROR(Base!AA67/GAMSbase!AA67,"")</f>
        <v/>
      </c>
      <c r="AC67" s="40" t="str">
        <f>IFERROR(Base!AB67/GAMSbase!AB67,"")</f>
        <v/>
      </c>
      <c r="AD67" s="40" t="str">
        <f>IFERROR(Base!AC67/GAMSbase!AC67,"")</f>
        <v/>
      </c>
      <c r="AE67" s="40" t="str">
        <f>IFERROR(Base!AD67/GAMSbase!AD67,"")</f>
        <v/>
      </c>
      <c r="AF67" s="40" t="str">
        <f>IFERROR(Base!AE67/GAMSbase!AE67,"")</f>
        <v/>
      </c>
      <c r="AG67" s="40" t="str">
        <f>IFERROR(Base!AF67/GAMSbase!AF67,"")</f>
        <v/>
      </c>
      <c r="AH67" s="40" t="str">
        <f>IFERROR(Base!AG67/GAMSbase!AG67,"")</f>
        <v/>
      </c>
      <c r="AI67" s="40" t="str">
        <f>IFERROR(Base!AH67/GAMSbase!AH67,"")</f>
        <v/>
      </c>
      <c r="AJ67" s="40" t="str">
        <f>IFERROR(Base!AI67/GAMSbase!AI67,"")</f>
        <v/>
      </c>
      <c r="AK67" s="40" t="str">
        <f>IFERROR(Base!AJ67/GAMSbase!AJ67,"")</f>
        <v/>
      </c>
      <c r="AL67" s="40" t="str">
        <f>IFERROR(Base!AK67/GAMSbase!AK67,"")</f>
        <v/>
      </c>
      <c r="AM67" s="40" t="str">
        <f>IFERROR(Base!AL67/GAMSbase!AL67,"")</f>
        <v/>
      </c>
      <c r="AN67" s="40" t="str">
        <f>IFERROR(Base!AM67/GAMSbase!AM67,"")</f>
        <v/>
      </c>
      <c r="AO67" s="40" t="str">
        <f>IFERROR(Base!AN67/GAMSbase!AN67,"")</f>
        <v/>
      </c>
      <c r="AP67" s="40" t="str">
        <f>IFERROR(Base!AO67/GAMSbase!AO67,"")</f>
        <v/>
      </c>
      <c r="AQ67" s="40" t="str">
        <f>IFERROR(Base!AP67/GAMSbase!AP67,"")</f>
        <v/>
      </c>
      <c r="AR67" s="40" t="str">
        <f>IFERROR(Base!AQ67/GAMSbase!AQ67,"")</f>
        <v/>
      </c>
      <c r="AS67" s="40" t="str">
        <f>IFERROR(Base!AR67/GAMSbase!AR67,"")</f>
        <v/>
      </c>
      <c r="AT67" s="40" t="str">
        <f>IFERROR(Base!AS67/GAMSbase!AS67,"")</f>
        <v/>
      </c>
      <c r="AU67" s="40" t="str">
        <f>IFERROR(Base!AT67/GAMSbase!AT67,"")</f>
        <v/>
      </c>
      <c r="AV67" s="40" t="str">
        <f>IFERROR(Base!AU67/GAMSbase!AU67,"")</f>
        <v/>
      </c>
      <c r="AW67" s="40" t="str">
        <f>IFERROR(Base!AV67/GAMSbase!AV67,"")</f>
        <v/>
      </c>
      <c r="AX67" s="40" t="str">
        <f>IFERROR(Base!AW67/GAMSbase!AW67,"")</f>
        <v/>
      </c>
      <c r="AY67" s="40" t="str">
        <f>IFERROR(Base!AX67/GAMSbase!AX67,"")</f>
        <v/>
      </c>
      <c r="AZ67" s="40" t="str">
        <f>IFERROR(Base!AY67/GAMSbase!AY67,"")</f>
        <v/>
      </c>
      <c r="BA67" s="40" t="str">
        <f>IFERROR(Base!AZ67/GAMSbase!AZ67,"")</f>
        <v/>
      </c>
      <c r="BB67" s="40" t="str">
        <f>IFERROR(Base!BA67/GAMSbase!BA67,"")</f>
        <v/>
      </c>
      <c r="BC67" s="40" t="str">
        <f>IFERROR(Base!BB67/GAMSbase!BB67,"")</f>
        <v/>
      </c>
      <c r="BD67" s="40" t="str">
        <f>IFERROR(Base!BC67/GAMSbase!BC67,"")</f>
        <v/>
      </c>
      <c r="BE67" s="40" t="str">
        <f>IFERROR(Base!BD67/GAMSbase!BD67,"")</f>
        <v/>
      </c>
      <c r="BF67" s="40" t="str">
        <f>IFERROR(Base!BE67/GAMSbase!BE67,"")</f>
        <v/>
      </c>
      <c r="BG67" s="40" t="str">
        <f>IFERROR(Base!BF67/GAMSbase!BF67,"")</f>
        <v/>
      </c>
      <c r="BH67" s="40" t="str">
        <f>IFERROR(Base!BG67/GAMSbase!BG67,"")</f>
        <v/>
      </c>
      <c r="BI67" s="40" t="str">
        <f>IFERROR(Base!BH67/GAMSbase!BH67,"")</f>
        <v/>
      </c>
      <c r="BJ67" s="40" t="str">
        <f>IFERROR(Base!BI67/GAMSbase!BI67,"")</f>
        <v/>
      </c>
    </row>
    <row r="68" spans="1:62" x14ac:dyDescent="0.15">
      <c r="A68" t="str">
        <f>Base!A68</f>
        <v xml:space="preserve">      Biosphere/shallow oceans to B/SO (b22)</v>
      </c>
      <c r="B68" t="str">
        <f>GAMSbase!A68</f>
        <v>BtB b22</v>
      </c>
      <c r="C68" s="40">
        <f>IFERROR(Base!B68/GAMSbase!B68,"")</f>
        <v>0.83092577620064234</v>
      </c>
      <c r="D68" s="40" t="str">
        <f>IFERROR(Base!C68/GAMSbase!C68,"")</f>
        <v/>
      </c>
      <c r="E68" s="40" t="str">
        <f>IFERROR(Base!F68/GAMSbase!D68,"")</f>
        <v/>
      </c>
      <c r="F68" s="40" t="str">
        <f>IFERROR(Base!E68/GAMSbase!E68,"")</f>
        <v/>
      </c>
      <c r="G68" s="40" t="str">
        <f>IFERROR(Base!#REF!/GAMSbase!F68,"")</f>
        <v/>
      </c>
      <c r="H68" s="40" t="str">
        <f>IFERROR(Base!G68/GAMSbase!G68,"")</f>
        <v/>
      </c>
      <c r="I68" s="40" t="str">
        <f>IFERROR(Base!H68/GAMSbase!H68,"")</f>
        <v/>
      </c>
      <c r="J68" s="40" t="str">
        <f>IFERROR(Base!I68/GAMSbase!I68,"")</f>
        <v/>
      </c>
      <c r="K68" s="40" t="str">
        <f>IFERROR(Base!J68/GAMSbase!J68,"")</f>
        <v/>
      </c>
      <c r="L68" s="40" t="str">
        <f>IFERROR(Base!K68/GAMSbase!K68,"")</f>
        <v/>
      </c>
      <c r="M68" s="40" t="str">
        <f>IFERROR(Base!L68/GAMSbase!L68,"")</f>
        <v/>
      </c>
      <c r="N68" s="40" t="str">
        <f>IFERROR(Base!M68/GAMSbase!M68,"")</f>
        <v/>
      </c>
      <c r="O68" s="40" t="str">
        <f>IFERROR(Base!N68/GAMSbase!N68,"")</f>
        <v/>
      </c>
      <c r="P68" s="40" t="str">
        <f>IFERROR(Base!O68/GAMSbase!O68,"")</f>
        <v/>
      </c>
      <c r="Q68" s="40" t="str">
        <f>IFERROR(Base!P68/GAMSbase!P68,"")</f>
        <v/>
      </c>
      <c r="R68" s="40" t="str">
        <f>IFERROR(Base!Q68/GAMSbase!Q68,"")</f>
        <v/>
      </c>
      <c r="S68" s="40" t="str">
        <f>IFERROR(Base!R68/GAMSbase!R68,"")</f>
        <v/>
      </c>
      <c r="T68" s="40" t="str">
        <f>IFERROR(Base!S68/GAMSbase!S68,"")</f>
        <v/>
      </c>
      <c r="U68" s="40" t="str">
        <f>IFERROR(Base!T68/GAMSbase!T68,"")</f>
        <v/>
      </c>
      <c r="V68" s="40" t="str">
        <f>IFERROR(Base!U68/GAMSbase!U68,"")</f>
        <v/>
      </c>
      <c r="W68" s="40" t="str">
        <f>IFERROR(Base!V68/GAMSbase!V68,"")</f>
        <v/>
      </c>
      <c r="X68" s="40" t="str">
        <f>IFERROR(Base!W68/GAMSbase!W68,"")</f>
        <v/>
      </c>
      <c r="Y68" s="40" t="str">
        <f>IFERROR(Base!X68/GAMSbase!X68,"")</f>
        <v/>
      </c>
      <c r="Z68" s="40" t="str">
        <f>IFERROR(Base!Y68/GAMSbase!Y68,"")</f>
        <v/>
      </c>
      <c r="AA68" s="40" t="str">
        <f>IFERROR(Base!Z68/GAMSbase!Z68,"")</f>
        <v/>
      </c>
      <c r="AB68" s="40" t="str">
        <f>IFERROR(Base!AA68/GAMSbase!AA68,"")</f>
        <v/>
      </c>
      <c r="AC68" s="40" t="str">
        <f>IFERROR(Base!AB68/GAMSbase!AB68,"")</f>
        <v/>
      </c>
      <c r="AD68" s="40" t="str">
        <f>IFERROR(Base!AC68/GAMSbase!AC68,"")</f>
        <v/>
      </c>
      <c r="AE68" s="40" t="str">
        <f>IFERROR(Base!AD68/GAMSbase!AD68,"")</f>
        <v/>
      </c>
      <c r="AF68" s="40" t="str">
        <f>IFERROR(Base!AE68/GAMSbase!AE68,"")</f>
        <v/>
      </c>
      <c r="AG68" s="40" t="str">
        <f>IFERROR(Base!AF68/GAMSbase!AF68,"")</f>
        <v/>
      </c>
      <c r="AH68" s="40" t="str">
        <f>IFERROR(Base!AG68/GAMSbase!AG68,"")</f>
        <v/>
      </c>
      <c r="AI68" s="40" t="str">
        <f>IFERROR(Base!AH68/GAMSbase!AH68,"")</f>
        <v/>
      </c>
      <c r="AJ68" s="40" t="str">
        <f>IFERROR(Base!AI68/GAMSbase!AI68,"")</f>
        <v/>
      </c>
      <c r="AK68" s="40" t="str">
        <f>IFERROR(Base!AJ68/GAMSbase!AJ68,"")</f>
        <v/>
      </c>
      <c r="AL68" s="40" t="str">
        <f>IFERROR(Base!AK68/GAMSbase!AK68,"")</f>
        <v/>
      </c>
      <c r="AM68" s="40" t="str">
        <f>IFERROR(Base!AL68/GAMSbase!AL68,"")</f>
        <v/>
      </c>
      <c r="AN68" s="40" t="str">
        <f>IFERROR(Base!AM68/GAMSbase!AM68,"")</f>
        <v/>
      </c>
      <c r="AO68" s="40" t="str">
        <f>IFERROR(Base!AN68/GAMSbase!AN68,"")</f>
        <v/>
      </c>
      <c r="AP68" s="40" t="str">
        <f>IFERROR(Base!AO68/GAMSbase!AO68,"")</f>
        <v/>
      </c>
      <c r="AQ68" s="40" t="str">
        <f>IFERROR(Base!AP68/GAMSbase!AP68,"")</f>
        <v/>
      </c>
      <c r="AR68" s="40" t="str">
        <f>IFERROR(Base!AQ68/GAMSbase!AQ68,"")</f>
        <v/>
      </c>
      <c r="AS68" s="40" t="str">
        <f>IFERROR(Base!AR68/GAMSbase!AR68,"")</f>
        <v/>
      </c>
      <c r="AT68" s="40" t="str">
        <f>IFERROR(Base!AS68/GAMSbase!AS68,"")</f>
        <v/>
      </c>
      <c r="AU68" s="40" t="str">
        <f>IFERROR(Base!AT68/GAMSbase!AT68,"")</f>
        <v/>
      </c>
      <c r="AV68" s="40" t="str">
        <f>IFERROR(Base!AU68/GAMSbase!AU68,"")</f>
        <v/>
      </c>
      <c r="AW68" s="40" t="str">
        <f>IFERROR(Base!AV68/GAMSbase!AV68,"")</f>
        <v/>
      </c>
      <c r="AX68" s="40" t="str">
        <f>IFERROR(Base!AW68/GAMSbase!AW68,"")</f>
        <v/>
      </c>
      <c r="AY68" s="40" t="str">
        <f>IFERROR(Base!AX68/GAMSbase!AX68,"")</f>
        <v/>
      </c>
      <c r="AZ68" s="40" t="str">
        <f>IFERROR(Base!AY68/GAMSbase!AY68,"")</f>
        <v/>
      </c>
      <c r="BA68" s="40" t="str">
        <f>IFERROR(Base!AZ68/GAMSbase!AZ68,"")</f>
        <v/>
      </c>
      <c r="BB68" s="40" t="str">
        <f>IFERROR(Base!BA68/GAMSbase!BA68,"")</f>
        <v/>
      </c>
      <c r="BC68" s="40" t="str">
        <f>IFERROR(Base!BB68/GAMSbase!BB68,"")</f>
        <v/>
      </c>
      <c r="BD68" s="40" t="str">
        <f>IFERROR(Base!BC68/GAMSbase!BC68,"")</f>
        <v/>
      </c>
      <c r="BE68" s="40" t="str">
        <f>IFERROR(Base!BD68/GAMSbase!BD68,"")</f>
        <v/>
      </c>
      <c r="BF68" s="40" t="str">
        <f>IFERROR(Base!BE68/GAMSbase!BE68,"")</f>
        <v/>
      </c>
      <c r="BG68" s="40" t="str">
        <f>IFERROR(Base!BF68/GAMSbase!BF68,"")</f>
        <v/>
      </c>
      <c r="BH68" s="40" t="str">
        <f>IFERROR(Base!BG68/GAMSbase!BG68,"")</f>
        <v/>
      </c>
      <c r="BI68" s="40" t="str">
        <f>IFERROR(Base!BH68/GAMSbase!BH68,"")</f>
        <v/>
      </c>
      <c r="BJ68" s="40" t="str">
        <f>IFERROR(Base!BI68/GAMSbase!BI68,"")</f>
        <v/>
      </c>
    </row>
    <row r="69" spans="1:62" x14ac:dyDescent="0.15">
      <c r="A69" t="str">
        <f>Base!A69</f>
        <v xml:space="preserve">      Deep oceans to biosphere/shallow oceans (b32)</v>
      </c>
      <c r="B69" t="str">
        <f>GAMSbase!A69</f>
        <v>DtB b32</v>
      </c>
      <c r="C69" s="40">
        <f>IFERROR(Base!B69/GAMSbase!B69,"")</f>
        <v>4.3410852713178283</v>
      </c>
      <c r="D69" s="40" t="str">
        <f>IFERROR(Base!C69/GAMSbase!C69,"")</f>
        <v/>
      </c>
      <c r="E69" s="40" t="str">
        <f>IFERROR(Base!F69/GAMSbase!D69,"")</f>
        <v/>
      </c>
      <c r="F69" s="40" t="str">
        <f>IFERROR(Base!E69/GAMSbase!E69,"")</f>
        <v/>
      </c>
      <c r="G69" s="40" t="str">
        <f>IFERROR(Base!#REF!/GAMSbase!F69,"")</f>
        <v/>
      </c>
      <c r="H69" s="40" t="str">
        <f>IFERROR(Base!G69/GAMSbase!G69,"")</f>
        <v/>
      </c>
      <c r="I69" s="40" t="str">
        <f>IFERROR(Base!H69/GAMSbase!H69,"")</f>
        <v/>
      </c>
      <c r="J69" s="40" t="str">
        <f>IFERROR(Base!I69/GAMSbase!I69,"")</f>
        <v/>
      </c>
      <c r="K69" s="40" t="str">
        <f>IFERROR(Base!J69/GAMSbase!J69,"")</f>
        <v/>
      </c>
      <c r="L69" s="40" t="str">
        <f>IFERROR(Base!K69/GAMSbase!K69,"")</f>
        <v/>
      </c>
      <c r="M69" s="40" t="str">
        <f>IFERROR(Base!L69/GAMSbase!L69,"")</f>
        <v/>
      </c>
      <c r="N69" s="40" t="str">
        <f>IFERROR(Base!M69/GAMSbase!M69,"")</f>
        <v/>
      </c>
      <c r="O69" s="40" t="str">
        <f>IFERROR(Base!N69/GAMSbase!N69,"")</f>
        <v/>
      </c>
      <c r="P69" s="40" t="str">
        <f>IFERROR(Base!O69/GAMSbase!O69,"")</f>
        <v/>
      </c>
      <c r="Q69" s="40" t="str">
        <f>IFERROR(Base!P69/GAMSbase!P69,"")</f>
        <v/>
      </c>
      <c r="R69" s="40" t="str">
        <f>IFERROR(Base!Q69/GAMSbase!Q69,"")</f>
        <v/>
      </c>
      <c r="S69" s="40" t="str">
        <f>IFERROR(Base!R69/GAMSbase!R69,"")</f>
        <v/>
      </c>
      <c r="T69" s="40" t="str">
        <f>IFERROR(Base!S69/GAMSbase!S69,"")</f>
        <v/>
      </c>
      <c r="U69" s="40" t="str">
        <f>IFERROR(Base!T69/GAMSbase!T69,"")</f>
        <v/>
      </c>
      <c r="V69" s="40" t="str">
        <f>IFERROR(Base!U69/GAMSbase!U69,"")</f>
        <v/>
      </c>
      <c r="W69" s="40" t="str">
        <f>IFERROR(Base!V69/GAMSbase!V69,"")</f>
        <v/>
      </c>
      <c r="X69" s="40" t="str">
        <f>IFERROR(Base!W69/GAMSbase!W69,"")</f>
        <v/>
      </c>
      <c r="Y69" s="40" t="str">
        <f>IFERROR(Base!X69/GAMSbase!X69,"")</f>
        <v/>
      </c>
      <c r="Z69" s="40" t="str">
        <f>IFERROR(Base!Y69/GAMSbase!Y69,"")</f>
        <v/>
      </c>
      <c r="AA69" s="40" t="str">
        <f>IFERROR(Base!Z69/GAMSbase!Z69,"")</f>
        <v/>
      </c>
      <c r="AB69" s="40" t="str">
        <f>IFERROR(Base!AA69/GAMSbase!AA69,"")</f>
        <v/>
      </c>
      <c r="AC69" s="40" t="str">
        <f>IFERROR(Base!AB69/GAMSbase!AB69,"")</f>
        <v/>
      </c>
      <c r="AD69" s="40" t="str">
        <f>IFERROR(Base!AC69/GAMSbase!AC69,"")</f>
        <v/>
      </c>
      <c r="AE69" s="40" t="str">
        <f>IFERROR(Base!AD69/GAMSbase!AD69,"")</f>
        <v/>
      </c>
      <c r="AF69" s="40" t="str">
        <f>IFERROR(Base!AE69/GAMSbase!AE69,"")</f>
        <v/>
      </c>
      <c r="AG69" s="40" t="str">
        <f>IFERROR(Base!AF69/GAMSbase!AF69,"")</f>
        <v/>
      </c>
      <c r="AH69" s="40" t="str">
        <f>IFERROR(Base!AG69/GAMSbase!AG69,"")</f>
        <v/>
      </c>
      <c r="AI69" s="40" t="str">
        <f>IFERROR(Base!AH69/GAMSbase!AH69,"")</f>
        <v/>
      </c>
      <c r="AJ69" s="40" t="str">
        <f>IFERROR(Base!AI69/GAMSbase!AI69,"")</f>
        <v/>
      </c>
      <c r="AK69" s="40" t="str">
        <f>IFERROR(Base!AJ69/GAMSbase!AJ69,"")</f>
        <v/>
      </c>
      <c r="AL69" s="40" t="str">
        <f>IFERROR(Base!AK69/GAMSbase!AK69,"")</f>
        <v/>
      </c>
      <c r="AM69" s="40" t="str">
        <f>IFERROR(Base!AL69/GAMSbase!AL69,"")</f>
        <v/>
      </c>
      <c r="AN69" s="40" t="str">
        <f>IFERROR(Base!AM69/GAMSbase!AM69,"")</f>
        <v/>
      </c>
      <c r="AO69" s="40" t="str">
        <f>IFERROR(Base!AN69/GAMSbase!AN69,"")</f>
        <v/>
      </c>
      <c r="AP69" s="40" t="str">
        <f>IFERROR(Base!AO69/GAMSbase!AO69,"")</f>
        <v/>
      </c>
      <c r="AQ69" s="40" t="str">
        <f>IFERROR(Base!AP69/GAMSbase!AP69,"")</f>
        <v/>
      </c>
      <c r="AR69" s="40" t="str">
        <f>IFERROR(Base!AQ69/GAMSbase!AQ69,"")</f>
        <v/>
      </c>
      <c r="AS69" s="40" t="str">
        <f>IFERROR(Base!AR69/GAMSbase!AR69,"")</f>
        <v/>
      </c>
      <c r="AT69" s="40" t="str">
        <f>IFERROR(Base!AS69/GAMSbase!AS69,"")</f>
        <v/>
      </c>
      <c r="AU69" s="40" t="str">
        <f>IFERROR(Base!AT69/GAMSbase!AT69,"")</f>
        <v/>
      </c>
      <c r="AV69" s="40" t="str">
        <f>IFERROR(Base!AU69/GAMSbase!AU69,"")</f>
        <v/>
      </c>
      <c r="AW69" s="40" t="str">
        <f>IFERROR(Base!AV69/GAMSbase!AV69,"")</f>
        <v/>
      </c>
      <c r="AX69" s="40" t="str">
        <f>IFERROR(Base!AW69/GAMSbase!AW69,"")</f>
        <v/>
      </c>
      <c r="AY69" s="40" t="str">
        <f>IFERROR(Base!AX69/GAMSbase!AX69,"")</f>
        <v/>
      </c>
      <c r="AZ69" s="40" t="str">
        <f>IFERROR(Base!AY69/GAMSbase!AY69,"")</f>
        <v/>
      </c>
      <c r="BA69" s="40" t="str">
        <f>IFERROR(Base!AZ69/GAMSbase!AZ69,"")</f>
        <v/>
      </c>
      <c r="BB69" s="40" t="str">
        <f>IFERROR(Base!BA69/GAMSbase!BA69,"")</f>
        <v/>
      </c>
      <c r="BC69" s="40" t="str">
        <f>IFERROR(Base!BB69/GAMSbase!BB69,"")</f>
        <v/>
      </c>
      <c r="BD69" s="40" t="str">
        <f>IFERROR(Base!BC69/GAMSbase!BC69,"")</f>
        <v/>
      </c>
      <c r="BE69" s="40" t="str">
        <f>IFERROR(Base!BD69/GAMSbase!BD69,"")</f>
        <v/>
      </c>
      <c r="BF69" s="40" t="str">
        <f>IFERROR(Base!BE69/GAMSbase!BE69,"")</f>
        <v/>
      </c>
      <c r="BG69" s="40" t="str">
        <f>IFERROR(Base!BF69/GAMSbase!BF69,"")</f>
        <v/>
      </c>
      <c r="BH69" s="40" t="str">
        <f>IFERROR(Base!BG69/GAMSbase!BG69,"")</f>
        <v/>
      </c>
      <c r="BI69" s="40" t="str">
        <f>IFERROR(Base!BH69/GAMSbase!BH69,"")</f>
        <v/>
      </c>
      <c r="BJ69" s="40" t="str">
        <f>IFERROR(Base!BI69/GAMSbase!BI69,"")</f>
        <v/>
      </c>
    </row>
    <row r="70" spans="1:62" x14ac:dyDescent="0.15">
      <c r="A70" t="str">
        <f>Base!A70</f>
        <v xml:space="preserve">      Biosphere/shallow oceans to deep oceans (b23)</v>
      </c>
      <c r="B70" t="str">
        <f>GAMSbase!A70</f>
        <v>BtD b23</v>
      </c>
      <c r="C70" s="40">
        <f>IFERROR(Base!B70/GAMSbase!B70,"")</f>
        <v>2.8</v>
      </c>
      <c r="D70" s="40" t="str">
        <f>IFERROR(Base!C70/GAMSbase!C70,"")</f>
        <v/>
      </c>
      <c r="E70" s="40" t="str">
        <f>IFERROR(Base!F70/GAMSbase!D70,"")</f>
        <v/>
      </c>
      <c r="F70" s="40" t="str">
        <f>IFERROR(Base!E70/GAMSbase!E70,"")</f>
        <v/>
      </c>
      <c r="G70" s="40" t="str">
        <f>IFERROR(Base!#REF!/GAMSbase!F70,"")</f>
        <v/>
      </c>
      <c r="H70" s="40" t="str">
        <f>IFERROR(Base!G70/GAMSbase!G70,"")</f>
        <v/>
      </c>
      <c r="I70" s="40" t="str">
        <f>IFERROR(Base!H70/GAMSbase!H70,"")</f>
        <v/>
      </c>
      <c r="J70" s="40" t="str">
        <f>IFERROR(Base!I70/GAMSbase!I70,"")</f>
        <v/>
      </c>
      <c r="K70" s="40" t="str">
        <f>IFERROR(Base!J70/GAMSbase!J70,"")</f>
        <v/>
      </c>
      <c r="L70" s="40" t="str">
        <f>IFERROR(Base!K70/GAMSbase!K70,"")</f>
        <v/>
      </c>
      <c r="M70" s="40" t="str">
        <f>IFERROR(Base!L70/GAMSbase!L70,"")</f>
        <v/>
      </c>
      <c r="N70" s="40" t="str">
        <f>IFERROR(Base!M70/GAMSbase!M70,"")</f>
        <v/>
      </c>
      <c r="O70" s="40" t="str">
        <f>IFERROR(Base!N70/GAMSbase!N70,"")</f>
        <v/>
      </c>
      <c r="P70" s="40" t="str">
        <f>IFERROR(Base!O70/GAMSbase!O70,"")</f>
        <v/>
      </c>
      <c r="Q70" s="40" t="str">
        <f>IFERROR(Base!P70/GAMSbase!P70,"")</f>
        <v/>
      </c>
      <c r="R70" s="40" t="str">
        <f>IFERROR(Base!Q70/GAMSbase!Q70,"")</f>
        <v/>
      </c>
      <c r="S70" s="40" t="str">
        <f>IFERROR(Base!R70/GAMSbase!R70,"")</f>
        <v/>
      </c>
      <c r="T70" s="40" t="str">
        <f>IFERROR(Base!S70/GAMSbase!S70,"")</f>
        <v/>
      </c>
      <c r="U70" s="40" t="str">
        <f>IFERROR(Base!T70/GAMSbase!T70,"")</f>
        <v/>
      </c>
      <c r="V70" s="40" t="str">
        <f>IFERROR(Base!U70/GAMSbase!U70,"")</f>
        <v/>
      </c>
      <c r="W70" s="40" t="str">
        <f>IFERROR(Base!V70/GAMSbase!V70,"")</f>
        <v/>
      </c>
      <c r="X70" s="40" t="str">
        <f>IFERROR(Base!W70/GAMSbase!W70,"")</f>
        <v/>
      </c>
      <c r="Y70" s="40" t="str">
        <f>IFERROR(Base!X70/GAMSbase!X70,"")</f>
        <v/>
      </c>
      <c r="Z70" s="40" t="str">
        <f>IFERROR(Base!Y70/GAMSbase!Y70,"")</f>
        <v/>
      </c>
      <c r="AA70" s="40" t="str">
        <f>IFERROR(Base!Z70/GAMSbase!Z70,"")</f>
        <v/>
      </c>
      <c r="AB70" s="40" t="str">
        <f>IFERROR(Base!AA70/GAMSbase!AA70,"")</f>
        <v/>
      </c>
      <c r="AC70" s="40" t="str">
        <f>IFERROR(Base!AB70/GAMSbase!AB70,"")</f>
        <v/>
      </c>
      <c r="AD70" s="40" t="str">
        <f>IFERROR(Base!AC70/GAMSbase!AC70,"")</f>
        <v/>
      </c>
      <c r="AE70" s="40" t="str">
        <f>IFERROR(Base!AD70/GAMSbase!AD70,"")</f>
        <v/>
      </c>
      <c r="AF70" s="40" t="str">
        <f>IFERROR(Base!AE70/GAMSbase!AE70,"")</f>
        <v/>
      </c>
      <c r="AG70" s="40" t="str">
        <f>IFERROR(Base!AF70/GAMSbase!AF70,"")</f>
        <v/>
      </c>
      <c r="AH70" s="40" t="str">
        <f>IFERROR(Base!AG70/GAMSbase!AG70,"")</f>
        <v/>
      </c>
      <c r="AI70" s="40" t="str">
        <f>IFERROR(Base!AH70/GAMSbase!AH70,"")</f>
        <v/>
      </c>
      <c r="AJ70" s="40" t="str">
        <f>IFERROR(Base!AI70/GAMSbase!AI70,"")</f>
        <v/>
      </c>
      <c r="AK70" s="40" t="str">
        <f>IFERROR(Base!AJ70/GAMSbase!AJ70,"")</f>
        <v/>
      </c>
      <c r="AL70" s="40" t="str">
        <f>IFERROR(Base!AK70/GAMSbase!AK70,"")</f>
        <v/>
      </c>
      <c r="AM70" s="40" t="str">
        <f>IFERROR(Base!AL70/GAMSbase!AL70,"")</f>
        <v/>
      </c>
      <c r="AN70" s="40" t="str">
        <f>IFERROR(Base!AM70/GAMSbase!AM70,"")</f>
        <v/>
      </c>
      <c r="AO70" s="40" t="str">
        <f>IFERROR(Base!AN70/GAMSbase!AN70,"")</f>
        <v/>
      </c>
      <c r="AP70" s="40" t="str">
        <f>IFERROR(Base!AO70/GAMSbase!AO70,"")</f>
        <v/>
      </c>
      <c r="AQ70" s="40" t="str">
        <f>IFERROR(Base!AP70/GAMSbase!AP70,"")</f>
        <v/>
      </c>
      <c r="AR70" s="40" t="str">
        <f>IFERROR(Base!AQ70/GAMSbase!AQ70,"")</f>
        <v/>
      </c>
      <c r="AS70" s="40" t="str">
        <f>IFERROR(Base!AR70/GAMSbase!AR70,"")</f>
        <v/>
      </c>
      <c r="AT70" s="40" t="str">
        <f>IFERROR(Base!AS70/GAMSbase!AS70,"")</f>
        <v/>
      </c>
      <c r="AU70" s="40" t="str">
        <f>IFERROR(Base!AT70/GAMSbase!AT70,"")</f>
        <v/>
      </c>
      <c r="AV70" s="40" t="str">
        <f>IFERROR(Base!AU70/GAMSbase!AU70,"")</f>
        <v/>
      </c>
      <c r="AW70" s="40" t="str">
        <f>IFERROR(Base!AV70/GAMSbase!AV70,"")</f>
        <v/>
      </c>
      <c r="AX70" s="40" t="str">
        <f>IFERROR(Base!AW70/GAMSbase!AW70,"")</f>
        <v/>
      </c>
      <c r="AY70" s="40" t="str">
        <f>IFERROR(Base!AX70/GAMSbase!AX70,"")</f>
        <v/>
      </c>
      <c r="AZ70" s="40" t="str">
        <f>IFERROR(Base!AY70/GAMSbase!AY70,"")</f>
        <v/>
      </c>
      <c r="BA70" s="40" t="str">
        <f>IFERROR(Base!AZ70/GAMSbase!AZ70,"")</f>
        <v/>
      </c>
      <c r="BB70" s="40" t="str">
        <f>IFERROR(Base!BA70/GAMSbase!BA70,"")</f>
        <v/>
      </c>
      <c r="BC70" s="40" t="str">
        <f>IFERROR(Base!BB70/GAMSbase!BB70,"")</f>
        <v/>
      </c>
      <c r="BD70" s="40" t="str">
        <f>IFERROR(Base!BC70/GAMSbase!BC70,"")</f>
        <v/>
      </c>
      <c r="BE70" s="40" t="str">
        <f>IFERROR(Base!BD70/GAMSbase!BD70,"")</f>
        <v/>
      </c>
      <c r="BF70" s="40" t="str">
        <f>IFERROR(Base!BE70/GAMSbase!BE70,"")</f>
        <v/>
      </c>
      <c r="BG70" s="40" t="str">
        <f>IFERROR(Base!BF70/GAMSbase!BF70,"")</f>
        <v/>
      </c>
      <c r="BH70" s="40" t="str">
        <f>IFERROR(Base!BG70/GAMSbase!BG70,"")</f>
        <v/>
      </c>
      <c r="BI70" s="40" t="str">
        <f>IFERROR(Base!BH70/GAMSbase!BH70,"")</f>
        <v/>
      </c>
      <c r="BJ70" s="40" t="str">
        <f>IFERROR(Base!BI70/GAMSbase!BI70,"")</f>
        <v/>
      </c>
    </row>
    <row r="71" spans="1:62" x14ac:dyDescent="0.15">
      <c r="A71" t="str">
        <f>Base!A71</f>
        <v xml:space="preserve">      Deep oceans to deep oceans (b33)</v>
      </c>
      <c r="B71" t="str">
        <f>GAMSbase!A71</f>
        <v>DtD b33</v>
      </c>
      <c r="C71" s="40">
        <f>IFERROR(Base!B71/GAMSbase!B71,"")</f>
        <v>0.99887200302195012</v>
      </c>
      <c r="D71" s="40" t="str">
        <f>IFERROR(Base!C71/GAMSbase!C71,"")</f>
        <v/>
      </c>
      <c r="E71" s="40" t="str">
        <f>IFERROR(Base!F71/GAMSbase!D71,"")</f>
        <v/>
      </c>
      <c r="F71" s="40" t="str">
        <f>IFERROR(Base!E71/GAMSbase!E71,"")</f>
        <v/>
      </c>
      <c r="G71" s="40" t="str">
        <f>IFERROR(Base!#REF!/GAMSbase!F71,"")</f>
        <v/>
      </c>
      <c r="H71" s="40" t="str">
        <f>IFERROR(Base!G71/GAMSbase!G71,"")</f>
        <v/>
      </c>
      <c r="I71" s="40" t="str">
        <f>IFERROR(Base!H71/GAMSbase!H71,"")</f>
        <v/>
      </c>
      <c r="J71" s="40" t="str">
        <f>IFERROR(Base!I71/GAMSbase!I71,"")</f>
        <v/>
      </c>
      <c r="K71" s="40" t="str">
        <f>IFERROR(Base!J71/GAMSbase!J71,"")</f>
        <v/>
      </c>
      <c r="L71" s="40" t="str">
        <f>IFERROR(Base!K71/GAMSbase!K71,"")</f>
        <v/>
      </c>
      <c r="M71" s="40" t="str">
        <f>IFERROR(Base!L71/GAMSbase!L71,"")</f>
        <v/>
      </c>
      <c r="N71" s="40" t="str">
        <f>IFERROR(Base!M71/GAMSbase!M71,"")</f>
        <v/>
      </c>
      <c r="O71" s="40" t="str">
        <f>IFERROR(Base!N71/GAMSbase!N71,"")</f>
        <v/>
      </c>
      <c r="P71" s="40" t="str">
        <f>IFERROR(Base!O71/GAMSbase!O71,"")</f>
        <v/>
      </c>
      <c r="Q71" s="40" t="str">
        <f>IFERROR(Base!P71/GAMSbase!P71,"")</f>
        <v/>
      </c>
      <c r="R71" s="40" t="str">
        <f>IFERROR(Base!Q71/GAMSbase!Q71,"")</f>
        <v/>
      </c>
      <c r="S71" s="40" t="str">
        <f>IFERROR(Base!R71/GAMSbase!R71,"")</f>
        <v/>
      </c>
      <c r="T71" s="40" t="str">
        <f>IFERROR(Base!S71/GAMSbase!S71,"")</f>
        <v/>
      </c>
      <c r="U71" s="40" t="str">
        <f>IFERROR(Base!T71/GAMSbase!T71,"")</f>
        <v/>
      </c>
      <c r="V71" s="40" t="str">
        <f>IFERROR(Base!U71/GAMSbase!U71,"")</f>
        <v/>
      </c>
      <c r="W71" s="40" t="str">
        <f>IFERROR(Base!V71/GAMSbase!V71,"")</f>
        <v/>
      </c>
      <c r="X71" s="40" t="str">
        <f>IFERROR(Base!W71/GAMSbase!W71,"")</f>
        <v/>
      </c>
      <c r="Y71" s="40" t="str">
        <f>IFERROR(Base!X71/GAMSbase!X71,"")</f>
        <v/>
      </c>
      <c r="Z71" s="40" t="str">
        <f>IFERROR(Base!Y71/GAMSbase!Y71,"")</f>
        <v/>
      </c>
      <c r="AA71" s="40" t="str">
        <f>IFERROR(Base!Z71/GAMSbase!Z71,"")</f>
        <v/>
      </c>
      <c r="AB71" s="40" t="str">
        <f>IFERROR(Base!AA71/GAMSbase!AA71,"")</f>
        <v/>
      </c>
      <c r="AC71" s="40" t="str">
        <f>IFERROR(Base!AB71/GAMSbase!AB71,"")</f>
        <v/>
      </c>
      <c r="AD71" s="40" t="str">
        <f>IFERROR(Base!AC71/GAMSbase!AC71,"")</f>
        <v/>
      </c>
      <c r="AE71" s="40" t="str">
        <f>IFERROR(Base!AD71/GAMSbase!AD71,"")</f>
        <v/>
      </c>
      <c r="AF71" s="40" t="str">
        <f>IFERROR(Base!AE71/GAMSbase!AE71,"")</f>
        <v/>
      </c>
      <c r="AG71" s="40" t="str">
        <f>IFERROR(Base!AF71/GAMSbase!AF71,"")</f>
        <v/>
      </c>
      <c r="AH71" s="40" t="str">
        <f>IFERROR(Base!AG71/GAMSbase!AG71,"")</f>
        <v/>
      </c>
      <c r="AI71" s="40" t="str">
        <f>IFERROR(Base!AH71/GAMSbase!AH71,"")</f>
        <v/>
      </c>
      <c r="AJ71" s="40" t="str">
        <f>IFERROR(Base!AI71/GAMSbase!AI71,"")</f>
        <v/>
      </c>
      <c r="AK71" s="40" t="str">
        <f>IFERROR(Base!AJ71/GAMSbase!AJ71,"")</f>
        <v/>
      </c>
      <c r="AL71" s="40" t="str">
        <f>IFERROR(Base!AK71/GAMSbase!AK71,"")</f>
        <v/>
      </c>
      <c r="AM71" s="40" t="str">
        <f>IFERROR(Base!AL71/GAMSbase!AL71,"")</f>
        <v/>
      </c>
      <c r="AN71" s="40" t="str">
        <f>IFERROR(Base!AM71/GAMSbase!AM71,"")</f>
        <v/>
      </c>
      <c r="AO71" s="40" t="str">
        <f>IFERROR(Base!AN71/GAMSbase!AN71,"")</f>
        <v/>
      </c>
      <c r="AP71" s="40" t="str">
        <f>IFERROR(Base!AO71/GAMSbase!AO71,"")</f>
        <v/>
      </c>
      <c r="AQ71" s="40" t="str">
        <f>IFERROR(Base!AP71/GAMSbase!AP71,"")</f>
        <v/>
      </c>
      <c r="AR71" s="40" t="str">
        <f>IFERROR(Base!AQ71/GAMSbase!AQ71,"")</f>
        <v/>
      </c>
      <c r="AS71" s="40" t="str">
        <f>IFERROR(Base!AR71/GAMSbase!AR71,"")</f>
        <v/>
      </c>
      <c r="AT71" s="40" t="str">
        <f>IFERROR(Base!AS71/GAMSbase!AS71,"")</f>
        <v/>
      </c>
      <c r="AU71" s="40" t="str">
        <f>IFERROR(Base!AT71/GAMSbase!AT71,"")</f>
        <v/>
      </c>
      <c r="AV71" s="40" t="str">
        <f>IFERROR(Base!AU71/GAMSbase!AU71,"")</f>
        <v/>
      </c>
      <c r="AW71" s="40" t="str">
        <f>IFERROR(Base!AV71/GAMSbase!AV71,"")</f>
        <v/>
      </c>
      <c r="AX71" s="40" t="str">
        <f>IFERROR(Base!AW71/GAMSbase!AW71,"")</f>
        <v/>
      </c>
      <c r="AY71" s="40" t="str">
        <f>IFERROR(Base!AX71/GAMSbase!AX71,"")</f>
        <v/>
      </c>
      <c r="AZ71" s="40" t="str">
        <f>IFERROR(Base!AY71/GAMSbase!AY71,"")</f>
        <v/>
      </c>
      <c r="BA71" s="40" t="str">
        <f>IFERROR(Base!AZ71/GAMSbase!AZ71,"")</f>
        <v/>
      </c>
      <c r="BB71" s="40" t="str">
        <f>IFERROR(Base!BA71/GAMSbase!BA71,"")</f>
        <v/>
      </c>
      <c r="BC71" s="40" t="str">
        <f>IFERROR(Base!BB71/GAMSbase!BB71,"")</f>
        <v/>
      </c>
      <c r="BD71" s="40" t="str">
        <f>IFERROR(Base!BC71/GAMSbase!BC71,"")</f>
        <v/>
      </c>
      <c r="BE71" s="40" t="str">
        <f>IFERROR(Base!BD71/GAMSbase!BD71,"")</f>
        <v/>
      </c>
      <c r="BF71" s="40" t="str">
        <f>IFERROR(Base!BE71/GAMSbase!BE71,"")</f>
        <v/>
      </c>
      <c r="BG71" s="40" t="str">
        <f>IFERROR(Base!BF71/GAMSbase!BF71,"")</f>
        <v/>
      </c>
      <c r="BH71" s="40" t="str">
        <f>IFERROR(Base!BG71/GAMSbase!BG71,"")</f>
        <v/>
      </c>
      <c r="BI71" s="40" t="str">
        <f>IFERROR(Base!BH71/GAMSbase!BH71,"")</f>
        <v/>
      </c>
      <c r="BJ71" s="40" t="str">
        <f>IFERROR(Base!BI71/GAMSbase!BI71,"")</f>
        <v/>
      </c>
    </row>
    <row r="72" spans="1:62" x14ac:dyDescent="0.15">
      <c r="A72" t="str">
        <f>Base!A72</f>
        <v>TEMPERATURE DATA</v>
      </c>
      <c r="B72" t="str">
        <f>GAMSbase!A72</f>
        <v>* TEMPERATURE DATA</v>
      </c>
      <c r="C72" s="40" t="str">
        <f>IFERROR(Base!B72/GAMSbase!B72,"")</f>
        <v/>
      </c>
      <c r="D72" s="40" t="str">
        <f>IFERROR(Base!C72/GAMSbase!C72,"")</f>
        <v/>
      </c>
      <c r="E72" s="40" t="str">
        <f>IFERROR(Base!D72/GAMSbase!D72,"")</f>
        <v/>
      </c>
      <c r="F72" s="40" t="str">
        <f>IFERROR(Base!E72/GAMSbase!E72,"")</f>
        <v/>
      </c>
      <c r="G72" s="40" t="str">
        <f>IFERROR(Base!F72/GAMSbase!F72,"")</f>
        <v/>
      </c>
      <c r="H72" s="40" t="str">
        <f>IFERROR(Base!G72/GAMSbase!G72,"")</f>
        <v/>
      </c>
      <c r="I72" s="40" t="str">
        <f>IFERROR(Base!H72/GAMSbase!H72,"")</f>
        <v/>
      </c>
      <c r="J72" s="40" t="str">
        <f>IFERROR(Base!I72/GAMSbase!I72,"")</f>
        <v/>
      </c>
      <c r="K72" s="40" t="str">
        <f>IFERROR(Base!J72/GAMSbase!J72,"")</f>
        <v/>
      </c>
      <c r="L72" s="40" t="str">
        <f>IFERROR(Base!K72/GAMSbase!K72,"")</f>
        <v/>
      </c>
      <c r="M72" s="40" t="str">
        <f>IFERROR(Base!L72/GAMSbase!L72,"")</f>
        <v/>
      </c>
      <c r="N72" s="40" t="str">
        <f>IFERROR(Base!M72/GAMSbase!M72,"")</f>
        <v/>
      </c>
      <c r="O72" s="40" t="str">
        <f>IFERROR(Base!N72/GAMSbase!N72,"")</f>
        <v/>
      </c>
      <c r="P72" s="40" t="str">
        <f>IFERROR(Base!O72/GAMSbase!O72,"")</f>
        <v/>
      </c>
      <c r="Q72" s="40" t="str">
        <f>IFERROR(Base!P72/GAMSbase!P72,"")</f>
        <v/>
      </c>
      <c r="R72" s="40" t="str">
        <f>IFERROR(Base!Q72/GAMSbase!Q72,"")</f>
        <v/>
      </c>
      <c r="S72" s="40" t="str">
        <f>IFERROR(Base!R72/GAMSbase!R72,"")</f>
        <v/>
      </c>
      <c r="T72" s="40" t="str">
        <f>IFERROR(Base!S72/GAMSbase!S72,"")</f>
        <v/>
      </c>
      <c r="U72" s="40" t="str">
        <f>IFERROR(Base!T72/GAMSbase!T72,"")</f>
        <v/>
      </c>
      <c r="V72" s="40" t="str">
        <f>IFERROR(Base!U72/GAMSbase!U72,"")</f>
        <v/>
      </c>
      <c r="W72" s="40" t="str">
        <f>IFERROR(Base!V72/GAMSbase!V72,"")</f>
        <v/>
      </c>
      <c r="X72" s="40" t="str">
        <f>IFERROR(Base!W72/GAMSbase!W72,"")</f>
        <v/>
      </c>
      <c r="Y72" s="40" t="str">
        <f>IFERROR(Base!X72/GAMSbase!X72,"")</f>
        <v/>
      </c>
      <c r="Z72" s="40" t="str">
        <f>IFERROR(Base!Y72/GAMSbase!Y72,"")</f>
        <v/>
      </c>
      <c r="AA72" s="40" t="str">
        <f>IFERROR(Base!Z72/GAMSbase!Z72,"")</f>
        <v/>
      </c>
      <c r="AB72" s="40" t="str">
        <f>IFERROR(Base!AA72/GAMSbase!AA72,"")</f>
        <v/>
      </c>
      <c r="AC72" s="40" t="str">
        <f>IFERROR(Base!AB72/GAMSbase!AB72,"")</f>
        <v/>
      </c>
      <c r="AD72" s="40" t="str">
        <f>IFERROR(Base!AC72/GAMSbase!AC72,"")</f>
        <v/>
      </c>
      <c r="AE72" s="40" t="str">
        <f>IFERROR(Base!AD72/GAMSbase!AD72,"")</f>
        <v/>
      </c>
      <c r="AF72" s="40" t="str">
        <f>IFERROR(Base!AE72/GAMSbase!AE72,"")</f>
        <v/>
      </c>
      <c r="AG72" s="40" t="str">
        <f>IFERROR(Base!AF72/GAMSbase!AF72,"")</f>
        <v/>
      </c>
      <c r="AH72" s="40" t="str">
        <f>IFERROR(Base!AG72/GAMSbase!AG72,"")</f>
        <v/>
      </c>
      <c r="AI72" s="40" t="str">
        <f>IFERROR(Base!AH72/GAMSbase!AH72,"")</f>
        <v/>
      </c>
      <c r="AJ72" s="40" t="str">
        <f>IFERROR(Base!AI72/GAMSbase!AI72,"")</f>
        <v/>
      </c>
      <c r="AK72" s="40" t="str">
        <f>IFERROR(Base!AJ72/GAMSbase!AJ72,"")</f>
        <v/>
      </c>
      <c r="AL72" s="40" t="str">
        <f>IFERROR(Base!AK72/GAMSbase!AK72,"")</f>
        <v/>
      </c>
      <c r="AM72" s="40" t="str">
        <f>IFERROR(Base!AL72/GAMSbase!AL72,"")</f>
        <v/>
      </c>
      <c r="AN72" s="40" t="str">
        <f>IFERROR(Base!AM72/GAMSbase!AM72,"")</f>
        <v/>
      </c>
      <c r="AO72" s="40" t="str">
        <f>IFERROR(Base!AN72/GAMSbase!AN72,"")</f>
        <v/>
      </c>
      <c r="AP72" s="40" t="str">
        <f>IFERROR(Base!AO72/GAMSbase!AO72,"")</f>
        <v/>
      </c>
      <c r="AQ72" s="40" t="str">
        <f>IFERROR(Base!AP72/GAMSbase!AP72,"")</f>
        <v/>
      </c>
      <c r="AR72" s="40" t="str">
        <f>IFERROR(Base!AQ72/GAMSbase!AQ72,"")</f>
        <v/>
      </c>
      <c r="AS72" s="40" t="str">
        <f>IFERROR(Base!AR72/GAMSbase!AR72,"")</f>
        <v/>
      </c>
      <c r="AT72" s="40" t="str">
        <f>IFERROR(Base!AS72/GAMSbase!AS72,"")</f>
        <v/>
      </c>
      <c r="AU72" s="40" t="str">
        <f>IFERROR(Base!AT72/GAMSbase!AT72,"")</f>
        <v/>
      </c>
      <c r="AV72" s="40" t="str">
        <f>IFERROR(Base!AU72/GAMSbase!AU72,"")</f>
        <v/>
      </c>
      <c r="AW72" s="40" t="str">
        <f>IFERROR(Base!AV72/GAMSbase!AV72,"")</f>
        <v/>
      </c>
      <c r="AX72" s="40" t="str">
        <f>IFERROR(Base!AW72/GAMSbase!AW72,"")</f>
        <v/>
      </c>
      <c r="AY72" s="40" t="str">
        <f>IFERROR(Base!AX72/GAMSbase!AX72,"")</f>
        <v/>
      </c>
      <c r="AZ72" s="40" t="str">
        <f>IFERROR(Base!AY72/GAMSbase!AY72,"")</f>
        <v/>
      </c>
      <c r="BA72" s="40" t="str">
        <f>IFERROR(Base!AZ72/GAMSbase!AZ72,"")</f>
        <v/>
      </c>
      <c r="BB72" s="40" t="str">
        <f>IFERROR(Base!BA72/GAMSbase!BA72,"")</f>
        <v/>
      </c>
      <c r="BC72" s="40" t="str">
        <f>IFERROR(Base!BB72/GAMSbase!BB72,"")</f>
        <v/>
      </c>
      <c r="BD72" s="40" t="str">
        <f>IFERROR(Base!BC72/GAMSbase!BC72,"")</f>
        <v/>
      </c>
      <c r="BE72" s="40" t="str">
        <f>IFERROR(Base!BD72/GAMSbase!BD72,"")</f>
        <v/>
      </c>
      <c r="BF72" s="40" t="str">
        <f>IFERROR(Base!BE72/GAMSbase!BE72,"")</f>
        <v/>
      </c>
      <c r="BG72" s="40" t="str">
        <f>IFERROR(Base!BF72/GAMSbase!BF72,"")</f>
        <v/>
      </c>
      <c r="BH72" s="40" t="str">
        <f>IFERROR(Base!BG72/GAMSbase!BG72,"")</f>
        <v/>
      </c>
      <c r="BI72" s="40" t="str">
        <f>IFERROR(Base!BH72/GAMSbase!BH72,"")</f>
        <v/>
      </c>
      <c r="BJ72" s="40" t="str">
        <f>IFERROR(Base!BI72/GAMSbase!BI72,"")</f>
        <v/>
      </c>
    </row>
    <row r="73" spans="1:62" x14ac:dyDescent="0.15">
      <c r="A73" t="str">
        <f>Base!A73</f>
        <v>Exogenous forcing (Watts per square meter)</v>
      </c>
      <c r="B73" t="str">
        <f>GAMSbase!A73</f>
        <v>Exogenous Forcing (Watts per Square Meter)</v>
      </c>
      <c r="C73" s="40">
        <f>IFERROR(Base!B73/GAMSbase!B73,"")</f>
        <v>2</v>
      </c>
      <c r="D73" s="40">
        <f>IFERROR(Base!C73/GAMSbase!C73,"")</f>
        <v>1.9251336898395721</v>
      </c>
      <c r="E73" s="40">
        <f>IFERROR(Base!D73/GAMSbase!D73,"")</f>
        <v>1.8627450980392157</v>
      </c>
      <c r="F73" s="40">
        <f>IFERROR(Base!E73/GAMSbase!E73,"")</f>
        <v>1.8099547511312217</v>
      </c>
      <c r="G73" s="40">
        <f>IFERROR(Base!F73/GAMSbase!F73,"")</f>
        <v>1.7647058823529413</v>
      </c>
      <c r="H73" s="40">
        <f>IFERROR(Base!G73/GAMSbase!G73,"")</f>
        <v>1.7254901960784315</v>
      </c>
      <c r="I73" s="40">
        <f>IFERROR(Base!H73/GAMSbase!H73,"")</f>
        <v>1.6911764705882353</v>
      </c>
      <c r="J73" s="40">
        <f>IFERROR(Base!I73/GAMSbase!I73,"")</f>
        <v>1.6608996539792387</v>
      </c>
      <c r="K73" s="40">
        <f>IFERROR(Base!J73/GAMSbase!J73,"")</f>
        <v>1.6339869281045751</v>
      </c>
      <c r="L73" s="40">
        <f>IFERROR(Base!K73/GAMSbase!K73,"")</f>
        <v>1.609907120743034</v>
      </c>
      <c r="M73" s="40">
        <f>IFERROR(Base!L73/GAMSbase!L73,"")</f>
        <v>1.5882352941176472</v>
      </c>
      <c r="N73" s="40">
        <f>IFERROR(Base!M73/GAMSbase!M73,"")</f>
        <v>1.5686274509803919</v>
      </c>
      <c r="O73" s="40">
        <f>IFERROR(Base!N73/GAMSbase!N73,"")</f>
        <v>1.5508021390374329</v>
      </c>
      <c r="P73" s="40">
        <f>IFERROR(Base!O73/GAMSbase!O73,"")</f>
        <v>1.5345268542199488</v>
      </c>
      <c r="Q73" s="40">
        <f>IFERROR(Base!P73/GAMSbase!P73,"")</f>
        <v>1.5196078431372548</v>
      </c>
      <c r="R73" s="40">
        <f>IFERROR(Base!Q73/GAMSbase!Q73,"")</f>
        <v>1.5058823529411764</v>
      </c>
      <c r="S73" s="40">
        <f>IFERROR(Base!R73/GAMSbase!R73,"")</f>
        <v>1.4932126696832579</v>
      </c>
      <c r="T73" s="40">
        <f>IFERROR(Base!S73/GAMSbase!S73,"")</f>
        <v>1.4814814814814814</v>
      </c>
      <c r="U73" s="40">
        <f>IFERROR(Base!T73/GAMSbase!T73,"")</f>
        <v>1.4285714285714286</v>
      </c>
      <c r="V73" s="40">
        <f>IFERROR(Base!U73/GAMSbase!U73,"")</f>
        <v>1.4285714285714286</v>
      </c>
      <c r="W73" s="40">
        <f>IFERROR(Base!V73/GAMSbase!V73,"")</f>
        <v>1.4285714285714286</v>
      </c>
      <c r="X73" s="40">
        <f>IFERROR(Base!W73/GAMSbase!W73,"")</f>
        <v>1.4285714285714286</v>
      </c>
      <c r="Y73" s="40">
        <f>IFERROR(Base!X73/GAMSbase!X73,"")</f>
        <v>1.4285714285714286</v>
      </c>
      <c r="Z73" s="40">
        <f>IFERROR(Base!Y73/GAMSbase!Y73,"")</f>
        <v>1.4285714285714286</v>
      </c>
      <c r="AA73" s="40">
        <f>IFERROR(Base!Z73/GAMSbase!Z73,"")</f>
        <v>1.4285714285714286</v>
      </c>
      <c r="AB73" s="40">
        <f>IFERROR(Base!AA73/GAMSbase!AA73,"")</f>
        <v>1.4285714285714286</v>
      </c>
      <c r="AC73" s="40">
        <f>IFERROR(Base!AB73/GAMSbase!AB73,"")</f>
        <v>1.4285714285714286</v>
      </c>
      <c r="AD73" s="40">
        <f>IFERROR(Base!AC73/GAMSbase!AC73,"")</f>
        <v>1.4285714285714286</v>
      </c>
      <c r="AE73" s="40">
        <f>IFERROR(Base!AD73/GAMSbase!AD73,"")</f>
        <v>1.4285714285714286</v>
      </c>
      <c r="AF73" s="40">
        <f>IFERROR(Base!AE73/GAMSbase!AE73,"")</f>
        <v>1.4285714285714286</v>
      </c>
      <c r="AG73" s="40">
        <f>IFERROR(Base!AF73/GAMSbase!AF73,"")</f>
        <v>1.4285714285714286</v>
      </c>
      <c r="AH73" s="40">
        <f>IFERROR(Base!AG73/GAMSbase!AG73,"")</f>
        <v>1.4285714285714286</v>
      </c>
      <c r="AI73" s="40">
        <f>IFERROR(Base!AH73/GAMSbase!AH73,"")</f>
        <v>1.4285714285714286</v>
      </c>
      <c r="AJ73" s="40">
        <f>IFERROR(Base!AI73/GAMSbase!AI73,"")</f>
        <v>1.4285714285714286</v>
      </c>
      <c r="AK73" s="40">
        <f>IFERROR(Base!AJ73/GAMSbase!AJ73,"")</f>
        <v>1.4285714285714286</v>
      </c>
      <c r="AL73" s="40">
        <f>IFERROR(Base!AK73/GAMSbase!AK73,"")</f>
        <v>1.4285714285714286</v>
      </c>
      <c r="AM73" s="40">
        <f>IFERROR(Base!AL73/GAMSbase!AL73,"")</f>
        <v>1.4285714285714286</v>
      </c>
      <c r="AN73" s="40">
        <f>IFERROR(Base!AM73/GAMSbase!AM73,"")</f>
        <v>1.4285714285714286</v>
      </c>
      <c r="AO73" s="40">
        <f>IFERROR(Base!AN73/GAMSbase!AN73,"")</f>
        <v>1.4285714285714286</v>
      </c>
      <c r="AP73" s="40">
        <f>IFERROR(Base!AO73/GAMSbase!AO73,"")</f>
        <v>1.4285714285714286</v>
      </c>
      <c r="AQ73" s="40">
        <f>IFERROR(Base!AP73/GAMSbase!AP73,"")</f>
        <v>1.4285714285714286</v>
      </c>
      <c r="AR73" s="40">
        <f>IFERROR(Base!AQ73/GAMSbase!AQ73,"")</f>
        <v>1.4285714285714286</v>
      </c>
      <c r="AS73" s="40">
        <f>IFERROR(Base!AR73/GAMSbase!AR73,"")</f>
        <v>1.4285714285714286</v>
      </c>
      <c r="AT73" s="40">
        <f>IFERROR(Base!AS73/GAMSbase!AS73,"")</f>
        <v>1.4285714285714286</v>
      </c>
      <c r="AU73" s="40">
        <f>IFERROR(Base!AT73/GAMSbase!AT73,"")</f>
        <v>1.4285714285714286</v>
      </c>
      <c r="AV73" s="40">
        <f>IFERROR(Base!AU73/GAMSbase!AU73,"")</f>
        <v>1.4285714285714286</v>
      </c>
      <c r="AW73" s="40">
        <f>IFERROR(Base!AV73/GAMSbase!AV73,"")</f>
        <v>1.4285714285714286</v>
      </c>
      <c r="AX73" s="40">
        <f>IFERROR(Base!AW73/GAMSbase!AW73,"")</f>
        <v>1.4285714285714286</v>
      </c>
      <c r="AY73" s="40">
        <f>IFERROR(Base!AX73/GAMSbase!AX73,"")</f>
        <v>1.4285714285714286</v>
      </c>
      <c r="AZ73" s="40">
        <f>IFERROR(Base!AY73/GAMSbase!AY73,"")</f>
        <v>1.4285714285714286</v>
      </c>
      <c r="BA73" s="40">
        <f>IFERROR(Base!AZ73/GAMSbase!AZ73,"")</f>
        <v>1.4285714285714286</v>
      </c>
      <c r="BB73" s="40">
        <f>IFERROR(Base!BA73/GAMSbase!BA73,"")</f>
        <v>1.4285714285714286</v>
      </c>
      <c r="BC73" s="40">
        <f>IFERROR(Base!BB73/GAMSbase!BB73,"")</f>
        <v>1.4285714285714286</v>
      </c>
      <c r="BD73" s="40">
        <f>IFERROR(Base!BC73/GAMSbase!BC73,"")</f>
        <v>1.4285714285714286</v>
      </c>
      <c r="BE73" s="40">
        <f>IFERROR(Base!BD73/GAMSbase!BD73,"")</f>
        <v>1.4285714285714286</v>
      </c>
      <c r="BF73" s="40">
        <f>IFERROR(Base!BE73/GAMSbase!BE73,"")</f>
        <v>1.4285714285714286</v>
      </c>
      <c r="BG73" s="40">
        <f>IFERROR(Base!BF73/GAMSbase!BF73,"")</f>
        <v>1.4285714285714286</v>
      </c>
      <c r="BH73" s="40">
        <f>IFERROR(Base!BG73/GAMSbase!BG73,"")</f>
        <v>1.4285714285714286</v>
      </c>
      <c r="BI73" s="40">
        <f>IFERROR(Base!BH73/GAMSbase!BH73,"")</f>
        <v>1.4285714285714286</v>
      </c>
      <c r="BJ73" s="40">
        <f>IFERROR(Base!BI73/GAMSbase!BI73,"")</f>
        <v>1.4285714285714286</v>
      </c>
    </row>
    <row r="74" spans="1:62" x14ac:dyDescent="0.15">
      <c r="A74" t="str">
        <f>Base!A74</f>
        <v>2015 forcings, non-CO2 GHG and influences</v>
      </c>
      <c r="B74" t="str">
        <f>GAMSbase!A74</f>
        <v>2000 Forcings, non-CO2 GHG</v>
      </c>
      <c r="C74" s="40">
        <f>IFERROR(Base!B74/GAMSbase!B74,"")</f>
        <v>2</v>
      </c>
      <c r="D74" s="40" t="str">
        <f>IFERROR(Base!C74/GAMSbase!C74,"")</f>
        <v/>
      </c>
      <c r="E74" s="40" t="str">
        <f>IFERROR(Base!D74/GAMSbase!D74,"")</f>
        <v/>
      </c>
      <c r="F74" s="40" t="str">
        <f>IFERROR(Base!E74/GAMSbase!E74,"")</f>
        <v/>
      </c>
      <c r="G74" s="40" t="str">
        <f>IFERROR(Base!F74/GAMSbase!F74,"")</f>
        <v/>
      </c>
      <c r="H74" s="40" t="str">
        <f>IFERROR(Base!G74/GAMSbase!G74,"")</f>
        <v/>
      </c>
      <c r="I74" s="40" t="str">
        <f>IFERROR(Base!H74/GAMSbase!H74,"")</f>
        <v/>
      </c>
      <c r="J74" s="40" t="str">
        <f>IFERROR(Base!I74/GAMSbase!I74,"")</f>
        <v/>
      </c>
      <c r="K74" s="40" t="str">
        <f>IFERROR(Base!J74/GAMSbase!J74,"")</f>
        <v/>
      </c>
      <c r="L74" s="40" t="str">
        <f>IFERROR(Base!K74/GAMSbase!K74,"")</f>
        <v/>
      </c>
      <c r="M74" s="40" t="str">
        <f>IFERROR(Base!L74/GAMSbase!L74,"")</f>
        <v/>
      </c>
      <c r="N74" s="40" t="str">
        <f>IFERROR(Base!M74/GAMSbase!M74,"")</f>
        <v/>
      </c>
      <c r="O74" s="40" t="str">
        <f>IFERROR(Base!N74/GAMSbase!N74,"")</f>
        <v/>
      </c>
      <c r="P74" s="40" t="str">
        <f>IFERROR(Base!O74/GAMSbase!O74,"")</f>
        <v/>
      </c>
      <c r="Q74" s="40" t="str">
        <f>IFERROR(Base!P74/GAMSbase!P74,"")</f>
        <v/>
      </c>
      <c r="R74" s="40" t="str">
        <f>IFERROR(Base!Q74/GAMSbase!Q74,"")</f>
        <v/>
      </c>
      <c r="S74" s="40" t="str">
        <f>IFERROR(Base!R74/GAMSbase!R74,"")</f>
        <v/>
      </c>
      <c r="T74" s="40" t="str">
        <f>IFERROR(Base!S74/GAMSbase!S74,"")</f>
        <v/>
      </c>
      <c r="U74" s="40" t="str">
        <f>IFERROR(Base!T74/GAMSbase!T74,"")</f>
        <v/>
      </c>
      <c r="V74" s="40" t="str">
        <f>IFERROR(Base!U74/GAMSbase!U74,"")</f>
        <v/>
      </c>
      <c r="W74" s="40" t="str">
        <f>IFERROR(Base!V74/GAMSbase!V74,"")</f>
        <v/>
      </c>
      <c r="X74" s="40" t="str">
        <f>IFERROR(Base!W74/GAMSbase!W74,"")</f>
        <v/>
      </c>
      <c r="Y74" s="40" t="str">
        <f>IFERROR(Base!X74/GAMSbase!X74,"")</f>
        <v/>
      </c>
      <c r="Z74" s="40" t="str">
        <f>IFERROR(Base!Y74/GAMSbase!Y74,"")</f>
        <v/>
      </c>
      <c r="AA74" s="40" t="str">
        <f>IFERROR(Base!Z74/GAMSbase!Z74,"")</f>
        <v/>
      </c>
      <c r="AB74" s="40" t="str">
        <f>IFERROR(Base!AA74/GAMSbase!AA74,"")</f>
        <v/>
      </c>
      <c r="AC74" s="40" t="str">
        <f>IFERROR(Base!AB74/GAMSbase!AB74,"")</f>
        <v/>
      </c>
      <c r="AD74" s="40" t="str">
        <f>IFERROR(Base!AC74/GAMSbase!AC74,"")</f>
        <v/>
      </c>
      <c r="AE74" s="40" t="str">
        <f>IFERROR(Base!AD74/GAMSbase!AD74,"")</f>
        <v/>
      </c>
      <c r="AF74" s="40" t="str">
        <f>IFERROR(Base!AE74/GAMSbase!AE74,"")</f>
        <v/>
      </c>
      <c r="AG74" s="40" t="str">
        <f>IFERROR(Base!AF74/GAMSbase!AF74,"")</f>
        <v/>
      </c>
      <c r="AH74" s="40" t="str">
        <f>IFERROR(Base!AG74/GAMSbase!AG74,"")</f>
        <v/>
      </c>
      <c r="AI74" s="40" t="str">
        <f>IFERROR(Base!AH74/GAMSbase!AH74,"")</f>
        <v/>
      </c>
      <c r="AJ74" s="40" t="str">
        <f>IFERROR(Base!AI74/GAMSbase!AI74,"")</f>
        <v/>
      </c>
      <c r="AK74" s="40" t="str">
        <f>IFERROR(Base!AJ74/GAMSbase!AJ74,"")</f>
        <v/>
      </c>
      <c r="AL74" s="40" t="str">
        <f>IFERROR(Base!AK74/GAMSbase!AK74,"")</f>
        <v/>
      </c>
      <c r="AM74" s="40" t="str">
        <f>IFERROR(Base!AL74/GAMSbase!AL74,"")</f>
        <v/>
      </c>
      <c r="AN74" s="40" t="str">
        <f>IFERROR(Base!AM74/GAMSbase!AM74,"")</f>
        <v/>
      </c>
      <c r="AO74" s="40" t="str">
        <f>IFERROR(Base!AN74/GAMSbase!AN74,"")</f>
        <v/>
      </c>
      <c r="AP74" s="40" t="str">
        <f>IFERROR(Base!AO74/GAMSbase!AO74,"")</f>
        <v/>
      </c>
      <c r="AQ74" s="40" t="str">
        <f>IFERROR(Base!AP74/GAMSbase!AP74,"")</f>
        <v/>
      </c>
      <c r="AR74" s="40" t="str">
        <f>IFERROR(Base!AQ74/GAMSbase!AQ74,"")</f>
        <v/>
      </c>
      <c r="AS74" s="40" t="str">
        <f>IFERROR(Base!AR74/GAMSbase!AR74,"")</f>
        <v/>
      </c>
      <c r="AT74" s="40" t="str">
        <f>IFERROR(Base!AS74/GAMSbase!AS74,"")</f>
        <v/>
      </c>
      <c r="AU74" s="40" t="str">
        <f>IFERROR(Base!AT74/GAMSbase!AT74,"")</f>
        <v/>
      </c>
      <c r="AV74" s="40" t="str">
        <f>IFERROR(Base!AU74/GAMSbase!AU74,"")</f>
        <v/>
      </c>
      <c r="AW74" s="40" t="str">
        <f>IFERROR(Base!AV74/GAMSbase!AV74,"")</f>
        <v/>
      </c>
      <c r="AX74" s="40" t="str">
        <f>IFERROR(Base!AW74/GAMSbase!AW74,"")</f>
        <v/>
      </c>
      <c r="AY74" s="40" t="str">
        <f>IFERROR(Base!AX74/GAMSbase!AX74,"")</f>
        <v/>
      </c>
      <c r="AZ74" s="40" t="str">
        <f>IFERROR(Base!AY74/GAMSbase!AY74,"")</f>
        <v/>
      </c>
      <c r="BA74" s="40" t="str">
        <f>IFERROR(Base!AZ74/GAMSbase!AZ74,"")</f>
        <v/>
      </c>
      <c r="BB74" s="40" t="str">
        <f>IFERROR(Base!BA74/GAMSbase!BA74,"")</f>
        <v/>
      </c>
      <c r="BC74" s="40" t="str">
        <f>IFERROR(Base!BB74/GAMSbase!BB74,"")</f>
        <v/>
      </c>
      <c r="BD74" s="40" t="str">
        <f>IFERROR(Base!BC74/GAMSbase!BC74,"")</f>
        <v/>
      </c>
      <c r="BE74" s="40" t="str">
        <f>IFERROR(Base!BD74/GAMSbase!BD74,"")</f>
        <v/>
      </c>
      <c r="BF74" s="40" t="str">
        <f>IFERROR(Base!BE74/GAMSbase!BE74,"")</f>
        <v/>
      </c>
      <c r="BG74" s="40" t="str">
        <f>IFERROR(Base!BF74/GAMSbase!BF74,"")</f>
        <v/>
      </c>
      <c r="BH74" s="40" t="str">
        <f>IFERROR(Base!BG74/GAMSbase!BG74,"")</f>
        <v/>
      </c>
      <c r="BI74" s="40" t="str">
        <f>IFERROR(Base!BH74/GAMSbase!BH74,"")</f>
        <v/>
      </c>
      <c r="BJ74" s="40" t="str">
        <f>IFERROR(Base!BI74/GAMSbase!BI74,"")</f>
        <v/>
      </c>
    </row>
    <row r="75" spans="1:62" x14ac:dyDescent="0.15">
      <c r="A75" t="str">
        <f>Base!A75</f>
        <v>2100 forcings, non-CO2 GHG and influences</v>
      </c>
      <c r="B75" t="str">
        <f>GAMSbase!A75</f>
        <v>2100 Forcings, non-CO2 GHG</v>
      </c>
      <c r="C75" s="40">
        <f>IFERROR(Base!B75/GAMSbase!B75,"")</f>
        <v>1.4285714285714286</v>
      </c>
      <c r="D75" s="40" t="str">
        <f>IFERROR(Base!C75/GAMSbase!C75,"")</f>
        <v/>
      </c>
      <c r="E75" s="40" t="str">
        <f>IFERROR(Base!D75/GAMSbase!D75,"")</f>
        <v/>
      </c>
      <c r="F75" s="40" t="str">
        <f>IFERROR(Base!E75/GAMSbase!E75,"")</f>
        <v/>
      </c>
      <c r="G75" s="40" t="str">
        <f>IFERROR(Base!F75/GAMSbase!F75,"")</f>
        <v/>
      </c>
      <c r="H75" s="40" t="str">
        <f>IFERROR(Base!G75/GAMSbase!G75,"")</f>
        <v/>
      </c>
      <c r="I75" s="40" t="str">
        <f>IFERROR(Base!H75/GAMSbase!H75,"")</f>
        <v/>
      </c>
      <c r="J75" s="40" t="str">
        <f>IFERROR(Base!I75/GAMSbase!I75,"")</f>
        <v/>
      </c>
      <c r="K75" s="40" t="str">
        <f>IFERROR(Base!J75/GAMSbase!J75,"")</f>
        <v/>
      </c>
      <c r="L75" s="40" t="str">
        <f>IFERROR(Base!K75/GAMSbase!K75,"")</f>
        <v/>
      </c>
      <c r="M75" s="40" t="str">
        <f>IFERROR(Base!L75/GAMSbase!L75,"")</f>
        <v/>
      </c>
      <c r="N75" s="40" t="str">
        <f>IFERROR(Base!M75/GAMSbase!M75,"")</f>
        <v/>
      </c>
      <c r="O75" s="40" t="str">
        <f>IFERROR(Base!N75/GAMSbase!N75,"")</f>
        <v/>
      </c>
      <c r="P75" s="40" t="str">
        <f>IFERROR(Base!O75/GAMSbase!O75,"")</f>
        <v/>
      </c>
      <c r="Q75" s="40" t="str">
        <f>IFERROR(Base!P75/GAMSbase!P75,"")</f>
        <v/>
      </c>
      <c r="R75" s="40" t="str">
        <f>IFERROR(Base!Q75/GAMSbase!Q75,"")</f>
        <v/>
      </c>
      <c r="S75" s="40" t="str">
        <f>IFERROR(Base!R75/GAMSbase!R75,"")</f>
        <v/>
      </c>
      <c r="T75" s="40" t="str">
        <f>IFERROR(Base!S75/GAMSbase!S75,"")</f>
        <v/>
      </c>
      <c r="U75" s="40" t="str">
        <f>IFERROR(Base!T75/GAMSbase!T75,"")</f>
        <v/>
      </c>
      <c r="V75" s="40" t="str">
        <f>IFERROR(Base!U75/GAMSbase!U75,"")</f>
        <v/>
      </c>
      <c r="W75" s="40" t="str">
        <f>IFERROR(Base!V75/GAMSbase!V75,"")</f>
        <v/>
      </c>
      <c r="X75" s="40" t="str">
        <f>IFERROR(Base!W75/GAMSbase!W75,"")</f>
        <v/>
      </c>
      <c r="Y75" s="40" t="str">
        <f>IFERROR(Base!X75/GAMSbase!X75,"")</f>
        <v/>
      </c>
      <c r="Z75" s="40" t="str">
        <f>IFERROR(Base!Y75/GAMSbase!Y75,"")</f>
        <v/>
      </c>
      <c r="AA75" s="40" t="str">
        <f>IFERROR(Base!Z75/GAMSbase!Z75,"")</f>
        <v/>
      </c>
      <c r="AB75" s="40" t="str">
        <f>IFERROR(Base!AA75/GAMSbase!AA75,"")</f>
        <v/>
      </c>
      <c r="AC75" s="40" t="str">
        <f>IFERROR(Base!AB75/GAMSbase!AB75,"")</f>
        <v/>
      </c>
      <c r="AD75" s="40" t="str">
        <f>IFERROR(Base!AC75/GAMSbase!AC75,"")</f>
        <v/>
      </c>
      <c r="AE75" s="40" t="str">
        <f>IFERROR(Base!AD75/GAMSbase!AD75,"")</f>
        <v/>
      </c>
      <c r="AF75" s="40" t="str">
        <f>IFERROR(Base!AE75/GAMSbase!AE75,"")</f>
        <v/>
      </c>
      <c r="AG75" s="40" t="str">
        <f>IFERROR(Base!AF75/GAMSbase!AF75,"")</f>
        <v/>
      </c>
      <c r="AH75" s="40" t="str">
        <f>IFERROR(Base!AG75/GAMSbase!AG75,"")</f>
        <v/>
      </c>
      <c r="AI75" s="40" t="str">
        <f>IFERROR(Base!AH75/GAMSbase!AH75,"")</f>
        <v/>
      </c>
      <c r="AJ75" s="40" t="str">
        <f>IFERROR(Base!AI75/GAMSbase!AI75,"")</f>
        <v/>
      </c>
      <c r="AK75" s="40" t="str">
        <f>IFERROR(Base!AJ75/GAMSbase!AJ75,"")</f>
        <v/>
      </c>
      <c r="AL75" s="40" t="str">
        <f>IFERROR(Base!AK75/GAMSbase!AK75,"")</f>
        <v/>
      </c>
      <c r="AM75" s="40" t="str">
        <f>IFERROR(Base!AL75/GAMSbase!AL75,"")</f>
        <v/>
      </c>
      <c r="AN75" s="40" t="str">
        <f>IFERROR(Base!AM75/GAMSbase!AM75,"")</f>
        <v/>
      </c>
      <c r="AO75" s="40" t="str">
        <f>IFERROR(Base!AN75/GAMSbase!AN75,"")</f>
        <v/>
      </c>
      <c r="AP75" s="40" t="str">
        <f>IFERROR(Base!AO75/GAMSbase!AO75,"")</f>
        <v/>
      </c>
      <c r="AQ75" s="40" t="str">
        <f>IFERROR(Base!AP75/GAMSbase!AP75,"")</f>
        <v/>
      </c>
      <c r="AR75" s="40" t="str">
        <f>IFERROR(Base!AQ75/GAMSbase!AQ75,"")</f>
        <v/>
      </c>
      <c r="AS75" s="40" t="str">
        <f>IFERROR(Base!AR75/GAMSbase!AR75,"")</f>
        <v/>
      </c>
      <c r="AT75" s="40" t="str">
        <f>IFERROR(Base!AS75/GAMSbase!AS75,"")</f>
        <v/>
      </c>
      <c r="AU75" s="40" t="str">
        <f>IFERROR(Base!AT75/GAMSbase!AT75,"")</f>
        <v/>
      </c>
      <c r="AV75" s="40" t="str">
        <f>IFERROR(Base!AU75/GAMSbase!AU75,"")</f>
        <v/>
      </c>
      <c r="AW75" s="40" t="str">
        <f>IFERROR(Base!AV75/GAMSbase!AV75,"")</f>
        <v/>
      </c>
      <c r="AX75" s="40" t="str">
        <f>IFERROR(Base!AW75/GAMSbase!AW75,"")</f>
        <v/>
      </c>
      <c r="AY75" s="40" t="str">
        <f>IFERROR(Base!AX75/GAMSbase!AX75,"")</f>
        <v/>
      </c>
      <c r="AZ75" s="40" t="str">
        <f>IFERROR(Base!AY75/GAMSbase!AY75,"")</f>
        <v/>
      </c>
      <c r="BA75" s="40" t="str">
        <f>IFERROR(Base!AZ75/GAMSbase!AZ75,"")</f>
        <v/>
      </c>
      <c r="BB75" s="40" t="str">
        <f>IFERROR(Base!BA75/GAMSbase!BA75,"")</f>
        <v/>
      </c>
      <c r="BC75" s="40" t="str">
        <f>IFERROR(Base!BB75/GAMSbase!BB75,"")</f>
        <v/>
      </c>
      <c r="BD75" s="40" t="str">
        <f>IFERROR(Base!BC75/GAMSbase!BC75,"")</f>
        <v/>
      </c>
      <c r="BE75" s="40" t="str">
        <f>IFERROR(Base!BD75/GAMSbase!BD75,"")</f>
        <v/>
      </c>
      <c r="BF75" s="40" t="str">
        <f>IFERROR(Base!BE75/GAMSbase!BE75,"")</f>
        <v/>
      </c>
      <c r="BG75" s="40" t="str">
        <f>IFERROR(Base!BF75/GAMSbase!BF75,"")</f>
        <v/>
      </c>
      <c r="BH75" s="40" t="str">
        <f>IFERROR(Base!BG75/GAMSbase!BG75,"")</f>
        <v/>
      </c>
      <c r="BI75" s="40" t="str">
        <f>IFERROR(Base!BH75/GAMSbase!BH75,"")</f>
        <v/>
      </c>
      <c r="BJ75" s="40" t="str">
        <f>IFERROR(Base!BI75/GAMSbase!BI75,"")</f>
        <v/>
      </c>
    </row>
    <row r="76" spans="1:62" x14ac:dyDescent="0.15">
      <c r="A76" t="str">
        <f>Base!A76</f>
        <v>Initial temperature relative to 1940-60 (2015)</v>
      </c>
      <c r="B76" t="str">
        <f>GAMSbase!A76</f>
        <v>Initial Temperature (2008-2011)</v>
      </c>
      <c r="C76" s="40">
        <f>IFERROR(Base!B76/GAMSbase!B76,"")</f>
        <v>1.0625</v>
      </c>
      <c r="D76" s="40" t="str">
        <f>IFERROR(Base!C76/GAMSbase!C76,"")</f>
        <v/>
      </c>
      <c r="E76" s="40" t="str">
        <f>IFERROR(Base!D76/GAMSbase!D76,"")</f>
        <v/>
      </c>
      <c r="F76" s="40" t="str">
        <f>IFERROR(Base!E76/GAMSbase!E76,"")</f>
        <v/>
      </c>
      <c r="G76" s="40" t="str">
        <f>IFERROR(Base!F76/GAMSbase!F76,"")</f>
        <v/>
      </c>
      <c r="H76" s="40" t="str">
        <f>IFERROR(Base!G76/GAMSbase!G76,"")</f>
        <v/>
      </c>
      <c r="I76" s="40" t="str">
        <f>IFERROR(Base!H76/GAMSbase!H76,"")</f>
        <v/>
      </c>
      <c r="J76" s="40" t="str">
        <f>IFERROR(Base!I76/GAMSbase!I76,"")</f>
        <v/>
      </c>
      <c r="K76" s="40" t="str">
        <f>IFERROR(Base!J76/GAMSbase!J76,"")</f>
        <v/>
      </c>
      <c r="L76" s="40" t="str">
        <f>IFERROR(Base!K76/GAMSbase!K76,"")</f>
        <v/>
      </c>
      <c r="M76" s="40" t="str">
        <f>IFERROR(Base!L76/GAMSbase!L76,"")</f>
        <v/>
      </c>
      <c r="N76" s="40" t="str">
        <f>IFERROR(Base!M76/GAMSbase!M76,"")</f>
        <v/>
      </c>
      <c r="O76" s="40" t="str">
        <f>IFERROR(Base!N76/GAMSbase!N76,"")</f>
        <v/>
      </c>
      <c r="P76" s="40" t="str">
        <f>IFERROR(Base!O76/GAMSbase!O76,"")</f>
        <v/>
      </c>
      <c r="Q76" s="40" t="str">
        <f>IFERROR(Base!P76/GAMSbase!P76,"")</f>
        <v/>
      </c>
      <c r="R76" s="40" t="str">
        <f>IFERROR(Base!Q76/GAMSbase!Q76,"")</f>
        <v/>
      </c>
      <c r="S76" s="40" t="str">
        <f>IFERROR(Base!R76/GAMSbase!R76,"")</f>
        <v/>
      </c>
      <c r="T76" s="40" t="str">
        <f>IFERROR(Base!S76/GAMSbase!S76,"")</f>
        <v/>
      </c>
      <c r="U76" s="40" t="str">
        <f>IFERROR(Base!T76/GAMSbase!T76,"")</f>
        <v/>
      </c>
      <c r="V76" s="40" t="str">
        <f>IFERROR(Base!U76/GAMSbase!U76,"")</f>
        <v/>
      </c>
      <c r="W76" s="40" t="str">
        <f>IFERROR(Base!V76/GAMSbase!V76,"")</f>
        <v/>
      </c>
      <c r="X76" s="40" t="str">
        <f>IFERROR(Base!W76/GAMSbase!W76,"")</f>
        <v/>
      </c>
      <c r="Y76" s="40" t="str">
        <f>IFERROR(Base!X76/GAMSbase!X76,"")</f>
        <v/>
      </c>
      <c r="Z76" s="40" t="str">
        <f>IFERROR(Base!Y76/GAMSbase!Y76,"")</f>
        <v/>
      </c>
      <c r="AA76" s="40" t="str">
        <f>IFERROR(Base!Z76/GAMSbase!Z76,"")</f>
        <v/>
      </c>
      <c r="AB76" s="40" t="str">
        <f>IFERROR(Base!AA76/GAMSbase!AA76,"")</f>
        <v/>
      </c>
      <c r="AC76" s="40" t="str">
        <f>IFERROR(Base!AB76/GAMSbase!AB76,"")</f>
        <v/>
      </c>
      <c r="AD76" s="40" t="str">
        <f>IFERROR(Base!AC76/GAMSbase!AC76,"")</f>
        <v/>
      </c>
      <c r="AE76" s="40" t="str">
        <f>IFERROR(Base!AD76/GAMSbase!AD76,"")</f>
        <v/>
      </c>
      <c r="AF76" s="40" t="str">
        <f>IFERROR(Base!AE76/GAMSbase!AE76,"")</f>
        <v/>
      </c>
      <c r="AG76" s="40" t="str">
        <f>IFERROR(Base!AF76/GAMSbase!AF76,"")</f>
        <v/>
      </c>
      <c r="AH76" s="40" t="str">
        <f>IFERROR(Base!AG76/GAMSbase!AG76,"")</f>
        <v/>
      </c>
      <c r="AI76" s="40" t="str">
        <f>IFERROR(Base!AH76/GAMSbase!AH76,"")</f>
        <v/>
      </c>
      <c r="AJ76" s="40" t="str">
        <f>IFERROR(Base!AI76/GAMSbase!AI76,"")</f>
        <v/>
      </c>
      <c r="AK76" s="40" t="str">
        <f>IFERROR(Base!AJ76/GAMSbase!AJ76,"")</f>
        <v/>
      </c>
      <c r="AL76" s="40" t="str">
        <f>IFERROR(Base!AK76/GAMSbase!AK76,"")</f>
        <v/>
      </c>
      <c r="AM76" s="40" t="str">
        <f>IFERROR(Base!AL76/GAMSbase!AL76,"")</f>
        <v/>
      </c>
      <c r="AN76" s="40" t="str">
        <f>IFERROR(Base!AM76/GAMSbase!AM76,"")</f>
        <v/>
      </c>
      <c r="AO76" s="40" t="str">
        <f>IFERROR(Base!AN76/GAMSbase!AN76,"")</f>
        <v/>
      </c>
      <c r="AP76" s="40" t="str">
        <f>IFERROR(Base!AO76/GAMSbase!AO76,"")</f>
        <v/>
      </c>
      <c r="AQ76" s="40" t="str">
        <f>IFERROR(Base!AP76/GAMSbase!AP76,"")</f>
        <v/>
      </c>
      <c r="AR76" s="40" t="str">
        <f>IFERROR(Base!AQ76/GAMSbase!AQ76,"")</f>
        <v/>
      </c>
      <c r="AS76" s="40" t="str">
        <f>IFERROR(Base!AR76/GAMSbase!AR76,"")</f>
        <v/>
      </c>
      <c r="AT76" s="40" t="str">
        <f>IFERROR(Base!AS76/GAMSbase!AS76,"")</f>
        <v/>
      </c>
      <c r="AU76" s="40" t="str">
        <f>IFERROR(Base!AT76/GAMSbase!AT76,"")</f>
        <v/>
      </c>
      <c r="AV76" s="40" t="str">
        <f>IFERROR(Base!AU76/GAMSbase!AU76,"")</f>
        <v/>
      </c>
      <c r="AW76" s="40" t="str">
        <f>IFERROR(Base!AV76/GAMSbase!AV76,"")</f>
        <v/>
      </c>
      <c r="AX76" s="40" t="str">
        <f>IFERROR(Base!AW76/GAMSbase!AW76,"")</f>
        <v/>
      </c>
      <c r="AY76" s="40" t="str">
        <f>IFERROR(Base!AX76/GAMSbase!AX76,"")</f>
        <v/>
      </c>
      <c r="AZ76" s="40" t="str">
        <f>IFERROR(Base!AY76/GAMSbase!AY76,"")</f>
        <v/>
      </c>
      <c r="BA76" s="40" t="str">
        <f>IFERROR(Base!AZ76/GAMSbase!AZ76,"")</f>
        <v/>
      </c>
      <c r="BB76" s="40" t="str">
        <f>IFERROR(Base!BA76/GAMSbase!BA76,"")</f>
        <v/>
      </c>
      <c r="BC76" s="40" t="str">
        <f>IFERROR(Base!BB76/GAMSbase!BB76,"")</f>
        <v/>
      </c>
      <c r="BD76" s="40" t="str">
        <f>IFERROR(Base!BC76/GAMSbase!BC76,"")</f>
        <v/>
      </c>
      <c r="BE76" s="40" t="str">
        <f>IFERROR(Base!BD76/GAMSbase!BD76,"")</f>
        <v/>
      </c>
      <c r="BF76" s="40" t="str">
        <f>IFERROR(Base!BE76/GAMSbase!BE76,"")</f>
        <v/>
      </c>
      <c r="BG76" s="40" t="str">
        <f>IFERROR(Base!BF76/GAMSbase!BF76,"")</f>
        <v/>
      </c>
      <c r="BH76" s="40" t="str">
        <f>IFERROR(Base!BG76/GAMSbase!BG76,"")</f>
        <v/>
      </c>
      <c r="BI76" s="40" t="str">
        <f>IFERROR(Base!BH76/GAMSbase!BH76,"")</f>
        <v/>
      </c>
      <c r="BJ76" s="40" t="str">
        <f>IFERROR(Base!BI76/GAMSbase!BI76,"")</f>
        <v/>
      </c>
    </row>
    <row r="77" spans="1:62" x14ac:dyDescent="0.15">
      <c r="A77" t="str">
        <f>Base!A77</f>
        <v>Initial temperature of deep oceans (deg. C above 1940-60)</v>
      </c>
      <c r="B77" t="str">
        <f>GAMSbase!A77</f>
        <v>Initial Temperature of Deep Oceans (deg C above 1900 level)</v>
      </c>
      <c r="C77" s="40">
        <f>IFERROR(Base!B77/GAMSbase!B77,"")</f>
        <v>1</v>
      </c>
      <c r="D77" s="40" t="str">
        <f>IFERROR(Base!C77/GAMSbase!C77,"")</f>
        <v/>
      </c>
      <c r="E77" s="40" t="str">
        <f>IFERROR(Base!D77/GAMSbase!D77,"")</f>
        <v/>
      </c>
      <c r="F77" s="40" t="str">
        <f>IFERROR(Base!E77/GAMSbase!E77,"")</f>
        <v/>
      </c>
      <c r="G77" s="40" t="str">
        <f>IFERROR(Base!F77/GAMSbase!F77,"")</f>
        <v/>
      </c>
      <c r="H77" s="40" t="str">
        <f>IFERROR(Base!G77/GAMSbase!G77,"")</f>
        <v/>
      </c>
      <c r="I77" s="40" t="str">
        <f>IFERROR(Base!H77/GAMSbase!H77,"")</f>
        <v/>
      </c>
      <c r="J77" s="40" t="str">
        <f>IFERROR(Base!I77/GAMSbase!I77,"")</f>
        <v/>
      </c>
      <c r="K77" s="40" t="str">
        <f>IFERROR(Base!J77/GAMSbase!J77,"")</f>
        <v/>
      </c>
      <c r="L77" s="40" t="str">
        <f>IFERROR(Base!K77/GAMSbase!K77,"")</f>
        <v/>
      </c>
      <c r="M77" s="40" t="str">
        <f>IFERROR(Base!L77/GAMSbase!L77,"")</f>
        <v/>
      </c>
      <c r="N77" s="40" t="str">
        <f>IFERROR(Base!M77/GAMSbase!M77,"")</f>
        <v/>
      </c>
      <c r="O77" s="40" t="str">
        <f>IFERROR(Base!N77/GAMSbase!N77,"")</f>
        <v/>
      </c>
      <c r="P77" s="40" t="str">
        <f>IFERROR(Base!O77/GAMSbase!O77,"")</f>
        <v/>
      </c>
      <c r="Q77" s="40" t="str">
        <f>IFERROR(Base!P77/GAMSbase!P77,"")</f>
        <v/>
      </c>
      <c r="R77" s="40" t="str">
        <f>IFERROR(Base!Q77/GAMSbase!Q77,"")</f>
        <v/>
      </c>
      <c r="S77" s="40" t="str">
        <f>IFERROR(Base!R77/GAMSbase!R77,"")</f>
        <v/>
      </c>
      <c r="T77" s="40" t="str">
        <f>IFERROR(Base!S77/GAMSbase!S77,"")</f>
        <v/>
      </c>
      <c r="U77" s="40" t="str">
        <f>IFERROR(Base!T77/GAMSbase!T77,"")</f>
        <v/>
      </c>
      <c r="V77" s="40" t="str">
        <f>IFERROR(Base!U77/GAMSbase!U77,"")</f>
        <v/>
      </c>
      <c r="W77" s="40" t="str">
        <f>IFERROR(Base!V77/GAMSbase!V77,"")</f>
        <v/>
      </c>
      <c r="X77" s="40" t="str">
        <f>IFERROR(Base!W77/GAMSbase!W77,"")</f>
        <v/>
      </c>
      <c r="Y77" s="40" t="str">
        <f>IFERROR(Base!X77/GAMSbase!X77,"")</f>
        <v/>
      </c>
      <c r="Z77" s="40" t="str">
        <f>IFERROR(Base!Y77/GAMSbase!Y77,"")</f>
        <v/>
      </c>
      <c r="AA77" s="40" t="str">
        <f>IFERROR(Base!Z77/GAMSbase!Z77,"")</f>
        <v/>
      </c>
      <c r="AB77" s="40" t="str">
        <f>IFERROR(Base!AA77/GAMSbase!AA77,"")</f>
        <v/>
      </c>
      <c r="AC77" s="40" t="str">
        <f>IFERROR(Base!AB77/GAMSbase!AB77,"")</f>
        <v/>
      </c>
      <c r="AD77" s="40" t="str">
        <f>IFERROR(Base!AC77/GAMSbase!AC77,"")</f>
        <v/>
      </c>
      <c r="AE77" s="40" t="str">
        <f>IFERROR(Base!AD77/GAMSbase!AD77,"")</f>
        <v/>
      </c>
      <c r="AF77" s="40" t="str">
        <f>IFERROR(Base!AE77/GAMSbase!AE77,"")</f>
        <v/>
      </c>
      <c r="AG77" s="40" t="str">
        <f>IFERROR(Base!AF77/GAMSbase!AF77,"")</f>
        <v/>
      </c>
      <c r="AH77" s="40" t="str">
        <f>IFERROR(Base!AG77/GAMSbase!AG77,"")</f>
        <v/>
      </c>
      <c r="AI77" s="40" t="str">
        <f>IFERROR(Base!AH77/GAMSbase!AH77,"")</f>
        <v/>
      </c>
      <c r="AJ77" s="40" t="str">
        <f>IFERROR(Base!AI77/GAMSbase!AI77,"")</f>
        <v/>
      </c>
      <c r="AK77" s="40" t="str">
        <f>IFERROR(Base!AJ77/GAMSbase!AJ77,"")</f>
        <v/>
      </c>
      <c r="AL77" s="40" t="str">
        <f>IFERROR(Base!AK77/GAMSbase!AK77,"")</f>
        <v/>
      </c>
      <c r="AM77" s="40" t="str">
        <f>IFERROR(Base!AL77/GAMSbase!AL77,"")</f>
        <v/>
      </c>
      <c r="AN77" s="40" t="str">
        <f>IFERROR(Base!AM77/GAMSbase!AM77,"")</f>
        <v/>
      </c>
      <c r="AO77" s="40" t="str">
        <f>IFERROR(Base!AN77/GAMSbase!AN77,"")</f>
        <v/>
      </c>
      <c r="AP77" s="40" t="str">
        <f>IFERROR(Base!AO77/GAMSbase!AO77,"")</f>
        <v/>
      </c>
      <c r="AQ77" s="40" t="str">
        <f>IFERROR(Base!AP77/GAMSbase!AP77,"")</f>
        <v/>
      </c>
      <c r="AR77" s="40" t="str">
        <f>IFERROR(Base!AQ77/GAMSbase!AQ77,"")</f>
        <v/>
      </c>
      <c r="AS77" s="40" t="str">
        <f>IFERROR(Base!AR77/GAMSbase!AR77,"")</f>
        <v/>
      </c>
      <c r="AT77" s="40" t="str">
        <f>IFERROR(Base!AS77/GAMSbase!AS77,"")</f>
        <v/>
      </c>
      <c r="AU77" s="40" t="str">
        <f>IFERROR(Base!AT77/GAMSbase!AT77,"")</f>
        <v/>
      </c>
      <c r="AV77" s="40" t="str">
        <f>IFERROR(Base!AU77/GAMSbase!AU77,"")</f>
        <v/>
      </c>
      <c r="AW77" s="40" t="str">
        <f>IFERROR(Base!AV77/GAMSbase!AV77,"")</f>
        <v/>
      </c>
      <c r="AX77" s="40" t="str">
        <f>IFERROR(Base!AW77/GAMSbase!AW77,"")</f>
        <v/>
      </c>
      <c r="AY77" s="40" t="str">
        <f>IFERROR(Base!AX77/GAMSbase!AX77,"")</f>
        <v/>
      </c>
      <c r="AZ77" s="40" t="str">
        <f>IFERROR(Base!AY77/GAMSbase!AY77,"")</f>
        <v/>
      </c>
      <c r="BA77" s="40" t="str">
        <f>IFERROR(Base!AZ77/GAMSbase!AZ77,"")</f>
        <v/>
      </c>
      <c r="BB77" s="40" t="str">
        <f>IFERROR(Base!BA77/GAMSbase!BA77,"")</f>
        <v/>
      </c>
      <c r="BC77" s="40" t="str">
        <f>IFERROR(Base!BB77/GAMSbase!BB77,"")</f>
        <v/>
      </c>
      <c r="BD77" s="40" t="str">
        <f>IFERROR(Base!BC77/GAMSbase!BC77,"")</f>
        <v/>
      </c>
      <c r="BE77" s="40" t="str">
        <f>IFERROR(Base!BD77/GAMSbase!BD77,"")</f>
        <v/>
      </c>
      <c r="BF77" s="40" t="str">
        <f>IFERROR(Base!BE77/GAMSbase!BE77,"")</f>
        <v/>
      </c>
      <c r="BG77" s="40" t="str">
        <f>IFERROR(Base!BF77/GAMSbase!BF77,"")</f>
        <v/>
      </c>
      <c r="BH77" s="40" t="str">
        <f>IFERROR(Base!BG77/GAMSbase!BG77,"")</f>
        <v/>
      </c>
      <c r="BI77" s="40" t="str">
        <f>IFERROR(Base!BH77/GAMSbase!BH77,"")</f>
        <v/>
      </c>
      <c r="BJ77" s="40" t="str">
        <f>IFERROR(Base!BI77/GAMSbase!BI77,"")</f>
        <v/>
      </c>
    </row>
    <row r="78" spans="1:62" x14ac:dyDescent="0.15">
      <c r="A78" t="str">
        <f>Base!A78</f>
        <v>CLIMATE MODEL PARAMETERS</v>
      </c>
      <c r="B78" t="str">
        <f>GAMSbase!A78</f>
        <v>* CLIMATE MODEL PARAMETERS</v>
      </c>
      <c r="C78" s="40" t="str">
        <f>IFERROR(Base!B78/GAMSbase!B78,"")</f>
        <v/>
      </c>
      <c r="D78" s="40" t="str">
        <f>IFERROR(Base!C78/GAMSbase!C78,"")</f>
        <v/>
      </c>
      <c r="E78" s="40" t="str">
        <f>IFERROR(Base!D78/GAMSbase!D78,"")</f>
        <v/>
      </c>
      <c r="F78" s="40" t="str">
        <f>IFERROR(Base!E78/GAMSbase!E78,"")</f>
        <v/>
      </c>
      <c r="G78" s="40" t="str">
        <f>IFERROR(Base!F78/GAMSbase!F78,"")</f>
        <v/>
      </c>
      <c r="H78" s="40" t="str">
        <f>IFERROR(Base!G78/GAMSbase!G78,"")</f>
        <v/>
      </c>
      <c r="I78" s="40" t="str">
        <f>IFERROR(Base!H78/GAMSbase!H78,"")</f>
        <v/>
      </c>
      <c r="J78" s="40" t="str">
        <f>IFERROR(Base!I78/GAMSbase!I78,"")</f>
        <v/>
      </c>
      <c r="K78" s="40" t="str">
        <f>IFERROR(Base!J78/GAMSbase!J78,"")</f>
        <v/>
      </c>
      <c r="L78" s="40" t="str">
        <f>IFERROR(Base!K78/GAMSbase!K78,"")</f>
        <v/>
      </c>
      <c r="M78" s="40" t="str">
        <f>IFERROR(Base!L78/GAMSbase!L78,"")</f>
        <v/>
      </c>
      <c r="N78" s="40" t="str">
        <f>IFERROR(Base!M78/GAMSbase!M78,"")</f>
        <v/>
      </c>
      <c r="O78" s="40" t="str">
        <f>IFERROR(Base!N78/GAMSbase!N78,"")</f>
        <v/>
      </c>
      <c r="P78" s="40" t="str">
        <f>IFERROR(Base!O78/GAMSbase!O78,"")</f>
        <v/>
      </c>
      <c r="Q78" s="40" t="str">
        <f>IFERROR(Base!P78/GAMSbase!P78,"")</f>
        <v/>
      </c>
      <c r="R78" s="40" t="str">
        <f>IFERROR(Base!Q78/GAMSbase!Q78,"")</f>
        <v/>
      </c>
      <c r="S78" s="40" t="str">
        <f>IFERROR(Base!R78/GAMSbase!R78,"")</f>
        <v/>
      </c>
      <c r="T78" s="40" t="str">
        <f>IFERROR(Base!S78/GAMSbase!S78,"")</f>
        <v/>
      </c>
      <c r="U78" s="40" t="str">
        <f>IFERROR(Base!T78/GAMSbase!T78,"")</f>
        <v/>
      </c>
      <c r="V78" s="40" t="str">
        <f>IFERROR(Base!U78/GAMSbase!U78,"")</f>
        <v/>
      </c>
      <c r="W78" s="40" t="str">
        <f>IFERROR(Base!V78/GAMSbase!V78,"")</f>
        <v/>
      </c>
      <c r="X78" s="40" t="str">
        <f>IFERROR(Base!W78/GAMSbase!W78,"")</f>
        <v/>
      </c>
      <c r="Y78" s="40" t="str">
        <f>IFERROR(Base!X78/GAMSbase!X78,"")</f>
        <v/>
      </c>
      <c r="Z78" s="40" t="str">
        <f>IFERROR(Base!Y78/GAMSbase!Y78,"")</f>
        <v/>
      </c>
      <c r="AA78" s="40" t="str">
        <f>IFERROR(Base!Z78/GAMSbase!Z78,"")</f>
        <v/>
      </c>
      <c r="AB78" s="40" t="str">
        <f>IFERROR(Base!AA78/GAMSbase!AA78,"")</f>
        <v/>
      </c>
      <c r="AC78" s="40" t="str">
        <f>IFERROR(Base!AB78/GAMSbase!AB78,"")</f>
        <v/>
      </c>
      <c r="AD78" s="40" t="str">
        <f>IFERROR(Base!AC78/GAMSbase!AC78,"")</f>
        <v/>
      </c>
      <c r="AE78" s="40" t="str">
        <f>IFERROR(Base!AD78/GAMSbase!AD78,"")</f>
        <v/>
      </c>
      <c r="AF78" s="40" t="str">
        <f>IFERROR(Base!AE78/GAMSbase!AE78,"")</f>
        <v/>
      </c>
      <c r="AG78" s="40" t="str">
        <f>IFERROR(Base!AF78/GAMSbase!AF78,"")</f>
        <v/>
      </c>
      <c r="AH78" s="40" t="str">
        <f>IFERROR(Base!AG78/GAMSbase!AG78,"")</f>
        <v/>
      </c>
      <c r="AI78" s="40" t="str">
        <f>IFERROR(Base!AH78/GAMSbase!AH78,"")</f>
        <v/>
      </c>
      <c r="AJ78" s="40" t="str">
        <f>IFERROR(Base!AI78/GAMSbase!AI78,"")</f>
        <v/>
      </c>
      <c r="AK78" s="40" t="str">
        <f>IFERROR(Base!AJ78/GAMSbase!AJ78,"")</f>
        <v/>
      </c>
      <c r="AL78" s="40" t="str">
        <f>IFERROR(Base!AK78/GAMSbase!AK78,"")</f>
        <v/>
      </c>
      <c r="AM78" s="40" t="str">
        <f>IFERROR(Base!AL78/GAMSbase!AL78,"")</f>
        <v/>
      </c>
      <c r="AN78" s="40" t="str">
        <f>IFERROR(Base!AM78/GAMSbase!AM78,"")</f>
        <v/>
      </c>
      <c r="AO78" s="40" t="str">
        <f>IFERROR(Base!AN78/GAMSbase!AN78,"")</f>
        <v/>
      </c>
      <c r="AP78" s="40" t="str">
        <f>IFERROR(Base!AO78/GAMSbase!AO78,"")</f>
        <v/>
      </c>
      <c r="AQ78" s="40" t="str">
        <f>IFERROR(Base!AP78/GAMSbase!AP78,"")</f>
        <v/>
      </c>
      <c r="AR78" s="40" t="str">
        <f>IFERROR(Base!AQ78/GAMSbase!AQ78,"")</f>
        <v/>
      </c>
      <c r="AS78" s="40" t="str">
        <f>IFERROR(Base!AR78/GAMSbase!AR78,"")</f>
        <v/>
      </c>
      <c r="AT78" s="40" t="str">
        <f>IFERROR(Base!AS78/GAMSbase!AS78,"")</f>
        <v/>
      </c>
      <c r="AU78" s="40" t="str">
        <f>IFERROR(Base!AT78/GAMSbase!AT78,"")</f>
        <v/>
      </c>
      <c r="AV78" s="40" t="str">
        <f>IFERROR(Base!AU78/GAMSbase!AU78,"")</f>
        <v/>
      </c>
      <c r="AW78" s="40" t="str">
        <f>IFERROR(Base!AV78/GAMSbase!AV78,"")</f>
        <v/>
      </c>
      <c r="AX78" s="40" t="str">
        <f>IFERROR(Base!AW78/GAMSbase!AW78,"")</f>
        <v/>
      </c>
      <c r="AY78" s="40" t="str">
        <f>IFERROR(Base!AX78/GAMSbase!AX78,"")</f>
        <v/>
      </c>
      <c r="AZ78" s="40" t="str">
        <f>IFERROR(Base!AY78/GAMSbase!AY78,"")</f>
        <v/>
      </c>
      <c r="BA78" s="40" t="str">
        <f>IFERROR(Base!AZ78/GAMSbase!AZ78,"")</f>
        <v/>
      </c>
      <c r="BB78" s="40" t="str">
        <f>IFERROR(Base!BA78/GAMSbase!BA78,"")</f>
        <v/>
      </c>
      <c r="BC78" s="40" t="str">
        <f>IFERROR(Base!BB78/GAMSbase!BB78,"")</f>
        <v/>
      </c>
      <c r="BD78" s="40" t="str">
        <f>IFERROR(Base!BC78/GAMSbase!BC78,"")</f>
        <v/>
      </c>
      <c r="BE78" s="40" t="str">
        <f>IFERROR(Base!BD78/GAMSbase!BD78,"")</f>
        <v/>
      </c>
      <c r="BF78" s="40" t="str">
        <f>IFERROR(Base!BE78/GAMSbase!BE78,"")</f>
        <v/>
      </c>
      <c r="BG78" s="40" t="str">
        <f>IFERROR(Base!BF78/GAMSbase!BF78,"")</f>
        <v/>
      </c>
      <c r="BH78" s="40" t="str">
        <f>IFERROR(Base!BG78/GAMSbase!BG78,"")</f>
        <v/>
      </c>
      <c r="BI78" s="40" t="str">
        <f>IFERROR(Base!BH78/GAMSbase!BH78,"")</f>
        <v/>
      </c>
      <c r="BJ78" s="40" t="str">
        <f>IFERROR(Base!BI78/GAMSbase!BI78,"")</f>
        <v/>
      </c>
    </row>
    <row r="79" spans="1:62" x14ac:dyDescent="0.15">
      <c r="A79" t="str">
        <f>Base!A79</f>
        <v>Equilibrium temperature increase for CO2 doubling</v>
      </c>
      <c r="B79" t="str">
        <f>GAMSbase!A79</f>
        <v>Temperature Sensitivity Coefficient (temp increase per doubling CO2)</v>
      </c>
      <c r="C79" s="40">
        <f>IFERROR(Base!B79/GAMSbase!B79,"")</f>
        <v>1.0689655172413794</v>
      </c>
      <c r="D79" s="40" t="str">
        <f>IFERROR(Base!C79/GAMSbase!C79,"")</f>
        <v/>
      </c>
      <c r="E79" s="40" t="str">
        <f>IFERROR(Base!D79/GAMSbase!D79,"")</f>
        <v/>
      </c>
      <c r="F79" s="40" t="str">
        <f>IFERROR(Base!E79/GAMSbase!E79,"")</f>
        <v/>
      </c>
      <c r="G79" s="40" t="str">
        <f>IFERROR(Base!F79/GAMSbase!F79,"")</f>
        <v/>
      </c>
      <c r="H79" s="40" t="str">
        <f>IFERROR(Base!G79/GAMSbase!G79,"")</f>
        <v/>
      </c>
      <c r="I79" s="40" t="str">
        <f>IFERROR(Base!H79/GAMSbase!H79,"")</f>
        <v/>
      </c>
      <c r="J79" s="40" t="str">
        <f>IFERROR(Base!I79/GAMSbase!I79,"")</f>
        <v/>
      </c>
      <c r="K79" s="40" t="str">
        <f>IFERROR(Base!J79/GAMSbase!J79,"")</f>
        <v/>
      </c>
      <c r="L79" s="40" t="str">
        <f>IFERROR(Base!K79/GAMSbase!K79,"")</f>
        <v/>
      </c>
      <c r="M79" s="40" t="str">
        <f>IFERROR(Base!L79/GAMSbase!L79,"")</f>
        <v/>
      </c>
      <c r="N79" s="40" t="str">
        <f>IFERROR(Base!M79/GAMSbase!M79,"")</f>
        <v/>
      </c>
      <c r="O79" s="40" t="str">
        <f>IFERROR(Base!N79/GAMSbase!N79,"")</f>
        <v/>
      </c>
      <c r="P79" s="40" t="str">
        <f>IFERROR(Base!O79/GAMSbase!O79,"")</f>
        <v/>
      </c>
      <c r="Q79" s="40" t="str">
        <f>IFERROR(Base!P79/GAMSbase!P79,"")</f>
        <v/>
      </c>
      <c r="R79" s="40" t="str">
        <f>IFERROR(Base!Q79/GAMSbase!Q79,"")</f>
        <v/>
      </c>
      <c r="S79" s="40" t="str">
        <f>IFERROR(Base!R79/GAMSbase!R79,"")</f>
        <v/>
      </c>
      <c r="T79" s="40" t="str">
        <f>IFERROR(Base!S79/GAMSbase!S79,"")</f>
        <v/>
      </c>
      <c r="U79" s="40" t="str">
        <f>IFERROR(Base!T79/GAMSbase!T79,"")</f>
        <v/>
      </c>
      <c r="V79" s="40" t="str">
        <f>IFERROR(Base!U79/GAMSbase!U79,"")</f>
        <v/>
      </c>
      <c r="W79" s="40" t="str">
        <f>IFERROR(Base!V79/GAMSbase!V79,"")</f>
        <v/>
      </c>
      <c r="X79" s="40" t="str">
        <f>IFERROR(Base!W79/GAMSbase!W79,"")</f>
        <v/>
      </c>
      <c r="Y79" s="40" t="str">
        <f>IFERROR(Base!X79/GAMSbase!X79,"")</f>
        <v/>
      </c>
      <c r="Z79" s="40" t="str">
        <f>IFERROR(Base!Y79/GAMSbase!Y79,"")</f>
        <v/>
      </c>
      <c r="AA79" s="40" t="str">
        <f>IFERROR(Base!Z79/GAMSbase!Z79,"")</f>
        <v/>
      </c>
      <c r="AB79" s="40" t="str">
        <f>IFERROR(Base!AA79/GAMSbase!AA79,"")</f>
        <v/>
      </c>
      <c r="AC79" s="40" t="str">
        <f>IFERROR(Base!AB79/GAMSbase!AB79,"")</f>
        <v/>
      </c>
      <c r="AD79" s="40" t="str">
        <f>IFERROR(Base!AC79/GAMSbase!AC79,"")</f>
        <v/>
      </c>
      <c r="AE79" s="40" t="str">
        <f>IFERROR(Base!AD79/GAMSbase!AD79,"")</f>
        <v/>
      </c>
      <c r="AF79" s="40" t="str">
        <f>IFERROR(Base!AE79/GAMSbase!AE79,"")</f>
        <v/>
      </c>
      <c r="AG79" s="40" t="str">
        <f>IFERROR(Base!AF79/GAMSbase!AF79,"")</f>
        <v/>
      </c>
      <c r="AH79" s="40" t="str">
        <f>IFERROR(Base!AG79/GAMSbase!AG79,"")</f>
        <v/>
      </c>
      <c r="AI79" s="40" t="str">
        <f>IFERROR(Base!AH79/GAMSbase!AH79,"")</f>
        <v/>
      </c>
      <c r="AJ79" s="40" t="str">
        <f>IFERROR(Base!AI79/GAMSbase!AI79,"")</f>
        <v/>
      </c>
      <c r="AK79" s="40" t="str">
        <f>IFERROR(Base!AJ79/GAMSbase!AJ79,"")</f>
        <v/>
      </c>
      <c r="AL79" s="40" t="str">
        <f>IFERROR(Base!AK79/GAMSbase!AK79,"")</f>
        <v/>
      </c>
      <c r="AM79" s="40" t="str">
        <f>IFERROR(Base!AL79/GAMSbase!AL79,"")</f>
        <v/>
      </c>
      <c r="AN79" s="40" t="str">
        <f>IFERROR(Base!AM79/GAMSbase!AM79,"")</f>
        <v/>
      </c>
      <c r="AO79" s="40" t="str">
        <f>IFERROR(Base!AN79/GAMSbase!AN79,"")</f>
        <v/>
      </c>
      <c r="AP79" s="40" t="str">
        <f>IFERROR(Base!AO79/GAMSbase!AO79,"")</f>
        <v/>
      </c>
      <c r="AQ79" s="40" t="str">
        <f>IFERROR(Base!AP79/GAMSbase!AP79,"")</f>
        <v/>
      </c>
      <c r="AR79" s="40" t="str">
        <f>IFERROR(Base!AQ79/GAMSbase!AQ79,"")</f>
        <v/>
      </c>
      <c r="AS79" s="40" t="str">
        <f>IFERROR(Base!AR79/GAMSbase!AR79,"")</f>
        <v/>
      </c>
      <c r="AT79" s="40" t="str">
        <f>IFERROR(Base!AS79/GAMSbase!AS79,"")</f>
        <v/>
      </c>
      <c r="AU79" s="40" t="str">
        <f>IFERROR(Base!AT79/GAMSbase!AT79,"")</f>
        <v/>
      </c>
      <c r="AV79" s="40" t="str">
        <f>IFERROR(Base!AU79/GAMSbase!AU79,"")</f>
        <v/>
      </c>
      <c r="AW79" s="40" t="str">
        <f>IFERROR(Base!AV79/GAMSbase!AV79,"")</f>
        <v/>
      </c>
      <c r="AX79" s="40" t="str">
        <f>IFERROR(Base!AW79/GAMSbase!AW79,"")</f>
        <v/>
      </c>
      <c r="AY79" s="40" t="str">
        <f>IFERROR(Base!AX79/GAMSbase!AX79,"")</f>
        <v/>
      </c>
      <c r="AZ79" s="40" t="str">
        <f>IFERROR(Base!AY79/GAMSbase!AY79,"")</f>
        <v/>
      </c>
      <c r="BA79" s="40" t="str">
        <f>IFERROR(Base!AZ79/GAMSbase!AZ79,"")</f>
        <v/>
      </c>
      <c r="BB79" s="40" t="str">
        <f>IFERROR(Base!BA79/GAMSbase!BA79,"")</f>
        <v/>
      </c>
      <c r="BC79" s="40" t="str">
        <f>IFERROR(Base!BB79/GAMSbase!BB79,"")</f>
        <v/>
      </c>
      <c r="BD79" s="40" t="str">
        <f>IFERROR(Base!BC79/GAMSbase!BC79,"")</f>
        <v/>
      </c>
      <c r="BE79" s="40" t="str">
        <f>IFERROR(Base!BD79/GAMSbase!BD79,"")</f>
        <v/>
      </c>
      <c r="BF79" s="40" t="str">
        <f>IFERROR(Base!BE79/GAMSbase!BE79,"")</f>
        <v/>
      </c>
      <c r="BG79" s="40" t="str">
        <f>IFERROR(Base!BF79/GAMSbase!BF79,"")</f>
        <v/>
      </c>
      <c r="BH79" s="40" t="str">
        <f>IFERROR(Base!BG79/GAMSbase!BG79,"")</f>
        <v/>
      </c>
      <c r="BI79" s="40" t="str">
        <f>IFERROR(Base!BH79/GAMSbase!BH79,"")</f>
        <v/>
      </c>
      <c r="BJ79" s="40" t="str">
        <f>IFERROR(Base!BI79/GAMSbase!BI79,"")</f>
        <v/>
      </c>
    </row>
    <row r="80" spans="1:62" x14ac:dyDescent="0.15">
      <c r="A80" t="str">
        <f>Base!A80</f>
        <v>Forcings at CO2 doubling (W/m2)</v>
      </c>
      <c r="B80" t="str">
        <f>GAMSbase!A80</f>
        <v>Forcings at CO2 doubling (Watts per Meter 2)</v>
      </c>
      <c r="C80" s="40">
        <f>IFERROR(Base!B80/GAMSbase!B80,"")</f>
        <v>0.96876315789473688</v>
      </c>
      <c r="D80" s="40" t="str">
        <f>IFERROR(Base!C80/GAMSbase!C80,"")</f>
        <v/>
      </c>
      <c r="E80" s="40" t="str">
        <f>IFERROR(Base!D80/GAMSbase!D80,"")</f>
        <v/>
      </c>
      <c r="F80" s="40" t="str">
        <f>IFERROR(Base!E80/GAMSbase!E80,"")</f>
        <v/>
      </c>
      <c r="G80" s="40" t="str">
        <f>IFERROR(Base!F80/GAMSbase!F80,"")</f>
        <v/>
      </c>
      <c r="H80" s="40" t="str">
        <f>IFERROR(Base!G80/GAMSbase!G80,"")</f>
        <v/>
      </c>
      <c r="I80" s="40" t="str">
        <f>IFERROR(Base!H80/GAMSbase!H80,"")</f>
        <v/>
      </c>
      <c r="J80" s="40" t="str">
        <f>IFERROR(Base!I80/GAMSbase!I80,"")</f>
        <v/>
      </c>
      <c r="K80" s="40" t="str">
        <f>IFERROR(Base!J80/GAMSbase!J80,"")</f>
        <v/>
      </c>
      <c r="L80" s="40" t="str">
        <f>IFERROR(Base!K80/GAMSbase!K80,"")</f>
        <v/>
      </c>
      <c r="M80" s="40" t="str">
        <f>IFERROR(Base!L80/GAMSbase!L80,"")</f>
        <v/>
      </c>
      <c r="N80" s="40" t="str">
        <f>IFERROR(Base!M80/GAMSbase!M80,"")</f>
        <v/>
      </c>
      <c r="O80" s="40" t="str">
        <f>IFERROR(Base!N80/GAMSbase!N80,"")</f>
        <v/>
      </c>
      <c r="P80" s="40" t="str">
        <f>IFERROR(Base!O80/GAMSbase!O80,"")</f>
        <v/>
      </c>
      <c r="Q80" s="40" t="str">
        <f>IFERROR(Base!P80/GAMSbase!P80,"")</f>
        <v/>
      </c>
      <c r="R80" s="40" t="str">
        <f>IFERROR(Base!Q80/GAMSbase!Q80,"")</f>
        <v/>
      </c>
      <c r="S80" s="40" t="str">
        <f>IFERROR(Base!R80/GAMSbase!R80,"")</f>
        <v/>
      </c>
      <c r="T80" s="40" t="str">
        <f>IFERROR(Base!S80/GAMSbase!S80,"")</f>
        <v/>
      </c>
      <c r="U80" s="40" t="str">
        <f>IFERROR(Base!T80/GAMSbase!T80,"")</f>
        <v/>
      </c>
      <c r="V80" s="40" t="str">
        <f>IFERROR(Base!U80/GAMSbase!U80,"")</f>
        <v/>
      </c>
      <c r="W80" s="40" t="str">
        <f>IFERROR(Base!V80/GAMSbase!V80,"")</f>
        <v/>
      </c>
      <c r="X80" s="40" t="str">
        <f>IFERROR(Base!W80/GAMSbase!W80,"")</f>
        <v/>
      </c>
      <c r="Y80" s="40" t="str">
        <f>IFERROR(Base!X80/GAMSbase!X80,"")</f>
        <v/>
      </c>
      <c r="Z80" s="40" t="str">
        <f>IFERROR(Base!Y80/GAMSbase!Y80,"")</f>
        <v/>
      </c>
      <c r="AA80" s="40" t="str">
        <f>IFERROR(Base!Z80/GAMSbase!Z80,"")</f>
        <v/>
      </c>
      <c r="AB80" s="40" t="str">
        <f>IFERROR(Base!AA80/GAMSbase!AA80,"")</f>
        <v/>
      </c>
      <c r="AC80" s="40" t="str">
        <f>IFERROR(Base!AB80/GAMSbase!AB80,"")</f>
        <v/>
      </c>
      <c r="AD80" s="40" t="str">
        <f>IFERROR(Base!AC80/GAMSbase!AC80,"")</f>
        <v/>
      </c>
      <c r="AE80" s="40" t="str">
        <f>IFERROR(Base!AD80/GAMSbase!AD80,"")</f>
        <v/>
      </c>
      <c r="AF80" s="40" t="str">
        <f>IFERROR(Base!AE80/GAMSbase!AE80,"")</f>
        <v/>
      </c>
      <c r="AG80" s="40" t="str">
        <f>IFERROR(Base!AF80/GAMSbase!AF80,"")</f>
        <v/>
      </c>
      <c r="AH80" s="40" t="str">
        <f>IFERROR(Base!AG80/GAMSbase!AG80,"")</f>
        <v/>
      </c>
      <c r="AI80" s="40" t="str">
        <f>IFERROR(Base!AH80/GAMSbase!AH80,"")</f>
        <v/>
      </c>
      <c r="AJ80" s="40" t="str">
        <f>IFERROR(Base!AI80/GAMSbase!AI80,"")</f>
        <v/>
      </c>
      <c r="AK80" s="40" t="str">
        <f>IFERROR(Base!AJ80/GAMSbase!AJ80,"")</f>
        <v/>
      </c>
      <c r="AL80" s="40" t="str">
        <f>IFERROR(Base!AK80/GAMSbase!AK80,"")</f>
        <v/>
      </c>
      <c r="AM80" s="40" t="str">
        <f>IFERROR(Base!AL80/GAMSbase!AL80,"")</f>
        <v/>
      </c>
      <c r="AN80" s="40" t="str">
        <f>IFERROR(Base!AM80/GAMSbase!AM80,"")</f>
        <v/>
      </c>
      <c r="AO80" s="40" t="str">
        <f>IFERROR(Base!AN80/GAMSbase!AN80,"")</f>
        <v/>
      </c>
      <c r="AP80" s="40" t="str">
        <f>IFERROR(Base!AO80/GAMSbase!AO80,"")</f>
        <v/>
      </c>
      <c r="AQ80" s="40" t="str">
        <f>IFERROR(Base!AP80/GAMSbase!AP80,"")</f>
        <v/>
      </c>
      <c r="AR80" s="40" t="str">
        <f>IFERROR(Base!AQ80/GAMSbase!AQ80,"")</f>
        <v/>
      </c>
      <c r="AS80" s="40" t="str">
        <f>IFERROR(Base!AR80/GAMSbase!AR80,"")</f>
        <v/>
      </c>
      <c r="AT80" s="40" t="str">
        <f>IFERROR(Base!AS80/GAMSbase!AS80,"")</f>
        <v/>
      </c>
      <c r="AU80" s="40" t="str">
        <f>IFERROR(Base!AT80/GAMSbase!AT80,"")</f>
        <v/>
      </c>
      <c r="AV80" s="40" t="str">
        <f>IFERROR(Base!AU80/GAMSbase!AU80,"")</f>
        <v/>
      </c>
      <c r="AW80" s="40" t="str">
        <f>IFERROR(Base!AV80/GAMSbase!AV80,"")</f>
        <v/>
      </c>
      <c r="AX80" s="40" t="str">
        <f>IFERROR(Base!AW80/GAMSbase!AW80,"")</f>
        <v/>
      </c>
      <c r="AY80" s="40" t="str">
        <f>IFERROR(Base!AX80/GAMSbase!AX80,"")</f>
        <v/>
      </c>
      <c r="AZ80" s="40" t="str">
        <f>IFERROR(Base!AY80/GAMSbase!AY80,"")</f>
        <v/>
      </c>
      <c r="BA80" s="40" t="str">
        <f>IFERROR(Base!AZ80/GAMSbase!AZ80,"")</f>
        <v/>
      </c>
      <c r="BB80" s="40" t="str">
        <f>IFERROR(Base!BA80/GAMSbase!BA80,"")</f>
        <v/>
      </c>
      <c r="BC80" s="40" t="str">
        <f>IFERROR(Base!BB80/GAMSbase!BB80,"")</f>
        <v/>
      </c>
      <c r="BD80" s="40" t="str">
        <f>IFERROR(Base!BC80/GAMSbase!BC80,"")</f>
        <v/>
      </c>
      <c r="BE80" s="40" t="str">
        <f>IFERROR(Base!BD80/GAMSbase!BD80,"")</f>
        <v/>
      </c>
      <c r="BF80" s="40" t="str">
        <f>IFERROR(Base!BE80/GAMSbase!BE80,"")</f>
        <v/>
      </c>
      <c r="BG80" s="40" t="str">
        <f>IFERROR(Base!BF80/GAMSbase!BF80,"")</f>
        <v/>
      </c>
      <c r="BH80" s="40" t="str">
        <f>IFERROR(Base!BG80/GAMSbase!BG80,"")</f>
        <v/>
      </c>
      <c r="BI80" s="40" t="str">
        <f>IFERROR(Base!BH80/GAMSbase!BH80,"")</f>
        <v/>
      </c>
      <c r="BJ80" s="40" t="str">
        <f>IFERROR(Base!BI80/GAMSbase!BI80,"")</f>
        <v/>
      </c>
    </row>
    <row r="81" spans="1:62" x14ac:dyDescent="0.15">
      <c r="A81" t="str">
        <f>Base!A81</f>
        <v>CLIMATE MODULE TRANSITION PARAMETERS (per 5 years)</v>
      </c>
      <c r="B81" t="str">
        <f>GAMSbase!A81</f>
        <v>* CLIMATE MODULE TRANSITION PARAMETERS</v>
      </c>
      <c r="C81" s="40" t="str">
        <f>IFERROR(Base!B81/GAMSbase!B81,"")</f>
        <v/>
      </c>
      <c r="D81" s="40" t="str">
        <f>IFERROR(Base!C81/GAMSbase!C81,"")</f>
        <v/>
      </c>
      <c r="E81" s="40" t="str">
        <f>IFERROR(Base!D81/GAMSbase!D81,"")</f>
        <v/>
      </c>
      <c r="F81" s="40" t="str">
        <f>IFERROR(Base!E81/GAMSbase!E81,"")</f>
        <v/>
      </c>
      <c r="G81" s="40" t="str">
        <f>IFERROR(Base!F81/GAMSbase!F81,"")</f>
        <v/>
      </c>
      <c r="H81" s="40" t="str">
        <f>IFERROR(Base!G81/GAMSbase!G81,"")</f>
        <v/>
      </c>
      <c r="I81" s="40" t="str">
        <f>IFERROR(Base!H81/GAMSbase!H81,"")</f>
        <v/>
      </c>
      <c r="J81" s="40" t="str">
        <f>IFERROR(Base!I81/GAMSbase!I81,"")</f>
        <v/>
      </c>
      <c r="K81" s="40" t="str">
        <f>IFERROR(Base!J81/GAMSbase!J81,"")</f>
        <v/>
      </c>
      <c r="L81" s="40" t="str">
        <f>IFERROR(Base!K81/GAMSbase!K81,"")</f>
        <v/>
      </c>
      <c r="M81" s="40" t="str">
        <f>IFERROR(Base!L81/GAMSbase!L81,"")</f>
        <v/>
      </c>
      <c r="N81" s="40" t="str">
        <f>IFERROR(Base!M81/GAMSbase!M81,"")</f>
        <v/>
      </c>
      <c r="O81" s="40" t="str">
        <f>IFERROR(Base!N81/GAMSbase!N81,"")</f>
        <v/>
      </c>
      <c r="P81" s="40" t="str">
        <f>IFERROR(Base!O81/GAMSbase!O81,"")</f>
        <v/>
      </c>
      <c r="Q81" s="40" t="str">
        <f>IFERROR(Base!P81/GAMSbase!P81,"")</f>
        <v/>
      </c>
      <c r="R81" s="40" t="str">
        <f>IFERROR(Base!Q81/GAMSbase!Q81,"")</f>
        <v/>
      </c>
      <c r="S81" s="40" t="str">
        <f>IFERROR(Base!R81/GAMSbase!R81,"")</f>
        <v/>
      </c>
      <c r="T81" s="40" t="str">
        <f>IFERROR(Base!S81/GAMSbase!S81,"")</f>
        <v/>
      </c>
      <c r="U81" s="40" t="str">
        <f>IFERROR(Base!T81/GAMSbase!T81,"")</f>
        <v/>
      </c>
      <c r="V81" s="40" t="str">
        <f>IFERROR(Base!U81/GAMSbase!U81,"")</f>
        <v/>
      </c>
      <c r="W81" s="40" t="str">
        <f>IFERROR(Base!V81/GAMSbase!V81,"")</f>
        <v/>
      </c>
      <c r="X81" s="40" t="str">
        <f>IFERROR(Base!W81/GAMSbase!W81,"")</f>
        <v/>
      </c>
      <c r="Y81" s="40" t="str">
        <f>IFERROR(Base!X81/GAMSbase!X81,"")</f>
        <v/>
      </c>
      <c r="Z81" s="40" t="str">
        <f>IFERROR(Base!Y81/GAMSbase!Y81,"")</f>
        <v/>
      </c>
      <c r="AA81" s="40" t="str">
        <f>IFERROR(Base!Z81/GAMSbase!Z81,"")</f>
        <v/>
      </c>
      <c r="AB81" s="40" t="str">
        <f>IFERROR(Base!AA81/GAMSbase!AA81,"")</f>
        <v/>
      </c>
      <c r="AC81" s="40" t="str">
        <f>IFERROR(Base!AB81/GAMSbase!AB81,"")</f>
        <v/>
      </c>
      <c r="AD81" s="40" t="str">
        <f>IFERROR(Base!AC81/GAMSbase!AC81,"")</f>
        <v/>
      </c>
      <c r="AE81" s="40" t="str">
        <f>IFERROR(Base!AD81/GAMSbase!AD81,"")</f>
        <v/>
      </c>
      <c r="AF81" s="40" t="str">
        <f>IFERROR(Base!AE81/GAMSbase!AE81,"")</f>
        <v/>
      </c>
      <c r="AG81" s="40" t="str">
        <f>IFERROR(Base!AF81/GAMSbase!AF81,"")</f>
        <v/>
      </c>
      <c r="AH81" s="40" t="str">
        <f>IFERROR(Base!AG81/GAMSbase!AG81,"")</f>
        <v/>
      </c>
      <c r="AI81" s="40" t="str">
        <f>IFERROR(Base!AH81/GAMSbase!AH81,"")</f>
        <v/>
      </c>
      <c r="AJ81" s="40" t="str">
        <f>IFERROR(Base!AI81/GAMSbase!AI81,"")</f>
        <v/>
      </c>
      <c r="AK81" s="40" t="str">
        <f>IFERROR(Base!AJ81/GAMSbase!AJ81,"")</f>
        <v/>
      </c>
      <c r="AL81" s="40" t="str">
        <f>IFERROR(Base!AK81/GAMSbase!AK81,"")</f>
        <v/>
      </c>
      <c r="AM81" s="40" t="str">
        <f>IFERROR(Base!AL81/GAMSbase!AL81,"")</f>
        <v/>
      </c>
      <c r="AN81" s="40" t="str">
        <f>IFERROR(Base!AM81/GAMSbase!AM81,"")</f>
        <v/>
      </c>
      <c r="AO81" s="40" t="str">
        <f>IFERROR(Base!AN81/GAMSbase!AN81,"")</f>
        <v/>
      </c>
      <c r="AP81" s="40" t="str">
        <f>IFERROR(Base!AO81/GAMSbase!AO81,"")</f>
        <v/>
      </c>
      <c r="AQ81" s="40" t="str">
        <f>IFERROR(Base!AP81/GAMSbase!AP81,"")</f>
        <v/>
      </c>
      <c r="AR81" s="40" t="str">
        <f>IFERROR(Base!AQ81/GAMSbase!AQ81,"")</f>
        <v/>
      </c>
      <c r="AS81" s="40" t="str">
        <f>IFERROR(Base!AR81/GAMSbase!AR81,"")</f>
        <v/>
      </c>
      <c r="AT81" s="40" t="str">
        <f>IFERROR(Base!AS81/GAMSbase!AS81,"")</f>
        <v/>
      </c>
      <c r="AU81" s="40" t="str">
        <f>IFERROR(Base!AT81/GAMSbase!AT81,"")</f>
        <v/>
      </c>
      <c r="AV81" s="40" t="str">
        <f>IFERROR(Base!AU81/GAMSbase!AU81,"")</f>
        <v/>
      </c>
      <c r="AW81" s="40" t="str">
        <f>IFERROR(Base!AV81/GAMSbase!AV81,"")</f>
        <v/>
      </c>
      <c r="AX81" s="40" t="str">
        <f>IFERROR(Base!AW81/GAMSbase!AW81,"")</f>
        <v/>
      </c>
      <c r="AY81" s="40" t="str">
        <f>IFERROR(Base!AX81/GAMSbase!AX81,"")</f>
        <v/>
      </c>
      <c r="AZ81" s="40" t="str">
        <f>IFERROR(Base!AY81/GAMSbase!AY81,"")</f>
        <v/>
      </c>
      <c r="BA81" s="40" t="str">
        <f>IFERROR(Base!AZ81/GAMSbase!AZ81,"")</f>
        <v/>
      </c>
      <c r="BB81" s="40" t="str">
        <f>IFERROR(Base!BA81/GAMSbase!BA81,"")</f>
        <v/>
      </c>
      <c r="BC81" s="40" t="str">
        <f>IFERROR(Base!BB81/GAMSbase!BB81,"")</f>
        <v/>
      </c>
      <c r="BD81" s="40" t="str">
        <f>IFERROR(Base!BC81/GAMSbase!BC81,"")</f>
        <v/>
      </c>
      <c r="BE81" s="40" t="str">
        <f>IFERROR(Base!BD81/GAMSbase!BD81,"")</f>
        <v/>
      </c>
      <c r="BF81" s="40" t="str">
        <f>IFERROR(Base!BE81/GAMSbase!BE81,"")</f>
        <v/>
      </c>
      <c r="BG81" s="40" t="str">
        <f>IFERROR(Base!BF81/GAMSbase!BF81,"")</f>
        <v/>
      </c>
      <c r="BH81" s="40" t="str">
        <f>IFERROR(Base!BG81/GAMSbase!BG81,"")</f>
        <v/>
      </c>
      <c r="BI81" s="40" t="str">
        <f>IFERROR(Base!BH81/GAMSbase!BH81,"")</f>
        <v/>
      </c>
      <c r="BJ81" s="40" t="str">
        <f>IFERROR(Base!BI81/GAMSbase!BI81,"")</f>
        <v/>
      </c>
    </row>
    <row r="82" spans="1:62" x14ac:dyDescent="0.15">
      <c r="A82" t="str">
        <f>Base!A82</f>
        <v>Speed of adjustment parameter for atmospheric temperature (c1)</v>
      </c>
      <c r="B82" t="str">
        <f>GAMSbase!A82</f>
        <v>Speed of Adjustment Parameter for Atmospheric Temperature</v>
      </c>
      <c r="C82" s="40">
        <f>IFERROR(Base!B82/GAMSbase!B82,"")</f>
        <v>1.0255102040816326</v>
      </c>
      <c r="D82" s="40" t="str">
        <f>IFERROR(Base!#REF!/GAMSbase!C82,"")</f>
        <v/>
      </c>
      <c r="E82" s="40" t="str">
        <f>IFERROR(Base!D82/GAMSbase!D82,"")</f>
        <v/>
      </c>
      <c r="F82" s="40" t="str">
        <f>IFERROR(Base!E82/GAMSbase!E82,"")</f>
        <v/>
      </c>
      <c r="G82" s="40" t="str">
        <f>IFERROR(Base!F82/GAMSbase!F82,"")</f>
        <v/>
      </c>
      <c r="H82" s="40" t="str">
        <f>IFERROR(Base!G82/GAMSbase!G82,"")</f>
        <v/>
      </c>
      <c r="I82" s="40" t="str">
        <f>IFERROR(Base!H82/GAMSbase!H82,"")</f>
        <v/>
      </c>
      <c r="J82" s="40" t="str">
        <f>IFERROR(Base!I82/GAMSbase!I82,"")</f>
        <v/>
      </c>
      <c r="K82" s="40" t="str">
        <f>IFERROR(Base!J82/GAMSbase!J82,"")</f>
        <v/>
      </c>
      <c r="L82" s="40" t="str">
        <f>IFERROR(Base!K82/GAMSbase!K82,"")</f>
        <v/>
      </c>
      <c r="M82" s="40" t="str">
        <f>IFERROR(Base!L82/GAMSbase!L82,"")</f>
        <v/>
      </c>
      <c r="N82" s="40" t="str">
        <f>IFERROR(Base!M82/GAMSbase!M82,"")</f>
        <v/>
      </c>
      <c r="O82" s="40" t="str">
        <f>IFERROR(Base!N82/GAMSbase!N82,"")</f>
        <v/>
      </c>
      <c r="P82" s="40" t="str">
        <f>IFERROR(Base!O82/GAMSbase!O82,"")</f>
        <v/>
      </c>
      <c r="Q82" s="40" t="str">
        <f>IFERROR(Base!P82/GAMSbase!P82,"")</f>
        <v/>
      </c>
      <c r="R82" s="40" t="str">
        <f>IFERROR(Base!Q82/GAMSbase!Q82,"")</f>
        <v/>
      </c>
      <c r="S82" s="40" t="str">
        <f>IFERROR(Base!R82/GAMSbase!R82,"")</f>
        <v/>
      </c>
      <c r="T82" s="40" t="str">
        <f>IFERROR(Base!S82/GAMSbase!S82,"")</f>
        <v/>
      </c>
      <c r="U82" s="40" t="str">
        <f>IFERROR(Base!T82/GAMSbase!T82,"")</f>
        <v/>
      </c>
      <c r="V82" s="40" t="str">
        <f>IFERROR(Base!U82/GAMSbase!U82,"")</f>
        <v/>
      </c>
      <c r="W82" s="40" t="str">
        <f>IFERROR(Base!V82/GAMSbase!V82,"")</f>
        <v/>
      </c>
      <c r="X82" s="40" t="str">
        <f>IFERROR(Base!W82/GAMSbase!W82,"")</f>
        <v/>
      </c>
      <c r="Y82" s="40" t="str">
        <f>IFERROR(Base!X82/GAMSbase!X82,"")</f>
        <v/>
      </c>
      <c r="Z82" s="40" t="str">
        <f>IFERROR(Base!Y82/GAMSbase!Y82,"")</f>
        <v/>
      </c>
      <c r="AA82" s="40" t="str">
        <f>IFERROR(Base!Z82/GAMSbase!Z82,"")</f>
        <v/>
      </c>
      <c r="AB82" s="40" t="str">
        <f>IFERROR(Base!AA82/GAMSbase!AA82,"")</f>
        <v/>
      </c>
      <c r="AC82" s="40" t="str">
        <f>IFERROR(Base!AB82/GAMSbase!AB82,"")</f>
        <v/>
      </c>
      <c r="AD82" s="40" t="str">
        <f>IFERROR(Base!AC82/GAMSbase!AC82,"")</f>
        <v/>
      </c>
      <c r="AE82" s="40" t="str">
        <f>IFERROR(Base!AD82/GAMSbase!AD82,"")</f>
        <v/>
      </c>
      <c r="AF82" s="40" t="str">
        <f>IFERROR(Base!AE82/GAMSbase!AE82,"")</f>
        <v/>
      </c>
      <c r="AG82" s="40" t="str">
        <f>IFERROR(Base!AF82/GAMSbase!AF82,"")</f>
        <v/>
      </c>
      <c r="AH82" s="40" t="str">
        <f>IFERROR(Base!AG82/GAMSbase!AG82,"")</f>
        <v/>
      </c>
      <c r="AI82" s="40" t="str">
        <f>IFERROR(Base!AH82/GAMSbase!AH82,"")</f>
        <v/>
      </c>
      <c r="AJ82" s="40" t="str">
        <f>IFERROR(Base!AI82/GAMSbase!AI82,"")</f>
        <v/>
      </c>
      <c r="AK82" s="40" t="str">
        <f>IFERROR(Base!AJ82/GAMSbase!AJ82,"")</f>
        <v/>
      </c>
      <c r="AL82" s="40" t="str">
        <f>IFERROR(Base!AK82/GAMSbase!AK82,"")</f>
        <v/>
      </c>
      <c r="AM82" s="40" t="str">
        <f>IFERROR(Base!AL82/GAMSbase!AL82,"")</f>
        <v/>
      </c>
      <c r="AN82" s="40" t="str">
        <f>IFERROR(Base!AM82/GAMSbase!AM82,"")</f>
        <v/>
      </c>
      <c r="AO82" s="40" t="str">
        <f>IFERROR(Base!AN82/GAMSbase!AN82,"")</f>
        <v/>
      </c>
      <c r="AP82" s="40" t="str">
        <f>IFERROR(Base!AO82/GAMSbase!AO82,"")</f>
        <v/>
      </c>
      <c r="AQ82" s="40" t="str">
        <f>IFERROR(Base!AP82/GAMSbase!AP82,"")</f>
        <v/>
      </c>
      <c r="AR82" s="40" t="str">
        <f>IFERROR(Base!AQ82/GAMSbase!AQ82,"")</f>
        <v/>
      </c>
      <c r="AS82" s="40" t="str">
        <f>IFERROR(Base!AR82/GAMSbase!AR82,"")</f>
        <v/>
      </c>
      <c r="AT82" s="40" t="str">
        <f>IFERROR(Base!AS82/GAMSbase!AS82,"")</f>
        <v/>
      </c>
      <c r="AU82" s="40" t="str">
        <f>IFERROR(Base!AT82/GAMSbase!AT82,"")</f>
        <v/>
      </c>
      <c r="AV82" s="40" t="str">
        <f>IFERROR(Base!AU82/GAMSbase!AU82,"")</f>
        <v/>
      </c>
      <c r="AW82" s="40" t="str">
        <f>IFERROR(Base!AV82/GAMSbase!AV82,"")</f>
        <v/>
      </c>
      <c r="AX82" s="40" t="str">
        <f>IFERROR(Base!AW82/GAMSbase!AW82,"")</f>
        <v/>
      </c>
      <c r="AY82" s="40" t="str">
        <f>IFERROR(Base!AX82/GAMSbase!AX82,"")</f>
        <v/>
      </c>
      <c r="AZ82" s="40" t="str">
        <f>IFERROR(Base!AY82/GAMSbase!AY82,"")</f>
        <v/>
      </c>
      <c r="BA82" s="40" t="str">
        <f>IFERROR(Base!AZ82/GAMSbase!AZ82,"")</f>
        <v/>
      </c>
      <c r="BB82" s="40" t="str">
        <f>IFERROR(Base!BA82/GAMSbase!BA82,"")</f>
        <v/>
      </c>
      <c r="BC82" s="40" t="str">
        <f>IFERROR(Base!BB82/GAMSbase!BB82,"")</f>
        <v/>
      </c>
      <c r="BD82" s="40" t="str">
        <f>IFERROR(Base!BC82/GAMSbase!BC82,"")</f>
        <v/>
      </c>
      <c r="BE82" s="40" t="str">
        <f>IFERROR(Base!BD82/GAMSbase!BD82,"")</f>
        <v/>
      </c>
      <c r="BF82" s="40" t="str">
        <f>IFERROR(Base!BE82/GAMSbase!BE82,"")</f>
        <v/>
      </c>
      <c r="BG82" s="40" t="str">
        <f>IFERROR(Base!BF82/GAMSbase!BF82,"")</f>
        <v/>
      </c>
      <c r="BH82" s="40" t="str">
        <f>IFERROR(Base!BG82/GAMSbase!BG82,"")</f>
        <v/>
      </c>
      <c r="BI82" s="40" t="str">
        <f>IFERROR(Base!BH82/GAMSbase!BH82,"")</f>
        <v/>
      </c>
      <c r="BJ82" s="40" t="str">
        <f>IFERROR(Base!BI82/GAMSbase!BI82,"")</f>
        <v/>
      </c>
    </row>
    <row r="83" spans="1:62" x14ac:dyDescent="0.15">
      <c r="A83" t="str">
        <f>Base!A83</f>
        <v>Coefficient of heat loss from atmosphere to oceans (c3)</v>
      </c>
      <c r="B83" t="str">
        <f>GAMSbase!A83</f>
        <v>Coefficient of Heat Loss from Atmosphere to Oceans</v>
      </c>
      <c r="C83" s="40">
        <f>IFERROR(Base!B83/GAMSbase!B83,"")</f>
        <v>1</v>
      </c>
      <c r="D83" s="40" t="str">
        <f>IFERROR(Base!C82/GAMSbase!C83,"")</f>
        <v/>
      </c>
      <c r="E83" s="40" t="str">
        <f>IFERROR(Base!D83/GAMSbase!D83,"")</f>
        <v/>
      </c>
      <c r="F83" s="40" t="str">
        <f>IFERROR(Base!E83/GAMSbase!E83,"")</f>
        <v/>
      </c>
      <c r="G83" s="40" t="str">
        <f>IFERROR(Base!F83/GAMSbase!F83,"")</f>
        <v/>
      </c>
      <c r="H83" s="40" t="str">
        <f>IFERROR(Base!G83/GAMSbase!G83,"")</f>
        <v/>
      </c>
      <c r="I83" s="40" t="str">
        <f>IFERROR(Base!H83/GAMSbase!H83,"")</f>
        <v/>
      </c>
      <c r="J83" s="40" t="str">
        <f>IFERROR(Base!I83/GAMSbase!I83,"")</f>
        <v/>
      </c>
      <c r="K83" s="40" t="str">
        <f>IFERROR(Base!J83/GAMSbase!J83,"")</f>
        <v/>
      </c>
      <c r="L83" s="40" t="str">
        <f>IFERROR(Base!K83/GAMSbase!K83,"")</f>
        <v/>
      </c>
      <c r="M83" s="40" t="str">
        <f>IFERROR(Base!L83/GAMSbase!L83,"")</f>
        <v/>
      </c>
      <c r="N83" s="40" t="str">
        <f>IFERROR(Base!M83/GAMSbase!M83,"")</f>
        <v/>
      </c>
      <c r="O83" s="40" t="str">
        <f>IFERROR(Base!N83/GAMSbase!N83,"")</f>
        <v/>
      </c>
      <c r="P83" s="40" t="str">
        <f>IFERROR(Base!O83/GAMSbase!O83,"")</f>
        <v/>
      </c>
      <c r="Q83" s="40" t="str">
        <f>IFERROR(Base!P83/GAMSbase!P83,"")</f>
        <v/>
      </c>
      <c r="R83" s="40" t="str">
        <f>IFERROR(Base!Q83/GAMSbase!Q83,"")</f>
        <v/>
      </c>
      <c r="S83" s="40" t="str">
        <f>IFERROR(Base!R83/GAMSbase!R83,"")</f>
        <v/>
      </c>
      <c r="T83" s="40" t="str">
        <f>IFERROR(Base!S83/GAMSbase!S83,"")</f>
        <v/>
      </c>
      <c r="U83" s="40" t="str">
        <f>IFERROR(Base!T83/GAMSbase!T83,"")</f>
        <v/>
      </c>
      <c r="V83" s="40" t="str">
        <f>IFERROR(Base!U83/GAMSbase!U83,"")</f>
        <v/>
      </c>
      <c r="W83" s="40" t="str">
        <f>IFERROR(Base!V83/GAMSbase!V83,"")</f>
        <v/>
      </c>
      <c r="X83" s="40" t="str">
        <f>IFERROR(Base!W83/GAMSbase!W83,"")</f>
        <v/>
      </c>
      <c r="Y83" s="40" t="str">
        <f>IFERROR(Base!X83/GAMSbase!X83,"")</f>
        <v/>
      </c>
      <c r="Z83" s="40" t="str">
        <f>IFERROR(Base!Y83/GAMSbase!Y83,"")</f>
        <v/>
      </c>
      <c r="AA83" s="40" t="str">
        <f>IFERROR(Base!Z83/GAMSbase!Z83,"")</f>
        <v/>
      </c>
      <c r="AB83" s="40" t="str">
        <f>IFERROR(Base!AA83/GAMSbase!AA83,"")</f>
        <v/>
      </c>
      <c r="AC83" s="40" t="str">
        <f>IFERROR(Base!AB83/GAMSbase!AB83,"")</f>
        <v/>
      </c>
      <c r="AD83" s="40" t="str">
        <f>IFERROR(Base!AC83/GAMSbase!AC83,"")</f>
        <v/>
      </c>
      <c r="AE83" s="40" t="str">
        <f>IFERROR(Base!AD83/GAMSbase!AD83,"")</f>
        <v/>
      </c>
      <c r="AF83" s="40" t="str">
        <f>IFERROR(Base!AE83/GAMSbase!AE83,"")</f>
        <v/>
      </c>
      <c r="AG83" s="40" t="str">
        <f>IFERROR(Base!AF83/GAMSbase!AF83,"")</f>
        <v/>
      </c>
      <c r="AH83" s="40" t="str">
        <f>IFERROR(Base!AG83/GAMSbase!AG83,"")</f>
        <v/>
      </c>
      <c r="AI83" s="40" t="str">
        <f>IFERROR(Base!AH83/GAMSbase!AH83,"")</f>
        <v/>
      </c>
      <c r="AJ83" s="40" t="str">
        <f>IFERROR(Base!AI83/GAMSbase!AI83,"")</f>
        <v/>
      </c>
      <c r="AK83" s="40" t="str">
        <f>IFERROR(Base!AJ83/GAMSbase!AJ83,"")</f>
        <v/>
      </c>
      <c r="AL83" s="40" t="str">
        <f>IFERROR(Base!AK83/GAMSbase!AK83,"")</f>
        <v/>
      </c>
      <c r="AM83" s="40" t="str">
        <f>IFERROR(Base!AL83/GAMSbase!AL83,"")</f>
        <v/>
      </c>
      <c r="AN83" s="40" t="str">
        <f>IFERROR(Base!AM83/GAMSbase!AM83,"")</f>
        <v/>
      </c>
      <c r="AO83" s="40" t="str">
        <f>IFERROR(Base!AN83/GAMSbase!AN83,"")</f>
        <v/>
      </c>
      <c r="AP83" s="40" t="str">
        <f>IFERROR(Base!AO83/GAMSbase!AO83,"")</f>
        <v/>
      </c>
      <c r="AQ83" s="40" t="str">
        <f>IFERROR(Base!AP83/GAMSbase!AP83,"")</f>
        <v/>
      </c>
      <c r="AR83" s="40" t="str">
        <f>IFERROR(Base!AQ83/GAMSbase!AQ83,"")</f>
        <v/>
      </c>
      <c r="AS83" s="40" t="str">
        <f>IFERROR(Base!AR83/GAMSbase!AR83,"")</f>
        <v/>
      </c>
      <c r="AT83" s="40" t="str">
        <f>IFERROR(Base!AS83/GAMSbase!AS83,"")</f>
        <v/>
      </c>
      <c r="AU83" s="40" t="str">
        <f>IFERROR(Base!AT83/GAMSbase!AT83,"")</f>
        <v/>
      </c>
      <c r="AV83" s="40" t="str">
        <f>IFERROR(Base!AU83/GAMSbase!AU83,"")</f>
        <v/>
      </c>
      <c r="AW83" s="40" t="str">
        <f>IFERROR(Base!AV83/GAMSbase!AV83,"")</f>
        <v/>
      </c>
      <c r="AX83" s="40" t="str">
        <f>IFERROR(Base!AW83/GAMSbase!AW83,"")</f>
        <v/>
      </c>
      <c r="AY83" s="40" t="str">
        <f>IFERROR(Base!AX83/GAMSbase!AX83,"")</f>
        <v/>
      </c>
      <c r="AZ83" s="40" t="str">
        <f>IFERROR(Base!AY83/GAMSbase!AY83,"")</f>
        <v/>
      </c>
      <c r="BA83" s="40" t="str">
        <f>IFERROR(Base!AZ83/GAMSbase!AZ83,"")</f>
        <v/>
      </c>
      <c r="BB83" s="40" t="str">
        <f>IFERROR(Base!BA83/GAMSbase!BA83,"")</f>
        <v/>
      </c>
      <c r="BC83" s="40" t="str">
        <f>IFERROR(Base!BB83/GAMSbase!BB83,"")</f>
        <v/>
      </c>
      <c r="BD83" s="40" t="str">
        <f>IFERROR(Base!BC83/GAMSbase!BC83,"")</f>
        <v/>
      </c>
      <c r="BE83" s="40" t="str">
        <f>IFERROR(Base!BD83/GAMSbase!BD83,"")</f>
        <v/>
      </c>
      <c r="BF83" s="40" t="str">
        <f>IFERROR(Base!BE83/GAMSbase!BE83,"")</f>
        <v/>
      </c>
      <c r="BG83" s="40" t="str">
        <f>IFERROR(Base!BF83/GAMSbase!BF83,"")</f>
        <v/>
      </c>
      <c r="BH83" s="40" t="str">
        <f>IFERROR(Base!BG83/GAMSbase!BG83,"")</f>
        <v/>
      </c>
      <c r="BI83" s="40" t="str">
        <f>IFERROR(Base!BH83/GAMSbase!BH83,"")</f>
        <v/>
      </c>
      <c r="BJ83" s="40" t="str">
        <f>IFERROR(Base!BI83/GAMSbase!BI83,"")</f>
        <v/>
      </c>
    </row>
    <row r="84" spans="1:62" x14ac:dyDescent="0.15">
      <c r="A84" t="str">
        <f>Base!A84</f>
        <v>Coefficient of heat gain by deep oceans (c4)</v>
      </c>
      <c r="B84" t="str">
        <f>GAMSbase!A84</f>
        <v>Coefficient of Heat Gain by Deep Oceans</v>
      </c>
      <c r="C84" s="40">
        <f>IFERROR(Base!B84/GAMSbase!B84,"")</f>
        <v>1</v>
      </c>
      <c r="D84" s="40" t="str">
        <f>IFERROR(Base!C83/GAMSbase!C84,"")</f>
        <v/>
      </c>
      <c r="E84" s="40" t="str">
        <f>IFERROR(Base!D84/GAMSbase!D84,"")</f>
        <v/>
      </c>
      <c r="F84" s="40" t="str">
        <f>IFERROR(Base!E84/GAMSbase!E84,"")</f>
        <v/>
      </c>
      <c r="G84" s="40" t="str">
        <f>IFERROR(Base!F84/GAMSbase!F84,"")</f>
        <v/>
      </c>
      <c r="H84" s="40" t="str">
        <f>IFERROR(Base!G84/GAMSbase!G84,"")</f>
        <v/>
      </c>
      <c r="I84" s="40" t="str">
        <f>IFERROR(Base!H84/GAMSbase!H84,"")</f>
        <v/>
      </c>
      <c r="J84" s="40" t="str">
        <f>IFERROR(Base!I84/GAMSbase!I84,"")</f>
        <v/>
      </c>
      <c r="K84" s="40" t="str">
        <f>IFERROR(Base!J84/GAMSbase!J84,"")</f>
        <v/>
      </c>
      <c r="L84" s="40" t="str">
        <f>IFERROR(Base!K84/GAMSbase!K84,"")</f>
        <v/>
      </c>
      <c r="M84" s="40" t="str">
        <f>IFERROR(Base!L84/GAMSbase!L84,"")</f>
        <v/>
      </c>
      <c r="N84" s="40" t="str">
        <f>IFERROR(Base!M84/GAMSbase!M84,"")</f>
        <v/>
      </c>
      <c r="O84" s="40" t="str">
        <f>IFERROR(Base!N84/GAMSbase!N84,"")</f>
        <v/>
      </c>
      <c r="P84" s="40" t="str">
        <f>IFERROR(Base!O84/GAMSbase!O84,"")</f>
        <v/>
      </c>
      <c r="Q84" s="40" t="str">
        <f>IFERROR(Base!P84/GAMSbase!P84,"")</f>
        <v/>
      </c>
      <c r="R84" s="40" t="str">
        <f>IFERROR(Base!Q84/GAMSbase!Q84,"")</f>
        <v/>
      </c>
      <c r="S84" s="40" t="str">
        <f>IFERROR(Base!R84/GAMSbase!R84,"")</f>
        <v/>
      </c>
      <c r="T84" s="40" t="str">
        <f>IFERROR(Base!S84/GAMSbase!S84,"")</f>
        <v/>
      </c>
      <c r="U84" s="40" t="str">
        <f>IFERROR(Base!T84/GAMSbase!T84,"")</f>
        <v/>
      </c>
      <c r="V84" s="40" t="str">
        <f>IFERROR(Base!U84/GAMSbase!U84,"")</f>
        <v/>
      </c>
      <c r="W84" s="40" t="str">
        <f>IFERROR(Base!V84/GAMSbase!V84,"")</f>
        <v/>
      </c>
      <c r="X84" s="40" t="str">
        <f>IFERROR(Base!W84/GAMSbase!W84,"")</f>
        <v/>
      </c>
      <c r="Y84" s="40" t="str">
        <f>IFERROR(Base!X84/GAMSbase!X84,"")</f>
        <v/>
      </c>
      <c r="Z84" s="40" t="str">
        <f>IFERROR(Base!Y84/GAMSbase!Y84,"")</f>
        <v/>
      </c>
      <c r="AA84" s="40" t="str">
        <f>IFERROR(Base!Z84/GAMSbase!Z84,"")</f>
        <v/>
      </c>
      <c r="AB84" s="40" t="str">
        <f>IFERROR(Base!AA84/GAMSbase!AA84,"")</f>
        <v/>
      </c>
      <c r="AC84" s="40" t="str">
        <f>IFERROR(Base!AB84/GAMSbase!AB84,"")</f>
        <v/>
      </c>
      <c r="AD84" s="40" t="str">
        <f>IFERROR(Base!AC84/GAMSbase!AC84,"")</f>
        <v/>
      </c>
      <c r="AE84" s="40" t="str">
        <f>IFERROR(Base!AD84/GAMSbase!AD84,"")</f>
        <v/>
      </c>
      <c r="AF84" s="40" t="str">
        <f>IFERROR(Base!AE84/GAMSbase!AE84,"")</f>
        <v/>
      </c>
      <c r="AG84" s="40" t="str">
        <f>IFERROR(Base!AF84/GAMSbase!AF84,"")</f>
        <v/>
      </c>
      <c r="AH84" s="40" t="str">
        <f>IFERROR(Base!AG84/GAMSbase!AG84,"")</f>
        <v/>
      </c>
      <c r="AI84" s="40" t="str">
        <f>IFERROR(Base!AH84/GAMSbase!AH84,"")</f>
        <v/>
      </c>
      <c r="AJ84" s="40" t="str">
        <f>IFERROR(Base!AI84/GAMSbase!AI84,"")</f>
        <v/>
      </c>
      <c r="AK84" s="40" t="str">
        <f>IFERROR(Base!AJ84/GAMSbase!AJ84,"")</f>
        <v/>
      </c>
      <c r="AL84" s="40" t="str">
        <f>IFERROR(Base!AK84/GAMSbase!AK84,"")</f>
        <v/>
      </c>
      <c r="AM84" s="40" t="str">
        <f>IFERROR(Base!AL84/GAMSbase!AL84,"")</f>
        <v/>
      </c>
      <c r="AN84" s="40" t="str">
        <f>IFERROR(Base!AM84/GAMSbase!AM84,"")</f>
        <v/>
      </c>
      <c r="AO84" s="40" t="str">
        <f>IFERROR(Base!AN84/GAMSbase!AN84,"")</f>
        <v/>
      </c>
      <c r="AP84" s="40" t="str">
        <f>IFERROR(Base!AO84/GAMSbase!AO84,"")</f>
        <v/>
      </c>
      <c r="AQ84" s="40" t="str">
        <f>IFERROR(Base!AP84/GAMSbase!AP84,"")</f>
        <v/>
      </c>
      <c r="AR84" s="40" t="str">
        <f>IFERROR(Base!AQ84/GAMSbase!AQ84,"")</f>
        <v/>
      </c>
      <c r="AS84" s="40" t="str">
        <f>IFERROR(Base!AR84/GAMSbase!AR84,"")</f>
        <v/>
      </c>
      <c r="AT84" s="40" t="str">
        <f>IFERROR(Base!AS84/GAMSbase!AS84,"")</f>
        <v/>
      </c>
      <c r="AU84" s="40" t="str">
        <f>IFERROR(Base!AT84/GAMSbase!AT84,"")</f>
        <v/>
      </c>
      <c r="AV84" s="40" t="str">
        <f>IFERROR(Base!AU84/GAMSbase!AU84,"")</f>
        <v/>
      </c>
      <c r="AW84" s="40" t="str">
        <f>IFERROR(Base!AV84/GAMSbase!AV84,"")</f>
        <v/>
      </c>
      <c r="AX84" s="40" t="str">
        <f>IFERROR(Base!AW84/GAMSbase!AW84,"")</f>
        <v/>
      </c>
      <c r="AY84" s="40" t="str">
        <f>IFERROR(Base!AX84/GAMSbase!AX84,"")</f>
        <v/>
      </c>
      <c r="AZ84" s="40" t="str">
        <f>IFERROR(Base!AY84/GAMSbase!AY84,"")</f>
        <v/>
      </c>
      <c r="BA84" s="40" t="str">
        <f>IFERROR(Base!AZ84/GAMSbase!AZ84,"")</f>
        <v/>
      </c>
      <c r="BB84" s="40" t="str">
        <f>IFERROR(Base!BA84/GAMSbase!BA84,"")</f>
        <v/>
      </c>
      <c r="BC84" s="40" t="str">
        <f>IFERROR(Base!BB84/GAMSbase!BB84,"")</f>
        <v/>
      </c>
      <c r="BD84" s="40" t="str">
        <f>IFERROR(Base!BC84/GAMSbase!BC84,"")</f>
        <v/>
      </c>
      <c r="BE84" s="40" t="str">
        <f>IFERROR(Base!BD84/GAMSbase!BD84,"")</f>
        <v/>
      </c>
      <c r="BF84" s="40" t="str">
        <f>IFERROR(Base!BE84/GAMSbase!BE84,"")</f>
        <v/>
      </c>
      <c r="BG84" s="40" t="str">
        <f>IFERROR(Base!BF84/GAMSbase!BF84,"")</f>
        <v/>
      </c>
      <c r="BH84" s="40" t="str">
        <f>IFERROR(Base!BG84/GAMSbase!BG84,"")</f>
        <v/>
      </c>
      <c r="BI84" s="40" t="str">
        <f>IFERROR(Base!BH84/GAMSbase!BH84,"")</f>
        <v/>
      </c>
      <c r="BJ84" s="40" t="str">
        <f>IFERROR(Base!BI84/GAMSbase!BI84,"")</f>
        <v/>
      </c>
    </row>
    <row r="85" spans="1:62" x14ac:dyDescent="0.15">
      <c r="A85" t="str">
        <f>Base!A85</f>
        <v>Global Environmental Variables</v>
      </c>
      <c r="B85" t="str">
        <f>GAMSbase!A85</f>
        <v>** Global Environmental Variables</v>
      </c>
      <c r="C85" s="40" t="str">
        <f>IFERROR(Base!B85/GAMSbase!B85,"")</f>
        <v/>
      </c>
      <c r="D85" s="40" t="str">
        <f>IFERROR(Base!C85/GAMSbase!C85,"")</f>
        <v/>
      </c>
      <c r="E85" s="40" t="str">
        <f>IFERROR(Base!D85/GAMSbase!D85,"")</f>
        <v/>
      </c>
      <c r="F85" s="40" t="str">
        <f>IFERROR(Base!E85/GAMSbase!E85,"")</f>
        <v/>
      </c>
      <c r="G85" s="40" t="str">
        <f>IFERROR(Base!F85/GAMSbase!F85,"")</f>
        <v/>
      </c>
      <c r="H85" s="40" t="str">
        <f>IFERROR(Base!G85/GAMSbase!G85,"")</f>
        <v/>
      </c>
      <c r="I85" s="40" t="str">
        <f>IFERROR(Base!H85/GAMSbase!H85,"")</f>
        <v/>
      </c>
      <c r="J85" s="40" t="str">
        <f>IFERROR(Base!I85/GAMSbase!I85,"")</f>
        <v/>
      </c>
      <c r="K85" s="40" t="str">
        <f>IFERROR(Base!J85/GAMSbase!J85,"")</f>
        <v/>
      </c>
      <c r="L85" s="40" t="str">
        <f>IFERROR(Base!K85/GAMSbase!K85,"")</f>
        <v/>
      </c>
      <c r="M85" s="40" t="str">
        <f>IFERROR(Base!L85/GAMSbase!L85,"")</f>
        <v/>
      </c>
      <c r="N85" s="40" t="str">
        <f>IFERROR(Base!M85/GAMSbase!M85,"")</f>
        <v/>
      </c>
      <c r="O85" s="40" t="str">
        <f>IFERROR(Base!N85/GAMSbase!N85,"")</f>
        <v/>
      </c>
      <c r="P85" s="40" t="str">
        <f>IFERROR(Base!O85/GAMSbase!O85,"")</f>
        <v/>
      </c>
      <c r="Q85" s="40" t="str">
        <f>IFERROR(Base!P85/GAMSbase!P85,"")</f>
        <v/>
      </c>
      <c r="R85" s="40" t="str">
        <f>IFERROR(Base!Q85/GAMSbase!Q85,"")</f>
        <v/>
      </c>
      <c r="S85" s="40" t="str">
        <f>IFERROR(Base!R85/GAMSbase!R85,"")</f>
        <v/>
      </c>
      <c r="T85" s="40" t="str">
        <f>IFERROR(Base!S85/GAMSbase!S85,"")</f>
        <v/>
      </c>
      <c r="U85" s="40" t="str">
        <f>IFERROR(Base!T85/GAMSbase!T85,"")</f>
        <v/>
      </c>
      <c r="V85" s="40" t="str">
        <f>IFERROR(Base!U85/GAMSbase!U85,"")</f>
        <v/>
      </c>
      <c r="W85" s="40" t="str">
        <f>IFERROR(Base!V85/GAMSbase!V85,"")</f>
        <v/>
      </c>
      <c r="X85" s="40" t="str">
        <f>IFERROR(Base!W85/GAMSbase!W85,"")</f>
        <v/>
      </c>
      <c r="Y85" s="40" t="str">
        <f>IFERROR(Base!X85/GAMSbase!X85,"")</f>
        <v/>
      </c>
      <c r="Z85" s="40" t="str">
        <f>IFERROR(Base!Y85/GAMSbase!Y85,"")</f>
        <v/>
      </c>
      <c r="AA85" s="40" t="str">
        <f>IFERROR(Base!Z85/GAMSbase!Z85,"")</f>
        <v/>
      </c>
      <c r="AB85" s="40" t="str">
        <f>IFERROR(Base!AA85/GAMSbase!AA85,"")</f>
        <v/>
      </c>
      <c r="AC85" s="40" t="str">
        <f>IFERROR(Base!AB85/GAMSbase!AB85,"")</f>
        <v/>
      </c>
      <c r="AD85" s="40" t="str">
        <f>IFERROR(Base!AC85/GAMSbase!AC85,"")</f>
        <v/>
      </c>
      <c r="AE85" s="40" t="str">
        <f>IFERROR(Base!AD85/GAMSbase!AD85,"")</f>
        <v/>
      </c>
      <c r="AF85" s="40" t="str">
        <f>IFERROR(Base!AE85/GAMSbase!AE85,"")</f>
        <v/>
      </c>
      <c r="AG85" s="40" t="str">
        <f>IFERROR(Base!AF85/GAMSbase!AF85,"")</f>
        <v/>
      </c>
      <c r="AH85" s="40" t="str">
        <f>IFERROR(Base!AG85/GAMSbase!AG85,"")</f>
        <v/>
      </c>
      <c r="AI85" s="40" t="str">
        <f>IFERROR(Base!AH85/GAMSbase!AH85,"")</f>
        <v/>
      </c>
      <c r="AJ85" s="40" t="str">
        <f>IFERROR(Base!AI85/GAMSbase!AI85,"")</f>
        <v/>
      </c>
      <c r="AK85" s="40" t="str">
        <f>IFERROR(Base!AJ85/GAMSbase!AJ85,"")</f>
        <v/>
      </c>
      <c r="AL85" s="40" t="str">
        <f>IFERROR(Base!AK85/GAMSbase!AK85,"")</f>
        <v/>
      </c>
      <c r="AM85" s="40" t="str">
        <f>IFERROR(Base!AL85/GAMSbase!AL85,"")</f>
        <v/>
      </c>
      <c r="AN85" s="40" t="str">
        <f>IFERROR(Base!AM85/GAMSbase!AM85,"")</f>
        <v/>
      </c>
      <c r="AO85" s="40" t="str">
        <f>IFERROR(Base!AN85/GAMSbase!AN85,"")</f>
        <v/>
      </c>
      <c r="AP85" s="40" t="str">
        <f>IFERROR(Base!AO85/GAMSbase!AO85,"")</f>
        <v/>
      </c>
      <c r="AQ85" s="40" t="str">
        <f>IFERROR(Base!AP85/GAMSbase!AP85,"")</f>
        <v/>
      </c>
      <c r="AR85" s="40" t="str">
        <f>IFERROR(Base!AQ85/GAMSbase!AQ85,"")</f>
        <v/>
      </c>
      <c r="AS85" s="40" t="str">
        <f>IFERROR(Base!AR85/GAMSbase!AR85,"")</f>
        <v/>
      </c>
      <c r="AT85" s="40" t="str">
        <f>IFERROR(Base!AS85/GAMSbase!AS85,"")</f>
        <v/>
      </c>
      <c r="AU85" s="40" t="str">
        <f>IFERROR(Base!AT85/GAMSbase!AT85,"")</f>
        <v/>
      </c>
      <c r="AV85" s="40" t="str">
        <f>IFERROR(Base!AU85/GAMSbase!AU85,"")</f>
        <v/>
      </c>
      <c r="AW85" s="40" t="str">
        <f>IFERROR(Base!AV85/GAMSbase!AV85,"")</f>
        <v/>
      </c>
      <c r="AX85" s="40" t="str">
        <f>IFERROR(Base!AW85/GAMSbase!AW85,"")</f>
        <v/>
      </c>
      <c r="AY85" s="40" t="str">
        <f>IFERROR(Base!AX85/GAMSbase!AX85,"")</f>
        <v/>
      </c>
      <c r="AZ85" s="40" t="str">
        <f>IFERROR(Base!AY85/GAMSbase!AY85,"")</f>
        <v/>
      </c>
      <c r="BA85" s="40" t="str">
        <f>IFERROR(Base!AZ85/GAMSbase!AZ85,"")</f>
        <v/>
      </c>
      <c r="BB85" s="40" t="str">
        <f>IFERROR(Base!BA85/GAMSbase!BA85,"")</f>
        <v/>
      </c>
      <c r="BC85" s="40" t="str">
        <f>IFERROR(Base!BB85/GAMSbase!BB85,"")</f>
        <v/>
      </c>
      <c r="BD85" s="40" t="str">
        <f>IFERROR(Base!BC85/GAMSbase!BC85,"")</f>
        <v/>
      </c>
      <c r="BE85" s="40" t="str">
        <f>IFERROR(Base!BD85/GAMSbase!BD85,"")</f>
        <v/>
      </c>
      <c r="BF85" s="40" t="str">
        <f>IFERROR(Base!BE85/GAMSbase!BE85,"")</f>
        <v/>
      </c>
      <c r="BG85" s="40" t="str">
        <f>IFERROR(Base!BF85/GAMSbase!BF85,"")</f>
        <v/>
      </c>
      <c r="BH85" s="40" t="str">
        <f>IFERROR(Base!BG85/GAMSbase!BG85,"")</f>
        <v/>
      </c>
      <c r="BI85" s="40" t="str">
        <f>IFERROR(Base!BH85/GAMSbase!BH85,"")</f>
        <v/>
      </c>
      <c r="BJ85" s="40" t="str">
        <f>IFERROR(Base!BI85/GAMSbase!BI85,"")</f>
        <v/>
      </c>
    </row>
    <row r="86" spans="1:62" x14ac:dyDescent="0.15">
      <c r="A86" t="str">
        <f>Base!A86</f>
        <v>CARBON CYCLE (beginning of period)</v>
      </c>
      <c r="B86" t="str">
        <f>GAMSbase!A86</f>
        <v>* CARBON CYCLE</v>
      </c>
      <c r="C86" s="40" t="str">
        <f>IFERROR(Base!B86/GAMSbase!B86,"")</f>
        <v/>
      </c>
      <c r="D86" s="40" t="str">
        <f>IFERROR(Base!C86/GAMSbase!C86,"")</f>
        <v/>
      </c>
      <c r="E86" s="40" t="str">
        <f>IFERROR(Base!D86/GAMSbase!D86,"")</f>
        <v/>
      </c>
      <c r="F86" s="40" t="str">
        <f>IFERROR(Base!E86/GAMSbase!E86,"")</f>
        <v/>
      </c>
      <c r="G86" s="40" t="str">
        <f>IFERROR(Base!F86/GAMSbase!F86,"")</f>
        <v/>
      </c>
      <c r="H86" s="40" t="str">
        <f>IFERROR(Base!G86/GAMSbase!G86,"")</f>
        <v/>
      </c>
      <c r="I86" s="40" t="str">
        <f>IFERROR(Base!H86/GAMSbase!H86,"")</f>
        <v/>
      </c>
      <c r="J86" s="40" t="str">
        <f>IFERROR(Base!I86/GAMSbase!I86,"")</f>
        <v/>
      </c>
      <c r="K86" s="40" t="str">
        <f>IFERROR(Base!J86/GAMSbase!J86,"")</f>
        <v/>
      </c>
      <c r="L86" s="40" t="str">
        <f>IFERROR(Base!K86/GAMSbase!K86,"")</f>
        <v/>
      </c>
      <c r="M86" s="40" t="str">
        <f>IFERROR(Base!L86/GAMSbase!L86,"")</f>
        <v/>
      </c>
      <c r="N86" s="40" t="str">
        <f>IFERROR(Base!M86/GAMSbase!M86,"")</f>
        <v/>
      </c>
      <c r="O86" s="40" t="str">
        <f>IFERROR(Base!N86/GAMSbase!N86,"")</f>
        <v/>
      </c>
      <c r="P86" s="40" t="str">
        <f>IFERROR(Base!O86/GAMSbase!O86,"")</f>
        <v/>
      </c>
      <c r="Q86" s="40" t="str">
        <f>IFERROR(Base!P86/GAMSbase!P86,"")</f>
        <v/>
      </c>
      <c r="R86" s="40" t="str">
        <f>IFERROR(Base!Q86/GAMSbase!Q86,"")</f>
        <v/>
      </c>
      <c r="S86" s="40" t="str">
        <f>IFERROR(Base!R86/GAMSbase!R86,"")</f>
        <v/>
      </c>
      <c r="T86" s="40" t="str">
        <f>IFERROR(Base!S86/GAMSbase!S86,"")</f>
        <v/>
      </c>
      <c r="U86" s="40" t="str">
        <f>IFERROR(Base!T86/GAMSbase!T86,"")</f>
        <v/>
      </c>
      <c r="V86" s="40" t="str">
        <f>IFERROR(Base!U86/GAMSbase!U86,"")</f>
        <v/>
      </c>
      <c r="W86" s="40" t="str">
        <f>IFERROR(Base!V86/GAMSbase!V86,"")</f>
        <v/>
      </c>
      <c r="X86" s="40" t="str">
        <f>IFERROR(Base!W86/GAMSbase!W86,"")</f>
        <v/>
      </c>
      <c r="Y86" s="40" t="str">
        <f>IFERROR(Base!X86/GAMSbase!X86,"")</f>
        <v/>
      </c>
      <c r="Z86" s="40" t="str">
        <f>IFERROR(Base!Y86/GAMSbase!Y86,"")</f>
        <v/>
      </c>
      <c r="AA86" s="40" t="str">
        <f>IFERROR(Base!Z86/GAMSbase!Z86,"")</f>
        <v/>
      </c>
      <c r="AB86" s="40" t="str">
        <f>IFERROR(Base!AA86/GAMSbase!AA86,"")</f>
        <v/>
      </c>
      <c r="AC86" s="40" t="str">
        <f>IFERROR(Base!AB86/GAMSbase!AB86,"")</f>
        <v/>
      </c>
      <c r="AD86" s="40" t="str">
        <f>IFERROR(Base!AC86/GAMSbase!AC86,"")</f>
        <v/>
      </c>
      <c r="AE86" s="40" t="str">
        <f>IFERROR(Base!AD86/GAMSbase!AD86,"")</f>
        <v/>
      </c>
      <c r="AF86" s="40" t="str">
        <f>IFERROR(Base!AE86/GAMSbase!AE86,"")</f>
        <v/>
      </c>
      <c r="AG86" s="40" t="str">
        <f>IFERROR(Base!AF86/GAMSbase!AF86,"")</f>
        <v/>
      </c>
      <c r="AH86" s="40" t="str">
        <f>IFERROR(Base!AG86/GAMSbase!AG86,"")</f>
        <v/>
      </c>
      <c r="AI86" s="40" t="str">
        <f>IFERROR(Base!AH86/GAMSbase!AH86,"")</f>
        <v/>
      </c>
      <c r="AJ86" s="40" t="str">
        <f>IFERROR(Base!AI86/GAMSbase!AI86,"")</f>
        <v/>
      </c>
      <c r="AK86" s="40" t="str">
        <f>IFERROR(Base!AJ86/GAMSbase!AJ86,"")</f>
        <v/>
      </c>
      <c r="AL86" s="40" t="str">
        <f>IFERROR(Base!AK86/GAMSbase!AK86,"")</f>
        <v/>
      </c>
      <c r="AM86" s="40" t="str">
        <f>IFERROR(Base!AL86/GAMSbase!AL86,"")</f>
        <v/>
      </c>
      <c r="AN86" s="40" t="str">
        <f>IFERROR(Base!AM86/GAMSbase!AM86,"")</f>
        <v/>
      </c>
      <c r="AO86" s="40" t="str">
        <f>IFERROR(Base!AN86/GAMSbase!AN86,"")</f>
        <v/>
      </c>
      <c r="AP86" s="40" t="str">
        <f>IFERROR(Base!AO86/GAMSbase!AO86,"")</f>
        <v/>
      </c>
      <c r="AQ86" s="40" t="str">
        <f>IFERROR(Base!AP86/GAMSbase!AP86,"")</f>
        <v/>
      </c>
      <c r="AR86" s="40" t="str">
        <f>IFERROR(Base!AQ86/GAMSbase!AQ86,"")</f>
        <v/>
      </c>
      <c r="AS86" s="40" t="str">
        <f>IFERROR(Base!AR86/GAMSbase!AR86,"")</f>
        <v/>
      </c>
      <c r="AT86" s="40" t="str">
        <f>IFERROR(Base!AS86/GAMSbase!AS86,"")</f>
        <v/>
      </c>
      <c r="AU86" s="40" t="str">
        <f>IFERROR(Base!AT86/GAMSbase!AT86,"")</f>
        <v/>
      </c>
      <c r="AV86" s="40" t="str">
        <f>IFERROR(Base!AU86/GAMSbase!AU86,"")</f>
        <v/>
      </c>
      <c r="AW86" s="40" t="str">
        <f>IFERROR(Base!AV86/GAMSbase!AV86,"")</f>
        <v/>
      </c>
      <c r="AX86" s="40" t="str">
        <f>IFERROR(Base!AW86/GAMSbase!AW86,"")</f>
        <v/>
      </c>
      <c r="AY86" s="40" t="str">
        <f>IFERROR(Base!AX86/GAMSbase!AX86,"")</f>
        <v/>
      </c>
      <c r="AZ86" s="40" t="str">
        <f>IFERROR(Base!AY86/GAMSbase!AY86,"")</f>
        <v/>
      </c>
      <c r="BA86" s="40" t="str">
        <f>IFERROR(Base!AZ86/GAMSbase!AZ86,"")</f>
        <v/>
      </c>
      <c r="BB86" s="40" t="str">
        <f>IFERROR(Base!BA86/GAMSbase!BA86,"")</f>
        <v/>
      </c>
      <c r="BC86" s="40" t="str">
        <f>IFERROR(Base!BB86/GAMSbase!BB86,"")</f>
        <v/>
      </c>
      <c r="BD86" s="40" t="str">
        <f>IFERROR(Base!BC86/GAMSbase!BC86,"")</f>
        <v/>
      </c>
      <c r="BE86" s="40" t="str">
        <f>IFERROR(Base!BD86/GAMSbase!BD86,"")</f>
        <v/>
      </c>
      <c r="BF86" s="40" t="str">
        <f>IFERROR(Base!BE86/GAMSbase!BE86,"")</f>
        <v/>
      </c>
      <c r="BG86" s="40" t="str">
        <f>IFERROR(Base!BF86/GAMSbase!BF86,"")</f>
        <v/>
      </c>
      <c r="BH86" s="40" t="str">
        <f>IFERROR(Base!BG86/GAMSbase!BG86,"")</f>
        <v/>
      </c>
      <c r="BI86" s="40" t="str">
        <f>IFERROR(Base!BH86/GAMSbase!BH86,"")</f>
        <v/>
      </c>
      <c r="BJ86" s="40" t="str">
        <f>IFERROR(Base!BI86/GAMSbase!BI86,"")</f>
        <v/>
      </c>
    </row>
    <row r="87" spans="1:62" x14ac:dyDescent="0.15">
      <c r="A87" t="str">
        <f>Base!A87</f>
        <v>Atmospheric concentration of carbon (GTC)</v>
      </c>
      <c r="B87" t="str">
        <f>GAMSbase!A87</f>
        <v>Atmospheric concentration of carbon (GTC)</v>
      </c>
      <c r="C87" s="40">
        <f>IFERROR(Base!B87/GAMSbase!B87,"")</f>
        <v>1.0248073217726397</v>
      </c>
      <c r="D87" s="40">
        <f>IFERROR(Base!C87/GAMSbase!C87,"")</f>
        <v>1.0291188986359019</v>
      </c>
      <c r="E87" s="40">
        <f>IFERROR(Base!D87/GAMSbase!D87,"")</f>
        <v>1.0323405209842709</v>
      </c>
      <c r="F87" s="40">
        <f>IFERROR(Base!E87/GAMSbase!E87,"")</f>
        <v>1.0345008386396799</v>
      </c>
      <c r="G87" s="40">
        <f>IFERROR(Base!F87/GAMSbase!F87,"")</f>
        <v>1.035635564921831</v>
      </c>
      <c r="H87" s="40">
        <f>IFERROR(Base!G87/GAMSbase!G87,"")</f>
        <v>1.0358021935183812</v>
      </c>
      <c r="I87" s="40">
        <f>IFERROR(Base!H87/GAMSbase!H87,"")</f>
        <v>1.0350818659089094</v>
      </c>
      <c r="J87" s="40">
        <f>IFERROR(Base!I87/GAMSbase!I87,"")</f>
        <v>1.0335747817214629</v>
      </c>
      <c r="K87" s="40">
        <f>IFERROR(Base!J87/GAMSbase!J87,"")</f>
        <v>1.0313931563759484</v>
      </c>
      <c r="L87" s="40">
        <f>IFERROR(Base!K87/GAMSbase!K87,"")</f>
        <v>1.0286540621614297</v>
      </c>
      <c r="M87" s="40">
        <f>IFERROR(Base!L87/GAMSbase!L87,"")</f>
        <v>1.0254733449150311</v>
      </c>
      <c r="N87" s="40">
        <f>IFERROR(Base!M87/GAMSbase!M87,"")</f>
        <v>1.0219610686308334</v>
      </c>
      <c r="O87" s="40">
        <f>IFERROR(Base!N87/GAMSbase!N87,"")</f>
        <v>1.0182185043503782</v>
      </c>
      <c r="P87" s="40">
        <f>IFERROR(Base!O87/GAMSbase!O87,"")</f>
        <v>1.0143364577300824</v>
      </c>
      <c r="Q87" s="40">
        <f>IFERROR(Base!P87/GAMSbase!P87,"")</f>
        <v>1.0103946460526831</v>
      </c>
      <c r="R87" s="40">
        <f>IFERROR(Base!Q87/GAMSbase!Q87,"")</f>
        <v>1.0064618324246957</v>
      </c>
      <c r="S87" s="40">
        <f>IFERROR(Base!R87/GAMSbase!R87,"")</f>
        <v>1.0025964617115446</v>
      </c>
      <c r="T87" s="40">
        <f>IFERROR(Base!S87/GAMSbase!S87,"")</f>
        <v>0.99884759418150726</v>
      </c>
      <c r="U87" s="40">
        <f>IFERROR(Base!T87/GAMSbase!T87,"")</f>
        <v>0.99525598413971827</v>
      </c>
      <c r="V87" s="40">
        <f>IFERROR(Base!U87/GAMSbase!U87,"")</f>
        <v>0.99185519483254603</v>
      </c>
      <c r="W87" s="40">
        <f>IFERROR(Base!V87/GAMSbase!V87,"")</f>
        <v>0.98867395635393984</v>
      </c>
      <c r="X87" s="40">
        <f>IFERROR(Base!W87/GAMSbase!W87,"")</f>
        <v>0.98573527349787926</v>
      </c>
      <c r="Y87" s="40">
        <f>IFERROR(Base!X87/GAMSbase!X87,"")</f>
        <v>0.98305771087182037</v>
      </c>
      <c r="Z87" s="40">
        <f>IFERROR(Base!Y87/GAMSbase!Y87,"")</f>
        <v>0.98065646301142084</v>
      </c>
      <c r="AA87" s="40">
        <f>IFERROR(Base!Z87/GAMSbase!Z87,"")</f>
        <v>0.97854425417085367</v>
      </c>
      <c r="AB87" s="40">
        <f>IFERROR(Base!AA87/GAMSbase!AA87,"")</f>
        <v>0.97673210352662287</v>
      </c>
      <c r="AC87" s="40">
        <f>IFERROR(Base!AB87/GAMSbase!AB87,"")</f>
        <v>0.97522998492220536</v>
      </c>
      <c r="AD87" s="40">
        <f>IFERROR(Base!AC87/GAMSbase!AC87,"")</f>
        <v>0.97404740537943268</v>
      </c>
      <c r="AE87" s="40">
        <f>IFERROR(Base!AD87/GAMSbase!AD87,"")</f>
        <v>0.97319392299176466</v>
      </c>
      <c r="AF87" s="40">
        <f>IFERROR(Base!AE87/GAMSbase!AE87,"")</f>
        <v>0.97267962227317295</v>
      </c>
      <c r="AG87" s="40">
        <f>IFERROR(Base!AF87/GAMSbase!AF87,"")</f>
        <v>0.97251556334393985</v>
      </c>
      <c r="AH87" s="40">
        <f>IFERROR(Base!AG87/GAMSbase!AG87,"")</f>
        <v>0.9727142202338751</v>
      </c>
      <c r="AI87" s="40">
        <f>IFERROR(Base!AH87/GAMSbase!AH87,"")</f>
        <v>0.97328992323346153</v>
      </c>
      <c r="AJ87" s="40">
        <f>IFERROR(Base!AI87/GAMSbase!AI87,"")</f>
        <v>0.97425932040767227</v>
      </c>
      <c r="AK87" s="40">
        <f>IFERROR(Base!AJ87/GAMSbase!AJ87,"")</f>
        <v>0.97564187422264403</v>
      </c>
      <c r="AL87" s="40">
        <f>IFERROR(Base!AK87/GAMSbase!AK87,"")</f>
        <v>0.97746041082944735</v>
      </c>
      <c r="AM87" s="40">
        <f>IFERROR(Base!AL87/GAMSbase!AL87,"")</f>
        <v>0.979741741930649</v>
      </c>
      <c r="AN87" s="40">
        <f>IFERROR(Base!AM87/GAMSbase!AM87,"")</f>
        <v>0.98251738262912858</v>
      </c>
      <c r="AO87" s="40">
        <f>IFERROR(Base!AN87/GAMSbase!AN87,"")</f>
        <v>0.98582439350505913</v>
      </c>
      <c r="AP87" s="40">
        <f>IFERROR(Base!AO87/GAMSbase!AO87,"")</f>
        <v>0.9897063820322145</v>
      </c>
      <c r="AQ87" s="40">
        <f>IFERROR(Base!AP87/GAMSbase!AP87,"")</f>
        <v>0.99421470836873271</v>
      </c>
      <c r="AR87" s="40">
        <f>IFERROR(Base!AQ87/GAMSbase!AQ87,"")</f>
        <v>0.99940995566757074</v>
      </c>
      <c r="AS87" s="40">
        <f>IFERROR(Base!AR87/GAMSbase!AR87,"")</f>
        <v>1.0053637495381746</v>
      </c>
      <c r="AT87" s="40">
        <f>IFERROR(Base!AS87/GAMSbase!AS87,"")</f>
        <v>1.0121610533967444</v>
      </c>
      <c r="AU87" s="40">
        <f>IFERROR(Base!AT87/GAMSbase!AT87,"")</f>
        <v>1.0199031444844247</v>
      </c>
      <c r="AV87" s="40">
        <f>IFERROR(Base!AU87/GAMSbase!AU87,"")</f>
        <v>1.0287116250412507</v>
      </c>
      <c r="AW87" s="40">
        <f>IFERROR(Base!AV87/GAMSbase!AV87,"")</f>
        <v>1.0573678375493414</v>
      </c>
      <c r="AX87" s="40">
        <f>IFERROR(Base!AW87/GAMSbase!AW87,"")</f>
        <v>1.0853095547801932</v>
      </c>
      <c r="AY87" s="40">
        <f>IFERROR(Base!AX87/GAMSbase!AX87,"")</f>
        <v>1.1121224047774432</v>
      </c>
      <c r="AZ87" s="40">
        <f>IFERROR(Base!AY87/GAMSbase!AY87,"")</f>
        <v>1.1375315420073258</v>
      </c>
      <c r="BA87" s="40">
        <f>IFERROR(Base!AZ87/GAMSbase!AZ87,"")</f>
        <v>1.1613658243284561</v>
      </c>
      <c r="BB87" s="40">
        <f>IFERROR(Base!BA87/GAMSbase!BA87,"")</f>
        <v>1.1835274638099607</v>
      </c>
      <c r="BC87" s="40">
        <f>IFERROR(Base!BB87/GAMSbase!BB87,"")</f>
        <v>1.2041660825745901</v>
      </c>
      <c r="BD87" s="40">
        <f>IFERROR(Base!BC87/GAMSbase!BC87,"")</f>
        <v>1.2232639550973003</v>
      </c>
      <c r="BE87" s="40">
        <f>IFERROR(Base!BD87/GAMSbase!BD87,"")</f>
        <v>1.2408443371342672</v>
      </c>
      <c r="BF87" s="40">
        <f>IFERROR(Base!BE87/GAMSbase!BE87,"")</f>
        <v>1.2569590250571412</v>
      </c>
      <c r="BG87" s="40">
        <f>IFERROR(Base!BF87/GAMSbase!BF87,"")</f>
        <v>1.2716788180006531</v>
      </c>
      <c r="BH87" s="40">
        <f>IFERROR(Base!BG87/GAMSbase!BG87,"")</f>
        <v>1.281391351579845</v>
      </c>
      <c r="BI87" s="40">
        <f>IFERROR(Base!BH87/GAMSbase!BH87,"")</f>
        <v>1.2581884454533809</v>
      </c>
      <c r="BJ87" s="40">
        <f>IFERROR(Base!BI87/GAMSbase!BI87,"")</f>
        <v>1.2032626287529973</v>
      </c>
    </row>
    <row r="88" spans="1:62" x14ac:dyDescent="0.15">
      <c r="A88" t="str">
        <f>Base!A88</f>
        <v>Atmospheric concentration of carbon (ppm)</v>
      </c>
      <c r="B88" t="str">
        <f>GAMSbase!A88</f>
        <v>Atmospheric concentration of carbon (ppm)</v>
      </c>
      <c r="C88" s="40">
        <f>IFERROR(Base!B88/GAMSbase!B88,"")</f>
        <v>1.0248073217725806</v>
      </c>
      <c r="D88" s="40">
        <f>IFERROR(Base!C88/GAMSbase!C88,"")</f>
        <v>1.0291188986358994</v>
      </c>
      <c r="E88" s="40">
        <f>IFERROR(Base!D88/GAMSbase!D88,"")</f>
        <v>1.0323405209844068</v>
      </c>
      <c r="F88" s="40">
        <f>IFERROR(Base!E88/GAMSbase!E88,"")</f>
        <v>1.0345008386397512</v>
      </c>
      <c r="G88" s="40">
        <f>IFERROR(Base!F88/GAMSbase!F88,"")</f>
        <v>1.0356355649218645</v>
      </c>
      <c r="H88" s="40">
        <f>IFERROR(Base!G88/GAMSbase!G88,"")</f>
        <v>1.0358021935184103</v>
      </c>
      <c r="I88" s="40">
        <f>IFERROR(Base!H88/GAMSbase!H88,"")</f>
        <v>1.0350818659088952</v>
      </c>
      <c r="J88" s="40">
        <f>IFERROR(Base!I88/GAMSbase!I88,"")</f>
        <v>1.0335747817214032</v>
      </c>
      <c r="K88" s="40">
        <f>IFERROR(Base!J88/GAMSbase!J88,"")</f>
        <v>1.0313931563760126</v>
      </c>
      <c r="L88" s="40">
        <f>IFERROR(Base!K88/GAMSbase!K88,"")</f>
        <v>1.0286540621613747</v>
      </c>
      <c r="M88" s="40">
        <f>IFERROR(Base!L88/GAMSbase!L88,"")</f>
        <v>1.0254733449149498</v>
      </c>
      <c r="N88" s="40">
        <f>IFERROR(Base!M88/GAMSbase!M88,"")</f>
        <v>1.0219610686308245</v>
      </c>
      <c r="O88" s="40">
        <f>IFERROR(Base!N88/GAMSbase!N88,"")</f>
        <v>1.0182185043503917</v>
      </c>
      <c r="P88" s="40">
        <f>IFERROR(Base!O88/GAMSbase!O88,"")</f>
        <v>1.0143364577300356</v>
      </c>
      <c r="Q88" s="40">
        <f>IFERROR(Base!P88/GAMSbase!P88,"")</f>
        <v>1.0103946460527291</v>
      </c>
      <c r="R88" s="40">
        <f>IFERROR(Base!Q88/GAMSbase!Q88,"")</f>
        <v>1.0064618324246686</v>
      </c>
      <c r="S88" s="40">
        <f>IFERROR(Base!R88/GAMSbase!R88,"")</f>
        <v>1.0025964617115248</v>
      </c>
      <c r="T88" s="40">
        <f>IFERROR(Base!S88/GAMSbase!S88,"")</f>
        <v>0.99884759418154867</v>
      </c>
      <c r="U88" s="40">
        <f>IFERROR(Base!T88/GAMSbase!T88,"")</f>
        <v>0.99525598413977934</v>
      </c>
      <c r="V88" s="40">
        <f>IFERROR(Base!U88/GAMSbase!U88,"")</f>
        <v>0.99185519483255813</v>
      </c>
      <c r="W88" s="40">
        <f>IFERROR(Base!V88/GAMSbase!V88,"")</f>
        <v>0.98867395635393429</v>
      </c>
      <c r="X88" s="40">
        <f>IFERROR(Base!W88/GAMSbase!W88,"")</f>
        <v>0.98573527349790768</v>
      </c>
      <c r="Y88" s="40">
        <f>IFERROR(Base!X88/GAMSbase!X88,"")</f>
        <v>0.98305771087183413</v>
      </c>
      <c r="Z88" s="40">
        <f>IFERROR(Base!Y88/GAMSbase!Y88,"")</f>
        <v>0.98065646301138243</v>
      </c>
      <c r="AA88" s="40">
        <f>IFERROR(Base!Z88/GAMSbase!Z88,"")</f>
        <v>0.97854425417084212</v>
      </c>
      <c r="AB88" s="40">
        <f>IFERROR(Base!AA88/GAMSbase!AA88,"")</f>
        <v>0.97673210352662621</v>
      </c>
      <c r="AC88" s="40">
        <f>IFERROR(Base!AB88/GAMSbase!AB88,"")</f>
        <v>0.97522998492220037</v>
      </c>
      <c r="AD88" s="40">
        <f>IFERROR(Base!AC88/GAMSbase!AC88,"")</f>
        <v>0.97404740537945866</v>
      </c>
      <c r="AE88" s="40">
        <f>IFERROR(Base!AD88/GAMSbase!AD88,"")</f>
        <v>0.97319392299178442</v>
      </c>
      <c r="AF88" s="40">
        <f>IFERROR(Base!AE88/GAMSbase!AE88,"")</f>
        <v>0.97267962227317972</v>
      </c>
      <c r="AG88" s="40">
        <f>IFERROR(Base!AF88/GAMSbase!AF88,"")</f>
        <v>0.97251556334392908</v>
      </c>
      <c r="AH88" s="40">
        <f>IFERROR(Base!AG88/GAMSbase!AG88,"")</f>
        <v>0.97271422023387122</v>
      </c>
      <c r="AI88" s="40">
        <f>IFERROR(Base!AH88/GAMSbase!AH88,"")</f>
        <v>0.97328992323343222</v>
      </c>
      <c r="AJ88" s="40">
        <f>IFERROR(Base!AI88/GAMSbase!AI88,"")</f>
        <v>0.97425932040764107</v>
      </c>
      <c r="AK88" s="40">
        <f>IFERROR(Base!AJ88/GAMSbase!AJ88,"")</f>
        <v>0.97564187422259818</v>
      </c>
      <c r="AL88" s="40">
        <f>IFERROR(Base!AK88/GAMSbase!AK88,"")</f>
        <v>0.97746041082946911</v>
      </c>
      <c r="AM88" s="40">
        <f>IFERROR(Base!AL88/GAMSbase!AL88,"")</f>
        <v>0.97974174193061592</v>
      </c>
      <c r="AN88" s="40">
        <f>IFERROR(Base!AM88/GAMSbase!AM88,"")</f>
        <v>0.98251738262912536</v>
      </c>
      <c r="AO88" s="40">
        <f>IFERROR(Base!AN88/GAMSbase!AN88,"")</f>
        <v>0.98582439350504603</v>
      </c>
      <c r="AP88" s="40">
        <f>IFERROR(Base!AO88/GAMSbase!AO88,"")</f>
        <v>0.98970638203221684</v>
      </c>
      <c r="AQ88" s="40">
        <f>IFERROR(Base!AP88/GAMSbase!AP88,"")</f>
        <v>0.99421470836874482</v>
      </c>
      <c r="AR88" s="40">
        <f>IFERROR(Base!AQ88/GAMSbase!AQ88,"")</f>
        <v>0.99940995566753377</v>
      </c>
      <c r="AS88" s="40">
        <f>IFERROR(Base!AR88/GAMSbase!AR88,"")</f>
        <v>1.0053637495381746</v>
      </c>
      <c r="AT88" s="40">
        <f>IFERROR(Base!AS88/GAMSbase!AS88,"")</f>
        <v>1.0121610533967578</v>
      </c>
      <c r="AU88" s="40">
        <f>IFERROR(Base!AT88/GAMSbase!AT88,"")</f>
        <v>1.0199031444844435</v>
      </c>
      <c r="AV88" s="40">
        <f>IFERROR(Base!AU88/GAMSbase!AU88,"")</f>
        <v>1.0287116250412478</v>
      </c>
      <c r="AW88" s="40">
        <f>IFERROR(Base!AV88/GAMSbase!AV88,"")</f>
        <v>1.057367837549358</v>
      </c>
      <c r="AX88" s="40">
        <f>IFERROR(Base!AW88/GAMSbase!AW88,"")</f>
        <v>1.0853095547801659</v>
      </c>
      <c r="AY88" s="40">
        <f>IFERROR(Base!AX88/GAMSbase!AX88,"")</f>
        <v>1.1121224047774367</v>
      </c>
      <c r="AZ88" s="40">
        <f>IFERROR(Base!AY88/GAMSbase!AY88,"")</f>
        <v>1.1375315420073544</v>
      </c>
      <c r="BA88" s="40">
        <f>IFERROR(Base!AZ88/GAMSbase!AZ88,"")</f>
        <v>1.1613658243284481</v>
      </c>
      <c r="BB88" s="40">
        <f>IFERROR(Base!BA88/GAMSbase!BA88,"")</f>
        <v>1.1835274638099957</v>
      </c>
      <c r="BC88" s="40">
        <f>IFERROR(Base!BB88/GAMSbase!BB88,"")</f>
        <v>1.2041660825746006</v>
      </c>
      <c r="BD88" s="40">
        <f>IFERROR(Base!BC88/GAMSbase!BC88,"")</f>
        <v>1.2232639550973115</v>
      </c>
      <c r="BE88" s="40">
        <f>IFERROR(Base!BD88/GAMSbase!BD88,"")</f>
        <v>1.2408443371342714</v>
      </c>
      <c r="BF88" s="40">
        <f>IFERROR(Base!BE88/GAMSbase!BE88,"")</f>
        <v>1.2569590250570954</v>
      </c>
      <c r="BG88" s="40">
        <f>IFERROR(Base!BF88/GAMSbase!BF88,"")</f>
        <v>1.2716788180007235</v>
      </c>
      <c r="BH88" s="40">
        <f>IFERROR(Base!BG88/GAMSbase!BG88,"")</f>
        <v>1.2813913515798205</v>
      </c>
      <c r="BI88" s="40">
        <f>IFERROR(Base!BH88/GAMSbase!BH88,"")</f>
        <v>1.2581884454534251</v>
      </c>
      <c r="BJ88" s="40">
        <f>IFERROR(Base!BI88/GAMSbase!BI88,"")</f>
        <v>1.2032626287530255</v>
      </c>
    </row>
    <row r="89" spans="1:62" x14ac:dyDescent="0.15">
      <c r="A89" t="str">
        <f>Base!A89</f>
        <v>Concentration in biosphere and upper oceans (GTC)</v>
      </c>
      <c r="B89" t="str">
        <f>GAMSbase!A89</f>
        <v>Concentration in biosphere and upper oceans (GTC)</v>
      </c>
      <c r="C89" s="40">
        <f>IFERROR(Base!B89/GAMSbase!B89,"")</f>
        <v>0.30124426981008512</v>
      </c>
      <c r="D89" s="40">
        <f>IFERROR(Base!C89/GAMSbase!C89,"")</f>
        <v>0.30581201617898729</v>
      </c>
      <c r="E89" s="40">
        <f>IFERROR(Base!D89/GAMSbase!D89,"")</f>
        <v>0.31142231749841903</v>
      </c>
      <c r="F89" s="40">
        <f>IFERROR(Base!E89/GAMSbase!E89,"")</f>
        <v>0.31780963251902072</v>
      </c>
      <c r="G89" s="40">
        <f>IFERROR(Base!F89/GAMSbase!F89,"")</f>
        <v>0.32475794056347862</v>
      </c>
      <c r="H89" s="40">
        <f>IFERROR(Base!G89/GAMSbase!G89,"")</f>
        <v>0.33208273138888422</v>
      </c>
      <c r="I89" s="40">
        <f>IFERROR(Base!H89/GAMSbase!H89,"")</f>
        <v>0.33962066201779573</v>
      </c>
      <c r="J89" s="40">
        <f>IFERROR(Base!I89/GAMSbase!I89,"")</f>
        <v>0.3472242682051831</v>
      </c>
      <c r="K89" s="40">
        <f>IFERROR(Base!J89/GAMSbase!J89,"")</f>
        <v>0.3547598499245842</v>
      </c>
      <c r="L89" s="40">
        <f>IFERROR(Base!K89/GAMSbase!K89,"")</f>
        <v>0.36210718556475113</v>
      </c>
      <c r="M89" s="40">
        <f>IFERROR(Base!L89/GAMSbase!L89,"")</f>
        <v>0.36916012847333518</v>
      </c>
      <c r="N89" s="40">
        <f>IFERROR(Base!M89/GAMSbase!M89,"")</f>
        <v>0.37582744308717825</v>
      </c>
      <c r="O89" s="40">
        <f>IFERROR(Base!N89/GAMSbase!N89,"")</f>
        <v>0.38203347200940702</v>
      </c>
      <c r="P89" s="40">
        <f>IFERROR(Base!O89/GAMSbase!O89,"")</f>
        <v>0.38771840541959118</v>
      </c>
      <c r="Q89" s="40">
        <f>IFERROR(Base!P89/GAMSbase!P89,"")</f>
        <v>0.39283805929224286</v>
      </c>
      <c r="R89" s="40">
        <f>IFERROR(Base!Q89/GAMSbase!Q89,"")</f>
        <v>0.39736316523346293</v>
      </c>
      <c r="S89" s="40">
        <f>IFERROR(Base!R89/GAMSbase!R89,"")</f>
        <v>0.40127823765019682</v>
      </c>
      <c r="T89" s="40">
        <f>IFERROR(Base!S89/GAMSbase!S89,"")</f>
        <v>0.40458011887145973</v>
      </c>
      <c r="U89" s="40">
        <f>IFERROR(Base!T89/GAMSbase!T89,"")</f>
        <v>0.40727631554894367</v>
      </c>
      <c r="V89" s="40">
        <f>IFERROR(Base!U89/GAMSbase!U89,"")</f>
        <v>0.40938323602771831</v>
      </c>
      <c r="W89" s="40">
        <f>IFERROR(Base!V89/GAMSbase!V89,"")</f>
        <v>0.41092442384459704</v>
      </c>
      <c r="X89" s="40">
        <f>IFERROR(Base!W89/GAMSbase!W89,"")</f>
        <v>0.41192898299760722</v>
      </c>
      <c r="Y89" s="40">
        <f>IFERROR(Base!X89/GAMSbase!X89,"")</f>
        <v>0.41243002452810767</v>
      </c>
      <c r="Z89" s="40">
        <f>IFERROR(Base!Y89/GAMSbase!Y89,"")</f>
        <v>0.41246327193836868</v>
      </c>
      <c r="AA89" s="40">
        <f>IFERROR(Base!Z89/GAMSbase!Z89,"")</f>
        <v>0.41206585706899695</v>
      </c>
      <c r="AB89" s="40">
        <f>IFERROR(Base!AA89/GAMSbase!AA89,"")</f>
        <v>0.41127531539354628</v>
      </c>
      <c r="AC89" s="40">
        <f>IFERROR(Base!AB89/GAMSbase!AB89,"")</f>
        <v>0.41012877496950723</v>
      </c>
      <c r="AD89" s="40">
        <f>IFERROR(Base!AC89/GAMSbase!AC89,"")</f>
        <v>0.40866232424040466</v>
      </c>
      <c r="AE89" s="40">
        <f>IFERROR(Base!AD89/GAMSbase!AD89,"")</f>
        <v>0.40691053889610762</v>
      </c>
      <c r="AF89" s="40">
        <f>IFERROR(Base!AE89/GAMSbase!AE89,"")</f>
        <v>0.40490614587412105</v>
      </c>
      <c r="AG89" s="40">
        <f>IFERROR(Base!AF89/GAMSbase!AF89,"")</f>
        <v>0.40267980242360457</v>
      </c>
      <c r="AH89" s="40">
        <f>IFERROR(Base!AG89/GAMSbase!AG89,"")</f>
        <v>0.40025996927259683</v>
      </c>
      <c r="AI89" s="40">
        <f>IFERROR(Base!AH89/GAMSbase!AH89,"")</f>
        <v>0.39767285881009856</v>
      </c>
      <c r="AJ89" s="40">
        <f>IFERROR(Base!AI89/GAMSbase!AI89,"")</f>
        <v>0.39494244145619445</v>
      </c>
      <c r="AK89" s="40">
        <f>IFERROR(Base!AJ89/GAMSbase!AJ89,"")</f>
        <v>0.39209049576939514</v>
      </c>
      <c r="AL89" s="40">
        <f>IFERROR(Base!AK89/GAMSbase!AK89,"")</f>
        <v>0.38913669015571267</v>
      </c>
      <c r="AM89" s="40">
        <f>IFERROR(Base!AL89/GAMSbase!AL89,"")</f>
        <v>0.3860986861914168</v>
      </c>
      <c r="AN89" s="40">
        <f>IFERROR(Base!AM89/GAMSbase!AM89,"")</f>
        <v>0.38299225548376614</v>
      </c>
      <c r="AO89" s="40">
        <f>IFERROR(Base!AN89/GAMSbase!AN89,"")</f>
        <v>0.37983140364626539</v>
      </c>
      <c r="AP89" s="40">
        <f>IFERROR(Base!AO89/GAMSbase!AO89,"")</f>
        <v>0.37662849635252027</v>
      </c>
      <c r="AQ89" s="40">
        <f>IFERROR(Base!AP89/GAMSbase!AP89,"")</f>
        <v>0.37339438356516985</v>
      </c>
      <c r="AR89" s="40">
        <f>IFERROR(Base!AQ89/GAMSbase!AQ89,"")</f>
        <v>0.37013851893366878</v>
      </c>
      <c r="AS89" s="40">
        <f>IFERROR(Base!AR89/GAMSbase!AR89,"")</f>
        <v>0.36686907204480695</v>
      </c>
      <c r="AT89" s="40">
        <f>IFERROR(Base!AS89/GAMSbase!AS89,"")</f>
        <v>0.36359303173929824</v>
      </c>
      <c r="AU89" s="40">
        <f>IFERROR(Base!AT89/GAMSbase!AT89,"")</f>
        <v>0.36031629912451063</v>
      </c>
      <c r="AV89" s="40">
        <f>IFERROR(Base!AU89/GAMSbase!AU89,"")</f>
        <v>0.35704376937998011</v>
      </c>
      <c r="AW89" s="40">
        <f>IFERROR(Base!AV89/GAMSbase!AV89,"")</f>
        <v>0.35377940215257003</v>
      </c>
      <c r="AX89" s="40">
        <f>IFERROR(Base!AW89/GAMSbase!AW89,"")</f>
        <v>0.35049017626702661</v>
      </c>
      <c r="AY89" s="40">
        <f>IFERROR(Base!AX89/GAMSbase!AX89,"")</f>
        <v>0.34735491693940479</v>
      </c>
      <c r="AZ89" s="40">
        <f>IFERROR(Base!AY89/GAMSbase!AY89,"")</f>
        <v>0.34446740494666356</v>
      </c>
      <c r="BA89" s="40">
        <f>IFERROR(Base!AZ89/GAMSbase!AZ89,"")</f>
        <v>0.34186977918465744</v>
      </c>
      <c r="BB89" s="40">
        <f>IFERROR(Base!BA89/GAMSbase!BA89,"")</f>
        <v>0.33957331203298718</v>
      </c>
      <c r="BC89" s="40">
        <f>IFERROR(Base!BB89/GAMSbase!BB89,"")</f>
        <v>0.33757130455143852</v>
      </c>
      <c r="BD89" s="40">
        <f>IFERROR(Base!BC89/GAMSbase!BC89,"")</f>
        <v>0.3358492753245188</v>
      </c>
      <c r="BE89" s="40">
        <f>IFERROR(Base!BD89/GAMSbase!BD89,"")</f>
        <v>0.33438722499476198</v>
      </c>
      <c r="BF89" s="40">
        <f>IFERROR(Base!BE89/GAMSbase!BE89,"")</f>
        <v>0.33316290225009104</v>
      </c>
      <c r="BG89" s="40">
        <f>IFERROR(Base!BF89/GAMSbase!BF89,"")</f>
        <v>0.33215374364547512</v>
      </c>
      <c r="BH89" s="40">
        <f>IFERROR(Base!BG89/GAMSbase!BG89,"")</f>
        <v>0.33133798057601854</v>
      </c>
      <c r="BI89" s="40">
        <f>IFERROR(Base!BH89/GAMSbase!BH89,"")</f>
        <v>0.33065976763760158</v>
      </c>
      <c r="BJ89" s="40">
        <f>IFERROR(Base!BI89/GAMSbase!BI89,"")</f>
        <v>0.32979581789349255</v>
      </c>
    </row>
    <row r="90" spans="1:62" x14ac:dyDescent="0.15">
      <c r="A90" t="str">
        <f>Base!A90</f>
        <v>Concentration in deep oceans (GTC)</v>
      </c>
      <c r="B90" t="str">
        <f>GAMSbase!A90</f>
        <v>Concentration in deep oceans (GTC)</v>
      </c>
      <c r="C90" s="40">
        <f>IFERROR(Base!B90/GAMSbase!B90,"")</f>
        <v>0.17382617382617382</v>
      </c>
      <c r="D90" s="40">
        <f>IFERROR(Base!C90/GAMSbase!C90,"")</f>
        <v>0.17388554846982485</v>
      </c>
      <c r="E90" s="40">
        <f>IFERROR(Base!D90/GAMSbase!D90,"")</f>
        <v>0.17395210338963227</v>
      </c>
      <c r="F90" s="40">
        <f>IFERROR(Base!E90/GAMSbase!E90,"")</f>
        <v>0.17402749689623995</v>
      </c>
      <c r="G90" s="40">
        <f>IFERROR(Base!F90/GAMSbase!F90,"")</f>
        <v>0.17411317881570224</v>
      </c>
      <c r="H90" s="40">
        <f>IFERROR(Base!G90/GAMSbase!G90,"")</f>
        <v>0.17421044662118212</v>
      </c>
      <c r="I90" s="40">
        <f>IFERROR(Base!H90/GAMSbase!H90,"")</f>
        <v>0.17432047894363231</v>
      </c>
      <c r="J90" s="40">
        <f>IFERROR(Base!I90/GAMSbase!I90,"")</f>
        <v>0.17444435457481844</v>
      </c>
      <c r="K90" s="40">
        <f>IFERROR(Base!J90/GAMSbase!J90,"")</f>
        <v>0.17458306239003907</v>
      </c>
      <c r="L90" s="40">
        <f>IFERROR(Base!K90/GAMSbase!K90,"")</f>
        <v>0.17473750578828959</v>
      </c>
      <c r="M90" s="40">
        <f>IFERROR(Base!L90/GAMSbase!L90,"")</f>
        <v>0.17490850400557709</v>
      </c>
      <c r="N90" s="40">
        <f>IFERROR(Base!M90/GAMSbase!M90,"")</f>
        <v>0.17509679181786422</v>
      </c>
      <c r="O90" s="40">
        <f>IFERROR(Base!N90/GAMSbase!N90,"")</f>
        <v>0.17530301858674524</v>
      </c>
      <c r="P90" s="40">
        <f>IFERROR(Base!O90/GAMSbase!O90,"")</f>
        <v>0.17552774722607925</v>
      </c>
      <c r="Q90" s="40">
        <f>IFERROR(Base!P90/GAMSbase!P90,"")</f>
        <v>0.17577145342119488</v>
      </c>
      <c r="R90" s="40">
        <f>IFERROR(Base!Q90/GAMSbase!Q90,"")</f>
        <v>0.1760345252725119</v>
      </c>
      <c r="S90" s="40">
        <f>IFERROR(Base!R90/GAMSbase!R90,"")</f>
        <v>0.17631726343405146</v>
      </c>
      <c r="T90" s="40">
        <f>IFERROR(Base!S90/GAMSbase!S90,"")</f>
        <v>0.17661988175472157</v>
      </c>
      <c r="U90" s="40">
        <f>IFERROR(Base!T90/GAMSbase!T90,"")</f>
        <v>0.17694250839288023</v>
      </c>
      <c r="V90" s="40">
        <f>IFERROR(Base!U90/GAMSbase!U90,"")</f>
        <v>0.177285187353247</v>
      </c>
      <c r="W90" s="40">
        <f>IFERROR(Base!V90/GAMSbase!V90,"")</f>
        <v>0.17764788038292426</v>
      </c>
      <c r="X90" s="40">
        <f>IFERROR(Base!W90/GAMSbase!W90,"")</f>
        <v>0.17803046915485557</v>
      </c>
      <c r="Y90" s="40">
        <f>IFERROR(Base!X90/GAMSbase!X90,"")</f>
        <v>0.17843275786791923</v>
      </c>
      <c r="Z90" s="40">
        <f>IFERROR(Base!Y90/GAMSbase!Y90,"")</f>
        <v>0.17885447609985825</v>
      </c>
      <c r="AA90" s="40">
        <f>IFERROR(Base!Z90/GAMSbase!Z90,"")</f>
        <v>0.17929528181911381</v>
      </c>
      <c r="AB90" s="40">
        <f>IFERROR(Base!AA90/GAMSbase!AA90,"")</f>
        <v>0.17975476449259997</v>
      </c>
      <c r="AC90" s="40">
        <f>IFERROR(Base!AB90/GAMSbase!AB90,"")</f>
        <v>0.18023244824471626</v>
      </c>
      <c r="AD90" s="40">
        <f>IFERROR(Base!AC90/GAMSbase!AC90,"")</f>
        <v>0.18072779503412043</v>
      </c>
      <c r="AE90" s="40">
        <f>IFERROR(Base!AD90/GAMSbase!AD90,"")</f>
        <v>0.18124020782172498</v>
      </c>
      <c r="AF90" s="40">
        <f>IFERROR(Base!AE90/GAMSbase!AE90,"")</f>
        <v>0.18176903370816985</v>
      </c>
      <c r="AG90" s="40">
        <f>IFERROR(Base!AF90/GAMSbase!AF90,"")</f>
        <v>0.18231356702234261</v>
      </c>
      <c r="AH90" s="40">
        <f>IFERROR(Base!AG90/GAMSbase!AG90,"")</f>
        <v>0.18287305234502718</v>
      </c>
      <c r="AI90" s="40">
        <f>IFERROR(Base!AH90/GAMSbase!AH90,"")</f>
        <v>0.18344668745373943</v>
      </c>
      <c r="AJ90" s="40">
        <f>IFERROR(Base!AI90/GAMSbase!AI90,"")</f>
        <v>0.18403362617651867</v>
      </c>
      <c r="AK90" s="40">
        <f>IFERROR(Base!AJ90/GAMSbase!AJ90,"")</f>
        <v>0.184632981143769</v>
      </c>
      <c r="AL90" s="40">
        <f>IFERROR(Base!AK90/GAMSbase!AK90,"")</f>
        <v>0.18524382642850817</v>
      </c>
      <c r="AM90" s="40">
        <f>IFERROR(Base!AL90/GAMSbase!AL90,"")</f>
        <v>0.18586520006642177</v>
      </c>
      <c r="AN90" s="40">
        <f>IFERROR(Base!AM90/GAMSbase!AM90,"")</f>
        <v>0.18649610644809292</v>
      </c>
      <c r="AO90" s="40">
        <f>IFERROR(Base!AN90/GAMSbase!AN90,"")</f>
        <v>0.18713551857653465</v>
      </c>
      <c r="AP90" s="40">
        <f>IFERROR(Base!AO90/GAMSbase!AO90,"")</f>
        <v>0.18778238018398583</v>
      </c>
      <c r="AQ90" s="40">
        <f>IFERROR(Base!AP90/GAMSbase!AP90,"")</f>
        <v>0.18843560770243334</v>
      </c>
      <c r="AR90" s="40">
        <f>IFERROR(Base!AQ90/GAMSbase!AQ90,"")</f>
        <v>0.18909409208290431</v>
      </c>
      <c r="AS90" s="40">
        <f>IFERROR(Base!AR90/GAMSbase!AR90,"")</f>
        <v>0.18975670045875342</v>
      </c>
      <c r="AT90" s="40">
        <f>IFERROR(Base!AS90/GAMSbase!AS90,"")</f>
        <v>0.19042227764811548</v>
      </c>
      <c r="AU90" s="40">
        <f>IFERROR(Base!AT90/GAMSbase!AT90,"")</f>
        <v>0.1910896474898264</v>
      </c>
      <c r="AV90" s="40">
        <f>IFERROR(Base!AU90/GAMSbase!AU90,"")</f>
        <v>0.19175761400481414</v>
      </c>
      <c r="AW90" s="40">
        <f>IFERROR(Base!AV90/GAMSbase!AV90,"")</f>
        <v>0.19242496236984133</v>
      </c>
      <c r="AX90" s="40">
        <f>IFERROR(Base!AW90/GAMSbase!AW90,"")</f>
        <v>0.19309045967962898</v>
      </c>
      <c r="AY90" s="40">
        <f>IFERROR(Base!AX90/GAMSbase!AX90,"")</f>
        <v>0.19375168962934963</v>
      </c>
      <c r="AZ90" s="40">
        <f>IFERROR(Base!AY90/GAMSbase!AY90,"")</f>
        <v>0.19440715578556164</v>
      </c>
      <c r="BA90" s="40">
        <f>IFERROR(Base!AZ90/GAMSbase!AZ90,"")</f>
        <v>0.19505597394959925</v>
      </c>
      <c r="BB90" s="40">
        <f>IFERROR(Base!BA90/GAMSbase!BA90,"")</f>
        <v>0.19569766451083587</v>
      </c>
      <c r="BC90" s="40">
        <f>IFERROR(Base!BB90/GAMSbase!BB90,"")</f>
        <v>0.19633201258291505</v>
      </c>
      <c r="BD90" s="40">
        <f>IFERROR(Base!BC90/GAMSbase!BC90,"")</f>
        <v>0.19695897402403248</v>
      </c>
      <c r="BE90" s="40">
        <f>IFERROR(Base!BD90/GAMSbase!BD90,"")</f>
        <v>0.19757861395701556</v>
      </c>
      <c r="BF90" s="40">
        <f>IFERROR(Base!BE90/GAMSbase!BE90,"")</f>
        <v>0.19819106452902746</v>
      </c>
      <c r="BG90" s="40">
        <f>IFERROR(Base!BF90/GAMSbase!BF90,"")</f>
        <v>0.19879649697886076</v>
      </c>
      <c r="BH90" s="40">
        <f>IFERROR(Base!BG90/GAMSbase!BG90,"")</f>
        <v>0.19939510333045976</v>
      </c>
      <c r="BI90" s="40">
        <f>IFERROR(Base!BH90/GAMSbase!BH90,"")</f>
        <v>0.19998708454387998</v>
      </c>
      <c r="BJ90" s="40">
        <f>IFERROR(Base!BI90/GAMSbase!BI90,"")</f>
        <v>0.20057261895558023</v>
      </c>
    </row>
    <row r="91" spans="1:62" x14ac:dyDescent="0.15">
      <c r="A91" t="str">
        <f>Base!A91</f>
        <v>CUMULATIVE EMISSIONS/HOTELLING RENTS</v>
      </c>
      <c r="B91" t="str">
        <f>GAMSbase!A91</f>
        <v>* CUMULATIVE EMISSIONS</v>
      </c>
      <c r="C91" s="40" t="str">
        <f>IFERROR(Base!B91/GAMSbase!B91,"")</f>
        <v/>
      </c>
      <c r="D91" s="40" t="str">
        <f>IFERROR(Base!C91/GAMSbase!C91,"")</f>
        <v/>
      </c>
      <c r="E91" s="40" t="str">
        <f>IFERROR(Base!D91/GAMSbase!D91,"")</f>
        <v/>
      </c>
      <c r="F91" s="40" t="str">
        <f>IFERROR(Base!E91/GAMSbase!E91,"")</f>
        <v/>
      </c>
      <c r="G91" s="40" t="str">
        <f>IFERROR(Base!F91/GAMSbase!F91,"")</f>
        <v/>
      </c>
      <c r="H91" s="40" t="str">
        <f>IFERROR(Base!G91/GAMSbase!G91,"")</f>
        <v/>
      </c>
      <c r="I91" s="40" t="str">
        <f>IFERROR(Base!H91/GAMSbase!H91,"")</f>
        <v/>
      </c>
      <c r="J91" s="40" t="str">
        <f>IFERROR(Base!I91/GAMSbase!I91,"")</f>
        <v/>
      </c>
      <c r="K91" s="40" t="str">
        <f>IFERROR(Base!J91/GAMSbase!J91,"")</f>
        <v/>
      </c>
      <c r="L91" s="40" t="str">
        <f>IFERROR(Base!K91/GAMSbase!K91,"")</f>
        <v/>
      </c>
      <c r="M91" s="40" t="str">
        <f>IFERROR(Base!L91/GAMSbase!L91,"")</f>
        <v/>
      </c>
      <c r="N91" s="40" t="str">
        <f>IFERROR(Base!M91/GAMSbase!M91,"")</f>
        <v/>
      </c>
      <c r="O91" s="40" t="str">
        <f>IFERROR(Base!N91/GAMSbase!N91,"")</f>
        <v/>
      </c>
      <c r="P91" s="40" t="str">
        <f>IFERROR(Base!O91/GAMSbase!O91,"")</f>
        <v/>
      </c>
      <c r="Q91" s="40" t="str">
        <f>IFERROR(Base!P91/GAMSbase!P91,"")</f>
        <v/>
      </c>
      <c r="R91" s="40" t="str">
        <f>IFERROR(Base!Q91/GAMSbase!Q91,"")</f>
        <v/>
      </c>
      <c r="S91" s="40" t="str">
        <f>IFERROR(Base!R91/GAMSbase!R91,"")</f>
        <v/>
      </c>
      <c r="T91" s="40" t="str">
        <f>IFERROR(Base!S91/GAMSbase!S91,"")</f>
        <v/>
      </c>
      <c r="U91" s="40" t="str">
        <f>IFERROR(Base!T91/GAMSbase!T91,"")</f>
        <v/>
      </c>
      <c r="V91" s="40" t="str">
        <f>IFERROR(Base!U91/GAMSbase!U91,"")</f>
        <v/>
      </c>
      <c r="W91" s="40" t="str">
        <f>IFERROR(Base!V91/GAMSbase!V91,"")</f>
        <v/>
      </c>
      <c r="X91" s="40" t="str">
        <f>IFERROR(Base!W91/GAMSbase!W91,"")</f>
        <v/>
      </c>
      <c r="Y91" s="40" t="str">
        <f>IFERROR(Base!X91/GAMSbase!X91,"")</f>
        <v/>
      </c>
      <c r="Z91" s="40" t="str">
        <f>IFERROR(Base!Y91/GAMSbase!Y91,"")</f>
        <v/>
      </c>
      <c r="AA91" s="40" t="str">
        <f>IFERROR(Base!Z91/GAMSbase!Z91,"")</f>
        <v/>
      </c>
      <c r="AB91" s="40" t="str">
        <f>IFERROR(Base!AA91/GAMSbase!AA91,"")</f>
        <v/>
      </c>
      <c r="AC91" s="40" t="str">
        <f>IFERROR(Base!AB91/GAMSbase!AB91,"")</f>
        <v/>
      </c>
      <c r="AD91" s="40" t="str">
        <f>IFERROR(Base!AC91/GAMSbase!AC91,"")</f>
        <v/>
      </c>
      <c r="AE91" s="40" t="str">
        <f>IFERROR(Base!AD91/GAMSbase!AD91,"")</f>
        <v/>
      </c>
      <c r="AF91" s="40" t="str">
        <f>IFERROR(Base!AE91/GAMSbase!AE91,"")</f>
        <v/>
      </c>
      <c r="AG91" s="40" t="str">
        <f>IFERROR(Base!AF91/GAMSbase!AF91,"")</f>
        <v/>
      </c>
      <c r="AH91" s="40" t="str">
        <f>IFERROR(Base!AG91/GAMSbase!AG91,"")</f>
        <v/>
      </c>
      <c r="AI91" s="40" t="str">
        <f>IFERROR(Base!AH91/GAMSbase!AH91,"")</f>
        <v/>
      </c>
      <c r="AJ91" s="40" t="str">
        <f>IFERROR(Base!AI91/GAMSbase!AI91,"")</f>
        <v/>
      </c>
      <c r="AK91" s="40" t="str">
        <f>IFERROR(Base!AJ91/GAMSbase!AJ91,"")</f>
        <v/>
      </c>
      <c r="AL91" s="40" t="str">
        <f>IFERROR(Base!AK91/GAMSbase!AK91,"")</f>
        <v/>
      </c>
      <c r="AM91" s="40" t="str">
        <f>IFERROR(Base!AL91/GAMSbase!AL91,"")</f>
        <v/>
      </c>
      <c r="AN91" s="40" t="str">
        <f>IFERROR(Base!AM91/GAMSbase!AM91,"")</f>
        <v/>
      </c>
      <c r="AO91" s="40" t="str">
        <f>IFERROR(Base!AN91/GAMSbase!AN91,"")</f>
        <v/>
      </c>
      <c r="AP91" s="40" t="str">
        <f>IFERROR(Base!AO91/GAMSbase!AO91,"")</f>
        <v/>
      </c>
      <c r="AQ91" s="40" t="str">
        <f>IFERROR(Base!AP91/GAMSbase!AP91,"")</f>
        <v/>
      </c>
      <c r="AR91" s="40" t="str">
        <f>IFERROR(Base!AQ91/GAMSbase!AQ91,"")</f>
        <v/>
      </c>
      <c r="AS91" s="40" t="str">
        <f>IFERROR(Base!AR91/GAMSbase!AR91,"")</f>
        <v/>
      </c>
      <c r="AT91" s="40" t="str">
        <f>IFERROR(Base!AS91/GAMSbase!AS91,"")</f>
        <v/>
      </c>
      <c r="AU91" s="40" t="str">
        <f>IFERROR(Base!AT91/GAMSbase!AT91,"")</f>
        <v/>
      </c>
      <c r="AV91" s="40" t="str">
        <f>IFERROR(Base!AU91/GAMSbase!AU91,"")</f>
        <v/>
      </c>
      <c r="AW91" s="40" t="str">
        <f>IFERROR(Base!AV91/GAMSbase!AV91,"")</f>
        <v/>
      </c>
      <c r="AX91" s="40" t="str">
        <f>IFERROR(Base!AW91/GAMSbase!AW91,"")</f>
        <v/>
      </c>
      <c r="AY91" s="40" t="str">
        <f>IFERROR(Base!AX91/GAMSbase!AX91,"")</f>
        <v/>
      </c>
      <c r="AZ91" s="40" t="str">
        <f>IFERROR(Base!AY91/GAMSbase!AY91,"")</f>
        <v/>
      </c>
      <c r="BA91" s="40" t="str">
        <f>IFERROR(Base!AZ91/GAMSbase!AZ91,"")</f>
        <v/>
      </c>
      <c r="BB91" s="40" t="str">
        <f>IFERROR(Base!BA91/GAMSbase!BA91,"")</f>
        <v/>
      </c>
      <c r="BC91" s="40" t="str">
        <f>IFERROR(Base!BB91/GAMSbase!BB91,"")</f>
        <v/>
      </c>
      <c r="BD91" s="40" t="str">
        <f>IFERROR(Base!BC91/GAMSbase!BC91,"")</f>
        <v/>
      </c>
      <c r="BE91" s="40" t="str">
        <f>IFERROR(Base!BD91/GAMSbase!BD91,"")</f>
        <v/>
      </c>
      <c r="BF91" s="40" t="str">
        <f>IFERROR(Base!BE91/GAMSbase!BE91,"")</f>
        <v/>
      </c>
      <c r="BG91" s="40" t="str">
        <f>IFERROR(Base!BF91/GAMSbase!BF91,"")</f>
        <v/>
      </c>
      <c r="BH91" s="40" t="str">
        <f>IFERROR(Base!BG91/GAMSbase!BG91,"")</f>
        <v/>
      </c>
      <c r="BI91" s="40" t="str">
        <f>IFERROR(Base!BH91/GAMSbase!BH91,"")</f>
        <v/>
      </c>
      <c r="BJ91" s="40" t="str">
        <f>IFERROR(Base!BI91/GAMSbase!BI91,"")</f>
        <v/>
      </c>
    </row>
    <row r="92" spans="1:62" x14ac:dyDescent="0.15">
      <c r="A92" t="str">
        <f>Base!A92</f>
        <v>Cumulative Emissions to date (C total, not industrial)</v>
      </c>
      <c r="B92" t="str">
        <f>GAMSbase!A92</f>
        <v xml:space="preserve"> Cumulative Emissions to date</v>
      </c>
      <c r="C92" s="40">
        <f>IFERROR(Base!B92/GAMSbase!B92,"")</f>
        <v>5.5555555555555554</v>
      </c>
      <c r="D92" s="40">
        <f>IFERROR(Base!C92/GAMSbase!C92,"")</f>
        <v>4.0680860170015025</v>
      </c>
      <c r="E92" s="40">
        <f>IFERROR(Base!D92/GAMSbase!D92,"")</f>
        <v>3.2479303558362598</v>
      </c>
      <c r="F92" s="40">
        <f>IFERROR(Base!E92/GAMSbase!E92,"")</f>
        <v>2.7304173887180831</v>
      </c>
      <c r="G92" s="40">
        <f>IFERROR(Base!F92/GAMSbase!F92,"")</f>
        <v>2.3753310839905062</v>
      </c>
      <c r="H92" s="40">
        <f>IFERROR(Base!G92/GAMSbase!G92,"")</f>
        <v>2.1172506102306157</v>
      </c>
      <c r="I92" s="40">
        <f>IFERROR(Base!H92/GAMSbase!H92,"")</f>
        <v>1.9215649596191662</v>
      </c>
      <c r="J92" s="40">
        <f>IFERROR(Base!I92/GAMSbase!I92,"")</f>
        <v>1.7682668878677679</v>
      </c>
      <c r="K92" s="40">
        <f>IFERROR(Base!J92/GAMSbase!J92,"")</f>
        <v>1.6450032593912922</v>
      </c>
      <c r="L92" s="40">
        <f>IFERROR(Base!K92/GAMSbase!K92,"")</f>
        <v>1.5437481292556638</v>
      </c>
      <c r="M92" s="40">
        <f>IFERROR(Base!L92/GAMSbase!L92,"")</f>
        <v>1.4590708516281503</v>
      </c>
      <c r="N92" s="40">
        <f>IFERROR(Base!M92/GAMSbase!M92,"")</f>
        <v>1.3871729327924744</v>
      </c>
      <c r="O92" s="40">
        <f>IFERROR(Base!N92/GAMSbase!N92,"")</f>
        <v>1.3253230032805514</v>
      </c>
      <c r="P92" s="40">
        <f>IFERROR(Base!O92/GAMSbase!O92,"")</f>
        <v>1.2715104050484458</v>
      </c>
      <c r="Q92" s="40">
        <f>IFERROR(Base!P92/GAMSbase!P92,"")</f>
        <v>1.2242248095428481</v>
      </c>
      <c r="R92" s="40">
        <f>IFERROR(Base!Q92/GAMSbase!Q92,"")</f>
        <v>1.1823115365822316</v>
      </c>
      <c r="S92" s="40">
        <f>IFERROR(Base!R92/GAMSbase!R92,"")</f>
        <v>1.1448739658424203</v>
      </c>
      <c r="T92" s="40">
        <f>IFERROR(Base!S92/GAMSbase!S92,"")</f>
        <v>1.1112061443751202</v>
      </c>
      <c r="U92" s="40">
        <f>IFERROR(Base!T92/GAMSbase!T92,"")</f>
        <v>1.0807452724459075</v>
      </c>
      <c r="V92" s="40">
        <f>IFERROR(Base!U92/GAMSbase!U92,"")</f>
        <v>1.0530375795006359</v>
      </c>
      <c r="W92" s="40">
        <f>IFERROR(Base!V92/GAMSbase!V92,"")</f>
        <v>1.0277145975667619</v>
      </c>
      <c r="X92" s="40">
        <f>IFERROR(Base!W92/GAMSbase!W92,"")</f>
        <v>1.0044728783364065</v>
      </c>
      <c r="Y92" s="40">
        <f>IFERROR(Base!X92/GAMSbase!X92,"")</f>
        <v>0.98306061603150607</v>
      </c>
      <c r="Z92" s="40">
        <f>IFERROR(Base!Y92/GAMSbase!Y92,"")</f>
        <v>0.96326736180612127</v>
      </c>
      <c r="AA92" s="40">
        <f>IFERROR(Base!Z92/GAMSbase!Z92,"")</f>
        <v>0.94491606312164522</v>
      </c>
      <c r="AB92" s="40">
        <f>IFERROR(Base!AA92/GAMSbase!AA92,"")</f>
        <v>0.92785685937206508</v>
      </c>
      <c r="AC92" s="40">
        <f>IFERROR(Base!AB92/GAMSbase!AB92,"")</f>
        <v>0.91196221227154872</v>
      </c>
      <c r="AD92" s="40">
        <f>IFERROR(Base!AC92/GAMSbase!AC92,"")</f>
        <v>0.8971230578553594</v>
      </c>
      <c r="AE92" s="40">
        <f>IFERROR(Base!AD92/GAMSbase!AD92,"")</f>
        <v>0.88324574639162334</v>
      </c>
      <c r="AF92" s="40">
        <f>IFERROR(Base!AE92/GAMSbase!AE92,"")</f>
        <v>0.87024959488302267</v>
      </c>
      <c r="AG92" s="40">
        <f>IFERROR(Base!AF92/GAMSbase!AF92,"")</f>
        <v>0.85806491989832245</v>
      </c>
      <c r="AH92" s="40">
        <f>IFERROR(Base!AG92/GAMSbase!AG92,"")</f>
        <v>0.84663145033997289</v>
      </c>
      <c r="AI92" s="40">
        <f>IFERROR(Base!AH92/GAMSbase!AH92,"")</f>
        <v>0.83589704361477168</v>
      </c>
      <c r="AJ92" s="40">
        <f>IFERROR(Base!AI92/GAMSbase!AI92,"")</f>
        <v>0.82581664658429188</v>
      </c>
      <c r="AK92" s="40">
        <f>IFERROR(Base!AJ92/GAMSbase!AJ92,"")</f>
        <v>0.81635145627099226</v>
      </c>
      <c r="AL92" s="40">
        <f>IFERROR(Base!AK92/GAMSbase!AK92,"")</f>
        <v>0.80746824575076326</v>
      </c>
      <c r="AM92" s="40">
        <f>IFERROR(Base!AL92/GAMSbase!AL92,"")</f>
        <v>0.79913882874715025</v>
      </c>
      <c r="AN92" s="40">
        <f>IFERROR(Base!AM92/GAMSbase!AM92,"")</f>
        <v>0.79133964283897718</v>
      </c>
      <c r="AO92" s="40">
        <f>IFERROR(Base!AN92/GAMSbase!AN92,"")</f>
        <v>0.7840514363480694</v>
      </c>
      <c r="AP92" s="40">
        <f>IFERROR(Base!AO92/GAMSbase!AO92,"")</f>
        <v>0.77725904833876525</v>
      </c>
      <c r="AQ92" s="40">
        <f>IFERROR(Base!AP92/GAMSbase!AP92,"")</f>
        <v>0.77095127516105222</v>
      </c>
      <c r="AR92" s="40">
        <f>IFERROR(Base!AQ92/GAMSbase!AQ92,"")</f>
        <v>0.76512082127259218</v>
      </c>
      <c r="AS92" s="40">
        <f>IFERROR(Base!AR92/GAMSbase!AR92,"")</f>
        <v>0.75976433782958108</v>
      </c>
      <c r="AT92" s="40">
        <f>IFERROR(Base!AS92/GAMSbase!AS92,"")</f>
        <v>0.7548825618073014</v>
      </c>
      <c r="AU92" s="40">
        <f>IFERROR(Base!AT92/GAMSbase!AT92,"")</f>
        <v>0.75048058604125711</v>
      </c>
      <c r="AV92" s="40">
        <f>IFERROR(Base!AU92/GAMSbase!AU92,"")</f>
        <v>0.74656832505056947</v>
      </c>
      <c r="AW92" s="40">
        <f>IFERROR(Base!AV92/GAMSbase!AV92,"")</f>
        <v>0.74902928142813741</v>
      </c>
      <c r="AX92" s="40">
        <f>IFERROR(Base!AW92/GAMSbase!AW92,"")</f>
        <v>0.75155022995561549</v>
      </c>
      <c r="AY92" s="40">
        <f>IFERROR(Base!AX92/GAMSbase!AX92,"")</f>
        <v>0.75412856815252871</v>
      </c>
      <c r="AZ92" s="40">
        <f>IFERROR(Base!AY92/GAMSbase!AY92,"")</f>
        <v>0.75676115868107019</v>
      </c>
      <c r="BA92" s="40">
        <f>IFERROR(Base!AZ92/GAMSbase!AZ92,"")</f>
        <v>0.75944356945454139</v>
      </c>
      <c r="BB92" s="40">
        <f>IFERROR(Base!BA92/GAMSbase!BA92,"")</f>
        <v>0.76216895474236224</v>
      </c>
      <c r="BC92" s="40">
        <f>IFERROR(Base!BB92/GAMSbase!BB92,"")</f>
        <v>0.76498438390292423</v>
      </c>
      <c r="BD92" s="40">
        <f>IFERROR(Base!BC92/GAMSbase!BC92,"")</f>
        <v>0.7678766823364529</v>
      </c>
      <c r="BE92" s="40">
        <f>IFERROR(Base!BD92/GAMSbase!BD92,"")</f>
        <v>0.77083585583781666</v>
      </c>
      <c r="BF92" s="40">
        <f>IFERROR(Base!BE92/GAMSbase!BE92,"")</f>
        <v>0.77385407301372366</v>
      </c>
      <c r="BG92" s="40">
        <f>IFERROR(Base!BF92/GAMSbase!BF92,"")</f>
        <v>0.77692497803709559</v>
      </c>
      <c r="BH92" s="40">
        <f>IFERROR(Base!BG92/GAMSbase!BG92,"")</f>
        <v>0.77907562195786118</v>
      </c>
      <c r="BI92" s="40">
        <f>IFERROR(Base!BH92/GAMSbase!BH92,"")</f>
        <v>0.77284944372772135</v>
      </c>
      <c r="BJ92" s="40">
        <f>IFERROR(Base!BI92/GAMSbase!BI92,"")</f>
        <v>0.75730880492476949</v>
      </c>
    </row>
    <row r="93" spans="1:62" x14ac:dyDescent="0.15">
      <c r="A93" t="str">
        <f>Base!A93</f>
        <v>Ratio to Max</v>
      </c>
      <c r="B93" t="str">
        <f>GAMSbase!A93</f>
        <v>Ratio To Max</v>
      </c>
      <c r="C93" s="40">
        <f>IFERROR(Base!B93/GAMSbase!B93,"")</f>
        <v>5.5555555555555554</v>
      </c>
      <c r="D93" s="40">
        <f>IFERROR(Base!C93/GAMSbase!C93,"")</f>
        <v>4.0680860166329387</v>
      </c>
      <c r="E93" s="40">
        <f>IFERROR(Base!D93/GAMSbase!D93,"")</f>
        <v>3.2479303559384336</v>
      </c>
      <c r="F93" s="40">
        <f>IFERROR(Base!E93/GAMSbase!E93,"")</f>
        <v>2.7304173858849268</v>
      </c>
      <c r="G93" s="40">
        <f>IFERROR(Base!F93/GAMSbase!F93,"")</f>
        <v>2.3753310845285482</v>
      </c>
      <c r="H93" s="40">
        <f>IFERROR(Base!G93/GAMSbase!G93,"")</f>
        <v>2.1172506102445201</v>
      </c>
      <c r="I93" s="40">
        <f>IFERROR(Base!H93/GAMSbase!H93,"")</f>
        <v>1.9215649604862863</v>
      </c>
      <c r="J93" s="40">
        <f>IFERROR(Base!I93/GAMSbase!I93,"")</f>
        <v>1.7682668869103324</v>
      </c>
      <c r="K93" s="40">
        <f>IFERROR(Base!J93/GAMSbase!J93,"")</f>
        <v>1.6450032597450446</v>
      </c>
      <c r="L93" s="40">
        <f>IFERROR(Base!K93/GAMSbase!K93,"")</f>
        <v>1.5437481286874746</v>
      </c>
      <c r="M93" s="40">
        <f>IFERROR(Base!L93/GAMSbase!L93,"")</f>
        <v>1.4590708518217188</v>
      </c>
      <c r="N93" s="40">
        <f>IFERROR(Base!M93/GAMSbase!M93,"")</f>
        <v>1.3871729325588125</v>
      </c>
      <c r="O93" s="40">
        <f>IFERROR(Base!N93/GAMSbase!N93,"")</f>
        <v>1.325323002915767</v>
      </c>
      <c r="P93" s="40">
        <f>IFERROR(Base!O93/GAMSbase!O93,"")</f>
        <v>1.2715104052680104</v>
      </c>
      <c r="Q93" s="40">
        <f>IFERROR(Base!P93/GAMSbase!P93,"")</f>
        <v>1.2242248092660655</v>
      </c>
      <c r="R93" s="40">
        <f>IFERROR(Base!Q93/GAMSbase!Q93,"")</f>
        <v>1.1823115366538606</v>
      </c>
      <c r="S93" s="40">
        <f>IFERROR(Base!R93/GAMSbase!R93,"")</f>
        <v>1.1448739657626166</v>
      </c>
      <c r="T93" s="40">
        <f>IFERROR(Base!S93/GAMSbase!S93,"")</f>
        <v>1.1112061444354082</v>
      </c>
      <c r="U93" s="40">
        <f>IFERROR(Base!T93/GAMSbase!T93,"")</f>
        <v>1.0807452723277338</v>
      </c>
      <c r="V93" s="40">
        <f>IFERROR(Base!U93/GAMSbase!U93,"")</f>
        <v>1.053037579369174</v>
      </c>
      <c r="W93" s="40">
        <f>IFERROR(Base!V93/GAMSbase!V93,"")</f>
        <v>1.0277145976100133</v>
      </c>
      <c r="X93" s="40">
        <f>IFERROR(Base!W93/GAMSbase!W93,"")</f>
        <v>1.0044728783707262</v>
      </c>
      <c r="Y93" s="40">
        <f>IFERROR(Base!X93/GAMSbase!X93,"")</f>
        <v>0.98306061613788331</v>
      </c>
      <c r="Z93" s="40">
        <f>IFERROR(Base!Y93/GAMSbase!Y93,"")</f>
        <v>0.96326736184803008</v>
      </c>
      <c r="AA93" s="40">
        <f>IFERROR(Base!Z93/GAMSbase!Z93,"")</f>
        <v>0.94491606322494892</v>
      </c>
      <c r="AB93" s="40">
        <f>IFERROR(Base!AA93/GAMSbase!AA93,"")</f>
        <v>0.92785685932871387</v>
      </c>
      <c r="AC93" s="40">
        <f>IFERROR(Base!AB93/GAMSbase!AB93,"")</f>
        <v>0.91196221225073482</v>
      </c>
      <c r="AD93" s="40">
        <f>IFERROR(Base!AC93/GAMSbase!AC93,"")</f>
        <v>0.89712305788096358</v>
      </c>
      <c r="AE93" s="40">
        <f>IFERROR(Base!AD93/GAMSbase!AD93,"")</f>
        <v>0.8832457463694442</v>
      </c>
      <c r="AF93" s="40">
        <f>IFERROR(Base!AE93/GAMSbase!AE93,"")</f>
        <v>0.87024959487267595</v>
      </c>
      <c r="AG93" s="40">
        <f>IFERROR(Base!AF93/GAMSbase!AF93,"")</f>
        <v>0.85806491989378419</v>
      </c>
      <c r="AH93" s="40">
        <f>IFERROR(Base!AG93/GAMSbase!AG93,"")</f>
        <v>0.84663145029423337</v>
      </c>
      <c r="AI93" s="40">
        <f>IFERROR(Base!AH93/GAMSbase!AH93,"")</f>
        <v>0.83589704356562688</v>
      </c>
      <c r="AJ93" s="40">
        <f>IFERROR(Base!AI93/GAMSbase!AI93,"")</f>
        <v>0.82581664654037623</v>
      </c>
      <c r="AK93" s="40">
        <f>IFERROR(Base!AJ93/GAMSbase!AJ93,"")</f>
        <v>0.81635145632311257</v>
      </c>
      <c r="AL93" s="40">
        <f>IFERROR(Base!AK93/GAMSbase!AK93,"")</f>
        <v>0.80746824579246101</v>
      </c>
      <c r="AM93" s="40">
        <f>IFERROR(Base!AL93/GAMSbase!AL93,"")</f>
        <v>0.79913882872557696</v>
      </c>
      <c r="AN93" s="40">
        <f>IFERROR(Base!AM93/GAMSbase!AM93,"")</f>
        <v>0.79133964286490155</v>
      </c>
      <c r="AO93" s="40">
        <f>IFERROR(Base!AN93/GAMSbase!AN93,"")</f>
        <v>0.78405143635993124</v>
      </c>
      <c r="AP93" s="40">
        <f>IFERROR(Base!AO93/GAMSbase!AO93,"")</f>
        <v>0.77725904830563375</v>
      </c>
      <c r="AQ93" s="40">
        <f>IFERROR(Base!AP93/GAMSbase!AP93,"")</f>
        <v>0.77095127513160722</v>
      </c>
      <c r="AR93" s="40">
        <f>IFERROR(Base!AQ93/GAMSbase!AQ93,"")</f>
        <v>0.76512082131702863</v>
      </c>
      <c r="AS93" s="40">
        <f>IFERROR(Base!AR93/GAMSbase!AR93,"")</f>
        <v>0.75976433787329289</v>
      </c>
      <c r="AT93" s="40">
        <f>IFERROR(Base!AS93/GAMSbase!AS93,"")</f>
        <v>0.75488256179874369</v>
      </c>
      <c r="AU93" s="40">
        <f>IFERROR(Base!AT93/GAMSbase!AT93,"")</f>
        <v>0.7504805860726701</v>
      </c>
      <c r="AV93" s="40">
        <f>IFERROR(Base!AU93/GAMSbase!AU93,"")</f>
        <v>0.74656832501745574</v>
      </c>
      <c r="AW93" s="40">
        <f>IFERROR(Base!AV93/GAMSbase!AV93,"")</f>
        <v>0.7490292814631162</v>
      </c>
      <c r="AX93" s="40">
        <f>IFERROR(Base!AW93/GAMSbase!AW93,"")</f>
        <v>0.75155022992823173</v>
      </c>
      <c r="AY93" s="40">
        <f>IFERROR(Base!AX93/GAMSbase!AX93,"")</f>
        <v>0.75412856817111307</v>
      </c>
      <c r="AZ93" s="40">
        <f>IFERROR(Base!AY93/GAMSbase!AY93,"")</f>
        <v>0.75676115863919979</v>
      </c>
      <c r="BA93" s="40">
        <f>IFERROR(Base!AZ93/GAMSbase!AZ93,"")</f>
        <v>0.75944356945524516</v>
      </c>
      <c r="BB93" s="40">
        <f>IFERROR(Base!BA93/GAMSbase!BA93,"")</f>
        <v>0.76216895478140601</v>
      </c>
      <c r="BC93" s="40">
        <f>IFERROR(Base!BB93/GAMSbase!BB93,"")</f>
        <v>0.76498438389757539</v>
      </c>
      <c r="BD93" s="40">
        <f>IFERROR(Base!BC93/GAMSbase!BC93,"")</f>
        <v>0.76787668233997664</v>
      </c>
      <c r="BE93" s="40">
        <f>IFERROR(Base!BD93/GAMSbase!BD93,"")</f>
        <v>0.77083585587188419</v>
      </c>
      <c r="BF93" s="40">
        <f>IFERROR(Base!BE93/GAMSbase!BE93,"")</f>
        <v>0.77385407304610054</v>
      </c>
      <c r="BG93" s="40">
        <f>IFERROR(Base!BF93/GAMSbase!BF93,"")</f>
        <v>0.77692497807064953</v>
      </c>
      <c r="BH93" s="40">
        <f>IFERROR(Base!BG93/GAMSbase!BG93,"")</f>
        <v>0.77907562197059155</v>
      </c>
      <c r="BI93" s="40">
        <f>IFERROR(Base!BH93/GAMSbase!BH93,"")</f>
        <v>0.77284944373118358</v>
      </c>
      <c r="BJ93" s="40">
        <f>IFERROR(Base!BI93/GAMSbase!BI93,"")</f>
        <v>0.75730880487860319</v>
      </c>
    </row>
    <row r="94" spans="1:62" x14ac:dyDescent="0.15">
      <c r="A94" t="str">
        <f>Base!A94</f>
        <v>Maximum ratio /cum industrial</v>
      </c>
      <c r="B94" t="str">
        <f>GAMSbase!A94</f>
        <v>Max Ratio</v>
      </c>
      <c r="C94" s="40" t="str">
        <f>IFERROR(Base!B94/GAMSbase!B94,"")</f>
        <v/>
      </c>
      <c r="D94" s="40" t="str">
        <f>IFERROR(Base!C94/GAMSbase!C94,"")</f>
        <v/>
      </c>
      <c r="E94" s="40" t="str">
        <f>IFERROR(Base!D94/GAMSbase!D94,"")</f>
        <v/>
      </c>
      <c r="F94" s="40" t="str">
        <f>IFERROR(Base!E94/GAMSbase!E94,"")</f>
        <v/>
      </c>
      <c r="G94" s="40" t="str">
        <f>IFERROR(Base!F94/GAMSbase!F94,"")</f>
        <v/>
      </c>
      <c r="H94" s="40" t="str">
        <f>IFERROR(Base!G94/GAMSbase!G94,"")</f>
        <v/>
      </c>
      <c r="I94" s="40" t="str">
        <f>IFERROR(Base!H94/GAMSbase!H94,"")</f>
        <v/>
      </c>
      <c r="J94" s="40" t="str">
        <f>IFERROR(Base!I94/GAMSbase!I94,"")</f>
        <v/>
      </c>
      <c r="K94" s="40" t="str">
        <f>IFERROR(Base!J94/GAMSbase!J94,"")</f>
        <v/>
      </c>
      <c r="L94" s="40" t="str">
        <f>IFERROR(Base!K94/GAMSbase!K94,"")</f>
        <v/>
      </c>
      <c r="M94" s="40" t="str">
        <f>IFERROR(Base!L94/GAMSbase!L94,"")</f>
        <v/>
      </c>
      <c r="N94" s="40" t="str">
        <f>IFERROR(Base!M94/GAMSbase!M94,"")</f>
        <v/>
      </c>
      <c r="O94" s="40" t="str">
        <f>IFERROR(Base!N94/GAMSbase!N94,"")</f>
        <v/>
      </c>
      <c r="P94" s="40" t="str">
        <f>IFERROR(Base!O94/GAMSbase!O94,"")</f>
        <v/>
      </c>
      <c r="Q94" s="40" t="str">
        <f>IFERROR(Base!P94/GAMSbase!P94,"")</f>
        <v/>
      </c>
      <c r="R94" s="40" t="str">
        <f>IFERROR(Base!Q94/GAMSbase!Q94,"")</f>
        <v/>
      </c>
      <c r="S94" s="40" t="str">
        <f>IFERROR(Base!R94/GAMSbase!R94,"")</f>
        <v/>
      </c>
      <c r="T94" s="40" t="str">
        <f>IFERROR(Base!S94/GAMSbase!S94,"")</f>
        <v/>
      </c>
      <c r="U94" s="40" t="str">
        <f>IFERROR(Base!T94/GAMSbase!T94,"")</f>
        <v/>
      </c>
      <c r="V94" s="40" t="str">
        <f>IFERROR(Base!U94/GAMSbase!U94,"")</f>
        <v/>
      </c>
      <c r="W94" s="40" t="str">
        <f>IFERROR(Base!V94/GAMSbase!V94,"")</f>
        <v/>
      </c>
      <c r="X94" s="40" t="str">
        <f>IFERROR(Base!W94/GAMSbase!W94,"")</f>
        <v/>
      </c>
      <c r="Y94" s="40" t="str">
        <f>IFERROR(Base!X94/GAMSbase!X94,"")</f>
        <v/>
      </c>
      <c r="Z94" s="40" t="str">
        <f>IFERROR(Base!Y94/GAMSbase!Y94,"")</f>
        <v/>
      </c>
      <c r="AA94" s="40" t="str">
        <f>IFERROR(Base!Z94/GAMSbase!Z94,"")</f>
        <v/>
      </c>
      <c r="AB94" s="40" t="str">
        <f>IFERROR(Base!AA94/GAMSbase!AA94,"")</f>
        <v/>
      </c>
      <c r="AC94" s="40" t="str">
        <f>IFERROR(Base!AB94/GAMSbase!AB94,"")</f>
        <v/>
      </c>
      <c r="AD94" s="40" t="str">
        <f>IFERROR(Base!AC94/GAMSbase!AC94,"")</f>
        <v/>
      </c>
      <c r="AE94" s="40" t="str">
        <f>IFERROR(Base!AD94/GAMSbase!AD94,"")</f>
        <v/>
      </c>
      <c r="AF94" s="40" t="str">
        <f>IFERROR(Base!AE94/GAMSbase!AE94,"")</f>
        <v/>
      </c>
      <c r="AG94" s="40" t="str">
        <f>IFERROR(Base!AF94/GAMSbase!AF94,"")</f>
        <v/>
      </c>
      <c r="AH94" s="40" t="str">
        <f>IFERROR(Base!AG94/GAMSbase!AG94,"")</f>
        <v/>
      </c>
      <c r="AI94" s="40" t="str">
        <f>IFERROR(Base!AH94/GAMSbase!AH94,"")</f>
        <v/>
      </c>
      <c r="AJ94" s="40" t="str">
        <f>IFERROR(Base!AI94/GAMSbase!AI94,"")</f>
        <v/>
      </c>
      <c r="AK94" s="40" t="str">
        <f>IFERROR(Base!AJ94/GAMSbase!AJ94,"")</f>
        <v/>
      </c>
      <c r="AL94" s="40" t="str">
        <f>IFERROR(Base!AK94/GAMSbase!AK94,"")</f>
        <v/>
      </c>
      <c r="AM94" s="40" t="str">
        <f>IFERROR(Base!AL94/GAMSbase!AL94,"")</f>
        <v/>
      </c>
      <c r="AN94" s="40" t="str">
        <f>IFERROR(Base!AM94/GAMSbase!AM94,"")</f>
        <v/>
      </c>
      <c r="AO94" s="40" t="str">
        <f>IFERROR(Base!AN94/GAMSbase!AN94,"")</f>
        <v/>
      </c>
      <c r="AP94" s="40" t="str">
        <f>IFERROR(Base!AO94/GAMSbase!AO94,"")</f>
        <v/>
      </c>
      <c r="AQ94" s="40" t="str">
        <f>IFERROR(Base!AP94/GAMSbase!AP94,"")</f>
        <v/>
      </c>
      <c r="AR94" s="40" t="str">
        <f>IFERROR(Base!AQ94/GAMSbase!AQ94,"")</f>
        <v/>
      </c>
      <c r="AS94" s="40" t="str">
        <f>IFERROR(Base!AR94/GAMSbase!AR94,"")</f>
        <v/>
      </c>
      <c r="AT94" s="40" t="str">
        <f>IFERROR(Base!AS94/GAMSbase!AS94,"")</f>
        <v/>
      </c>
      <c r="AU94" s="40" t="str">
        <f>IFERROR(Base!AT94/GAMSbase!AT94,"")</f>
        <v/>
      </c>
      <c r="AV94" s="40" t="str">
        <f>IFERROR(Base!AU94/GAMSbase!AU94,"")</f>
        <v/>
      </c>
      <c r="AW94" s="40" t="str">
        <f>IFERROR(Base!AV94/GAMSbase!AV94,"")</f>
        <v/>
      </c>
      <c r="AX94" s="40" t="str">
        <f>IFERROR(Base!AW94/GAMSbase!AW94,"")</f>
        <v/>
      </c>
      <c r="AY94" s="40" t="str">
        <f>IFERROR(Base!AX94/GAMSbase!AX94,"")</f>
        <v/>
      </c>
      <c r="AZ94" s="40" t="str">
        <f>IFERROR(Base!AY94/GAMSbase!AY94,"")</f>
        <v/>
      </c>
      <c r="BA94" s="40" t="str">
        <f>IFERROR(Base!AZ94/GAMSbase!AZ94,"")</f>
        <v/>
      </c>
      <c r="BB94" s="40" t="str">
        <f>IFERROR(Base!BA94/GAMSbase!BA94,"")</f>
        <v/>
      </c>
      <c r="BC94" s="40" t="str">
        <f>IFERROR(Base!BB94/GAMSbase!BB94,"")</f>
        <v/>
      </c>
      <c r="BD94" s="40" t="str">
        <f>IFERROR(Base!BC94/GAMSbase!BC94,"")</f>
        <v/>
      </c>
      <c r="BE94" s="40" t="str">
        <f>IFERROR(Base!BD94/GAMSbase!BD94,"")</f>
        <v/>
      </c>
      <c r="BF94" s="40" t="str">
        <f>IFERROR(Base!BE94/GAMSbase!BE94,"")</f>
        <v/>
      </c>
      <c r="BG94" s="40" t="str">
        <f>IFERROR(Base!BF94/GAMSbase!BF94,"")</f>
        <v/>
      </c>
      <c r="BH94" s="40" t="str">
        <f>IFERROR(Base!BG94/GAMSbase!BG94,"")</f>
        <v/>
      </c>
      <c r="BI94" s="40" t="str">
        <f>IFERROR(Base!BH94/GAMSbase!BH94,"")</f>
        <v/>
      </c>
      <c r="BJ94" s="40" t="str">
        <f>IFERROR(Base!BI94/GAMSbase!BI94,"")</f>
        <v/>
      </c>
    </row>
    <row r="95" spans="1:62" x14ac:dyDescent="0.15">
      <c r="A95" t="str">
        <f>Base!A95</f>
        <v>Coefficient of Hotelling rent on ratio</v>
      </c>
      <c r="B95" t="str">
        <f>GAMSbase!A95</f>
        <v>Coefficient of Hotelling rent on ratio</v>
      </c>
      <c r="C95" s="40" t="str">
        <f>IFERROR(Base!B95/GAMSbase!B95,"")</f>
        <v/>
      </c>
      <c r="D95" s="40" t="str">
        <f>IFERROR(Base!C95/GAMSbase!C95,"")</f>
        <v/>
      </c>
      <c r="E95" s="40" t="str">
        <f>IFERROR(Base!D95/GAMSbase!D95,"")</f>
        <v/>
      </c>
      <c r="F95" s="40" t="str">
        <f>IFERROR(Base!E95/GAMSbase!E95,"")</f>
        <v/>
      </c>
      <c r="G95" s="40" t="str">
        <f>IFERROR(Base!F95/GAMSbase!F95,"")</f>
        <v/>
      </c>
      <c r="H95" s="40" t="str">
        <f>IFERROR(Base!G95/GAMSbase!G95,"")</f>
        <v/>
      </c>
      <c r="I95" s="40" t="str">
        <f>IFERROR(Base!H95/GAMSbase!H95,"")</f>
        <v/>
      </c>
      <c r="J95" s="40" t="str">
        <f>IFERROR(Base!I95/GAMSbase!I95,"")</f>
        <v/>
      </c>
      <c r="K95" s="40" t="str">
        <f>IFERROR(Base!J95/GAMSbase!J95,"")</f>
        <v/>
      </c>
      <c r="L95" s="40" t="str">
        <f>IFERROR(Base!K95/GAMSbase!K95,"")</f>
        <v/>
      </c>
      <c r="M95" s="40" t="str">
        <f>IFERROR(Base!L95/GAMSbase!L95,"")</f>
        <v/>
      </c>
      <c r="N95" s="40" t="str">
        <f>IFERROR(Base!M95/GAMSbase!M95,"")</f>
        <v/>
      </c>
      <c r="O95" s="40" t="str">
        <f>IFERROR(Base!N95/GAMSbase!N95,"")</f>
        <v/>
      </c>
      <c r="P95" s="40" t="str">
        <f>IFERROR(Base!O95/GAMSbase!O95,"")</f>
        <v/>
      </c>
      <c r="Q95" s="40" t="str">
        <f>IFERROR(Base!P95/GAMSbase!P95,"")</f>
        <v/>
      </c>
      <c r="R95" s="40" t="str">
        <f>IFERROR(Base!Q95/GAMSbase!Q95,"")</f>
        <v/>
      </c>
      <c r="S95" s="40" t="str">
        <f>IFERROR(Base!R95/GAMSbase!R95,"")</f>
        <v/>
      </c>
      <c r="T95" s="40" t="str">
        <f>IFERROR(Base!S95/GAMSbase!S95,"")</f>
        <v/>
      </c>
      <c r="U95" s="40" t="str">
        <f>IFERROR(Base!T95/GAMSbase!T95,"")</f>
        <v/>
      </c>
      <c r="V95" s="40" t="str">
        <f>IFERROR(Base!U95/GAMSbase!U95,"")</f>
        <v/>
      </c>
      <c r="W95" s="40" t="str">
        <f>IFERROR(Base!V95/GAMSbase!V95,"")</f>
        <v/>
      </c>
      <c r="X95" s="40" t="str">
        <f>IFERROR(Base!W95/GAMSbase!W95,"")</f>
        <v/>
      </c>
      <c r="Y95" s="40" t="str">
        <f>IFERROR(Base!X95/GAMSbase!X95,"")</f>
        <v/>
      </c>
      <c r="Z95" s="40" t="str">
        <f>IFERROR(Base!Y95/GAMSbase!Y95,"")</f>
        <v/>
      </c>
      <c r="AA95" s="40" t="str">
        <f>IFERROR(Base!Z95/GAMSbase!Z95,"")</f>
        <v/>
      </c>
      <c r="AB95" s="40" t="str">
        <f>IFERROR(Base!AA95/GAMSbase!AA95,"")</f>
        <v/>
      </c>
      <c r="AC95" s="40" t="str">
        <f>IFERROR(Base!AB95/GAMSbase!AB95,"")</f>
        <v/>
      </c>
      <c r="AD95" s="40" t="str">
        <f>IFERROR(Base!AC95/GAMSbase!AC95,"")</f>
        <v/>
      </c>
      <c r="AE95" s="40" t="str">
        <f>IFERROR(Base!AD95/GAMSbase!AD95,"")</f>
        <v/>
      </c>
      <c r="AF95" s="40" t="str">
        <f>IFERROR(Base!AE95/GAMSbase!AE95,"")</f>
        <v/>
      </c>
      <c r="AG95" s="40" t="str">
        <f>IFERROR(Base!AF95/GAMSbase!AF95,"")</f>
        <v/>
      </c>
      <c r="AH95" s="40" t="str">
        <f>IFERROR(Base!AG95/GAMSbase!AG95,"")</f>
        <v/>
      </c>
      <c r="AI95" s="40" t="str">
        <f>IFERROR(Base!AH95/GAMSbase!AH95,"")</f>
        <v/>
      </c>
      <c r="AJ95" s="40" t="str">
        <f>IFERROR(Base!AI95/GAMSbase!AI95,"")</f>
        <v/>
      </c>
      <c r="AK95" s="40" t="str">
        <f>IFERROR(Base!AJ95/GAMSbase!AJ95,"")</f>
        <v/>
      </c>
      <c r="AL95" s="40" t="str">
        <f>IFERROR(Base!AK95/GAMSbase!AK95,"")</f>
        <v/>
      </c>
      <c r="AM95" s="40" t="str">
        <f>IFERROR(Base!AL95/GAMSbase!AL95,"")</f>
        <v/>
      </c>
      <c r="AN95" s="40" t="str">
        <f>IFERROR(Base!AM95/GAMSbase!AM95,"")</f>
        <v/>
      </c>
      <c r="AO95" s="40" t="str">
        <f>IFERROR(Base!AN95/GAMSbase!AN95,"")</f>
        <v/>
      </c>
      <c r="AP95" s="40" t="str">
        <f>IFERROR(Base!AO95/GAMSbase!AO95,"")</f>
        <v/>
      </c>
      <c r="AQ95" s="40" t="str">
        <f>IFERROR(Base!AP95/GAMSbase!AP95,"")</f>
        <v/>
      </c>
      <c r="AR95" s="40" t="str">
        <f>IFERROR(Base!AQ95/GAMSbase!AQ95,"")</f>
        <v/>
      </c>
      <c r="AS95" s="40" t="str">
        <f>IFERROR(Base!AR95/GAMSbase!AR95,"")</f>
        <v/>
      </c>
      <c r="AT95" s="40" t="str">
        <f>IFERROR(Base!AS95/GAMSbase!AS95,"")</f>
        <v/>
      </c>
      <c r="AU95" s="40" t="str">
        <f>IFERROR(Base!AT95/GAMSbase!AT95,"")</f>
        <v/>
      </c>
      <c r="AV95" s="40" t="str">
        <f>IFERROR(Base!AU95/GAMSbase!AU95,"")</f>
        <v/>
      </c>
      <c r="AW95" s="40" t="str">
        <f>IFERROR(Base!AV95/GAMSbase!AV95,"")</f>
        <v/>
      </c>
      <c r="AX95" s="40" t="str">
        <f>IFERROR(Base!AW95/GAMSbase!AW95,"")</f>
        <v/>
      </c>
      <c r="AY95" s="40" t="str">
        <f>IFERROR(Base!AX95/GAMSbase!AX95,"")</f>
        <v/>
      </c>
      <c r="AZ95" s="40" t="str">
        <f>IFERROR(Base!AY95/GAMSbase!AY95,"")</f>
        <v/>
      </c>
      <c r="BA95" s="40" t="str">
        <f>IFERROR(Base!AZ95/GAMSbase!AZ95,"")</f>
        <v/>
      </c>
      <c r="BB95" s="40" t="str">
        <f>IFERROR(Base!BA95/GAMSbase!BA95,"")</f>
        <v/>
      </c>
      <c r="BC95" s="40" t="str">
        <f>IFERROR(Base!BB95/GAMSbase!BB95,"")</f>
        <v/>
      </c>
      <c r="BD95" s="40" t="str">
        <f>IFERROR(Base!BC95/GAMSbase!BC95,"")</f>
        <v/>
      </c>
      <c r="BE95" s="40" t="str">
        <f>IFERROR(Base!BD95/GAMSbase!BD95,"")</f>
        <v/>
      </c>
      <c r="BF95" s="40" t="str">
        <f>IFERROR(Base!BE95/GAMSbase!BE95,"")</f>
        <v/>
      </c>
      <c r="BG95" s="40" t="str">
        <f>IFERROR(Base!BF95/GAMSbase!BF95,"")</f>
        <v/>
      </c>
      <c r="BH95" s="40" t="str">
        <f>IFERROR(Base!BG95/GAMSbase!BG95,"")</f>
        <v/>
      </c>
      <c r="BI95" s="40" t="str">
        <f>IFERROR(Base!BH95/GAMSbase!BH95,"")</f>
        <v/>
      </c>
      <c r="BJ95" s="40" t="str">
        <f>IFERROR(Base!BI95/GAMSbase!BI95,"")</f>
        <v/>
      </c>
    </row>
    <row r="96" spans="1:62" x14ac:dyDescent="0.15">
      <c r="A96" t="str">
        <f>Base!A96</f>
        <v>Exponent on Hotelling</v>
      </c>
      <c r="B96" t="str">
        <f>GAMSbase!A96</f>
        <v>Exponent on Hotelling</v>
      </c>
      <c r="C96" s="40" t="str">
        <f>IFERROR(Base!B96/GAMSbase!B96,"")</f>
        <v/>
      </c>
      <c r="D96" s="40" t="str">
        <f>IFERROR(Base!C96/GAMSbase!C96,"")</f>
        <v/>
      </c>
      <c r="E96" s="40" t="str">
        <f>IFERROR(Base!D96/GAMSbase!D96,"")</f>
        <v/>
      </c>
      <c r="F96" s="40" t="str">
        <f>IFERROR(Base!E96/GAMSbase!E96,"")</f>
        <v/>
      </c>
      <c r="G96" s="40" t="str">
        <f>IFERROR(Base!F96/GAMSbase!F96,"")</f>
        <v/>
      </c>
      <c r="H96" s="40" t="str">
        <f>IFERROR(Base!G96/GAMSbase!G96,"")</f>
        <v/>
      </c>
      <c r="I96" s="40" t="str">
        <f>IFERROR(Base!H96/GAMSbase!H96,"")</f>
        <v/>
      </c>
      <c r="J96" s="40" t="str">
        <f>IFERROR(Base!I96/GAMSbase!I96,"")</f>
        <v/>
      </c>
      <c r="K96" s="40" t="str">
        <f>IFERROR(Base!J96/GAMSbase!J96,"")</f>
        <v/>
      </c>
      <c r="L96" s="40" t="str">
        <f>IFERROR(Base!K96/GAMSbase!K96,"")</f>
        <v/>
      </c>
      <c r="M96" s="40" t="str">
        <f>IFERROR(Base!L96/GAMSbase!L96,"")</f>
        <v/>
      </c>
      <c r="N96" s="40" t="str">
        <f>IFERROR(Base!M96/GAMSbase!M96,"")</f>
        <v/>
      </c>
      <c r="O96" s="40" t="str">
        <f>IFERROR(Base!N96/GAMSbase!N96,"")</f>
        <v/>
      </c>
      <c r="P96" s="40" t="str">
        <f>IFERROR(Base!O96/GAMSbase!O96,"")</f>
        <v/>
      </c>
      <c r="Q96" s="40" t="str">
        <f>IFERROR(Base!P96/GAMSbase!P96,"")</f>
        <v/>
      </c>
      <c r="R96" s="40" t="str">
        <f>IFERROR(Base!Q96/GAMSbase!Q96,"")</f>
        <v/>
      </c>
      <c r="S96" s="40" t="str">
        <f>IFERROR(Base!R96/GAMSbase!R96,"")</f>
        <v/>
      </c>
      <c r="T96" s="40" t="str">
        <f>IFERROR(Base!S96/GAMSbase!S96,"")</f>
        <v/>
      </c>
      <c r="U96" s="40" t="str">
        <f>IFERROR(Base!T96/GAMSbase!T96,"")</f>
        <v/>
      </c>
      <c r="V96" s="40" t="str">
        <f>IFERROR(Base!U96/GAMSbase!U96,"")</f>
        <v/>
      </c>
      <c r="W96" s="40" t="str">
        <f>IFERROR(Base!V96/GAMSbase!V96,"")</f>
        <v/>
      </c>
      <c r="X96" s="40" t="str">
        <f>IFERROR(Base!W96/GAMSbase!W96,"")</f>
        <v/>
      </c>
      <c r="Y96" s="40" t="str">
        <f>IFERROR(Base!X96/GAMSbase!X96,"")</f>
        <v/>
      </c>
      <c r="Z96" s="40" t="str">
        <f>IFERROR(Base!Y96/GAMSbase!Y96,"")</f>
        <v/>
      </c>
      <c r="AA96" s="40" t="str">
        <f>IFERROR(Base!Z96/GAMSbase!Z96,"")</f>
        <v/>
      </c>
      <c r="AB96" s="40" t="str">
        <f>IFERROR(Base!AA96/GAMSbase!AA96,"")</f>
        <v/>
      </c>
      <c r="AC96" s="40" t="str">
        <f>IFERROR(Base!AB96/GAMSbase!AB96,"")</f>
        <v/>
      </c>
      <c r="AD96" s="40" t="str">
        <f>IFERROR(Base!AC96/GAMSbase!AC96,"")</f>
        <v/>
      </c>
      <c r="AE96" s="40" t="str">
        <f>IFERROR(Base!AD96/GAMSbase!AD96,"")</f>
        <v/>
      </c>
      <c r="AF96" s="40" t="str">
        <f>IFERROR(Base!AE96/GAMSbase!AE96,"")</f>
        <v/>
      </c>
      <c r="AG96" s="40" t="str">
        <f>IFERROR(Base!AF96/GAMSbase!AF96,"")</f>
        <v/>
      </c>
      <c r="AH96" s="40" t="str">
        <f>IFERROR(Base!AG96/GAMSbase!AG96,"")</f>
        <v/>
      </c>
      <c r="AI96" s="40" t="str">
        <f>IFERROR(Base!AH96/GAMSbase!AH96,"")</f>
        <v/>
      </c>
      <c r="AJ96" s="40" t="str">
        <f>IFERROR(Base!AI96/GAMSbase!AI96,"")</f>
        <v/>
      </c>
      <c r="AK96" s="40" t="str">
        <f>IFERROR(Base!AJ96/GAMSbase!AJ96,"")</f>
        <v/>
      </c>
      <c r="AL96" s="40" t="str">
        <f>IFERROR(Base!AK96/GAMSbase!AK96,"")</f>
        <v/>
      </c>
      <c r="AM96" s="40" t="str">
        <f>IFERROR(Base!AL96/GAMSbase!AL96,"")</f>
        <v/>
      </c>
      <c r="AN96" s="40" t="str">
        <f>IFERROR(Base!AM96/GAMSbase!AM96,"")</f>
        <v/>
      </c>
      <c r="AO96" s="40" t="str">
        <f>IFERROR(Base!AN96/GAMSbase!AN96,"")</f>
        <v/>
      </c>
      <c r="AP96" s="40" t="str">
        <f>IFERROR(Base!AO96/GAMSbase!AO96,"")</f>
        <v/>
      </c>
      <c r="AQ96" s="40" t="str">
        <f>IFERROR(Base!AP96/GAMSbase!AP96,"")</f>
        <v/>
      </c>
      <c r="AR96" s="40" t="str">
        <f>IFERROR(Base!AQ96/GAMSbase!AQ96,"")</f>
        <v/>
      </c>
      <c r="AS96" s="40" t="str">
        <f>IFERROR(Base!AR96/GAMSbase!AR96,"")</f>
        <v/>
      </c>
      <c r="AT96" s="40" t="str">
        <f>IFERROR(Base!AS96/GAMSbase!AS96,"")</f>
        <v/>
      </c>
      <c r="AU96" s="40" t="str">
        <f>IFERROR(Base!AT96/GAMSbase!AT96,"")</f>
        <v/>
      </c>
      <c r="AV96" s="40" t="str">
        <f>IFERROR(Base!AU96/GAMSbase!AU96,"")</f>
        <v/>
      </c>
      <c r="AW96" s="40" t="str">
        <f>IFERROR(Base!AV96/GAMSbase!AV96,"")</f>
        <v/>
      </c>
      <c r="AX96" s="40" t="str">
        <f>IFERROR(Base!AW96/GAMSbase!AW96,"")</f>
        <v/>
      </c>
      <c r="AY96" s="40" t="str">
        <f>IFERROR(Base!AX96/GAMSbase!AX96,"")</f>
        <v/>
      </c>
      <c r="AZ96" s="40" t="str">
        <f>IFERROR(Base!AY96/GAMSbase!AY96,"")</f>
        <v/>
      </c>
      <c r="BA96" s="40" t="str">
        <f>IFERROR(Base!AZ96/GAMSbase!AZ96,"")</f>
        <v/>
      </c>
      <c r="BB96" s="40" t="str">
        <f>IFERROR(Base!BA96/GAMSbase!BA96,"")</f>
        <v/>
      </c>
      <c r="BC96" s="40" t="str">
        <f>IFERROR(Base!BB96/GAMSbase!BB96,"")</f>
        <v/>
      </c>
      <c r="BD96" s="40" t="str">
        <f>IFERROR(Base!BC96/GAMSbase!BC96,"")</f>
        <v/>
      </c>
      <c r="BE96" s="40" t="str">
        <f>IFERROR(Base!BD96/GAMSbase!BD96,"")</f>
        <v/>
      </c>
      <c r="BF96" s="40" t="str">
        <f>IFERROR(Base!BE96/GAMSbase!BE96,"")</f>
        <v/>
      </c>
      <c r="BG96" s="40" t="str">
        <f>IFERROR(Base!BF96/GAMSbase!BF96,"")</f>
        <v/>
      </c>
      <c r="BH96" s="40" t="str">
        <f>IFERROR(Base!BG96/GAMSbase!BG96,"")</f>
        <v/>
      </c>
      <c r="BI96" s="40" t="str">
        <f>IFERROR(Base!BH96/GAMSbase!BH96,"")</f>
        <v/>
      </c>
      <c r="BJ96" s="40" t="str">
        <f>IFERROR(Base!BI96/GAMSbase!BI96,"")</f>
        <v/>
      </c>
    </row>
    <row r="97" spans="1:62" x14ac:dyDescent="0.15">
      <c r="A97" t="str">
        <f>Base!A97</f>
        <v>Hotelling rent on carbon fuels (2005$/t CO2)</v>
      </c>
      <c r="B97" t="str">
        <f>GAMSbase!A97</f>
        <v>Hotelling Rent on Carbon Fuels (2005 USD / tCO2)</v>
      </c>
      <c r="C97" s="40" t="str">
        <f>IFERROR(Base!B97/GAMSbase!B97,"")</f>
        <v/>
      </c>
      <c r="D97" s="40" t="str">
        <f>IFERROR(Base!C97/GAMSbase!C97,"")</f>
        <v/>
      </c>
      <c r="E97" s="40" t="str">
        <f>IFERROR(Base!D97/GAMSbase!D97,"")</f>
        <v/>
      </c>
      <c r="F97" s="40" t="str">
        <f>IFERROR(Base!E97/GAMSbase!E97,"")</f>
        <v/>
      </c>
      <c r="G97" s="40" t="str">
        <f>IFERROR(Base!F97/GAMSbase!F97,"")</f>
        <v/>
      </c>
      <c r="H97" s="40" t="str">
        <f>IFERROR(Base!G97/GAMSbase!G97,"")</f>
        <v/>
      </c>
      <c r="I97" s="40" t="str">
        <f>IFERROR(Base!H97/GAMSbase!H97,"")</f>
        <v/>
      </c>
      <c r="J97" s="40" t="str">
        <f>IFERROR(Base!I97/GAMSbase!I97,"")</f>
        <v/>
      </c>
      <c r="K97" s="40" t="str">
        <f>IFERROR(Base!J97/GAMSbase!J97,"")</f>
        <v/>
      </c>
      <c r="L97" s="40" t="str">
        <f>IFERROR(Base!K97/GAMSbase!K97,"")</f>
        <v/>
      </c>
      <c r="M97" s="40" t="str">
        <f>IFERROR(Base!L97/GAMSbase!L97,"")</f>
        <v/>
      </c>
      <c r="N97" s="40" t="str">
        <f>IFERROR(Base!M97/GAMSbase!M97,"")</f>
        <v/>
      </c>
      <c r="O97" s="40" t="str">
        <f>IFERROR(Base!N97/GAMSbase!N97,"")</f>
        <v/>
      </c>
      <c r="P97" s="40" t="str">
        <f>IFERROR(Base!O97/GAMSbase!O97,"")</f>
        <v/>
      </c>
      <c r="Q97" s="40" t="str">
        <f>IFERROR(Base!P97/GAMSbase!P97,"")</f>
        <v/>
      </c>
      <c r="R97" s="40" t="str">
        <f>IFERROR(Base!Q97/GAMSbase!Q97,"")</f>
        <v/>
      </c>
      <c r="S97" s="40" t="str">
        <f>IFERROR(Base!R97/GAMSbase!R97,"")</f>
        <v/>
      </c>
      <c r="T97" s="40" t="str">
        <f>IFERROR(Base!S97/GAMSbase!S97,"")</f>
        <v/>
      </c>
      <c r="U97" s="40" t="str">
        <f>IFERROR(Base!T97/GAMSbase!T97,"")</f>
        <v/>
      </c>
      <c r="V97" s="40" t="str">
        <f>IFERROR(Base!U97/GAMSbase!U97,"")</f>
        <v/>
      </c>
      <c r="W97" s="40" t="str">
        <f>IFERROR(Base!V97/GAMSbase!V97,"")</f>
        <v/>
      </c>
      <c r="X97" s="40" t="str">
        <f>IFERROR(Base!W97/GAMSbase!W97,"")</f>
        <v/>
      </c>
      <c r="Y97" s="40" t="str">
        <f>IFERROR(Base!X97/GAMSbase!X97,"")</f>
        <v/>
      </c>
      <c r="Z97" s="40" t="str">
        <f>IFERROR(Base!Y97/GAMSbase!Y97,"")</f>
        <v/>
      </c>
      <c r="AA97" s="40" t="str">
        <f>IFERROR(Base!Z97/GAMSbase!Z97,"")</f>
        <v/>
      </c>
      <c r="AB97" s="40" t="str">
        <f>IFERROR(Base!AA97/GAMSbase!AA97,"")</f>
        <v/>
      </c>
      <c r="AC97" s="40" t="str">
        <f>IFERROR(Base!AB97/GAMSbase!AB97,"")</f>
        <v/>
      </c>
      <c r="AD97" s="40" t="str">
        <f>IFERROR(Base!AC97/GAMSbase!AC97,"")</f>
        <v/>
      </c>
      <c r="AE97" s="40" t="str">
        <f>IFERROR(Base!AD97/GAMSbase!AD97,"")</f>
        <v/>
      </c>
      <c r="AF97" s="40" t="str">
        <f>IFERROR(Base!AE97/GAMSbase!AE97,"")</f>
        <v/>
      </c>
      <c r="AG97" s="40" t="str">
        <f>IFERROR(Base!AF97/GAMSbase!AF97,"")</f>
        <v/>
      </c>
      <c r="AH97" s="40" t="str">
        <f>IFERROR(Base!AG97/GAMSbase!AG97,"")</f>
        <v/>
      </c>
      <c r="AI97" s="40" t="str">
        <f>IFERROR(Base!AH97/GAMSbase!AH97,"")</f>
        <v/>
      </c>
      <c r="AJ97" s="40" t="str">
        <f>IFERROR(Base!AI97/GAMSbase!AI97,"")</f>
        <v/>
      </c>
      <c r="AK97" s="40" t="str">
        <f>IFERROR(Base!AJ97/GAMSbase!AJ97,"")</f>
        <v/>
      </c>
      <c r="AL97" s="40" t="str">
        <f>IFERROR(Base!AK97/GAMSbase!AK97,"")</f>
        <v/>
      </c>
      <c r="AM97" s="40" t="str">
        <f>IFERROR(Base!AL97/GAMSbase!AL97,"")</f>
        <v/>
      </c>
      <c r="AN97" s="40" t="str">
        <f>IFERROR(Base!AM97/GAMSbase!AM97,"")</f>
        <v/>
      </c>
      <c r="AO97" s="40" t="str">
        <f>IFERROR(Base!AN97/GAMSbase!AN97,"")</f>
        <v/>
      </c>
      <c r="AP97" s="40" t="str">
        <f>IFERROR(Base!AO97/GAMSbase!AO97,"")</f>
        <v/>
      </c>
      <c r="AQ97" s="40" t="str">
        <f>IFERROR(Base!AP97/GAMSbase!AP97,"")</f>
        <v/>
      </c>
      <c r="AR97" s="40" t="str">
        <f>IFERROR(Base!AQ97/GAMSbase!AQ97,"")</f>
        <v/>
      </c>
      <c r="AS97" s="40" t="str">
        <f>IFERROR(Base!AR97/GAMSbase!AR97,"")</f>
        <v/>
      </c>
      <c r="AT97" s="40" t="str">
        <f>IFERROR(Base!AS97/GAMSbase!AS97,"")</f>
        <v/>
      </c>
      <c r="AU97" s="40" t="str">
        <f>IFERROR(Base!AT97/GAMSbase!AT97,"")</f>
        <v/>
      </c>
      <c r="AV97" s="40" t="str">
        <f>IFERROR(Base!AU97/GAMSbase!AU97,"")</f>
        <v/>
      </c>
      <c r="AW97" s="40" t="str">
        <f>IFERROR(Base!AV97/GAMSbase!AV97,"")</f>
        <v/>
      </c>
      <c r="AX97" s="40" t="str">
        <f>IFERROR(Base!AW97/GAMSbase!AW97,"")</f>
        <v/>
      </c>
      <c r="AY97" s="40" t="str">
        <f>IFERROR(Base!AX97/GAMSbase!AX97,"")</f>
        <v/>
      </c>
      <c r="AZ97" s="40" t="str">
        <f>IFERROR(Base!AY97/GAMSbase!AY97,"")</f>
        <v/>
      </c>
      <c r="BA97" s="40" t="str">
        <f>IFERROR(Base!AZ97/GAMSbase!AZ97,"")</f>
        <v/>
      </c>
      <c r="BB97" s="40" t="str">
        <f>IFERROR(Base!BA97/GAMSbase!BA97,"")</f>
        <v/>
      </c>
      <c r="BC97" s="40" t="str">
        <f>IFERROR(Base!BB97/GAMSbase!BB97,"")</f>
        <v/>
      </c>
      <c r="BD97" s="40" t="str">
        <f>IFERROR(Base!BC97/GAMSbase!BC97,"")</f>
        <v/>
      </c>
      <c r="BE97" s="40" t="str">
        <f>IFERROR(Base!BD97/GAMSbase!BD97,"")</f>
        <v/>
      </c>
      <c r="BF97" s="40" t="str">
        <f>IFERROR(Base!BE97/GAMSbase!BE97,"")</f>
        <v/>
      </c>
      <c r="BG97" s="40" t="str">
        <f>IFERROR(Base!BF97/GAMSbase!BF97,"")</f>
        <v/>
      </c>
      <c r="BH97" s="40" t="str">
        <f>IFERROR(Base!BG97/GAMSbase!BG97,"")</f>
        <v/>
      </c>
      <c r="BI97" s="40" t="str">
        <f>IFERROR(Base!BH97/GAMSbase!BH97,"")</f>
        <v/>
      </c>
      <c r="BJ97" s="40" t="str">
        <f>IFERROR(Base!BI97/GAMSbase!BI97,"")</f>
        <v/>
      </c>
    </row>
    <row r="98" spans="1:62" x14ac:dyDescent="0.15">
      <c r="A98" t="str">
        <f>Base!A98</f>
        <v>CLIMATE MODULE</v>
      </c>
      <c r="B98" t="str">
        <f>GAMSbase!A98</f>
        <v>* CLIMATE MODULE</v>
      </c>
      <c r="C98" s="40" t="str">
        <f>IFERROR(Base!B98/GAMSbase!B98,"")</f>
        <v/>
      </c>
      <c r="D98" s="40" t="str">
        <f>IFERROR(Base!C98/GAMSbase!C98,"")</f>
        <v/>
      </c>
      <c r="E98" s="40" t="str">
        <f>IFERROR(Base!D98/GAMSbase!D98,"")</f>
        <v/>
      </c>
      <c r="F98" s="40" t="str">
        <f>IFERROR(Base!E98/GAMSbase!E98,"")</f>
        <v/>
      </c>
      <c r="G98" s="40" t="str">
        <f>IFERROR(Base!F98/GAMSbase!F98,"")</f>
        <v/>
      </c>
      <c r="H98" s="40" t="str">
        <f>IFERROR(Base!G98/GAMSbase!G98,"")</f>
        <v/>
      </c>
      <c r="I98" s="40" t="str">
        <f>IFERROR(Base!H98/GAMSbase!H98,"")</f>
        <v/>
      </c>
      <c r="J98" s="40" t="str">
        <f>IFERROR(Base!I98/GAMSbase!I98,"")</f>
        <v/>
      </c>
      <c r="K98" s="40" t="str">
        <f>IFERROR(Base!J98/GAMSbase!J98,"")</f>
        <v/>
      </c>
      <c r="L98" s="40" t="str">
        <f>IFERROR(Base!K98/GAMSbase!K98,"")</f>
        <v/>
      </c>
      <c r="M98" s="40" t="str">
        <f>IFERROR(Base!L98/GAMSbase!L98,"")</f>
        <v/>
      </c>
      <c r="N98" s="40" t="str">
        <f>IFERROR(Base!M98/GAMSbase!M98,"")</f>
        <v/>
      </c>
      <c r="O98" s="40" t="str">
        <f>IFERROR(Base!N98/GAMSbase!N98,"")</f>
        <v/>
      </c>
      <c r="P98" s="40" t="str">
        <f>IFERROR(Base!O98/GAMSbase!O98,"")</f>
        <v/>
      </c>
      <c r="Q98" s="40" t="str">
        <f>IFERROR(Base!P98/GAMSbase!P98,"")</f>
        <v/>
      </c>
      <c r="R98" s="40" t="str">
        <f>IFERROR(Base!Q98/GAMSbase!Q98,"")</f>
        <v/>
      </c>
      <c r="S98" s="40" t="str">
        <f>IFERROR(Base!R98/GAMSbase!R98,"")</f>
        <v/>
      </c>
      <c r="T98" s="40" t="str">
        <f>IFERROR(Base!S98/GAMSbase!S98,"")</f>
        <v/>
      </c>
      <c r="U98" s="40" t="str">
        <f>IFERROR(Base!T98/GAMSbase!T98,"")</f>
        <v/>
      </c>
      <c r="V98" s="40" t="str">
        <f>IFERROR(Base!U98/GAMSbase!U98,"")</f>
        <v/>
      </c>
      <c r="W98" s="40" t="str">
        <f>IFERROR(Base!V98/GAMSbase!V98,"")</f>
        <v/>
      </c>
      <c r="X98" s="40" t="str">
        <f>IFERROR(Base!W98/GAMSbase!W98,"")</f>
        <v/>
      </c>
      <c r="Y98" s="40" t="str">
        <f>IFERROR(Base!X98/GAMSbase!X98,"")</f>
        <v/>
      </c>
      <c r="Z98" s="40" t="str">
        <f>IFERROR(Base!Y98/GAMSbase!Y98,"")</f>
        <v/>
      </c>
      <c r="AA98" s="40" t="str">
        <f>IFERROR(Base!Z98/GAMSbase!Z98,"")</f>
        <v/>
      </c>
      <c r="AB98" s="40" t="str">
        <f>IFERROR(Base!AA98/GAMSbase!AA98,"")</f>
        <v/>
      </c>
      <c r="AC98" s="40" t="str">
        <f>IFERROR(Base!AB98/GAMSbase!AB98,"")</f>
        <v/>
      </c>
      <c r="AD98" s="40" t="str">
        <f>IFERROR(Base!AC98/GAMSbase!AC98,"")</f>
        <v/>
      </c>
      <c r="AE98" s="40" t="str">
        <f>IFERROR(Base!AD98/GAMSbase!AD98,"")</f>
        <v/>
      </c>
      <c r="AF98" s="40" t="str">
        <f>IFERROR(Base!AE98/GAMSbase!AE98,"")</f>
        <v/>
      </c>
      <c r="AG98" s="40" t="str">
        <f>IFERROR(Base!AF98/GAMSbase!AF98,"")</f>
        <v/>
      </c>
      <c r="AH98" s="40" t="str">
        <f>IFERROR(Base!AG98/GAMSbase!AG98,"")</f>
        <v/>
      </c>
      <c r="AI98" s="40" t="str">
        <f>IFERROR(Base!AH98/GAMSbase!AH98,"")</f>
        <v/>
      </c>
      <c r="AJ98" s="40" t="str">
        <f>IFERROR(Base!AI98/GAMSbase!AI98,"")</f>
        <v/>
      </c>
      <c r="AK98" s="40" t="str">
        <f>IFERROR(Base!AJ98/GAMSbase!AJ98,"")</f>
        <v/>
      </c>
      <c r="AL98" s="40" t="str">
        <f>IFERROR(Base!AK98/GAMSbase!AK98,"")</f>
        <v/>
      </c>
      <c r="AM98" s="40" t="str">
        <f>IFERROR(Base!AL98/GAMSbase!AL98,"")</f>
        <v/>
      </c>
      <c r="AN98" s="40" t="str">
        <f>IFERROR(Base!AM98/GAMSbase!AM98,"")</f>
        <v/>
      </c>
      <c r="AO98" s="40" t="str">
        <f>IFERROR(Base!AN98/GAMSbase!AN98,"")</f>
        <v/>
      </c>
      <c r="AP98" s="40" t="str">
        <f>IFERROR(Base!AO98/GAMSbase!AO98,"")</f>
        <v/>
      </c>
      <c r="AQ98" s="40" t="str">
        <f>IFERROR(Base!AP98/GAMSbase!AP98,"")</f>
        <v/>
      </c>
      <c r="AR98" s="40" t="str">
        <f>IFERROR(Base!AQ98/GAMSbase!AQ98,"")</f>
        <v/>
      </c>
      <c r="AS98" s="40" t="str">
        <f>IFERROR(Base!AR98/GAMSbase!AR98,"")</f>
        <v/>
      </c>
      <c r="AT98" s="40" t="str">
        <f>IFERROR(Base!AS98/GAMSbase!AS98,"")</f>
        <v/>
      </c>
      <c r="AU98" s="40" t="str">
        <f>IFERROR(Base!AT98/GAMSbase!AT98,"")</f>
        <v/>
      </c>
      <c r="AV98" s="40" t="str">
        <f>IFERROR(Base!AU98/GAMSbase!AU98,"")</f>
        <v/>
      </c>
      <c r="AW98" s="40" t="str">
        <f>IFERROR(Base!AV98/GAMSbase!AV98,"")</f>
        <v/>
      </c>
      <c r="AX98" s="40" t="str">
        <f>IFERROR(Base!AW98/GAMSbase!AW98,"")</f>
        <v/>
      </c>
      <c r="AY98" s="40" t="str">
        <f>IFERROR(Base!AX98/GAMSbase!AX98,"")</f>
        <v/>
      </c>
      <c r="AZ98" s="40" t="str">
        <f>IFERROR(Base!AY98/GAMSbase!AY98,"")</f>
        <v/>
      </c>
      <c r="BA98" s="40" t="str">
        <f>IFERROR(Base!AZ98/GAMSbase!AZ98,"")</f>
        <v/>
      </c>
      <c r="BB98" s="40" t="str">
        <f>IFERROR(Base!BA98/GAMSbase!BA98,"")</f>
        <v/>
      </c>
      <c r="BC98" s="40" t="str">
        <f>IFERROR(Base!BB98/GAMSbase!BB98,"")</f>
        <v/>
      </c>
      <c r="BD98" s="40" t="str">
        <f>IFERROR(Base!BC98/GAMSbase!BC98,"")</f>
        <v/>
      </c>
      <c r="BE98" s="40" t="str">
        <f>IFERROR(Base!BD98/GAMSbase!BD98,"")</f>
        <v/>
      </c>
      <c r="BF98" s="40" t="str">
        <f>IFERROR(Base!BE98/GAMSbase!BE98,"")</f>
        <v/>
      </c>
      <c r="BG98" s="40" t="str">
        <f>IFERROR(Base!BF98/GAMSbase!BF98,"")</f>
        <v/>
      </c>
      <c r="BH98" s="40" t="str">
        <f>IFERROR(Base!BG98/GAMSbase!BG98,"")</f>
        <v/>
      </c>
      <c r="BI98" s="40" t="str">
        <f>IFERROR(Base!BH98/GAMSbase!BH98,"")</f>
        <v/>
      </c>
      <c r="BJ98" s="40" t="str">
        <f>IFERROR(Base!BI98/GAMSbase!BI98,"")</f>
        <v/>
      </c>
    </row>
    <row r="99" spans="1:62" x14ac:dyDescent="0.15">
      <c r="A99" t="str">
        <f>Base!A99</f>
        <v>Atmospheric temperature (degrees Celsius above preindustrial)</v>
      </c>
      <c r="B99" t="str">
        <f>GAMSbase!A99</f>
        <v>Atmospheric Temperature (deg C above preindustrial)</v>
      </c>
      <c r="C99" s="40">
        <f>IFERROR(Base!B99/GAMSbase!B99,"")</f>
        <v>1.0625</v>
      </c>
      <c r="D99" s="40">
        <f>IFERROR(Base!C99/GAMSbase!C99,"")</f>
        <v>1.0982106803037588</v>
      </c>
      <c r="E99" s="40">
        <f>IFERROR(Base!D99/GAMSbase!D99,"")</f>
        <v>1.122397050649798</v>
      </c>
      <c r="F99" s="40">
        <f>IFERROR(Base!E99/GAMSbase!E99,"")</f>
        <v>1.1382877477587119</v>
      </c>
      <c r="G99" s="40">
        <f>IFERROR(Base!F99/GAMSbase!F99,"")</f>
        <v>1.148153316793652</v>
      </c>
      <c r="H99" s="40">
        <f>IFERROR(Base!G99/GAMSbase!G99,"")</f>
        <v>1.1536211033473747</v>
      </c>
      <c r="I99" s="40">
        <f>IFERROR(Base!H99/GAMSbase!H99,"")</f>
        <v>1.1558803879365145</v>
      </c>
      <c r="J99" s="40">
        <f>IFERROR(Base!I99/GAMSbase!I99,"")</f>
        <v>1.1558145875980275</v>
      </c>
      <c r="K99" s="40">
        <f>IFERROR(Base!J99/GAMSbase!J99,"")</f>
        <v>1.1540876462977054</v>
      </c>
      <c r="L99" s="40">
        <f>IFERROR(Base!K99/GAMSbase!K99,"")</f>
        <v>1.1512020666443352</v>
      </c>
      <c r="M99" s="40">
        <f>IFERROR(Base!L99/GAMSbase!L99,"")</f>
        <v>1.1475392261776687</v>
      </c>
      <c r="N99" s="40">
        <f>IFERROR(Base!M99/GAMSbase!M99,"")</f>
        <v>1.1433883398850324</v>
      </c>
      <c r="O99" s="40">
        <f>IFERROR(Base!N99/GAMSbase!N99,"")</f>
        <v>1.1389678745154392</v>
      </c>
      <c r="P99" s="40">
        <f>IFERROR(Base!O99/GAMSbase!O99,"")</f>
        <v>1.1344417361078736</v>
      </c>
      <c r="Q99" s="40">
        <f>IFERROR(Base!P99/GAMSbase!P99,"")</f>
        <v>1.1299316950482279</v>
      </c>
      <c r="R99" s="40">
        <f>IFERROR(Base!Q99/GAMSbase!Q99,"")</f>
        <v>1.1255270145669005</v>
      </c>
      <c r="S99" s="40">
        <f>IFERROR(Base!R99/GAMSbase!R99,"")</f>
        <v>1.1212919513444066</v>
      </c>
      <c r="T99" s="40">
        <f>IFERROR(Base!S99/GAMSbase!S99,"")</f>
        <v>1.1172716117053236</v>
      </c>
      <c r="U99" s="40">
        <f>IFERROR(Base!T99/GAMSbase!T99,"")</f>
        <v>1.1127296813453655</v>
      </c>
      <c r="V99" s="40">
        <f>IFERROR(Base!U99/GAMSbase!U99,"")</f>
        <v>1.1085548458447974</v>
      </c>
      <c r="W99" s="40">
        <f>IFERROR(Base!V99/GAMSbase!V99,"")</f>
        <v>1.1047275130361598</v>
      </c>
      <c r="X99" s="40">
        <f>IFERROR(Base!W99/GAMSbase!W99,"")</f>
        <v>1.1012312488394749</v>
      </c>
      <c r="Y99" s="40">
        <f>IFERROR(Base!X99/GAMSbase!X99,"")</f>
        <v>1.0980517485029162</v>
      </c>
      <c r="Z99" s="40">
        <f>IFERROR(Base!Y99/GAMSbase!Y99,"")</f>
        <v>1.0951762520942399</v>
      </c>
      <c r="AA99" s="40">
        <f>IFERROR(Base!Z99/GAMSbase!Z99,"")</f>
        <v>1.0925932290867924</v>
      </c>
      <c r="AB99" s="40">
        <f>IFERROR(Base!AA99/GAMSbase!AA99,"")</f>
        <v>1.0902922254855729</v>
      </c>
      <c r="AC99" s="40">
        <f>IFERROR(Base!AB99/GAMSbase!AB99,"")</f>
        <v>1.0882638087104077</v>
      </c>
      <c r="AD99" s="40">
        <f>IFERROR(Base!AC99/GAMSbase!AC99,"")</f>
        <v>1.0864995715298686</v>
      </c>
      <c r="AE99" s="40">
        <f>IFERROR(Base!AD99/GAMSbase!AD99,"")</f>
        <v>1.0849921720089115</v>
      </c>
      <c r="AF99" s="40">
        <f>IFERROR(Base!AE99/GAMSbase!AE99,"")</f>
        <v>1.0837353959514744</v>
      </c>
      <c r="AG99" s="40">
        <f>IFERROR(Base!AF99/GAMSbase!AF99,"")</f>
        <v>1.0827242358395035</v>
      </c>
      <c r="AH99" s="40">
        <f>IFERROR(Base!AG99/GAMSbase!AG99,"")</f>
        <v>1.0819549831199045</v>
      </c>
      <c r="AI99" s="40">
        <f>IFERROR(Base!AH99/GAMSbase!AH99,"")</f>
        <v>1.0814253342841122</v>
      </c>
      <c r="AJ99" s="40">
        <f>IFERROR(Base!AI99/GAMSbase!AI99,"")</f>
        <v>1.0811345128004095</v>
      </c>
      <c r="AK99" s="40">
        <f>IFERROR(Base!AJ99/GAMSbase!AJ99,"")</f>
        <v>1.0810834105258105</v>
      </c>
      <c r="AL99" s="40">
        <f>IFERROR(Base!AK99/GAMSbase!AK99,"")</f>
        <v>1.0812747536190743</v>
      </c>
      <c r="AM99" s="40">
        <f>IFERROR(Base!AL99/GAMSbase!AL99,"")</f>
        <v>1.0817132994452019</v>
      </c>
      <c r="AN99" s="40">
        <f>IFERROR(Base!AM99/GAMSbase!AM99,"")</f>
        <v>1.0824060722947277</v>
      </c>
      <c r="AO99" s="40">
        <f>IFERROR(Base!AN99/GAMSbase!AN99,"")</f>
        <v>1.0833626482128738</v>
      </c>
      <c r="AP99" s="40">
        <f>IFERROR(Base!AO99/GAMSbase!AO99,"")</f>
        <v>1.0845955010975243</v>
      </c>
      <c r="AQ99" s="40">
        <f>IFERROR(Base!AP99/GAMSbase!AP99,"")</f>
        <v>1.0861204262073292</v>
      </c>
      <c r="AR99" s="40">
        <f>IFERROR(Base!AQ99/GAMSbase!AQ99,"")</f>
        <v>1.0879570617562133</v>
      </c>
      <c r="AS99" s="40">
        <f>IFERROR(Base!AR99/GAMSbase!AR99,"")</f>
        <v>1.0901295360809948</v>
      </c>
      <c r="AT99" s="40">
        <f>IFERROR(Base!AS99/GAMSbase!AS99,"")</f>
        <v>1.0926672787034684</v>
      </c>
      <c r="AU99" s="40">
        <f>IFERROR(Base!AT99/GAMSbase!AT99,"")</f>
        <v>1.0956060508876773</v>
      </c>
      <c r="AV99" s="40">
        <f>IFERROR(Base!AU99/GAMSbase!AU99,"")</f>
        <v>1.0989892812215785</v>
      </c>
      <c r="AW99" s="40">
        <f>IFERROR(Base!AV99/GAMSbase!AV99,"")</f>
        <v>1.104554199797676</v>
      </c>
      <c r="AX99" s="40">
        <f>IFERROR(Base!AW99/GAMSbase!AW99,"")</f>
        <v>1.111903062853038</v>
      </c>
      <c r="AY99" s="40">
        <f>IFERROR(Base!AX99/GAMSbase!AX99,"")</f>
        <v>1.1206900800316739</v>
      </c>
      <c r="AZ99" s="40">
        <f>IFERROR(Base!AY99/GAMSbase!AY99,"")</f>
        <v>1.130613720569708</v>
      </c>
      <c r="BA99" s="40">
        <f>IFERROR(Base!AZ99/GAMSbase!AZ99,"")</f>
        <v>1.14141046045994</v>
      </c>
      <c r="BB99" s="40">
        <f>IFERROR(Base!BA99/GAMSbase!BA99,"")</f>
        <v>1.1528494208094164</v>
      </c>
      <c r="BC99" s="40">
        <f>IFERROR(Base!BB99/GAMSbase!BB99,"")</f>
        <v>1.1647443367589274</v>
      </c>
      <c r="BD99" s="40">
        <f>IFERROR(Base!BC99/GAMSbase!BC99,"")</f>
        <v>1.1769310461189886</v>
      </c>
      <c r="BE99" s="40">
        <f>IFERROR(Base!BD99/GAMSbase!BD99,"")</f>
        <v>1.1892662314948392</v>
      </c>
      <c r="BF99" s="40">
        <f>IFERROR(Base!BE99/GAMSbase!BE99,"")</f>
        <v>1.2016260613069334</v>
      </c>
      <c r="BG99" s="40">
        <f>IFERROR(Base!BF99/GAMSbase!BF99,"")</f>
        <v>1.2139047889087788</v>
      </c>
      <c r="BH99" s="40">
        <f>IFERROR(Base!BG99/GAMSbase!BG99,"")</f>
        <v>1.2256888568048654</v>
      </c>
      <c r="BI99" s="40">
        <f>IFERROR(Base!BH99/GAMSbase!BH99,"")</f>
        <v>1.2340837540283911</v>
      </c>
      <c r="BJ99" s="40">
        <f>IFERROR(Base!BI99/GAMSbase!BI99,"")</f>
        <v>1.2363980447362646</v>
      </c>
    </row>
    <row r="100" spans="1:62" x14ac:dyDescent="0.15">
      <c r="A100" t="str">
        <f>Base!A100</f>
        <v>Total increase in radiative forcing since preindustrial (Watts per square meter)</v>
      </c>
      <c r="B100" t="str">
        <f>GAMSbase!A100</f>
        <v>Total Increase in Forcing (Watts per Meter2, preindustrial)</v>
      </c>
      <c r="C100" s="40">
        <f>IFERROR(Base!B100/GAMSbase!B100,"")</f>
        <v>1.1498496703737777</v>
      </c>
      <c r="D100" s="40">
        <f>IFERROR(Base!C100/GAMSbase!C100,"")</f>
        <v>1.1419918464599084</v>
      </c>
      <c r="E100" s="40">
        <f>IFERROR(Base!D100/GAMSbase!D100,"")</f>
        <v>1.1331325765081817</v>
      </c>
      <c r="F100" s="40">
        <f>IFERROR(Base!E100/GAMSbase!E100,"")</f>
        <v>1.1236448016125915</v>
      </c>
      <c r="G100" s="40">
        <f>IFERROR(Base!F100/GAMSbase!F100,"")</f>
        <v>1.1138345153565055</v>
      </c>
      <c r="H100" s="40">
        <f>IFERROR(Base!G100/GAMSbase!G100,"")</f>
        <v>1.1039587831528692</v>
      </c>
      <c r="I100" s="40">
        <f>IFERROR(Base!H100/GAMSbase!H100,"")</f>
        <v>1.0942273486855307</v>
      </c>
      <c r="J100" s="40">
        <f>IFERROR(Base!I100/GAMSbase!I100,"")</f>
        <v>1.084803053924877</v>
      </c>
      <c r="K100" s="40">
        <f>IFERROR(Base!J100/GAMSbase!J100,"")</f>
        <v>1.0758048552572803</v>
      </c>
      <c r="L100" s="40">
        <f>IFERROR(Base!K100/GAMSbase!K100,"")</f>
        <v>1.0673132376863723</v>
      </c>
      <c r="M100" s="40">
        <f>IFERROR(Base!L100/GAMSbase!L100,"")</f>
        <v>1.0593768476966594</v>
      </c>
      <c r="N100" s="40">
        <f>IFERROR(Base!M100/GAMSbase!M100,"")</f>
        <v>1.0520192654380751</v>
      </c>
      <c r="O100" s="40">
        <f>IFERROR(Base!N100/GAMSbase!N100,"")</f>
        <v>1.0452452170683058</v>
      </c>
      <c r="P100" s="40">
        <f>IFERROR(Base!O100/GAMSbase!O100,"")</f>
        <v>1.039045883745543</v>
      </c>
      <c r="Q100" s="40">
        <f>IFERROR(Base!P100/GAMSbase!P100,"")</f>
        <v>1.0334032134916498</v>
      </c>
      <c r="R100" s="40">
        <f>IFERROR(Base!Q100/GAMSbase!Q100,"")</f>
        <v>1.0282932889478198</v>
      </c>
      <c r="S100" s="40">
        <f>IFERROR(Base!R100/GAMSbase!R100,"")</f>
        <v>1.0236888735599801</v>
      </c>
      <c r="T100" s="40">
        <f>IFERROR(Base!S100/GAMSbase!S100,"")</f>
        <v>1.0195612813582582</v>
      </c>
      <c r="U100" s="40">
        <f>IFERROR(Base!T100/GAMSbase!T100,"")</f>
        <v>1.0116309571867148</v>
      </c>
      <c r="V100" s="40">
        <f>IFERROR(Base!U100/GAMSbase!U100,"")</f>
        <v>1.0079109097857484</v>
      </c>
      <c r="W100" s="40">
        <f>IFERROR(Base!V100/GAMSbase!V100,"")</f>
        <v>1.0045837255365733</v>
      </c>
      <c r="X100" s="40">
        <f>IFERROR(Base!W100/GAMSbase!W100,"")</f>
        <v>1.0016270772641391</v>
      </c>
      <c r="Y100" s="40">
        <f>IFERROR(Base!X100/GAMSbase!X100,"")</f>
        <v>0.99901994758232171</v>
      </c>
      <c r="Z100" s="40">
        <f>IFERROR(Base!Y100/GAMSbase!Y100,"")</f>
        <v>0.99674305498975824</v>
      </c>
      <c r="AA100" s="40">
        <f>IFERROR(Base!Z100/GAMSbase!Z100,"")</f>
        <v>0.99477910270977177</v>
      </c>
      <c r="AB100" s="40">
        <f>IFERROR(Base!AA100/GAMSbase!AA100,"")</f>
        <v>0.99311291848390948</v>
      </c>
      <c r="AC100" s="40">
        <f>IFERROR(Base!AB100/GAMSbase!AB100,"")</f>
        <v>0.99173153073646902</v>
      </c>
      <c r="AD100" s="40">
        <f>IFERROR(Base!AC100/GAMSbase!AC100,"")</f>
        <v>0.99062421190691907</v>
      </c>
      <c r="AE100" s="40">
        <f>IFERROR(Base!AD100/GAMSbase!AD100,"")</f>
        <v>0.98978251047019539</v>
      </c>
      <c r="AF100" s="40">
        <f>IFERROR(Base!AE100/GAMSbase!AE100,"")</f>
        <v>0.98920028694600437</v>
      </c>
      <c r="AG100" s="40">
        <f>IFERROR(Base!AF100/GAMSbase!AF100,"")</f>
        <v>0.98887376627952372</v>
      </c>
      <c r="AH100" s="40">
        <f>IFERROR(Base!AG100/GAMSbase!AG100,"")</f>
        <v>0.98880161602311289</v>
      </c>
      <c r="AI100" s="40">
        <f>IFERROR(Base!AH100/GAMSbase!AH100,"")</f>
        <v>0.98898506001906328</v>
      </c>
      <c r="AJ100" s="40">
        <f>IFERROR(Base!AI100/GAMSbase!AI100,"")</f>
        <v>0.9894280366641538</v>
      </c>
      <c r="AK100" s="40">
        <f>IFERROR(Base!AJ100/GAMSbase!AJ100,"")</f>
        <v>0.99013741229875185</v>
      </c>
      <c r="AL100" s="40">
        <f>IFERROR(Base!AK100/GAMSbase!AK100,"")</f>
        <v>0.9911232621652436</v>
      </c>
      <c r="AM100" s="40">
        <f>IFERROR(Base!AL100/GAMSbase!AL100,"")</f>
        <v>0.99239923399259222</v>
      </c>
      <c r="AN100" s="40">
        <f>IFERROR(Base!AM100/GAMSbase!AM100,"")</f>
        <v>0.99398301377170761</v>
      </c>
      <c r="AO100" s="40">
        <f>IFERROR(Base!AN100/GAMSbase!AN100,"")</f>
        <v>0.99589691834553851</v>
      </c>
      <c r="AP100" s="40">
        <f>IFERROR(Base!AO100/GAMSbase!AO100,"")</f>
        <v>0.99816864806104622</v>
      </c>
      <c r="AQ100" s="40">
        <f>IFERROR(Base!AP100/GAMSbase!AP100,"")</f>
        <v>1.0008322430920094</v>
      </c>
      <c r="AR100" s="40">
        <f>IFERROR(Base!AQ100/GAMSbase!AQ100,"")</f>
        <v>1.0039293044203621</v>
      </c>
      <c r="AS100" s="40">
        <f>IFERROR(Base!AR100/GAMSbase!AR100,"")</f>
        <v>1.0075105651641694</v>
      </c>
      <c r="AT100" s="40">
        <f>IFERROR(Base!AS100/GAMSbase!AS100,"")</f>
        <v>1.011637939702372</v>
      </c>
      <c r="AU100" s="40">
        <f>IFERROR(Base!AT100/GAMSbase!AT100,"")</f>
        <v>1.0163872494538555</v>
      </c>
      <c r="AV100" s="40">
        <f>IFERROR(Base!AU100/GAMSbase!AU100,"")</f>
        <v>1.0218519533537587</v>
      </c>
      <c r="AW100" s="40">
        <f>IFERROR(Base!AV100/GAMSbase!AV100,"")</f>
        <v>1.0399284741094168</v>
      </c>
      <c r="AX100" s="40">
        <f>IFERROR(Base!AW100/GAMSbase!AW100,"")</f>
        <v>1.057849046993157</v>
      </c>
      <c r="AY100" s="40">
        <f>IFERROR(Base!AX100/GAMSbase!AX100,"")</f>
        <v>1.0753278471800622</v>
      </c>
      <c r="AZ100" s="40">
        <f>IFERROR(Base!AY100/GAMSbase!AY100,"")</f>
        <v>1.0921635839375616</v>
      </c>
      <c r="BA100" s="40">
        <f>IFERROR(Base!AZ100/GAMSbase!AZ100,"")</f>
        <v>1.10821819686773</v>
      </c>
      <c r="BB100" s="40">
        <f>IFERROR(Base!BA100/GAMSbase!BA100,"")</f>
        <v>1.1233986961487816</v>
      </c>
      <c r="BC100" s="40">
        <f>IFERROR(Base!BB100/GAMSbase!BB100,"")</f>
        <v>1.1377752362587703</v>
      </c>
      <c r="BD100" s="40">
        <f>IFERROR(Base!BC100/GAMSbase!BC100,"")</f>
        <v>1.1513092635242588</v>
      </c>
      <c r="BE100" s="40">
        <f>IFERROR(Base!BD100/GAMSbase!BD100,"")</f>
        <v>1.1639893190816859</v>
      </c>
      <c r="BF100" s="40">
        <f>IFERROR(Base!BE100/GAMSbase!BE100,"")</f>
        <v>1.1758239374724062</v>
      </c>
      <c r="BG100" s="40">
        <f>IFERROR(Base!BF100/GAMSbase!BF100,"")</f>
        <v>1.1868360842606505</v>
      </c>
      <c r="BH100" s="40">
        <f>IFERROR(Base!BG100/GAMSbase!BG100,"")</f>
        <v>1.1944563155788666</v>
      </c>
      <c r="BI100" s="40">
        <f>IFERROR(Base!BH100/GAMSbase!BH100,"")</f>
        <v>1.178946542728287</v>
      </c>
      <c r="BJ100" s="40">
        <f>IFERROR(Base!BI100/GAMSbase!BI100,"")</f>
        <v>1.1414677056967917</v>
      </c>
    </row>
    <row r="101" spans="1:62" x14ac:dyDescent="0.15">
      <c r="A101" t="str">
        <f>Base!A101</f>
        <v>Lower ocean temperature (degrees Celsius above preindustrial)</v>
      </c>
      <c r="B101" t="str">
        <f>GAMSbase!A101</f>
        <v>Lower Ocean Temperature (deg C above preindustrial)</v>
      </c>
      <c r="C101" s="40">
        <f>IFERROR(Base!B101/GAMSbase!B101,"")</f>
        <v>1</v>
      </c>
      <c r="D101" s="40">
        <f>IFERROR(Base!C101/GAMSbase!C101,"")</f>
        <v>1.0469395418700713</v>
      </c>
      <c r="E101" s="40">
        <f>IFERROR(Base!D101/GAMSbase!D101,"")</f>
        <v>1.0710986774569571</v>
      </c>
      <c r="F101" s="40">
        <f>IFERROR(Base!E101/GAMSbase!E101,"")</f>
        <v>1.0893718912464054</v>
      </c>
      <c r="G101" s="40">
        <f>IFERROR(Base!F101/GAMSbase!F101,"")</f>
        <v>1.1037030366220109</v>
      </c>
      <c r="H101" s="40">
        <f>IFERROR(Base!G101/GAMSbase!G101,"")</f>
        <v>1.1149303166682536</v>
      </c>
      <c r="I101" s="40">
        <f>IFERROR(Base!H101/GAMSbase!H101,"")</f>
        <v>1.1236075807271393</v>
      </c>
      <c r="J101" s="40">
        <f>IFERROR(Base!I101/GAMSbase!I101,"")</f>
        <v>1.1301632091520626</v>
      </c>
      <c r="K101" s="40">
        <f>IFERROR(Base!J101/GAMSbase!J101,"")</f>
        <v>1.134949573554856</v>
      </c>
      <c r="L101" s="40">
        <f>IFERROR(Base!K101/GAMSbase!K101,"")</f>
        <v>1.1382640302121496</v>
      </c>
      <c r="M101" s="40">
        <f>IFERROR(Base!L101/GAMSbase!L101,"")</f>
        <v>1.1403601468334208</v>
      </c>
      <c r="N101" s="40">
        <f>IFERROR(Base!M101/GAMSbase!M101,"")</f>
        <v>1.1414548643342757</v>
      </c>
      <c r="O101" s="40">
        <f>IFERROR(Base!N101/GAMSbase!N101,"")</f>
        <v>1.1417337099410159</v>
      </c>
      <c r="P101" s="40">
        <f>IFERROR(Base!O101/GAMSbase!O101,"")</f>
        <v>1.1413549642333392</v>
      </c>
      <c r="Q101" s="40">
        <f>IFERROR(Base!P101/GAMSbase!P101,"")</f>
        <v>1.1404531829710989</v>
      </c>
      <c r="R101" s="40">
        <f>IFERROR(Base!Q101/GAMSbase!Q101,"")</f>
        <v>1.1391422822430557</v>
      </c>
      <c r="S101" s="40">
        <f>IFERROR(Base!R101/GAMSbase!R101,"")</f>
        <v>1.1375182723741328</v>
      </c>
      <c r="T101" s="40">
        <f>IFERROR(Base!S101/GAMSbase!S101,"")</f>
        <v>1.1356616991117039</v>
      </c>
      <c r="U101" s="40">
        <f>IFERROR(Base!T101/GAMSbase!T101,"")</f>
        <v>1.1336398130906244</v>
      </c>
      <c r="V101" s="40">
        <f>IFERROR(Base!U101/GAMSbase!U101,"")</f>
        <v>1.1314273540084212</v>
      </c>
      <c r="W101" s="40">
        <f>IFERROR(Base!V101/GAMSbase!V101,"")</f>
        <v>1.1290963894169994</v>
      </c>
      <c r="X101" s="40">
        <f>IFERROR(Base!W101/GAMSbase!W101,"")</f>
        <v>1.1267022827879489</v>
      </c>
      <c r="Y101" s="40">
        <f>IFERROR(Base!X101/GAMSbase!X101,"")</f>
        <v>1.1242877464351362</v>
      </c>
      <c r="Z101" s="40">
        <f>IFERROR(Base!Y101/GAMSbase!Y101,"")</f>
        <v>1.1218858304195469</v>
      </c>
      <c r="AA101" s="40">
        <f>IFERROR(Base!Z101/GAMSbase!Z101,"")</f>
        <v>1.119522150966886</v>
      </c>
      <c r="AB101" s="40">
        <f>IFERROR(Base!AA101/GAMSbase!AA101,"")</f>
        <v>1.117216569908982</v>
      </c>
      <c r="AC101" s="40">
        <f>IFERROR(Base!AB101/GAMSbase!AB101,"")</f>
        <v>1.114984475405866</v>
      </c>
      <c r="AD101" s="40">
        <f>IFERROR(Base!AC101/GAMSbase!AC101,"")</f>
        <v>1.1128377681786183</v>
      </c>
      <c r="AE101" s="40">
        <f>IFERROR(Base!AD101/GAMSbase!AD101,"")</f>
        <v>1.1107856297204173</v>
      </c>
      <c r="AF101" s="40">
        <f>IFERROR(Base!AE101/GAMSbase!AE101,"")</f>
        <v>1.1088351266643754</v>
      </c>
      <c r="AG101" s="40">
        <f>IFERROR(Base!AF101/GAMSbase!AF101,"")</f>
        <v>1.1069916909168234</v>
      </c>
      <c r="AH101" s="40">
        <f>IFERROR(Base!AG101/GAMSbase!AG101,"")</f>
        <v>1.1052595053947627</v>
      </c>
      <c r="AI101" s="40">
        <f>IFERROR(Base!AH101/GAMSbase!AH101,"")</f>
        <v>1.1036418171429734</v>
      </c>
      <c r="AJ101" s="40">
        <f>IFERROR(Base!AI101/GAMSbase!AI101,"")</f>
        <v>1.1021411944685797</v>
      </c>
      <c r="AK101" s="40">
        <f>IFERROR(Base!AJ101/GAMSbase!AJ101,"")</f>
        <v>1.1007597413930033</v>
      </c>
      <c r="AL101" s="40">
        <f>IFERROR(Base!AK101/GAMSbase!AK101,"")</f>
        <v>1.0994992787214195</v>
      </c>
      <c r="AM101" s="40">
        <f>IFERROR(Base!AL101/GAMSbase!AL101,"")</f>
        <v>1.0983615007165559</v>
      </c>
      <c r="AN101" s="40">
        <f>IFERROR(Base!AM101/GAMSbase!AM101,"")</f>
        <v>1.0973481128584708</v>
      </c>
      <c r="AO101" s="40">
        <f>IFERROR(Base!AN101/GAMSbase!AN101,"")</f>
        <v>1.0964609570549262</v>
      </c>
      <c r="AP101" s="40">
        <f>IFERROR(Base!AO101/GAMSbase!AO101,"")</f>
        <v>1.095702128123742</v>
      </c>
      <c r="AQ101" s="40">
        <f>IFERROR(Base!AP101/GAMSbase!AP101,"")</f>
        <v>1.0950740867514099</v>
      </c>
      <c r="AR101" s="40">
        <f>IFERROR(Base!AQ101/GAMSbase!AQ101,"")</f>
        <v>1.0945797717464909</v>
      </c>
      <c r="AS101" s="40">
        <f>IFERROR(Base!AR101/GAMSbase!AR101,"")</f>
        <v>1.0942227165558507</v>
      </c>
      <c r="AT101" s="40">
        <f>IFERROR(Base!AS101/GAMSbase!AS101,"")</f>
        <v>1.0940071731399643</v>
      </c>
      <c r="AU101" s="40">
        <f>IFERROR(Base!AT101/GAMSbase!AT101,"")</f>
        <v>1.0939382487068021</v>
      </c>
      <c r="AV101" s="40">
        <f>IFERROR(Base!AU101/GAMSbase!AU101,"")</f>
        <v>1.0940220603507018</v>
      </c>
      <c r="AW101" s="40">
        <f>IFERROR(Base!AV101/GAMSbase!AV101,"")</f>
        <v>1.0942659151192453</v>
      </c>
      <c r="AX101" s="40">
        <f>IFERROR(Base!AW101/GAMSbase!AW101,"")</f>
        <v>1.0947583599924138</v>
      </c>
      <c r="AY101" s="40">
        <f>IFERROR(Base!AX101/GAMSbase!AX101,"")</f>
        <v>1.0955574391788068</v>
      </c>
      <c r="AZ101" s="40">
        <f>IFERROR(Base!AY101/GAMSbase!AY101,"")</f>
        <v>1.0966972501776229</v>
      </c>
      <c r="BA101" s="40">
        <f>IFERROR(Base!AZ101/GAMSbase!AZ101,"")</f>
        <v>1.09819354970467</v>
      </c>
      <c r="BB101" s="40">
        <f>IFERROR(Base!BA101/GAMSbase!BA101,"")</f>
        <v>1.100048364945152</v>
      </c>
      <c r="BC101" s="40">
        <f>IFERROR(Base!BB101/GAMSbase!BB101,"")</f>
        <v>1.1022536751723215</v>
      </c>
      <c r="BD101" s="40">
        <f>IFERROR(Base!BC101/GAMSbase!BC101,"")</f>
        <v>1.104794924034074</v>
      </c>
      <c r="BE101" s="40">
        <f>IFERROR(Base!BD101/GAMSbase!BD101,"")</f>
        <v>1.1076530369578423</v>
      </c>
      <c r="BF101" s="40">
        <f>IFERROR(Base!BE101/GAMSbase!BE101,"")</f>
        <v>1.1108060075078072</v>
      </c>
      <c r="BG101" s="40">
        <f>IFERROR(Base!BF101/GAMSbase!BF101,"")</f>
        <v>1.1142301239426944</v>
      </c>
      <c r="BH101" s="40">
        <f>IFERROR(Base!BG101/GAMSbase!BG101,"")</f>
        <v>1.1179009019217423</v>
      </c>
      <c r="BI101" s="40">
        <f>IFERROR(Base!BH101/GAMSbase!BH101,"")</f>
        <v>1.1217830885566364</v>
      </c>
      <c r="BJ101" s="40">
        <f>IFERROR(Base!BI101/GAMSbase!BI101,"")</f>
        <v>1.1257523169039412</v>
      </c>
    </row>
    <row r="102" spans="1:62" x14ac:dyDescent="0.15">
      <c r="A102" t="str">
        <f>Base!A102</f>
        <v>Economic Endogenous Variables</v>
      </c>
      <c r="B102" t="str">
        <f>GAMSbase!A102</f>
        <v>** Economic Endogenous Variables</v>
      </c>
      <c r="C102" s="40" t="str">
        <f>IFERROR(Base!B102/GAMSbase!B102,"")</f>
        <v/>
      </c>
      <c r="D102" s="40" t="str">
        <f>IFERROR(Base!C102/GAMSbase!C102,"")</f>
        <v/>
      </c>
      <c r="E102" s="40" t="str">
        <f>IFERROR(Base!D102/GAMSbase!D102,"")</f>
        <v/>
      </c>
      <c r="F102" s="40" t="str">
        <f>IFERROR(Base!E102/GAMSbase!E102,"")</f>
        <v/>
      </c>
      <c r="G102" s="40" t="str">
        <f>IFERROR(Base!F102/GAMSbase!F102,"")</f>
        <v/>
      </c>
      <c r="H102" s="40" t="str">
        <f>IFERROR(Base!G102/GAMSbase!G102,"")</f>
        <v/>
      </c>
      <c r="I102" s="40" t="str">
        <f>IFERROR(Base!H102/GAMSbase!H102,"")</f>
        <v/>
      </c>
      <c r="J102" s="40" t="str">
        <f>IFERROR(Base!I102/GAMSbase!I102,"")</f>
        <v/>
      </c>
      <c r="K102" s="40" t="str">
        <f>IFERROR(Base!J102/GAMSbase!J102,"")</f>
        <v/>
      </c>
      <c r="L102" s="40" t="str">
        <f>IFERROR(Base!K102/GAMSbase!K102,"")</f>
        <v/>
      </c>
      <c r="M102" s="40" t="str">
        <f>IFERROR(Base!L102/GAMSbase!L102,"")</f>
        <v/>
      </c>
      <c r="N102" s="40" t="str">
        <f>IFERROR(Base!M102/GAMSbase!M102,"")</f>
        <v/>
      </c>
      <c r="O102" s="40" t="str">
        <f>IFERROR(Base!N102/GAMSbase!N102,"")</f>
        <v/>
      </c>
      <c r="P102" s="40" t="str">
        <f>IFERROR(Base!O102/GAMSbase!O102,"")</f>
        <v/>
      </c>
      <c r="Q102" s="40" t="str">
        <f>IFERROR(Base!P102/GAMSbase!P102,"")</f>
        <v/>
      </c>
      <c r="R102" s="40" t="str">
        <f>IFERROR(Base!Q102/GAMSbase!Q102,"")</f>
        <v/>
      </c>
      <c r="S102" s="40" t="str">
        <f>IFERROR(Base!R102/GAMSbase!R102,"")</f>
        <v/>
      </c>
      <c r="T102" s="40" t="str">
        <f>IFERROR(Base!S102/GAMSbase!S102,"")</f>
        <v/>
      </c>
      <c r="U102" s="40" t="str">
        <f>IFERROR(Base!T102/GAMSbase!T102,"")</f>
        <v/>
      </c>
      <c r="V102" s="40" t="str">
        <f>IFERROR(Base!U102/GAMSbase!U102,"")</f>
        <v/>
      </c>
      <c r="W102" s="40" t="str">
        <f>IFERROR(Base!V102/GAMSbase!V102,"")</f>
        <v/>
      </c>
      <c r="X102" s="40" t="str">
        <f>IFERROR(Base!W102/GAMSbase!W102,"")</f>
        <v/>
      </c>
      <c r="Y102" s="40" t="str">
        <f>IFERROR(Base!X102/GAMSbase!X102,"")</f>
        <v/>
      </c>
      <c r="Z102" s="40" t="str">
        <f>IFERROR(Base!Y102/GAMSbase!Y102,"")</f>
        <v/>
      </c>
      <c r="AA102" s="40" t="str">
        <f>IFERROR(Base!Z102/GAMSbase!Z102,"")</f>
        <v/>
      </c>
      <c r="AB102" s="40" t="str">
        <f>IFERROR(Base!AA102/GAMSbase!AA102,"")</f>
        <v/>
      </c>
      <c r="AC102" s="40" t="str">
        <f>IFERROR(Base!AB102/GAMSbase!AB102,"")</f>
        <v/>
      </c>
      <c r="AD102" s="40" t="str">
        <f>IFERROR(Base!AC102/GAMSbase!AC102,"")</f>
        <v/>
      </c>
      <c r="AE102" s="40" t="str">
        <f>IFERROR(Base!AD102/GAMSbase!AD102,"")</f>
        <v/>
      </c>
      <c r="AF102" s="40" t="str">
        <f>IFERROR(Base!AE102/GAMSbase!AE102,"")</f>
        <v/>
      </c>
      <c r="AG102" s="40" t="str">
        <f>IFERROR(Base!AF102/GAMSbase!AF102,"")</f>
        <v/>
      </c>
      <c r="AH102" s="40" t="str">
        <f>IFERROR(Base!AG102/GAMSbase!AG102,"")</f>
        <v/>
      </c>
      <c r="AI102" s="40" t="str">
        <f>IFERROR(Base!AH102/GAMSbase!AH102,"")</f>
        <v/>
      </c>
      <c r="AJ102" s="40" t="str">
        <f>IFERROR(Base!AI102/GAMSbase!AI102,"")</f>
        <v/>
      </c>
      <c r="AK102" s="40" t="str">
        <f>IFERROR(Base!AJ102/GAMSbase!AJ102,"")</f>
        <v/>
      </c>
      <c r="AL102" s="40" t="str">
        <f>IFERROR(Base!AK102/GAMSbase!AK102,"")</f>
        <v/>
      </c>
      <c r="AM102" s="40" t="str">
        <f>IFERROR(Base!AL102/GAMSbase!AL102,"")</f>
        <v/>
      </c>
      <c r="AN102" s="40" t="str">
        <f>IFERROR(Base!AM102/GAMSbase!AM102,"")</f>
        <v/>
      </c>
      <c r="AO102" s="40" t="str">
        <f>IFERROR(Base!AN102/GAMSbase!AN102,"")</f>
        <v/>
      </c>
      <c r="AP102" s="40" t="str">
        <f>IFERROR(Base!AO102/GAMSbase!AO102,"")</f>
        <v/>
      </c>
      <c r="AQ102" s="40" t="str">
        <f>IFERROR(Base!AP102/GAMSbase!AP102,"")</f>
        <v/>
      </c>
      <c r="AR102" s="40" t="str">
        <f>IFERROR(Base!AQ102/GAMSbase!AQ102,"")</f>
        <v/>
      </c>
      <c r="AS102" s="40" t="str">
        <f>IFERROR(Base!AR102/GAMSbase!AR102,"")</f>
        <v/>
      </c>
      <c r="AT102" s="40" t="str">
        <f>IFERROR(Base!AS102/GAMSbase!AS102,"")</f>
        <v/>
      </c>
      <c r="AU102" s="40" t="str">
        <f>IFERROR(Base!AT102/GAMSbase!AT102,"")</f>
        <v/>
      </c>
      <c r="AV102" s="40" t="str">
        <f>IFERROR(Base!AU102/GAMSbase!AU102,"")</f>
        <v/>
      </c>
      <c r="AW102" s="40" t="str">
        <f>IFERROR(Base!AV102/GAMSbase!AV102,"")</f>
        <v/>
      </c>
      <c r="AX102" s="40" t="str">
        <f>IFERROR(Base!AW102/GAMSbase!AW102,"")</f>
        <v/>
      </c>
      <c r="AY102" s="40" t="str">
        <f>IFERROR(Base!AX102/GAMSbase!AX102,"")</f>
        <v/>
      </c>
      <c r="AZ102" s="40" t="str">
        <f>IFERROR(Base!AY102/GAMSbase!AY102,"")</f>
        <v/>
      </c>
      <c r="BA102" s="40" t="str">
        <f>IFERROR(Base!AZ102/GAMSbase!AZ102,"")</f>
        <v/>
      </c>
      <c r="BB102" s="40" t="str">
        <f>IFERROR(Base!BA102/GAMSbase!BA102,"")</f>
        <v/>
      </c>
      <c r="BC102" s="40" t="str">
        <f>IFERROR(Base!BB102/GAMSbase!BB102,"")</f>
        <v/>
      </c>
      <c r="BD102" s="40" t="str">
        <f>IFERROR(Base!BC102/GAMSbase!BC102,"")</f>
        <v/>
      </c>
      <c r="BE102" s="40" t="str">
        <f>IFERROR(Base!BD102/GAMSbase!BD102,"")</f>
        <v/>
      </c>
      <c r="BF102" s="40" t="str">
        <f>IFERROR(Base!BE102/GAMSbase!BE102,"")</f>
        <v/>
      </c>
      <c r="BG102" s="40" t="str">
        <f>IFERROR(Base!BF102/GAMSbase!BF102,"")</f>
        <v/>
      </c>
      <c r="BH102" s="40" t="str">
        <f>IFERROR(Base!BG102/GAMSbase!BG102,"")</f>
        <v/>
      </c>
      <c r="BI102" s="40" t="str">
        <f>IFERROR(Base!BH102/GAMSbase!BH102,"")</f>
        <v/>
      </c>
      <c r="BJ102" s="40" t="str">
        <f>IFERROR(Base!BI102/GAMSbase!BI102,"")</f>
        <v/>
      </c>
    </row>
    <row r="103" spans="1:62" x14ac:dyDescent="0.15">
      <c r="A103" t="str">
        <f>Base!A103</f>
        <v xml:space="preserve">OUTPUT  </v>
      </c>
      <c r="B103" t="str">
        <f>GAMSbase!A103</f>
        <v>* OUTPUT</v>
      </c>
      <c r="C103" s="40" t="str">
        <f>IFERROR(Base!B103/GAMSbase!B103,"")</f>
        <v/>
      </c>
      <c r="D103" s="40" t="str">
        <f>IFERROR(Base!C103/GAMSbase!C103,"")</f>
        <v/>
      </c>
      <c r="E103" s="40" t="str">
        <f>IFERROR(Base!D103/GAMSbase!D103,"")</f>
        <v/>
      </c>
      <c r="F103" s="40" t="str">
        <f>IFERROR(Base!E103/GAMSbase!E103,"")</f>
        <v/>
      </c>
      <c r="G103" s="40" t="str">
        <f>IFERROR(Base!F103/GAMSbase!F103,"")</f>
        <v/>
      </c>
      <c r="H103" s="40" t="str">
        <f>IFERROR(Base!G103/GAMSbase!G103,"")</f>
        <v/>
      </c>
      <c r="I103" s="40" t="str">
        <f>IFERROR(Base!H103/GAMSbase!H103,"")</f>
        <v/>
      </c>
      <c r="J103" s="40" t="str">
        <f>IFERROR(Base!I103/GAMSbase!I103,"")</f>
        <v/>
      </c>
      <c r="K103" s="40" t="str">
        <f>IFERROR(Base!J103/GAMSbase!J103,"")</f>
        <v/>
      </c>
      <c r="L103" s="40" t="str">
        <f>IFERROR(Base!K103/GAMSbase!K103,"")</f>
        <v/>
      </c>
      <c r="M103" s="40" t="str">
        <f>IFERROR(Base!L103/GAMSbase!L103,"")</f>
        <v/>
      </c>
      <c r="N103" s="40" t="str">
        <f>IFERROR(Base!M103/GAMSbase!M103,"")</f>
        <v/>
      </c>
      <c r="O103" s="40" t="str">
        <f>IFERROR(Base!N103/GAMSbase!N103,"")</f>
        <v/>
      </c>
      <c r="P103" s="40" t="str">
        <f>IFERROR(Base!O103/GAMSbase!O103,"")</f>
        <v/>
      </c>
      <c r="Q103" s="40" t="str">
        <f>IFERROR(Base!P103/GAMSbase!P103,"")</f>
        <v/>
      </c>
      <c r="R103" s="40" t="str">
        <f>IFERROR(Base!Q103/GAMSbase!Q103,"")</f>
        <v/>
      </c>
      <c r="S103" s="40" t="str">
        <f>IFERROR(Base!R103/GAMSbase!R103,"")</f>
        <v/>
      </c>
      <c r="T103" s="40" t="str">
        <f>IFERROR(Base!S103/GAMSbase!S103,"")</f>
        <v/>
      </c>
      <c r="U103" s="40" t="str">
        <f>IFERROR(Base!T103/GAMSbase!T103,"")</f>
        <v/>
      </c>
      <c r="V103" s="40" t="str">
        <f>IFERROR(Base!U103/GAMSbase!U103,"")</f>
        <v/>
      </c>
      <c r="W103" s="40" t="str">
        <f>IFERROR(Base!V103/GAMSbase!V103,"")</f>
        <v/>
      </c>
      <c r="X103" s="40" t="str">
        <f>IFERROR(Base!W103/GAMSbase!W103,"")</f>
        <v/>
      </c>
      <c r="Y103" s="40" t="str">
        <f>IFERROR(Base!X103/GAMSbase!X103,"")</f>
        <v/>
      </c>
      <c r="Z103" s="40" t="str">
        <f>IFERROR(Base!Y103/GAMSbase!Y103,"")</f>
        <v/>
      </c>
      <c r="AA103" s="40" t="str">
        <f>IFERROR(Base!Z103/GAMSbase!Z103,"")</f>
        <v/>
      </c>
      <c r="AB103" s="40" t="str">
        <f>IFERROR(Base!AA103/GAMSbase!AA103,"")</f>
        <v/>
      </c>
      <c r="AC103" s="40" t="str">
        <f>IFERROR(Base!AB103/GAMSbase!AB103,"")</f>
        <v/>
      </c>
      <c r="AD103" s="40" t="str">
        <f>IFERROR(Base!AC103/GAMSbase!AC103,"")</f>
        <v/>
      </c>
      <c r="AE103" s="40" t="str">
        <f>IFERROR(Base!AD103/GAMSbase!AD103,"")</f>
        <v/>
      </c>
      <c r="AF103" s="40" t="str">
        <f>IFERROR(Base!AE103/GAMSbase!AE103,"")</f>
        <v/>
      </c>
      <c r="AG103" s="40" t="str">
        <f>IFERROR(Base!AF103/GAMSbase!AF103,"")</f>
        <v/>
      </c>
      <c r="AH103" s="40" t="str">
        <f>IFERROR(Base!AG103/GAMSbase!AG103,"")</f>
        <v/>
      </c>
      <c r="AI103" s="40" t="str">
        <f>IFERROR(Base!AH103/GAMSbase!AH103,"")</f>
        <v/>
      </c>
      <c r="AJ103" s="40" t="str">
        <f>IFERROR(Base!AI103/GAMSbase!AI103,"")</f>
        <v/>
      </c>
      <c r="AK103" s="40" t="str">
        <f>IFERROR(Base!AJ103/GAMSbase!AJ103,"")</f>
        <v/>
      </c>
      <c r="AL103" s="40" t="str">
        <f>IFERROR(Base!AK103/GAMSbase!AK103,"")</f>
        <v/>
      </c>
      <c r="AM103" s="40" t="str">
        <f>IFERROR(Base!AL103/GAMSbase!AL103,"")</f>
        <v/>
      </c>
      <c r="AN103" s="40" t="str">
        <f>IFERROR(Base!AM103/GAMSbase!AM103,"")</f>
        <v/>
      </c>
      <c r="AO103" s="40" t="str">
        <f>IFERROR(Base!AN103/GAMSbase!AN103,"")</f>
        <v/>
      </c>
      <c r="AP103" s="40" t="str">
        <f>IFERROR(Base!AO103/GAMSbase!AO103,"")</f>
        <v/>
      </c>
      <c r="AQ103" s="40" t="str">
        <f>IFERROR(Base!AP103/GAMSbase!AP103,"")</f>
        <v/>
      </c>
      <c r="AR103" s="40" t="str">
        <f>IFERROR(Base!AQ103/GAMSbase!AQ103,"")</f>
        <v/>
      </c>
      <c r="AS103" s="40" t="str">
        <f>IFERROR(Base!AR103/GAMSbase!AR103,"")</f>
        <v/>
      </c>
      <c r="AT103" s="40" t="str">
        <f>IFERROR(Base!AS103/GAMSbase!AS103,"")</f>
        <v/>
      </c>
      <c r="AU103" s="40" t="str">
        <f>IFERROR(Base!AT103/GAMSbase!AT103,"")</f>
        <v/>
      </c>
      <c r="AV103" s="40" t="str">
        <f>IFERROR(Base!AU103/GAMSbase!AU103,"")</f>
        <v/>
      </c>
      <c r="AW103" s="40" t="str">
        <f>IFERROR(Base!AV103/GAMSbase!AV103,"")</f>
        <v/>
      </c>
      <c r="AX103" s="40" t="str">
        <f>IFERROR(Base!AW103/GAMSbase!AW103,"")</f>
        <v/>
      </c>
      <c r="AY103" s="40" t="str">
        <f>IFERROR(Base!AX103/GAMSbase!AX103,"")</f>
        <v/>
      </c>
      <c r="AZ103" s="40" t="str">
        <f>IFERROR(Base!AY103/GAMSbase!AY103,"")</f>
        <v/>
      </c>
      <c r="BA103" s="40" t="str">
        <f>IFERROR(Base!AZ103/GAMSbase!AZ103,"")</f>
        <v/>
      </c>
      <c r="BB103" s="40" t="str">
        <f>IFERROR(Base!BA103/GAMSbase!BA103,"")</f>
        <v/>
      </c>
      <c r="BC103" s="40" t="str">
        <f>IFERROR(Base!BB103/GAMSbase!BB103,"")</f>
        <v/>
      </c>
      <c r="BD103" s="40" t="str">
        <f>IFERROR(Base!BC103/GAMSbase!BC103,"")</f>
        <v/>
      </c>
      <c r="BE103" s="40" t="str">
        <f>IFERROR(Base!BD103/GAMSbase!BD103,"")</f>
        <v/>
      </c>
      <c r="BF103" s="40" t="str">
        <f>IFERROR(Base!BE103/GAMSbase!BE103,"")</f>
        <v/>
      </c>
      <c r="BG103" s="40" t="str">
        <f>IFERROR(Base!BF103/GAMSbase!BF103,"")</f>
        <v/>
      </c>
      <c r="BH103" s="40" t="str">
        <f>IFERROR(Base!BG103/GAMSbase!BG103,"")</f>
        <v/>
      </c>
      <c r="BI103" s="40" t="str">
        <f>IFERROR(Base!BH103/GAMSbase!BH103,"")</f>
        <v/>
      </c>
      <c r="BJ103" s="40" t="str">
        <f>IFERROR(Base!BI103/GAMSbase!BI103,"")</f>
        <v/>
      </c>
    </row>
    <row r="104" spans="1:62" x14ac:dyDescent="0.15">
      <c r="A104" t="str">
        <f>Base!A104</f>
        <v>Output gross of abatement cost and climate damage ($trill)</v>
      </c>
      <c r="B104" t="str">
        <f>GAMSbase!A104</f>
        <v>Gross Output (trillion USD)</v>
      </c>
      <c r="C104" s="40">
        <f>IFERROR(Base!B104/GAMSbase!B104,"")</f>
        <v>1.6542015630103555</v>
      </c>
      <c r="D104" s="40">
        <f>IFERROR(Base!C104/GAMSbase!C104,"")</f>
        <v>1.6523576391304189</v>
      </c>
      <c r="E104" s="40">
        <f>IFERROR(Base!D104/GAMSbase!D104,"")</f>
        <v>1.6494390780665702</v>
      </c>
      <c r="F104" s="40">
        <f>IFERROR(Base!E104/GAMSbase!E104,"")</f>
        <v>1.6462914980607726</v>
      </c>
      <c r="G104" s="40">
        <f>IFERROR(Base!F104/GAMSbase!F104,"")</f>
        <v>1.6433787774388064</v>
      </c>
      <c r="H104" s="40">
        <f>IFERROR(Base!G104/GAMSbase!G104,"")</f>
        <v>1.6409491436599661</v>
      </c>
      <c r="I104" s="40">
        <f>IFERROR(Base!H104/GAMSbase!H104,"")</f>
        <v>1.6391295822844172</v>
      </c>
      <c r="J104" s="40">
        <f>IFERROR(Base!I104/GAMSbase!I104,"")</f>
        <v>1.6379790602501096</v>
      </c>
      <c r="K104" s="40">
        <f>IFERROR(Base!J104/GAMSbase!J104,"")</f>
        <v>1.6375184468098805</v>
      </c>
      <c r="L104" s="40">
        <f>IFERROR(Base!K104/GAMSbase!K104,"")</f>
        <v>1.6377473253313568</v>
      </c>
      <c r="M104" s="40">
        <f>IFERROR(Base!L104/GAMSbase!L104,"")</f>
        <v>1.6386534349674331</v>
      </c>
      <c r="N104" s="40">
        <f>IFERROR(Base!M104/GAMSbase!M104,"")</f>
        <v>1.6402179617418446</v>
      </c>
      <c r="O104" s="40">
        <f>IFERROR(Base!N104/GAMSbase!N104,"")</f>
        <v>1.6424184842845402</v>
      </c>
      <c r="P104" s="40">
        <f>IFERROR(Base!O104/GAMSbase!O104,"")</f>
        <v>1.6452305834222043</v>
      </c>
      <c r="Q104" s="40">
        <f>IFERROR(Base!P104/GAMSbase!P104,"")</f>
        <v>1.64862867659257</v>
      </c>
      <c r="R104" s="40">
        <f>IFERROR(Base!Q104/GAMSbase!Q104,"")</f>
        <v>1.6525863671207366</v>
      </c>
      <c r="S104" s="40">
        <f>IFERROR(Base!R104/GAMSbase!R104,"")</f>
        <v>1.6570764303723415</v>
      </c>
      <c r="T104" s="40">
        <f>IFERROR(Base!S104/GAMSbase!S104,"")</f>
        <v>1.6620704214227715</v>
      </c>
      <c r="U104" s="40">
        <f>IFERROR(Base!T104/GAMSbase!T104,"")</f>
        <v>1.6675377397791806</v>
      </c>
      <c r="V104" s="40">
        <f>IFERROR(Base!U104/GAMSbase!U104,"")</f>
        <v>1.673487483509402</v>
      </c>
      <c r="W104" s="40">
        <f>IFERROR(Base!V104/GAMSbase!V104,"")</f>
        <v>1.6798875550697108</v>
      </c>
      <c r="X104" s="40">
        <f>IFERROR(Base!W104/GAMSbase!W104,"")</f>
        <v>1.686709098370776</v>
      </c>
      <c r="Y104" s="40">
        <f>IFERROR(Base!X104/GAMSbase!X104,"")</f>
        <v>1.6939253090969131</v>
      </c>
      <c r="Z104" s="40">
        <f>IFERROR(Base!Y104/GAMSbase!Y104,"")</f>
        <v>1.7015107595174377</v>
      </c>
      <c r="AA104" s="40">
        <f>IFERROR(Base!Z104/GAMSbase!Z104,"")</f>
        <v>1.7094410223735232</v>
      </c>
      <c r="AB104" s="40">
        <f>IFERROR(Base!AA104/GAMSbase!AA104,"")</f>
        <v>1.7176924685639303</v>
      </c>
      <c r="AC104" s="40">
        <f>IFERROR(Base!AB104/GAMSbase!AB104,"")</f>
        <v>1.7262421672200154</v>
      </c>
      <c r="AD104" s="40">
        <f>IFERROR(Base!AC104/GAMSbase!AC104,"")</f>
        <v>1.7350678452888786</v>
      </c>
      <c r="AE104" s="40">
        <f>IFERROR(Base!AD104/GAMSbase!AD104,"")</f>
        <v>1.7441478825613057</v>
      </c>
      <c r="AF104" s="40">
        <f>IFERROR(Base!AE104/GAMSbase!AE104,"")</f>
        <v>1.7534613297388117</v>
      </c>
      <c r="AG104" s="40">
        <f>IFERROR(Base!AF104/GAMSbase!AF104,"")</f>
        <v>1.7629879399829347</v>
      </c>
      <c r="AH104" s="40">
        <f>IFERROR(Base!AG104/GAMSbase!AG104,"")</f>
        <v>1.7727082097234022</v>
      </c>
      <c r="AI104" s="40">
        <f>IFERROR(Base!AH104/GAMSbase!AH104,"")</f>
        <v>1.7826034242231512</v>
      </c>
      <c r="AJ104" s="40">
        <f>IFERROR(Base!AI104/GAMSbase!AI104,"")</f>
        <v>1.7926557006814299</v>
      </c>
      <c r="AK104" s="40">
        <f>IFERROR(Base!AJ104/GAMSbase!AJ104,"")</f>
        <v>1.8028480173503278</v>
      </c>
      <c r="AL104" s="40">
        <f>IFERROR(Base!AK104/GAMSbase!AK104,"")</f>
        <v>1.81316420591495</v>
      </c>
      <c r="AM104" s="40">
        <f>IFERROR(Base!AL104/GAMSbase!AL104,"")</f>
        <v>1.8235888643040148</v>
      </c>
      <c r="AN104" s="40">
        <f>IFERROR(Base!AM104/GAMSbase!AM104,"")</f>
        <v>1.8341071117342405</v>
      </c>
      <c r="AO104" s="40">
        <f>IFERROR(Base!AN104/GAMSbase!AN104,"")</f>
        <v>1.8447040417841678</v>
      </c>
      <c r="AP104" s="40">
        <f>IFERROR(Base!AO104/GAMSbase!AO104,"")</f>
        <v>1.8553636189305733</v>
      </c>
      <c r="AQ104" s="40">
        <f>IFERROR(Base!AP104/GAMSbase!AP104,"")</f>
        <v>1.8660665613283673</v>
      </c>
      <c r="AR104" s="40">
        <f>IFERROR(Base!AQ104/GAMSbase!AQ104,"")</f>
        <v>1.8767864093435196</v>
      </c>
      <c r="AS104" s="40">
        <f>IFERROR(Base!AR104/GAMSbase!AR104,"")</f>
        <v>1.8874823822074391</v>
      </c>
      <c r="AT104" s="40">
        <f>IFERROR(Base!AS104/GAMSbase!AS104,"")</f>
        <v>1.8980866267726528</v>
      </c>
      <c r="AU104" s="40">
        <f>IFERROR(Base!AT104/GAMSbase!AT104,"")</f>
        <v>1.9084818474455441</v>
      </c>
      <c r="AV104" s="40">
        <f>IFERROR(Base!AU104/GAMSbase!AU104,"")</f>
        <v>1.9184629236622097</v>
      </c>
      <c r="AW104" s="40">
        <f>IFERROR(Base!AV104/GAMSbase!AV104,"")</f>
        <v>1.9308973552765771</v>
      </c>
      <c r="AX104" s="40">
        <f>IFERROR(Base!AW104/GAMSbase!AW104,"")</f>
        <v>1.9433666480229366</v>
      </c>
      <c r="AY104" s="40">
        <f>IFERROR(Base!AX104/GAMSbase!AX104,"")</f>
        <v>1.9560757922571079</v>
      </c>
      <c r="AZ104" s="40">
        <f>IFERROR(Base!AY104/GAMSbase!AY104,"")</f>
        <v>1.9694694141245088</v>
      </c>
      <c r="BA104" s="40">
        <f>IFERROR(Base!AZ104/GAMSbase!AZ104,"")</f>
        <v>1.9843766763422499</v>
      </c>
      <c r="BB104" s="40">
        <f>IFERROR(Base!BA104/GAMSbase!BA104,"")</f>
        <v>1.9822211718844858</v>
      </c>
      <c r="BC104" s="40">
        <f>IFERROR(Base!BB104/GAMSbase!BB104,"")</f>
        <v>1.9838129856900388</v>
      </c>
      <c r="BD104" s="40">
        <f>IFERROR(Base!BC104/GAMSbase!BC104,"")</f>
        <v>1.9879678150330371</v>
      </c>
      <c r="BE104" s="40">
        <f>IFERROR(Base!BD104/GAMSbase!BD104,"")</f>
        <v>1.9938959895090738</v>
      </c>
      <c r="BF104" s="40">
        <f>IFERROR(Base!BE104/GAMSbase!BE104,"")</f>
        <v>2.0010646787200121</v>
      </c>
      <c r="BG104" s="40">
        <f>IFERROR(Base!BF104/GAMSbase!BF104,"")</f>
        <v>2.0091112114445115</v>
      </c>
      <c r="BH104" s="40">
        <f>IFERROR(Base!BG104/GAMSbase!BG104,"")</f>
        <v>2.0177360020109427</v>
      </c>
      <c r="BI104" s="40">
        <f>IFERROR(Base!BH104/GAMSbase!BH104,"")</f>
        <v>2.0265252320747442</v>
      </c>
      <c r="BJ104" s="40">
        <f>IFERROR(Base!BI104/GAMSbase!BI104,"")</f>
        <v>2.0357347629162033</v>
      </c>
    </row>
    <row r="105" spans="1:62" x14ac:dyDescent="0.15">
      <c r="A105" t="str">
        <f>Base!A105</f>
        <v xml:space="preserve">     Total damage (fraction of gross output)</v>
      </c>
      <c r="B105" t="str">
        <f>GAMSbase!A105</f>
        <v>Climate Damages (fraction of gross output)</v>
      </c>
      <c r="C105" s="40">
        <f>IFERROR(Base!B105/GAMSbase!B105,"")</f>
        <v>0.99783473782771537</v>
      </c>
      <c r="D105" s="40">
        <f>IFERROR(Base!C105/GAMSbase!C105,"")</f>
        <v>1.0660364640215545</v>
      </c>
      <c r="E105" s="40">
        <f>IFERROR(Base!D105/GAMSbase!D105,"")</f>
        <v>1.1135091077728121</v>
      </c>
      <c r="F105" s="40">
        <f>IFERROR(Base!E105/GAMSbase!E105,"")</f>
        <v>1.1452620245790854</v>
      </c>
      <c r="G105" s="40">
        <f>IFERROR(Base!F105/GAMSbase!F105,"")</f>
        <v>1.1652000931942219</v>
      </c>
      <c r="H105" s="40">
        <f>IFERROR(Base!G105/GAMSbase!G105,"")</f>
        <v>1.1763244456118653</v>
      </c>
      <c r="I105" s="40">
        <f>IFERROR(Base!H105/GAMSbase!H105,"")</f>
        <v>1.1809364651397505</v>
      </c>
      <c r="J105" s="40">
        <f>IFERROR(Base!I105/GAMSbase!I105,"")</f>
        <v>1.1808020106125363</v>
      </c>
      <c r="K105" s="40">
        <f>IFERROR(Base!J105/GAMSbase!J105,"")</f>
        <v>1.1772760925959742</v>
      </c>
      <c r="L105" s="40">
        <f>IFERROR(Base!K105/GAMSbase!K105,"")</f>
        <v>1.1713963414297477</v>
      </c>
      <c r="M105" s="40">
        <f>IFERROR(Base!L105/GAMSbase!L105,"")</f>
        <v>1.16395400877441</v>
      </c>
      <c r="N105" s="40">
        <f>IFERROR(Base!M105/GAMSbase!M105,"")</f>
        <v>1.1555487142698799</v>
      </c>
      <c r="O105" s="40">
        <f>IFERROR(Base!N105/GAMSbase!N105,"")</f>
        <v>1.1466310338752486</v>
      </c>
      <c r="P105" s="40">
        <f>IFERROR(Base!O105/GAMSbase!O105,"")</f>
        <v>1.137535959030578</v>
      </c>
      <c r="Q105" s="40">
        <f>IFERROR(Base!P105/GAMSbase!P105,"")</f>
        <v>1.1285092500270228</v>
      </c>
      <c r="R105" s="40">
        <f>IFERROR(Base!Q105/GAMSbase!Q105,"")</f>
        <v>1.1197281301646076</v>
      </c>
      <c r="S105" s="40">
        <f>IFERROR(Base!R105/GAMSbase!R105,"")</f>
        <v>1.1113174949944622</v>
      </c>
      <c r="T105" s="40">
        <f>IFERROR(Base!S105/GAMSbase!S105,"")</f>
        <v>1.1033626267416283</v>
      </c>
      <c r="U105" s="40">
        <f>IFERROR(Base!T105/GAMSbase!T105,"")</f>
        <v>1.094410087329216</v>
      </c>
      <c r="V105" s="40">
        <f>IFERROR(Base!U105/GAMSbase!U105,"")</f>
        <v>1.0862132883411069</v>
      </c>
      <c r="W105" s="40">
        <f>IFERROR(Base!V105/GAMSbase!V105,"")</f>
        <v>1.0787258403989857</v>
      </c>
      <c r="X105" s="40">
        <f>IFERROR(Base!W105/GAMSbase!W105,"")</f>
        <v>1.0719086980380028</v>
      </c>
      <c r="Y105" s="40">
        <f>IFERROR(Base!X105/GAMSbase!X105,"")</f>
        <v>1.0657279536287032</v>
      </c>
      <c r="Z105" s="40">
        <f>IFERROR(Base!Y105/GAMSbase!Y105,"")</f>
        <v>1.0601535644170039</v>
      </c>
      <c r="AA105" s="40">
        <f>IFERROR(Base!Z105/GAMSbase!Z105,"")</f>
        <v>1.0551586196150855</v>
      </c>
      <c r="AB105" s="40">
        <f>IFERROR(Base!AA105/GAMSbase!AA105,"")</f>
        <v>1.0507189682302782</v>
      </c>
      <c r="AC105" s="40">
        <f>IFERROR(Base!AB105/GAMSbase!AB105,"")</f>
        <v>1.0468130178912951</v>
      </c>
      <c r="AD105" s="40">
        <f>IFERROR(Base!AC105/GAMSbase!AC105,"")</f>
        <v>1.0434216905099862</v>
      </c>
      <c r="AE105" s="40">
        <f>IFERROR(Base!AD105/GAMSbase!AD105,"")</f>
        <v>1.0405284317702055</v>
      </c>
      <c r="AF105" s="40">
        <f>IFERROR(Base!AE105/GAMSbase!AE105,"")</f>
        <v>1.0381192818430132</v>
      </c>
      <c r="AG105" s="40">
        <f>IFERROR(Base!AF105/GAMSbase!AF105,"")</f>
        <v>1.0361829880582591</v>
      </c>
      <c r="AH105" s="40">
        <f>IFERROR(Base!AG105/GAMSbase!AG105,"")</f>
        <v>1.0347111386913945</v>
      </c>
      <c r="AI105" s="40">
        <f>IFERROR(Base!AH105/GAMSbase!AH105,"")</f>
        <v>1.0336983444646437</v>
      </c>
      <c r="AJ105" s="40">
        <f>IFERROR(Base!AI105/GAMSbase!AI105,"")</f>
        <v>1.0331424452171885</v>
      </c>
      <c r="AK105" s="40">
        <f>IFERROR(Base!AJ105/GAMSbase!AJ105,"")</f>
        <v>1.0330447799847875</v>
      </c>
      <c r="AL105" s="40">
        <f>IFERROR(Base!AK105/GAMSbase!AK105,"")</f>
        <v>1.0334104939560276</v>
      </c>
      <c r="AM105" s="40">
        <f>IFERROR(Base!AL105/GAMSbase!AL105,"")</f>
        <v>1.0342489302899474</v>
      </c>
      <c r="AN105" s="40">
        <f>IFERROR(Base!AM105/GAMSbase!AM105,"")</f>
        <v>1.0355741037344934</v>
      </c>
      <c r="AO105" s="40">
        <f>IFERROR(Base!AN105/GAMSbase!AN105,"")</f>
        <v>1.0374052887650771</v>
      </c>
      <c r="AP105" s="40">
        <f>IFERROR(Base!AO105/GAMSbase!AO105,"")</f>
        <v>1.039767740338879</v>
      </c>
      <c r="AQ105" s="40">
        <f>IFERROR(Base!AP105/GAMSbase!AP105,"")</f>
        <v>1.0426935915689424</v>
      </c>
      <c r="AR105" s="40">
        <f>IFERROR(Base!AQ105/GAMSbase!AQ105,"")</f>
        <v>1.0462229741177331</v>
      </c>
      <c r="AS105" s="40">
        <f>IFERROR(Base!AR105/GAMSbase!AR105,"")</f>
        <v>1.0504054219823133</v>
      </c>
      <c r="AT105" s="40">
        <f>IFERROR(Base!AS105/GAMSbase!AS105,"")</f>
        <v>1.0553016501549091</v>
      </c>
      <c r="AU105" s="40">
        <f>IFERROR(Base!AT105/GAMSbase!AT105,"")</f>
        <v>1.0609858356842397</v>
      </c>
      <c r="AV105" s="40">
        <f>IFERROR(Base!AU105/GAMSbase!AU105,"")</f>
        <v>1.0675485988747726</v>
      </c>
      <c r="AW105" s="40">
        <f>IFERROR(Base!AV105/GAMSbase!AV105,"")</f>
        <v>1.0783873980788452</v>
      </c>
      <c r="AX105" s="40">
        <f>IFERROR(Base!AW105/GAMSbase!AW105,"")</f>
        <v>1.0927846718226795</v>
      </c>
      <c r="AY105" s="40">
        <f>IFERROR(Base!AX105/GAMSbase!AX105,"")</f>
        <v>1.1101247806029881</v>
      </c>
      <c r="AZ105" s="40">
        <f>IFERROR(Base!AY105/GAMSbase!AY105,"")</f>
        <v>1.1298719961056978</v>
      </c>
      <c r="BA105" s="40">
        <f>IFERROR(Base!AZ105/GAMSbase!AZ105,"")</f>
        <v>1.1515543452615706</v>
      </c>
      <c r="BB105" s="40">
        <f>IFERROR(Base!BA105/GAMSbase!BA105,"")</f>
        <v>1.1747512426818989</v>
      </c>
      <c r="BC105" s="40">
        <f>IFERROR(Base!BB105/GAMSbase!BB105,"")</f>
        <v>1.1991180944059052</v>
      </c>
      <c r="BD105" s="40">
        <f>IFERROR(Base!BC105/GAMSbase!BC105,"")</f>
        <v>1.224342090308842</v>
      </c>
      <c r="BE105" s="40">
        <f>IFERROR(Base!BD105/GAMSbase!BD105,"")</f>
        <v>1.2501407634822059</v>
      </c>
      <c r="BF105" s="40">
        <f>IFERROR(Base!BE105/GAMSbase!BE105,"")</f>
        <v>1.276260767618949</v>
      </c>
      <c r="BG105" s="40">
        <f>IFERROR(Base!BF105/GAMSbase!BF105,"")</f>
        <v>1.3024767848944743</v>
      </c>
      <c r="BH105" s="40">
        <f>IFERROR(Base!BG105/GAMSbase!BG105,"")</f>
        <v>1.3278872992811876</v>
      </c>
      <c r="BI105" s="40">
        <f>IFERROR(Base!BH105/GAMSbase!BH105,"")</f>
        <v>1.3461393256657412</v>
      </c>
      <c r="BJ105" s="40">
        <f>IFERROR(Base!BI105/GAMSbase!BI105,"")</f>
        <v>1.3511929198956554</v>
      </c>
    </row>
    <row r="106" spans="1:62" x14ac:dyDescent="0.15">
      <c r="A106" t="str">
        <f>Base!A106</f>
        <v xml:space="preserve">     Climate damages (trillion $)</v>
      </c>
      <c r="B106" t="str">
        <f>GAMSbase!A106</f>
        <v>Climate damages (trillion USD)</v>
      </c>
      <c r="C106" s="40">
        <f>IFERROR(Base!B106/GAMSbase!B106,"")</f>
        <v>1.6506197825832845</v>
      </c>
      <c r="D106" s="40">
        <f>IFERROR(Base!C106/GAMSbase!C106,"")</f>
        <v>1.7614735254519078</v>
      </c>
      <c r="E106" s="40">
        <f>IFERROR(Base!D106/GAMSbase!D106,"")</f>
        <v>1.8366654433107055</v>
      </c>
      <c r="F106" s="40">
        <f>IFERROR(Base!E106/GAMSbase!E106,"")</f>
        <v>1.8854351503778508</v>
      </c>
      <c r="G106" s="40">
        <f>IFERROR(Base!F106/GAMSbase!F106,"")</f>
        <v>1.9148651063246478</v>
      </c>
      <c r="H106" s="40">
        <f>IFERROR(Base!G106/GAMSbase!G106,"")</f>
        <v>1.9302886068915217</v>
      </c>
      <c r="I106" s="40">
        <f>IFERROR(Base!H106/GAMSbase!H106,"")</f>
        <v>1.9357078887350969</v>
      </c>
      <c r="J106" s="40">
        <f>IFERROR(Base!I106/GAMSbase!I106,"")</f>
        <v>1.9341289697039212</v>
      </c>
      <c r="K106" s="40">
        <f>IFERROR(Base!J106/GAMSbase!J106,"")</f>
        <v>1.9278113246228441</v>
      </c>
      <c r="L106" s="40">
        <f>IFERROR(Base!K106/GAMSbase!K106,"")</f>
        <v>1.9184512227662078</v>
      </c>
      <c r="M106" s="40">
        <f>IFERROR(Base!L106/GAMSbase!L106,"")</f>
        <v>1.9073172389378452</v>
      </c>
      <c r="N106" s="40">
        <f>IFERROR(Base!M106/GAMSbase!M106,"")</f>
        <v>1.8953517610999477</v>
      </c>
      <c r="O106" s="40">
        <f>IFERROR(Base!N106/GAMSbase!N106,"")</f>
        <v>1.8832480002224732</v>
      </c>
      <c r="P106" s="40">
        <f>IFERROR(Base!O106/GAMSbase!O106,"")</f>
        <v>1.8715089455183096</v>
      </c>
      <c r="Q106" s="40">
        <f>IFERROR(Base!P106/GAMSbase!P106,"")</f>
        <v>1.8604927127154161</v>
      </c>
      <c r="R106" s="40">
        <f>IFERROR(Base!Q106/GAMSbase!Q106,"")</f>
        <v>1.8504474399196928</v>
      </c>
      <c r="S106" s="40">
        <f>IFERROR(Base!R106/GAMSbase!R106,"")</f>
        <v>1.8415380270536512</v>
      </c>
      <c r="T106" s="40">
        <f>IFERROR(Base!S106/GAMSbase!S106,"")</f>
        <v>1.8338663877295081</v>
      </c>
      <c r="U106" s="40">
        <f>IFERROR(Base!T106/GAMSbase!T106,"")</f>
        <v>1.8249701222106183</v>
      </c>
      <c r="V106" s="40">
        <f>IFERROR(Base!U106/GAMSbase!U106,"")</f>
        <v>1.8177643407048498</v>
      </c>
      <c r="W106" s="40">
        <f>IFERROR(Base!V106/GAMSbase!V106,"")</f>
        <v>1.8121381135730719</v>
      </c>
      <c r="X106" s="40">
        <f>IFERROR(Base!W106/GAMSbase!W106,"")</f>
        <v>1.8079981523228148</v>
      </c>
      <c r="Y106" s="40">
        <f>IFERROR(Base!X106/GAMSbase!X106,"")</f>
        <v>1.8052635531757106</v>
      </c>
      <c r="Z106" s="40">
        <f>IFERROR(Base!Y106/GAMSbase!Y106,"")</f>
        <v>1.8038626950734338</v>
      </c>
      <c r="AA106" s="40">
        <f>IFERROR(Base!Z106/GAMSbase!Z106,"")</f>
        <v>1.8037314303102381</v>
      </c>
      <c r="AB106" s="40">
        <f>IFERROR(Base!AA106/GAMSbase!AA106,"")</f>
        <v>1.8048120570607564</v>
      </c>
      <c r="AC106" s="40">
        <f>IFERROR(Base!AB106/GAMSbase!AB106,"")</f>
        <v>1.8070527721090883</v>
      </c>
      <c r="AD106" s="40">
        <f>IFERROR(Base!AC106/GAMSbase!AC106,"")</f>
        <v>1.8104074236640655</v>
      </c>
      <c r="AE106" s="40">
        <f>IFERROR(Base!AD106/GAMSbase!AD106,"")</f>
        <v>1.8148354600868004</v>
      </c>
      <c r="AF106" s="40">
        <f>IFERROR(Base!AE106/GAMSbase!AE106,"")</f>
        <v>1.8203020172597784</v>
      </c>
      <c r="AG106" s="40">
        <f>IFERROR(Base!AF106/GAMSbase!AF106,"")</f>
        <v>1.8267781122992555</v>
      </c>
      <c r="AH106" s="40">
        <f>IFERROR(Base!AG106/GAMSbase!AG106,"")</f>
        <v>1.8342409312105417</v>
      </c>
      <c r="AI106" s="40">
        <f>IFERROR(Base!AH106/GAMSbase!AH106,"")</f>
        <v>1.8426742076908089</v>
      </c>
      <c r="AJ106" s="40">
        <f>IFERROR(Base!AI106/GAMSbase!AI106,"")</f>
        <v>1.8520686949453042</v>
      </c>
      <c r="AK106" s="40">
        <f>IFERROR(Base!AJ106/GAMSbase!AJ106,"")</f>
        <v>1.862422734164511</v>
      </c>
      <c r="AL106" s="40">
        <f>IFERROR(Base!AK106/GAMSbase!AK106,"")</f>
        <v>1.8737429178101919</v>
      </c>
      <c r="AM106" s="40">
        <f>IFERROR(Base!AL106/GAMSbase!AL106,"")</f>
        <v>1.8860448314293519</v>
      </c>
      <c r="AN106" s="40">
        <f>IFERROR(Base!AM106/GAMSbase!AM106,"")</f>
        <v>1.899353828127442</v>
      </c>
      <c r="AO106" s="40">
        <f>IFERROR(Base!AN106/GAMSbase!AN106,"")</f>
        <v>1.9137057291660287</v>
      </c>
      <c r="AP106" s="40">
        <f>IFERROR(Base!AO106/GAMSbase!AO106,"")</f>
        <v>1.9291472373355822</v>
      </c>
      <c r="AQ106" s="40">
        <f>IFERROR(Base!AP106/GAMSbase!AP106,"")</f>
        <v>1.9457356448435228</v>
      </c>
      <c r="AR106" s="40">
        <f>IFERROR(Base!AQ106/GAMSbase!AQ106,"")</f>
        <v>1.9635370590503272</v>
      </c>
      <c r="AS106" s="40">
        <f>IFERROR(Base!AR106/GAMSbase!AR106,"")</f>
        <v>1.9826217282465017</v>
      </c>
      <c r="AT106" s="40">
        <f>IFERROR(Base!AS106/GAMSbase!AS106,"")</f>
        <v>2.0030539490157611</v>
      </c>
      <c r="AU106" s="40">
        <f>IFERROR(Base!AT106/GAMSbase!AT106,"")</f>
        <v>2.0248722070535696</v>
      </c>
      <c r="AV106" s="40">
        <f>IFERROR(Base!AU106/GAMSbase!AU106,"")</f>
        <v>2.0480524061358456</v>
      </c>
      <c r="AW106" s="40">
        <f>IFERROR(Base!AV106/GAMSbase!AV106,"")</f>
        <v>2.0822553753355737</v>
      </c>
      <c r="AX106" s="40">
        <f>IFERROR(Base!AW106/GAMSbase!AW106,"")</f>
        <v>2.1236812848754334</v>
      </c>
      <c r="AY106" s="40">
        <f>IFERROR(Base!AX106/GAMSbase!AX106,"")</f>
        <v>2.171488208819496</v>
      </c>
      <c r="AZ106" s="40">
        <f>IFERROR(Base!AY106/GAMSbase!AY106,"")</f>
        <v>2.2252483376849415</v>
      </c>
      <c r="BA106" s="40">
        <f>IFERROR(Base!AZ106/GAMSbase!AZ106,"")</f>
        <v>2.2851175833346478</v>
      </c>
      <c r="BB106" s="40">
        <f>IFERROR(Base!BA106/GAMSbase!BA106,"")</f>
        <v>2.3286167845536991</v>
      </c>
      <c r="BC106" s="40">
        <f>IFERROR(Base!BB106/GAMSbase!BB106,"")</f>
        <v>2.3788260479050316</v>
      </c>
      <c r="BD106" s="40">
        <f>IFERROR(Base!BC106/GAMSbase!BC106,"")</f>
        <v>2.433952670860501</v>
      </c>
      <c r="BE106" s="40">
        <f>IFERROR(Base!BD106/GAMSbase!BD106,"")</f>
        <v>2.4926506555812771</v>
      </c>
      <c r="BF106" s="40">
        <f>IFERROR(Base!BE106/GAMSbase!BE106,"")</f>
        <v>2.5538803442275797</v>
      </c>
      <c r="BG106" s="40">
        <f>IFERROR(Base!BF106/GAMSbase!BF106,"")</f>
        <v>2.6168207100994567</v>
      </c>
      <c r="BH106" s="40">
        <f>IFERROR(Base!BG106/GAMSbase!BG106,"")</f>
        <v>2.6793260110520913</v>
      </c>
      <c r="BI106" s="40">
        <f>IFERROR(Base!BH106/GAMSbase!BH106,"")</f>
        <v>2.7279853098494042</v>
      </c>
      <c r="BJ106" s="40">
        <f>IFERROR(Base!BI106/GAMSbase!BI106,"")</f>
        <v>2.7506703976166222</v>
      </c>
    </row>
    <row r="107" spans="1:62" x14ac:dyDescent="0.15">
      <c r="A107" t="str">
        <f>Base!A107</f>
        <v>Output after damages before abatement</v>
      </c>
      <c r="B107" t="str">
        <f>GAMSbase!A107</f>
        <v>Output post-damages yet pre-abatement</v>
      </c>
      <c r="C107" s="40">
        <f>IFERROR(Base!B107/GAMSbase!B107,"")</f>
        <v>1.6542076940308366</v>
      </c>
      <c r="D107" s="40">
        <f>IFERROR(Base!C107/GAMSbase!C107,"")</f>
        <v>1.6521075443338595</v>
      </c>
      <c r="E107" s="40">
        <f>IFERROR(Base!D107/GAMSbase!D107,"")</f>
        <v>1.6488761854790503</v>
      </c>
      <c r="F107" s="40">
        <f>IFERROR(Base!E107/GAMSbase!E107,"")</f>
        <v>1.6453657953877177</v>
      </c>
      <c r="G107" s="40">
        <f>IFERROR(Base!F107/GAMSbase!F107,"")</f>
        <v>1.6420482486991221</v>
      </c>
      <c r="H107" s="40">
        <f>IFERROR(Base!G107/GAMSbase!G107,"")</f>
        <v>1.6391808779518748</v>
      </c>
      <c r="I107" s="40">
        <f>IFERROR(Base!H107/GAMSbase!H107,"")</f>
        <v>1.6369005012486397</v>
      </c>
      <c r="J107" s="40">
        <f>IFERROR(Base!I107/GAMSbase!I107,"")</f>
        <v>1.6352762224689086</v>
      </c>
      <c r="K107" s="40">
        <f>IFERROR(Base!J107/GAMSbase!J107,"")</f>
        <v>1.6343389207504164</v>
      </c>
      <c r="L107" s="40">
        <f>IFERROR(Base!K107/GAMSbase!K107,"")</f>
        <v>1.6340976578134336</v>
      </c>
      <c r="M107" s="40">
        <f>IFERROR(Base!L107/GAMSbase!L107,"")</f>
        <v>1.6345487703270363</v>
      </c>
      <c r="N107" s="40">
        <f>IFERROR(Base!M107/GAMSbase!M107,"")</f>
        <v>1.6356808844051132</v>
      </c>
      <c r="O107" s="40">
        <f>IFERROR(Base!N107/GAMSbase!N107,"")</f>
        <v>1.6374776645377571</v>
      </c>
      <c r="P107" s="40">
        <f>IFERROR(Base!O107/GAMSbase!O107,"")</f>
        <v>1.6399193046410769</v>
      </c>
      <c r="Q107" s="40">
        <f>IFERROR(Base!P107/GAMSbase!P107,"")</f>
        <v>1.6429833146560293</v>
      </c>
      <c r="R107" s="40">
        <f>IFERROR(Base!Q107/GAMSbase!Q107,"")</f>
        <v>1.6466448816817343</v>
      </c>
      <c r="S107" s="40">
        <f>IFERROR(Base!R107/GAMSbase!R107,"")</f>
        <v>1.6508769152810205</v>
      </c>
      <c r="T107" s="40">
        <f>IFERROR(Base!S107/GAMSbase!S107,"")</f>
        <v>1.6556497495110289</v>
      </c>
      <c r="U107" s="40">
        <f>IFERROR(Base!T107/GAMSbase!T107,"")</f>
        <v>1.6610342717669573</v>
      </c>
      <c r="V107" s="40">
        <f>IFERROR(Base!U107/GAMSbase!U107,"")</f>
        <v>1.6669455834934748</v>
      </c>
      <c r="W107" s="40">
        <f>IFERROR(Base!V107/GAMSbase!V107,"")</f>
        <v>1.6733470098402101</v>
      </c>
      <c r="X107" s="40">
        <f>IFERROR(Base!W107/GAMSbase!W107,"")</f>
        <v>1.6802042599421314</v>
      </c>
      <c r="Y107" s="40">
        <f>IFERROR(Base!X107/GAMSbase!X107,"")</f>
        <v>1.6874843791688381</v>
      </c>
      <c r="Z107" s="40">
        <f>IFERROR(Base!Y107/GAMSbase!Y107,"")</f>
        <v>1.6951551985337099</v>
      </c>
      <c r="AA107" s="40">
        <f>IFERROR(Base!Z107/GAMSbase!Z107,"")</f>
        <v>1.7031850658474721</v>
      </c>
      <c r="AB107" s="40">
        <f>IFERROR(Base!AA107/GAMSbase!AA107,"")</f>
        <v>1.7115427338330287</v>
      </c>
      <c r="AC107" s="40">
        <f>IFERROR(Base!AB107/GAMSbase!AB107,"")</f>
        <v>1.7201973345470449</v>
      </c>
      <c r="AD107" s="40">
        <f>IFERROR(Base!AC107/GAMSbase!AC107,"")</f>
        <v>1.7291183981543157</v>
      </c>
      <c r="AE107" s="40">
        <f>IFERROR(Base!AD107/GAMSbase!AD107,"")</f>
        <v>1.7382758929702187</v>
      </c>
      <c r="AF107" s="40">
        <f>IFERROR(Base!AE107/GAMSbase!AE107,"")</f>
        <v>1.7476402753354596</v>
      </c>
      <c r="AG107" s="40">
        <f>IFERROR(Base!AF107/GAMSbase!AF107,"")</f>
        <v>1.7571825406961092</v>
      </c>
      <c r="AH107" s="40">
        <f>IFERROR(Base!AG107/GAMSbase!AG107,"")</f>
        <v>1.7668742724878228</v>
      </c>
      <c r="AI107" s="40">
        <f>IFERROR(Base!AH107/GAMSbase!AH107,"")</f>
        <v>1.7766876850478353</v>
      </c>
      <c r="AJ107" s="40">
        <f>IFERROR(Base!AI107/GAMSbase!AI107,"")</f>
        <v>1.7865956539265253</v>
      </c>
      <c r="AK107" s="40">
        <f>IFERROR(Base!AJ107/GAMSbase!AJ107,"")</f>
        <v>1.7965717225550231</v>
      </c>
      <c r="AL107" s="40">
        <f>IFERROR(Base!AK107/GAMSbase!AK107,"")</f>
        <v>1.8065900628992138</v>
      </c>
      <c r="AM107" s="40">
        <f>IFERROR(Base!AL107/GAMSbase!AL107,"")</f>
        <v>1.8166253476428302</v>
      </c>
      <c r="AN107" s="40">
        <f>IFERROR(Base!AM107/GAMSbase!AM107,"")</f>
        <v>1.8266524562135713</v>
      </c>
      <c r="AO107" s="40">
        <f>IFERROR(Base!AN107/GAMSbase!AN107,"")</f>
        <v>1.8366458714398683</v>
      </c>
      <c r="AP107" s="40">
        <f>IFERROR(Base!AO107/GAMSbase!AO107,"")</f>
        <v>1.8465785143855458</v>
      </c>
      <c r="AQ107" s="40">
        <f>IFERROR(Base!AP107/GAMSbase!AP107,"")</f>
        <v>1.8564195646617048</v>
      </c>
      <c r="AR107" s="40">
        <f>IFERROR(Base!AQ107/GAMSbase!AQ107,"")</f>
        <v>1.8661304751181631</v>
      </c>
      <c r="AS107" s="40">
        <f>IFERROR(Base!AR107/GAMSbase!AR107,"")</f>
        <v>1.8756578022291797</v>
      </c>
      <c r="AT107" s="40">
        <f>IFERROR(Base!AS107/GAMSbase!AS107,"")</f>
        <v>1.8849204933888302</v>
      </c>
      <c r="AU107" s="40">
        <f>IFERROR(Base!AT107/GAMSbase!AT107,"")</f>
        <v>1.893787691379567</v>
      </c>
      <c r="AV107" s="40">
        <f>IFERROR(Base!AU107/GAMSbase!AU107,"")</f>
        <v>1.9020407936412131</v>
      </c>
      <c r="AW107" s="40">
        <f>IFERROR(Base!AV107/GAMSbase!AV107,"")</f>
        <v>1.9117858738734261</v>
      </c>
      <c r="AX107" s="40">
        <f>IFERROR(Base!AW107/GAMSbase!AW107,"")</f>
        <v>1.9208129067580397</v>
      </c>
      <c r="AY107" s="40">
        <f>IFERROR(Base!AX107/GAMSbase!AX107,"")</f>
        <v>1.929506566513455</v>
      </c>
      <c r="AZ107" s="40">
        <f>IFERROR(Base!AY107/GAMSbase!AY107,"")</f>
        <v>1.9384687496240638</v>
      </c>
      <c r="BA107" s="40">
        <f>IFERROR(Base!AZ107/GAMSbase!AZ107,"")</f>
        <v>1.9486533973089875</v>
      </c>
      <c r="BB107" s="40">
        <f>IFERROR(Base!BA107/GAMSbase!BA107,"")</f>
        <v>1.9419725779167512</v>
      </c>
      <c r="BC107" s="40">
        <f>IFERROR(Base!BB107/GAMSbase!BB107,"")</f>
        <v>1.9389774901815968</v>
      </c>
      <c r="BD107" s="40">
        <f>IFERROR(Base!BC107/GAMSbase!BC107,"")</f>
        <v>1.9385617970906335</v>
      </c>
      <c r="BE107" s="40">
        <f>IFERROR(Base!BD107/GAMSbase!BD107,"")</f>
        <v>1.9399968534650667</v>
      </c>
      <c r="BF107" s="40">
        <f>IFERROR(Base!BE107/GAMSbase!BE107,"")</f>
        <v>1.9427960976340697</v>
      </c>
      <c r="BG107" s="40">
        <f>IFERROR(Base!BF107/GAMSbase!BF107,"")</f>
        <v>1.9466305369873875</v>
      </c>
      <c r="BH107" s="40">
        <f>IFERROR(Base!BG107/GAMSbase!BG107,"")</f>
        <v>1.9513290936414753</v>
      </c>
      <c r="BI107" s="40">
        <f>IFERROR(Base!BH107/GAMSbase!BH107,"")</f>
        <v>1.957370639627241</v>
      </c>
      <c r="BJ107" s="40">
        <f>IFERROR(Base!BI107/GAMSbase!BI107,"")</f>
        <v>1.9657632604496316</v>
      </c>
    </row>
    <row r="108" spans="1:62" x14ac:dyDescent="0.15">
      <c r="A108" t="str">
        <f>Base!A108</f>
        <v xml:space="preserve">    Abatement cost (fraction of output)</v>
      </c>
      <c r="B108" t="str">
        <f>GAMSbase!A108</f>
        <v>Abatement cost (fraction of gross output)</v>
      </c>
      <c r="C108" s="40" t="str">
        <f>IFERROR(Base!B108/GAMSbase!B108,"")</f>
        <v/>
      </c>
      <c r="D108" s="40" t="str">
        <f>IFERROR(Base!C108/GAMSbase!C108,"")</f>
        <v/>
      </c>
      <c r="E108" s="40" t="str">
        <f>IFERROR(Base!D108/GAMSbase!D108,"")</f>
        <v/>
      </c>
      <c r="F108" s="40" t="str">
        <f>IFERROR(Base!E108/GAMSbase!E108,"")</f>
        <v/>
      </c>
      <c r="G108" s="40" t="str">
        <f>IFERROR(Base!F108/GAMSbase!F108,"")</f>
        <v/>
      </c>
      <c r="H108" s="40" t="str">
        <f>IFERROR(Base!G108/GAMSbase!G108,"")</f>
        <v/>
      </c>
      <c r="I108" s="40" t="str">
        <f>IFERROR(Base!H108/GAMSbase!H108,"")</f>
        <v/>
      </c>
      <c r="J108" s="40" t="str">
        <f>IFERROR(Base!I108/GAMSbase!I108,"")</f>
        <v/>
      </c>
      <c r="K108" s="40" t="str">
        <f>IFERROR(Base!J108/GAMSbase!J108,"")</f>
        <v/>
      </c>
      <c r="L108" s="40" t="str">
        <f>IFERROR(Base!K108/GAMSbase!K108,"")</f>
        <v/>
      </c>
      <c r="M108" s="40" t="str">
        <f>IFERROR(Base!L108/GAMSbase!L108,"")</f>
        <v/>
      </c>
      <c r="N108" s="40" t="str">
        <f>IFERROR(Base!M108/GAMSbase!M108,"")</f>
        <v/>
      </c>
      <c r="O108" s="40" t="str">
        <f>IFERROR(Base!N108/GAMSbase!N108,"")</f>
        <v/>
      </c>
      <c r="P108" s="40" t="str">
        <f>IFERROR(Base!O108/GAMSbase!O108,"")</f>
        <v/>
      </c>
      <c r="Q108" s="40" t="str">
        <f>IFERROR(Base!P108/GAMSbase!P108,"")</f>
        <v/>
      </c>
      <c r="R108" s="40" t="str">
        <f>IFERROR(Base!Q108/GAMSbase!Q108,"")</f>
        <v/>
      </c>
      <c r="S108" s="40" t="str">
        <f>IFERROR(Base!R108/GAMSbase!R108,"")</f>
        <v/>
      </c>
      <c r="T108" s="40" t="str">
        <f>IFERROR(Base!S108/GAMSbase!S108,"")</f>
        <v/>
      </c>
      <c r="U108" s="40" t="str">
        <f>IFERROR(Base!T108/GAMSbase!T108,"")</f>
        <v/>
      </c>
      <c r="V108" s="40" t="str">
        <f>IFERROR(Base!U108/GAMSbase!U108,"")</f>
        <v/>
      </c>
      <c r="W108" s="40" t="str">
        <f>IFERROR(Base!V108/GAMSbase!V108,"")</f>
        <v/>
      </c>
      <c r="X108" s="40" t="str">
        <f>IFERROR(Base!W108/GAMSbase!W108,"")</f>
        <v/>
      </c>
      <c r="Y108" s="40" t="str">
        <f>IFERROR(Base!X108/GAMSbase!X108,"")</f>
        <v/>
      </c>
      <c r="Z108" s="40" t="str">
        <f>IFERROR(Base!Y108/GAMSbase!Y108,"")</f>
        <v/>
      </c>
      <c r="AA108" s="40" t="str">
        <f>IFERROR(Base!Z108/GAMSbase!Z108,"")</f>
        <v/>
      </c>
      <c r="AB108" s="40" t="str">
        <f>IFERROR(Base!AA108/GAMSbase!AA108,"")</f>
        <v/>
      </c>
      <c r="AC108" s="40" t="str">
        <f>IFERROR(Base!AB108/GAMSbase!AB108,"")</f>
        <v/>
      </c>
      <c r="AD108" s="40" t="str">
        <f>IFERROR(Base!AC108/GAMSbase!AC108,"")</f>
        <v/>
      </c>
      <c r="AE108" s="40" t="str">
        <f>IFERROR(Base!AD108/GAMSbase!AD108,"")</f>
        <v/>
      </c>
      <c r="AF108" s="40" t="str">
        <f>IFERROR(Base!AE108/GAMSbase!AE108,"")</f>
        <v/>
      </c>
      <c r="AG108" s="40" t="str">
        <f>IFERROR(Base!AF108/GAMSbase!AF108,"")</f>
        <v/>
      </c>
      <c r="AH108" s="40" t="str">
        <f>IFERROR(Base!AG108/GAMSbase!AG108,"")</f>
        <v/>
      </c>
      <c r="AI108" s="40" t="str">
        <f>IFERROR(Base!AH108/GAMSbase!AH108,"")</f>
        <v/>
      </c>
      <c r="AJ108" s="40" t="str">
        <f>IFERROR(Base!AI108/GAMSbase!AI108,"")</f>
        <v/>
      </c>
      <c r="AK108" s="40" t="str">
        <f>IFERROR(Base!AJ108/GAMSbase!AJ108,"")</f>
        <v/>
      </c>
      <c r="AL108" s="40" t="str">
        <f>IFERROR(Base!AK108/GAMSbase!AK108,"")</f>
        <v/>
      </c>
      <c r="AM108" s="40" t="str">
        <f>IFERROR(Base!AL108/GAMSbase!AL108,"")</f>
        <v/>
      </c>
      <c r="AN108" s="40" t="str">
        <f>IFERROR(Base!AM108/GAMSbase!AM108,"")</f>
        <v/>
      </c>
      <c r="AO108" s="40" t="str">
        <f>IFERROR(Base!AN108/GAMSbase!AN108,"")</f>
        <v/>
      </c>
      <c r="AP108" s="40" t="str">
        <f>IFERROR(Base!AO108/GAMSbase!AO108,"")</f>
        <v/>
      </c>
      <c r="AQ108" s="40" t="str">
        <f>IFERROR(Base!AP108/GAMSbase!AP108,"")</f>
        <v/>
      </c>
      <c r="AR108" s="40" t="str">
        <f>IFERROR(Base!AQ108/GAMSbase!AQ108,"")</f>
        <v/>
      </c>
      <c r="AS108" s="40" t="str">
        <f>IFERROR(Base!AR108/GAMSbase!AR108,"")</f>
        <v/>
      </c>
      <c r="AT108" s="40" t="str">
        <f>IFERROR(Base!AS108/GAMSbase!AS108,"")</f>
        <v/>
      </c>
      <c r="AU108" s="40" t="str">
        <f>IFERROR(Base!AT108/GAMSbase!AT108,"")</f>
        <v/>
      </c>
      <c r="AV108" s="40" t="str">
        <f>IFERROR(Base!AU108/GAMSbase!AU108,"")</f>
        <v/>
      </c>
      <c r="AW108" s="40" t="str">
        <f>IFERROR(Base!AV108/GAMSbase!AV108,"")</f>
        <v/>
      </c>
      <c r="AX108" s="40" t="str">
        <f>IFERROR(Base!AW108/GAMSbase!AW108,"")</f>
        <v/>
      </c>
      <c r="AY108" s="40" t="str">
        <f>IFERROR(Base!AX108/GAMSbase!AX108,"")</f>
        <v/>
      </c>
      <c r="AZ108" s="40" t="str">
        <f>IFERROR(Base!AY108/GAMSbase!AY108,"")</f>
        <v/>
      </c>
      <c r="BA108" s="40" t="str">
        <f>IFERROR(Base!AZ108/GAMSbase!AZ108,"")</f>
        <v/>
      </c>
      <c r="BB108" s="40" t="str">
        <f>IFERROR(Base!BA108/GAMSbase!BA108,"")</f>
        <v/>
      </c>
      <c r="BC108" s="40" t="str">
        <f>IFERROR(Base!BB108/GAMSbase!BB108,"")</f>
        <v/>
      </c>
      <c r="BD108" s="40" t="str">
        <f>IFERROR(Base!BC108/GAMSbase!BC108,"")</f>
        <v/>
      </c>
      <c r="BE108" s="40" t="str">
        <f>IFERROR(Base!BD108/GAMSbase!BD108,"")</f>
        <v/>
      </c>
      <c r="BF108" s="40" t="str">
        <f>IFERROR(Base!BE108/GAMSbase!BE108,"")</f>
        <v/>
      </c>
      <c r="BG108" s="40" t="str">
        <f>IFERROR(Base!BF108/GAMSbase!BF108,"")</f>
        <v/>
      </c>
      <c r="BH108" s="40" t="str">
        <f>IFERROR(Base!BG108/GAMSbase!BG108,"")</f>
        <v/>
      </c>
      <c r="BI108" s="40" t="str">
        <f>IFERROR(Base!BH108/GAMSbase!BH108,"")</f>
        <v/>
      </c>
      <c r="BJ108" s="40" t="str">
        <f>IFERROR(Base!BI108/GAMSbase!BI108,"")</f>
        <v/>
      </c>
    </row>
    <row r="109" spans="1:62" x14ac:dyDescent="0.15">
      <c r="A109" t="str">
        <f>Base!A109</f>
        <v xml:space="preserve">    Abatement cost ($ trillion)</v>
      </c>
      <c r="B109" t="str">
        <f>GAMSbase!A109</f>
        <v>Abatement cost (trillion USD)</v>
      </c>
      <c r="C109" s="40">
        <f>IFERROR(Base!B109/GAMSbase!B109,"")</f>
        <v>1.7426507874487398</v>
      </c>
      <c r="D109" s="40">
        <f>IFERROR(Base!C109/GAMSbase!C109,"")</f>
        <v>1.710740361158321</v>
      </c>
      <c r="E109" s="40">
        <f>IFERROR(Base!D109/GAMSbase!D109,"")</f>
        <v>1.6785364410156332</v>
      </c>
      <c r="F109" s="40">
        <f>IFERROR(Base!E109/GAMSbase!E109,"")</f>
        <v>1.6469170381911704</v>
      </c>
      <c r="G109" s="40">
        <f>IFERROR(Base!F109/GAMSbase!F109,"")</f>
        <v>1.6163258264357718</v>
      </c>
      <c r="H109" s="40">
        <f>IFERROR(Base!G109/GAMSbase!G109,"")</f>
        <v>1.5869679155284804</v>
      </c>
      <c r="I109" s="40">
        <f>IFERROR(Base!H109/GAMSbase!H109,"")</f>
        <v>1.5589182402748649</v>
      </c>
      <c r="J109" s="40">
        <f>IFERROR(Base!I109/GAMSbase!I109,"")</f>
        <v>1.5321820218391344</v>
      </c>
      <c r="K109" s="40">
        <f>IFERROR(Base!J109/GAMSbase!J109,"")</f>
        <v>1.5067279805857465</v>
      </c>
      <c r="L109" s="40">
        <f>IFERROR(Base!K109/GAMSbase!K109,"")</f>
        <v>1.4825064972516062</v>
      </c>
      <c r="M109" s="40">
        <f>IFERROR(Base!L109/GAMSbase!L109,"")</f>
        <v>1.4594593789322226</v>
      </c>
      <c r="N109" s="40">
        <f>IFERROR(Base!M109/GAMSbase!M109,"")</f>
        <v>1.4375253398600121</v>
      </c>
      <c r="O109" s="40">
        <f>IFERROR(Base!N109/GAMSbase!N109,"")</f>
        <v>1.4166430021293472</v>
      </c>
      <c r="P109" s="40">
        <f>IFERROR(Base!O109/GAMSbase!O109,"")</f>
        <v>1.3967521488004582</v>
      </c>
      <c r="Q109" s="40">
        <f>IFERROR(Base!P109/GAMSbase!P109,"")</f>
        <v>1.3777945498310149</v>
      </c>
      <c r="R109" s="40">
        <f>IFERROR(Base!Q109/GAMSbase!Q109,"")</f>
        <v>1.3597141428628774</v>
      </c>
      <c r="S109" s="40">
        <f>IFERROR(Base!R109/GAMSbase!R109,"")</f>
        <v>1.3424569296629194</v>
      </c>
      <c r="T109" s="40">
        <f>IFERROR(Base!S109/GAMSbase!S109,"")</f>
        <v>1.3259705665862811</v>
      </c>
      <c r="U109" s="40">
        <f>IFERROR(Base!T109/GAMSbase!T109,"")</f>
        <v>1.3102036063852807</v>
      </c>
      <c r="V109" s="40">
        <f>IFERROR(Base!U109/GAMSbase!U109,"")</f>
        <v>1.2951378459242691</v>
      </c>
      <c r="W109" s="40">
        <f>IFERROR(Base!V109/GAMSbase!V109,"")</f>
        <v>1.2807242666357279</v>
      </c>
      <c r="X109" s="40">
        <f>IFERROR(Base!W109/GAMSbase!W109,"")</f>
        <v>1.2669187114618916</v>
      </c>
      <c r="Y109" s="40">
        <f>IFERROR(Base!X109/GAMSbase!X109,"")</f>
        <v>1.2536806932376021</v>
      </c>
      <c r="Z109" s="40">
        <f>IFERROR(Base!Y109/GAMSbase!Y109,"")</f>
        <v>1.2409726923706343</v>
      </c>
      <c r="AA109" s="40">
        <f>IFERROR(Base!Z109/GAMSbase!Z109,"")</f>
        <v>1.2287597153927619</v>
      </c>
      <c r="AB109" s="40">
        <f>IFERROR(Base!AA109/GAMSbase!AA109,"")</f>
        <v>1.217009011012794</v>
      </c>
      <c r="AC109" s="40">
        <f>IFERROR(Base!AB109/GAMSbase!AB109,"")</f>
        <v>1.205689874586279</v>
      </c>
      <c r="AD109" s="40">
        <f>IFERROR(Base!AC109/GAMSbase!AC109,"")</f>
        <v>1.1947735133629702</v>
      </c>
      <c r="AE109" s="40">
        <f>IFERROR(Base!AD109/GAMSbase!AD109,"")</f>
        <v>1.1842329357008279</v>
      </c>
      <c r="AF109" s="40">
        <f>IFERROR(Base!AE109/GAMSbase!AE109,"")</f>
        <v>1.174042868694285</v>
      </c>
      <c r="AG109" s="40">
        <f>IFERROR(Base!AF109/GAMSbase!AF109,"")</f>
        <v>1.164179685685705</v>
      </c>
      <c r="AH109" s="40">
        <f>IFERROR(Base!AG109/GAMSbase!AG109,"")</f>
        <v>1.1546213427509808</v>
      </c>
      <c r="AI109" s="40">
        <f>IFERROR(Base!AH109/GAMSbase!AH109,"")</f>
        <v>1.1453473213785115</v>
      </c>
      <c r="AJ109" s="40">
        <f>IFERROR(Base!AI109/GAMSbase!AI109,"")</f>
        <v>1.1363385728760744</v>
      </c>
      <c r="AK109" s="40">
        <f>IFERROR(Base!AJ109/GAMSbase!AJ109,"")</f>
        <v>1.1275774552547484</v>
      </c>
      <c r="AL109" s="40">
        <f>IFERROR(Base!AK109/GAMSbase!AK109,"")</f>
        <v>1.1190476522338548</v>
      </c>
      <c r="AM109" s="40">
        <f>IFERROR(Base!AL109/GAMSbase!AL109,"")</f>
        <v>1.1107340449613954</v>
      </c>
      <c r="AN109" s="40">
        <f>IFERROR(Base!AM109/GAMSbase!AM109,"")</f>
        <v>1.1026225017728353</v>
      </c>
      <c r="AO109" s="40">
        <f>IFERROR(Base!AN109/GAMSbase!AN109,"")</f>
        <v>1.0946994986025229</v>
      </c>
      <c r="AP109" s="40">
        <f>IFERROR(Base!AO109/GAMSbase!AO109,"")</f>
        <v>1.0869514456033187</v>
      </c>
      <c r="AQ109" s="40">
        <f>IFERROR(Base!AP109/GAMSbase!AP109,"")</f>
        <v>1.0793634762595818</v>
      </c>
      <c r="AR109" s="40">
        <f>IFERROR(Base!AQ109/GAMSbase!AQ109,"")</f>
        <v>1.071917286700468</v>
      </c>
      <c r="AS109" s="40">
        <f>IFERROR(Base!AR109/GAMSbase!AR109,"")</f>
        <v>1.0645873383130682</v>
      </c>
      <c r="AT109" s="40">
        <f>IFERROR(Base!AS109/GAMSbase!AS109,"")</f>
        <v>1.057334202141093</v>
      </c>
      <c r="AU109" s="40">
        <f>IFERROR(Base!AT109/GAMSbase!AT109,"")</f>
        <v>1.0500931249210241</v>
      </c>
      <c r="AV109" s="40">
        <f>IFERROR(Base!AU109/GAMSbase!AU109,"")</f>
        <v>0.71082992543629153</v>
      </c>
      <c r="AW109" s="40">
        <f>IFERROR(Base!AV109/GAMSbase!AV109,"")</f>
        <v>0.70073841163171846</v>
      </c>
      <c r="AX109" s="40">
        <f>IFERROR(Base!AW109/GAMSbase!AW109,"")</f>
        <v>0.69084546913079714</v>
      </c>
      <c r="AY109" s="40">
        <f>IFERROR(Base!AX109/GAMSbase!AX109,"")</f>
        <v>0.68121788562999497</v>
      </c>
      <c r="AZ109" s="40">
        <f>IFERROR(Base!AY109/GAMSbase!AY109,"")</f>
        <v>0.67199855482339688</v>
      </c>
      <c r="BA109" s="40">
        <f>IFERROR(Base!AZ109/GAMSbase!AZ109,"")</f>
        <v>0.6634470461509574</v>
      </c>
      <c r="BB109" s="40">
        <f>IFERROR(Base!BA109/GAMSbase!BA109,"")</f>
        <v>0.64944355372961393</v>
      </c>
      <c r="BC109" s="40">
        <f>IFERROR(Base!BB109/GAMSbase!BB109,"")</f>
        <v>0.63700237867597642</v>
      </c>
      <c r="BD109" s="40">
        <f>IFERROR(Base!BC109/GAMSbase!BC109,"")</f>
        <v>0.62566859600082758</v>
      </c>
      <c r="BE109" s="40">
        <f>IFERROR(Base!BD109/GAMSbase!BD109,"")</f>
        <v>0.61514235430219988</v>
      </c>
      <c r="BF109" s="40">
        <f>IFERROR(Base!BE109/GAMSbase!BE109,"")</f>
        <v>0.60522324832998842</v>
      </c>
      <c r="BG109" s="40">
        <f>IFERROR(Base!BF109/GAMSbase!BF109,"")</f>
        <v>0.64463887571400713</v>
      </c>
      <c r="BH109" s="40">
        <f>IFERROR(Base!BG109/GAMSbase!BG109,"")</f>
        <v>1.4342938264215275</v>
      </c>
      <c r="BI109" s="40">
        <f>IFERROR(Base!BH109/GAMSbase!BH109,"")</f>
        <v>5.9386456910098815</v>
      </c>
      <c r="BJ109" s="40" t="str">
        <f>IFERROR(Base!BI109/GAMSbase!BI109,"")</f>
        <v/>
      </c>
    </row>
    <row r="110" spans="1:62" x14ac:dyDescent="0.15">
      <c r="A110" t="str">
        <f>Base!A110</f>
        <v>Net output (net of damages and abatement, $trill p.a.)</v>
      </c>
      <c r="B110" t="str">
        <f>GAMSbase!A110</f>
        <v xml:space="preserve">Output (Net of Damages and Abatement, trillion USD pa) </v>
      </c>
      <c r="C110" s="40">
        <f>IFERROR(Base!B110/GAMSbase!B110,"")</f>
        <v>1.6542070168155589</v>
      </c>
      <c r="D110" s="40">
        <f>IFERROR(Base!C110/GAMSbase!C110,"")</f>
        <v>1.6521070388124734</v>
      </c>
      <c r="E110" s="40">
        <f>IFERROR(Base!D110/GAMSbase!D110,"")</f>
        <v>1.6488758974236688</v>
      </c>
      <c r="F110" s="40">
        <f>IFERROR(Base!E110/GAMSbase!E110,"")</f>
        <v>1.6453657784124966</v>
      </c>
      <c r="G110" s="40">
        <f>IFERROR(Base!F110/GAMSbase!F110,"")</f>
        <v>1.6420485660498452</v>
      </c>
      <c r="H110" s="40">
        <f>IFERROR(Base!G110/GAMSbase!G110,"")</f>
        <v>1.6391816044673437</v>
      </c>
      <c r="I110" s="40">
        <f>IFERROR(Base!H110/GAMSbase!H110,"")</f>
        <v>1.636901725555147</v>
      </c>
      <c r="J110" s="40">
        <f>IFERROR(Base!I110/GAMSbase!I110,"")</f>
        <v>1.6352780495140515</v>
      </c>
      <c r="K110" s="40">
        <f>IFERROR(Base!J110/GAMSbase!J110,"")</f>
        <v>1.6343414747479876</v>
      </c>
      <c r="L110" s="40">
        <f>IFERROR(Base!K110/GAMSbase!K110,"")</f>
        <v>1.6341010856715172</v>
      </c>
      <c r="M110" s="40">
        <f>IFERROR(Base!L110/GAMSbase!L110,"")</f>
        <v>1.6345532456554983</v>
      </c>
      <c r="N110" s="40">
        <f>IFERROR(Base!M110/GAMSbase!M110,"")</f>
        <v>1.6356866121880513</v>
      </c>
      <c r="O110" s="40">
        <f>IFERROR(Base!N110/GAMSbase!N110,"")</f>
        <v>1.6374848865860165</v>
      </c>
      <c r="P110" s="40">
        <f>IFERROR(Base!O110/GAMSbase!O110,"")</f>
        <v>1.6399283059473169</v>
      </c>
      <c r="Q110" s="40">
        <f>IFERROR(Base!P110/GAMSbase!P110,"")</f>
        <v>1.6429944307912174</v>
      </c>
      <c r="R110" s="40">
        <f>IFERROR(Base!Q110/GAMSbase!Q110,"")</f>
        <v>1.6466585074020614</v>
      </c>
      <c r="S110" s="40">
        <f>IFERROR(Base!R110/GAMSbase!R110,"")</f>
        <v>1.6508935145275796</v>
      </c>
      <c r="T110" s="40">
        <f>IFERROR(Base!S110/GAMSbase!S110,"")</f>
        <v>1.6556698670106269</v>
      </c>
      <c r="U110" s="40">
        <f>IFERROR(Base!T110/GAMSbase!T110,"")</f>
        <v>1.6610585536604718</v>
      </c>
      <c r="V110" s="40">
        <f>IFERROR(Base!U110/GAMSbase!U110,"")</f>
        <v>1.6669747806246675</v>
      </c>
      <c r="W110" s="40">
        <f>IFERROR(Base!V110/GAMSbase!V110,"")</f>
        <v>1.6733820011476939</v>
      </c>
      <c r="X110" s="40">
        <f>IFERROR(Base!W110/GAMSbase!W110,"")</f>
        <v>1.6802460733926214</v>
      </c>
      <c r="Y110" s="40">
        <f>IFERROR(Base!X110/GAMSbase!X110,"")</f>
        <v>1.687534215965953</v>
      </c>
      <c r="Z110" s="40">
        <f>IFERROR(Base!Y110/GAMSbase!Y110,"")</f>
        <v>1.6952144610940845</v>
      </c>
      <c r="AA110" s="40">
        <f>IFERROR(Base!Z110/GAMSbase!Z110,"")</f>
        <v>1.7032553901026253</v>
      </c>
      <c r="AB110" s="40">
        <f>IFERROR(Base!AA110/GAMSbase!AA110,"")</f>
        <v>1.7116260265029739</v>
      </c>
      <c r="AC110" s="40">
        <f>IFERROR(Base!AB110/GAMSbase!AB110,"")</f>
        <v>1.7202958161174906</v>
      </c>
      <c r="AD110" s="40">
        <f>IFERROR(Base!AC110/GAMSbase!AC110,"")</f>
        <v>1.7292346523914834</v>
      </c>
      <c r="AE110" s="40">
        <f>IFERROR(Base!AD110/GAMSbase!AD110,"")</f>
        <v>1.7384129239266262</v>
      </c>
      <c r="AF110" s="40">
        <f>IFERROR(Base!AE110/GAMSbase!AE110,"")</f>
        <v>1.7478015729271805</v>
      </c>
      <c r="AG110" s="40">
        <f>IFERROR(Base!AF110/GAMSbase!AF110,"")</f>
        <v>1.7573721560816429</v>
      </c>
      <c r="AH110" s="40">
        <f>IFERROR(Base!AG110/GAMSbase!AG110,"")</f>
        <v>1.7670969046477292</v>
      </c>
      <c r="AI110" s="40">
        <f>IFERROR(Base!AH110/GAMSbase!AH110,"")</f>
        <v>1.7769487801446275</v>
      </c>
      <c r="AJ110" s="40">
        <f>IFERROR(Base!AI110/GAMSbase!AI110,"")</f>
        <v>1.7869015192393518</v>
      </c>
      <c r="AK110" s="40">
        <f>IFERROR(Base!AJ110/GAMSbase!AJ110,"")</f>
        <v>1.7969296570097304</v>
      </c>
      <c r="AL110" s="40">
        <f>IFERROR(Base!AK110/GAMSbase!AK110,"")</f>
        <v>1.8070085064697607</v>
      </c>
      <c r="AM110" s="40">
        <f>IFERROR(Base!AL110/GAMSbase!AL110,"")</f>
        <v>1.8171140521640377</v>
      </c>
      <c r="AN110" s="40">
        <f>IFERROR(Base!AM110/GAMSbase!AM110,"")</f>
        <v>1.8272226804096705</v>
      </c>
      <c r="AO110" s="40">
        <f>IFERROR(Base!AN110/GAMSbase!AN110,"")</f>
        <v>1.8373106032031548</v>
      </c>
      <c r="AP110" s="40">
        <f>IFERROR(Base!AO110/GAMSbase!AO110,"")</f>
        <v>1.8473527234396807</v>
      </c>
      <c r="AQ110" s="40">
        <f>IFERROR(Base!AP110/GAMSbase!AP110,"")</f>
        <v>1.8573204885665582</v>
      </c>
      <c r="AR110" s="40">
        <f>IFERROR(Base!AQ110/GAMSbase!AQ110,"")</f>
        <v>1.8671779407638416</v>
      </c>
      <c r="AS110" s="40">
        <f>IFERROR(Base!AR110/GAMSbase!AR110,"")</f>
        <v>1.8768745827990636</v>
      </c>
      <c r="AT110" s="40">
        <f>IFERROR(Base!AS110/GAMSbase!AS110,"")</f>
        <v>1.8863326959620303</v>
      </c>
      <c r="AU110" s="40">
        <f>IFERROR(Base!AT110/GAMSbase!AT110,"")</f>
        <v>1.8954251600871181</v>
      </c>
      <c r="AV110" s="40">
        <f>IFERROR(Base!AU110/GAMSbase!AU110,"")</f>
        <v>1.9084819203975669</v>
      </c>
      <c r="AW110" s="40">
        <f>IFERROR(Base!AV110/GAMSbase!AV110,"")</f>
        <v>1.9179160902298085</v>
      </c>
      <c r="AX110" s="40">
        <f>IFERROR(Base!AW110/GAMSbase!AW110,"")</f>
        <v>1.9266388106998196</v>
      </c>
      <c r="AY110" s="40">
        <f>IFERROR(Base!AX110/GAMSbase!AX110,"")</f>
        <v>1.9350377815585598</v>
      </c>
      <c r="AZ110" s="40">
        <f>IFERROR(Base!AY110/GAMSbase!AY110,"")</f>
        <v>1.9437177143554332</v>
      </c>
      <c r="BA110" s="40">
        <f>IFERROR(Base!AZ110/GAMSbase!AZ110,"")</f>
        <v>1.953635456925074</v>
      </c>
      <c r="BB110" s="40">
        <f>IFERROR(Base!BA110/GAMSbase!BA110,"")</f>
        <v>1.9466591577601216</v>
      </c>
      <c r="BC110" s="40">
        <f>IFERROR(Base!BB110/GAMSbase!BB110,"")</f>
        <v>1.9433936969299779</v>
      </c>
      <c r="BD110" s="40">
        <f>IFERROR(Base!BC110/GAMSbase!BC110,"")</f>
        <v>1.9427283931668753</v>
      </c>
      <c r="BE110" s="40">
        <f>IFERROR(Base!BD110/GAMSbase!BD110,"")</f>
        <v>1.9439316064496397</v>
      </c>
      <c r="BF110" s="40">
        <f>IFERROR(Base!BE110/GAMSbase!BE110,"")</f>
        <v>1.9465146108602027</v>
      </c>
      <c r="BG110" s="40">
        <f>IFERROR(Base!BF110/GAMSbase!BF110,"")</f>
        <v>1.9497620793927577</v>
      </c>
      <c r="BH110" s="40">
        <f>IFERROR(Base!BG110/GAMSbase!BG110,"")</f>
        <v>1.9518439652454245</v>
      </c>
      <c r="BI110" s="40">
        <f>IFERROR(Base!BH110/GAMSbase!BH110,"")</f>
        <v>1.9564871854327124</v>
      </c>
      <c r="BJ110" s="40">
        <f>IFERROR(Base!BI110/GAMSbase!BI110,"")</f>
        <v>1.9645449728198694</v>
      </c>
    </row>
    <row r="111" spans="1:62" x14ac:dyDescent="0.15">
      <c r="A111" t="str">
        <f>Base!A111</f>
        <v>EMISSIONS</v>
      </c>
      <c r="B111" t="str">
        <f>GAMSbase!A111</f>
        <v>* EMISSIONS</v>
      </c>
      <c r="C111" s="40" t="str">
        <f>IFERROR(Base!B111/GAMSbase!B111,"")</f>
        <v/>
      </c>
      <c r="D111" s="40" t="str">
        <f>IFERROR(Base!C111/GAMSbase!C111,"")</f>
        <v/>
      </c>
      <c r="E111" s="40" t="str">
        <f>IFERROR(Base!D111/GAMSbase!D111,"")</f>
        <v/>
      </c>
      <c r="F111" s="40" t="str">
        <f>IFERROR(Base!E111/GAMSbase!E111,"")</f>
        <v/>
      </c>
      <c r="G111" s="40" t="str">
        <f>IFERROR(Base!F111/GAMSbase!F111,"")</f>
        <v/>
      </c>
      <c r="H111" s="40" t="str">
        <f>IFERROR(Base!G111/GAMSbase!G111,"")</f>
        <v/>
      </c>
      <c r="I111" s="40" t="str">
        <f>IFERROR(Base!H111/GAMSbase!H111,"")</f>
        <v/>
      </c>
      <c r="J111" s="40" t="str">
        <f>IFERROR(Base!I111/GAMSbase!I111,"")</f>
        <v/>
      </c>
      <c r="K111" s="40" t="str">
        <f>IFERROR(Base!J111/GAMSbase!J111,"")</f>
        <v/>
      </c>
      <c r="L111" s="40" t="str">
        <f>IFERROR(Base!K111/GAMSbase!K111,"")</f>
        <v/>
      </c>
      <c r="M111" s="40" t="str">
        <f>IFERROR(Base!L111/GAMSbase!L111,"")</f>
        <v/>
      </c>
      <c r="N111" s="40" t="str">
        <f>IFERROR(Base!M111/GAMSbase!M111,"")</f>
        <v/>
      </c>
      <c r="O111" s="40" t="str">
        <f>IFERROR(Base!N111/GAMSbase!N111,"")</f>
        <v/>
      </c>
      <c r="P111" s="40" t="str">
        <f>IFERROR(Base!O111/GAMSbase!O111,"")</f>
        <v/>
      </c>
      <c r="Q111" s="40" t="str">
        <f>IFERROR(Base!P111/GAMSbase!P111,"")</f>
        <v/>
      </c>
      <c r="R111" s="40" t="str">
        <f>IFERROR(Base!Q111/GAMSbase!Q111,"")</f>
        <v/>
      </c>
      <c r="S111" s="40" t="str">
        <f>IFERROR(Base!R111/GAMSbase!R111,"")</f>
        <v/>
      </c>
      <c r="T111" s="40" t="str">
        <f>IFERROR(Base!S111/GAMSbase!S111,"")</f>
        <v/>
      </c>
      <c r="U111" s="40" t="str">
        <f>IFERROR(Base!T111/GAMSbase!T111,"")</f>
        <v/>
      </c>
      <c r="V111" s="40" t="str">
        <f>IFERROR(Base!U111/GAMSbase!U111,"")</f>
        <v/>
      </c>
      <c r="W111" s="40" t="str">
        <f>IFERROR(Base!V111/GAMSbase!V111,"")</f>
        <v/>
      </c>
      <c r="X111" s="40" t="str">
        <f>IFERROR(Base!W111/GAMSbase!W111,"")</f>
        <v/>
      </c>
      <c r="Y111" s="40" t="str">
        <f>IFERROR(Base!X111/GAMSbase!X111,"")</f>
        <v/>
      </c>
      <c r="Z111" s="40" t="str">
        <f>IFERROR(Base!Y111/GAMSbase!Y111,"")</f>
        <v/>
      </c>
      <c r="AA111" s="40" t="str">
        <f>IFERROR(Base!Z111/GAMSbase!Z111,"")</f>
        <v/>
      </c>
      <c r="AB111" s="40" t="str">
        <f>IFERROR(Base!AA111/GAMSbase!AA111,"")</f>
        <v/>
      </c>
      <c r="AC111" s="40" t="str">
        <f>IFERROR(Base!AB111/GAMSbase!AB111,"")</f>
        <v/>
      </c>
      <c r="AD111" s="40" t="str">
        <f>IFERROR(Base!AC111/GAMSbase!AC111,"")</f>
        <v/>
      </c>
      <c r="AE111" s="40" t="str">
        <f>IFERROR(Base!AD111/GAMSbase!AD111,"")</f>
        <v/>
      </c>
      <c r="AF111" s="40" t="str">
        <f>IFERROR(Base!AE111/GAMSbase!AE111,"")</f>
        <v/>
      </c>
      <c r="AG111" s="40" t="str">
        <f>IFERROR(Base!AF111/GAMSbase!AF111,"")</f>
        <v/>
      </c>
      <c r="AH111" s="40" t="str">
        <f>IFERROR(Base!AG111/GAMSbase!AG111,"")</f>
        <v/>
      </c>
      <c r="AI111" s="40" t="str">
        <f>IFERROR(Base!AH111/GAMSbase!AH111,"")</f>
        <v/>
      </c>
      <c r="AJ111" s="40" t="str">
        <f>IFERROR(Base!AI111/GAMSbase!AI111,"")</f>
        <v/>
      </c>
      <c r="AK111" s="40" t="str">
        <f>IFERROR(Base!AJ111/GAMSbase!AJ111,"")</f>
        <v/>
      </c>
      <c r="AL111" s="40" t="str">
        <f>IFERROR(Base!AK111/GAMSbase!AK111,"")</f>
        <v/>
      </c>
      <c r="AM111" s="40" t="str">
        <f>IFERROR(Base!AL111/GAMSbase!AL111,"")</f>
        <v/>
      </c>
      <c r="AN111" s="40" t="str">
        <f>IFERROR(Base!AM111/GAMSbase!AM111,"")</f>
        <v/>
      </c>
      <c r="AO111" s="40" t="str">
        <f>IFERROR(Base!AN111/GAMSbase!AN111,"")</f>
        <v/>
      </c>
      <c r="AP111" s="40" t="str">
        <f>IFERROR(Base!AO111/GAMSbase!AO111,"")</f>
        <v/>
      </c>
      <c r="AQ111" s="40" t="str">
        <f>IFERROR(Base!AP111/GAMSbase!AP111,"")</f>
        <v/>
      </c>
      <c r="AR111" s="40" t="str">
        <f>IFERROR(Base!AQ111/GAMSbase!AQ111,"")</f>
        <v/>
      </c>
      <c r="AS111" s="40" t="str">
        <f>IFERROR(Base!AR111/GAMSbase!AR111,"")</f>
        <v/>
      </c>
      <c r="AT111" s="40" t="str">
        <f>IFERROR(Base!AS111/GAMSbase!AS111,"")</f>
        <v/>
      </c>
      <c r="AU111" s="40" t="str">
        <f>IFERROR(Base!AT111/GAMSbase!AT111,"")</f>
        <v/>
      </c>
      <c r="AV111" s="40" t="str">
        <f>IFERROR(Base!AU111/GAMSbase!AU111,"")</f>
        <v/>
      </c>
      <c r="AW111" s="40" t="str">
        <f>IFERROR(Base!AV111/GAMSbase!AV111,"")</f>
        <v/>
      </c>
      <c r="AX111" s="40" t="str">
        <f>IFERROR(Base!AW111/GAMSbase!AW111,"")</f>
        <v/>
      </c>
      <c r="AY111" s="40" t="str">
        <f>IFERROR(Base!AX111/GAMSbase!AX111,"")</f>
        <v/>
      </c>
      <c r="AZ111" s="40" t="str">
        <f>IFERROR(Base!AY111/GAMSbase!AY111,"")</f>
        <v/>
      </c>
      <c r="BA111" s="40" t="str">
        <f>IFERROR(Base!AZ111/GAMSbase!AZ111,"")</f>
        <v/>
      </c>
      <c r="BB111" s="40" t="str">
        <f>IFERROR(Base!BA111/GAMSbase!BA111,"")</f>
        <v/>
      </c>
      <c r="BC111" s="40" t="str">
        <f>IFERROR(Base!BB111/GAMSbase!BB111,"")</f>
        <v/>
      </c>
      <c r="BD111" s="40" t="str">
        <f>IFERROR(Base!BC111/GAMSbase!BC111,"")</f>
        <v/>
      </c>
      <c r="BE111" s="40" t="str">
        <f>IFERROR(Base!BD111/GAMSbase!BD111,"")</f>
        <v/>
      </c>
      <c r="BF111" s="40" t="str">
        <f>IFERROR(Base!BE111/GAMSbase!BE111,"")</f>
        <v/>
      </c>
      <c r="BG111" s="40" t="str">
        <f>IFERROR(Base!BF111/GAMSbase!BF111,"")</f>
        <v/>
      </c>
      <c r="BH111" s="40" t="str">
        <f>IFERROR(Base!BG111/GAMSbase!BG111,"")</f>
        <v/>
      </c>
      <c r="BI111" s="40" t="str">
        <f>IFERROR(Base!BH111/GAMSbase!BH111,"")</f>
        <v/>
      </c>
      <c r="BJ111" s="40" t="str">
        <f>IFERROR(Base!BI111/GAMSbase!BI111,"")</f>
        <v/>
      </c>
    </row>
    <row r="112" spans="1:62" x14ac:dyDescent="0.15">
      <c r="A112" t="str">
        <f>Base!A112</f>
        <v>Total carbon emissions (GTCO2 per year)</v>
      </c>
      <c r="B112" t="str">
        <f>GAMSbase!A112</f>
        <v>Total Carbon Emissions (GTCO2 per year)</v>
      </c>
      <c r="C112" s="40">
        <f>IFERROR(Base!B112/GAMSbase!B112,"")</f>
        <v>1.0404540585944884</v>
      </c>
      <c r="D112" s="40">
        <f>IFERROR(Base!C112/GAMSbase!C112,"")</f>
        <v>1.0264571382883152</v>
      </c>
      <c r="E112" s="40">
        <f>IFERROR(Base!D112/GAMSbase!D112,"")</f>
        <v>1.007238134712813</v>
      </c>
      <c r="F112" s="40">
        <f>IFERROR(Base!E112/GAMSbase!E112,"")</f>
        <v>0.98518512504047773</v>
      </c>
      <c r="G112" s="40">
        <f>IFERROR(Base!F112/GAMSbase!F112,"")</f>
        <v>0.96183463442993811</v>
      </c>
      <c r="H112" s="40">
        <f>IFERROR(Base!G112/GAMSbase!G112,"")</f>
        <v>0.93814242613352017</v>
      </c>
      <c r="I112" s="40">
        <f>IFERROR(Base!H112/GAMSbase!H112,"")</f>
        <v>0.91468496318981951</v>
      </c>
      <c r="J112" s="40">
        <f>IFERROR(Base!I112/GAMSbase!I112,"")</f>
        <v>0.89179701650276244</v>
      </c>
      <c r="K112" s="40">
        <f>IFERROR(Base!J112/GAMSbase!J112,"")</f>
        <v>0.86966163698711785</v>
      </c>
      <c r="L112" s="40">
        <f>IFERROR(Base!K112/GAMSbase!K112,"")</f>
        <v>0.84836764372844964</v>
      </c>
      <c r="M112" s="40">
        <f>IFERROR(Base!L112/GAMSbase!L112,"")</f>
        <v>0.82794591897569081</v>
      </c>
      <c r="N112" s="40">
        <f>IFERROR(Base!M112/GAMSbase!M112,"")</f>
        <v>0.80839218112108613</v>
      </c>
      <c r="O112" s="40">
        <f>IFERROR(Base!N112/GAMSbase!N112,"")</f>
        <v>0.78968121955592441</v>
      </c>
      <c r="P112" s="40">
        <f>IFERROR(Base!O112/GAMSbase!O112,"")</f>
        <v>0.77177575546934318</v>
      </c>
      <c r="Q112" s="40">
        <f>IFERROR(Base!P112/GAMSbase!P112,"")</f>
        <v>0.7546319155831186</v>
      </c>
      <c r="R112" s="40">
        <f>IFERROR(Base!Q112/GAMSbase!Q112,"")</f>
        <v>0.73820255306499794</v>
      </c>
      <c r="S112" s="40">
        <f>IFERROR(Base!R112/GAMSbase!R112,"")</f>
        <v>0.72243917408827885</v>
      </c>
      <c r="T112" s="40">
        <f>IFERROR(Base!S112/GAMSbase!S112,"")</f>
        <v>0.70729291748178236</v>
      </c>
      <c r="U112" s="40">
        <f>IFERROR(Base!T112/GAMSbase!T112,"")</f>
        <v>0.69271481787264833</v>
      </c>
      <c r="V112" s="40">
        <f>IFERROR(Base!U112/GAMSbase!U112,"")</f>
        <v>0.67867307012982081</v>
      </c>
      <c r="W112" s="40">
        <f>IFERROR(Base!V112/GAMSbase!V112,"")</f>
        <v>0.66511920361139976</v>
      </c>
      <c r="X112" s="40">
        <f>IFERROR(Base!W112/GAMSbase!W112,"")</f>
        <v>0.65200710255603989</v>
      </c>
      <c r="Y112" s="40">
        <f>IFERROR(Base!X112/GAMSbase!X112,"")</f>
        <v>0.63929211549925291</v>
      </c>
      <c r="Z112" s="40">
        <f>IFERROR(Base!Y112/GAMSbase!Y112,"")</f>
        <v>0.62693032361573497</v>
      </c>
      <c r="AA112" s="40">
        <f>IFERROR(Base!Z112/GAMSbase!Z112,"")</f>
        <v>0.61487785093344238</v>
      </c>
      <c r="AB112" s="40">
        <f>IFERROR(Base!AA112/GAMSbase!AA112,"")</f>
        <v>0.6030901373653984</v>
      </c>
      <c r="AC112" s="40">
        <f>IFERROR(Base!AB112/GAMSbase!AB112,"")</f>
        <v>0.59152110889576404</v>
      </c>
      <c r="AD112" s="40">
        <f>IFERROR(Base!AC112/GAMSbase!AC112,"")</f>
        <v>0.58012217724504145</v>
      </c>
      <c r="AE112" s="40">
        <f>IFERROR(Base!AD112/GAMSbase!AD112,"")</f>
        <v>0.56884098742644384</v>
      </c>
      <c r="AF112" s="40">
        <f>IFERROR(Base!AE112/GAMSbase!AE112,"")</f>
        <v>0.55761980358952334</v>
      </c>
      <c r="AG112" s="40">
        <f>IFERROR(Base!AF112/GAMSbase!AF112,"")</f>
        <v>0.54639337432167734</v>
      </c>
      <c r="AH112" s="40">
        <f>IFERROR(Base!AG112/GAMSbase!AG112,"")</f>
        <v>0.53508604371509549</v>
      </c>
      <c r="AI112" s="40">
        <f>IFERROR(Base!AH112/GAMSbase!AH112,"")</f>
        <v>0.52360774924536824</v>
      </c>
      <c r="AJ112" s="40">
        <f>IFERROR(Base!AI112/GAMSbase!AI112,"")</f>
        <v>0.51184834276662894</v>
      </c>
      <c r="AK112" s="40">
        <f>IFERROR(Base!AJ112/GAMSbase!AJ112,"")</f>
        <v>0.49966932463884661</v>
      </c>
      <c r="AL112" s="40">
        <f>IFERROR(Base!AK112/GAMSbase!AK112,"")</f>
        <v>0.48689147193610227</v>
      </c>
      <c r="AM112" s="40">
        <f>IFERROR(Base!AL112/GAMSbase!AL112,"")</f>
        <v>0.4732757361871931</v>
      </c>
      <c r="AN112" s="40">
        <f>IFERROR(Base!AM112/GAMSbase!AM112,"")</f>
        <v>0.45849268291518891</v>
      </c>
      <c r="AO112" s="40">
        <f>IFERROR(Base!AN112/GAMSbase!AN112,"")</f>
        <v>0.44207153862544185</v>
      </c>
      <c r="AP112" s="40">
        <f>IFERROR(Base!AO112/GAMSbase!AO112,"")</f>
        <v>0.4233109654932436</v>
      </c>
      <c r="AQ112" s="40">
        <f>IFERROR(Base!AP112/GAMSbase!AP112,"")</f>
        <v>0.40111322149964962</v>
      </c>
      <c r="AR112" s="40">
        <f>IFERROR(Base!AQ112/GAMSbase!AQ112,"")</f>
        <v>0.37365213782128293</v>
      </c>
      <c r="AS112" s="40">
        <f>IFERROR(Base!AR112/GAMSbase!AR112,"")</f>
        <v>0.33764157951081919</v>
      </c>
      <c r="AT112" s="40">
        <f>IFERROR(Base!AS112/GAMSbase!AS112,"")</f>
        <v>0.28650221988569985</v>
      </c>
      <c r="AU112" s="40">
        <f>IFERROR(Base!AT112/GAMSbase!AT112,"")</f>
        <v>0.20483861014052124</v>
      </c>
      <c r="AV112" s="40">
        <f>IFERROR(Base!AU112/GAMSbase!AU112,"")</f>
        <v>0.42778461627874365</v>
      </c>
      <c r="AW112" s="40">
        <f>IFERROR(Base!AV112/GAMSbase!AV112,"")</f>
        <v>0.4217463894245771</v>
      </c>
      <c r="AX112" s="40">
        <f>IFERROR(Base!AW112/GAMSbase!AW112,"")</f>
        <v>0.41582330956081953</v>
      </c>
      <c r="AY112" s="40">
        <f>IFERROR(Base!AX112/GAMSbase!AX112,"")</f>
        <v>0.41005610983978302</v>
      </c>
      <c r="AZ112" s="40">
        <f>IFERROR(Base!AY112/GAMSbase!AY112,"")</f>
        <v>0.40453127109057241</v>
      </c>
      <c r="BA112" s="40">
        <f>IFERROR(Base!AZ112/GAMSbase!AZ112,"")</f>
        <v>0.39940547297250162</v>
      </c>
      <c r="BB112" s="40">
        <f>IFERROR(Base!BA112/GAMSbase!BA112,"")</f>
        <v>0.39099469289607031</v>
      </c>
      <c r="BC112" s="40">
        <f>IFERROR(Base!BB112/GAMSbase!BB112,"")</f>
        <v>0.38352189658359004</v>
      </c>
      <c r="BD112" s="40">
        <f>IFERROR(Base!BC112/GAMSbase!BC112,"")</f>
        <v>0.37671358224891088</v>
      </c>
      <c r="BE112" s="40">
        <f>IFERROR(Base!BD112/GAMSbase!BD112,"")</f>
        <v>0.37038952621525695</v>
      </c>
      <c r="BF112" s="40">
        <f>IFERROR(Base!BE112/GAMSbase!BE112,"")</f>
        <v>0.36442931967945097</v>
      </c>
      <c r="BG112" s="40">
        <f>IFERROR(Base!BF112/GAMSbase!BF112,"")</f>
        <v>0.43044544120566597</v>
      </c>
      <c r="BH112" s="40">
        <f>IFERROR(Base!BG112/GAMSbase!BG112,"")</f>
        <v>-0.55212129698186774</v>
      </c>
      <c r="BI112" s="40">
        <f>IFERROR(Base!BH112/GAMSbase!BH112,"")</f>
        <v>-0.14563987634167444</v>
      </c>
      <c r="BJ112" s="40">
        <f>IFERROR(Base!BI112/GAMSbase!BI112,"")</f>
        <v>-6.8565047630137169E-2</v>
      </c>
    </row>
    <row r="113" spans="1:62" x14ac:dyDescent="0.15">
      <c r="A113" t="str">
        <f>Base!A113</f>
        <v>Industrial emissions (GTCO2 per year)</v>
      </c>
      <c r="B113" t="str">
        <f>GAMSbase!A113</f>
        <v>Industrial Emissions (GTCO2 per year)</v>
      </c>
      <c r="C113" s="40">
        <f>IFERROR(Base!B113/GAMSbase!B113,"")</f>
        <v>1.0652946944683837</v>
      </c>
      <c r="D113" s="40">
        <f>IFERROR(Base!C113/GAMSbase!C113,"")</f>
        <v>1.037224728057158</v>
      </c>
      <c r="E113" s="40">
        <f>IFERROR(Base!D113/GAMSbase!D113,"")</f>
        <v>1.0093753582000755</v>
      </c>
      <c r="F113" s="40">
        <f>IFERROR(Base!E113/GAMSbase!E113,"")</f>
        <v>0.98226835322223383</v>
      </c>
      <c r="G113" s="40">
        <f>IFERROR(Base!F113/GAMSbase!F113,"")</f>
        <v>0.95615132675068037</v>
      </c>
      <c r="H113" s="40">
        <f>IFERROR(Base!G113/GAMSbase!G113,"")</f>
        <v>0.93112332085463323</v>
      </c>
      <c r="I113" s="40">
        <f>IFERROR(Base!H113/GAMSbase!H113,"")</f>
        <v>0.90720407123214197</v>
      </c>
      <c r="J113" s="40">
        <f>IFERROR(Base!I113/GAMSbase!I113,"")</f>
        <v>0.88437187967080599</v>
      </c>
      <c r="K113" s="40">
        <f>IFERROR(Base!J113/GAMSbase!J113,"")</f>
        <v>0.86258421535241925</v>
      </c>
      <c r="L113" s="40">
        <f>IFERROR(Base!K113/GAMSbase!K113,"")</f>
        <v>0.84178886024080657</v>
      </c>
      <c r="M113" s="40">
        <f>IFERROR(Base!L113/GAMSbase!L113,"")</f>
        <v>0.82192988159312896</v>
      </c>
      <c r="N113" s="40">
        <f>IFERROR(Base!M113/GAMSbase!M113,"")</f>
        <v>0.80295077240323698</v>
      </c>
      <c r="O113" s="40">
        <f>IFERROR(Base!N113/GAMSbase!N113,"")</f>
        <v>0.78479603920170615</v>
      </c>
      <c r="P113" s="40">
        <f>IFERROR(Base!O113/GAMSbase!O113,"")</f>
        <v>0.76741193490423898</v>
      </c>
      <c r="Q113" s="40">
        <f>IFERROR(Base!P113/GAMSbase!P113,"")</f>
        <v>0.75074671610918609</v>
      </c>
      <c r="R113" s="40">
        <f>IFERROR(Base!Q113/GAMSbase!Q113,"")</f>
        <v>0.73475062166089311</v>
      </c>
      <c r="S113" s="40">
        <f>IFERROR(Base!R113/GAMSbase!R113,"")</f>
        <v>0.71937566391143082</v>
      </c>
      <c r="T113" s="40">
        <f>IFERROR(Base!S113/GAMSbase!S113,"")</f>
        <v>0.70457525133144261</v>
      </c>
      <c r="U113" s="40">
        <f>IFERROR(Base!T113/GAMSbase!T113,"")</f>
        <v>0.69030359668502705</v>
      </c>
      <c r="V113" s="40">
        <f>IFERROR(Base!U113/GAMSbase!U113,"")</f>
        <v>0.67653245827926511</v>
      </c>
      <c r="W113" s="40">
        <f>IFERROR(Base!V113/GAMSbase!V113,"")</f>
        <v>0.66321701450404735</v>
      </c>
      <c r="X113" s="40">
        <f>IFERROR(Base!W113/GAMSbase!W113,"")</f>
        <v>0.65031464974746911</v>
      </c>
      <c r="Y113" s="40">
        <f>IFERROR(Base!X113/GAMSbase!X113,"")</f>
        <v>0.63778397188834923</v>
      </c>
      <c r="Z113" s="40">
        <f>IFERROR(Base!Y113/GAMSbase!Y113,"")</f>
        <v>0.62558403712526245</v>
      </c>
      <c r="AA113" s="40">
        <f>IFERROR(Base!Z113/GAMSbase!Z113,"")</f>
        <v>0.61367364694609061</v>
      </c>
      <c r="AB113" s="40">
        <f>IFERROR(Base!AA113/GAMSbase!AA113,"")</f>
        <v>0.60201062616897272</v>
      </c>
      <c r="AC113" s="40">
        <f>IFERROR(Base!AB113/GAMSbase!AB113,"")</f>
        <v>0.5905510085076352</v>
      </c>
      <c r="AD113" s="40">
        <f>IFERROR(Base!AC113/GAMSbase!AC113,"")</f>
        <v>0.57924805688234648</v>
      </c>
      <c r="AE113" s="40">
        <f>IFERROR(Base!AD113/GAMSbase!AD113,"")</f>
        <v>0.56805103357095743</v>
      </c>
      <c r="AF113" s="40">
        <f>IFERROR(Base!AE113/GAMSbase!AE113,"")</f>
        <v>0.55690360853304843</v>
      </c>
      <c r="AG113" s="40">
        <f>IFERROR(Base!AF113/GAMSbase!AF113,"")</f>
        <v>0.54574174574413958</v>
      </c>
      <c r="AH113" s="40">
        <f>IFERROR(Base!AG113/GAMSbase!AG113,"")</f>
        <v>0.53449083296759892</v>
      </c>
      <c r="AI113" s="40">
        <f>IFERROR(Base!AH113/GAMSbase!AH113,"")</f>
        <v>0.52306169535496438</v>
      </c>
      <c r="AJ113" s="40">
        <f>IFERROR(Base!AI113/GAMSbase!AI113,"")</f>
        <v>0.51134492853365487</v>
      </c>
      <c r="AK113" s="40">
        <f>IFERROR(Base!AJ113/GAMSbase!AJ113,"")</f>
        <v>0.49920264033445705</v>
      </c>
      <c r="AL113" s="40">
        <f>IFERROR(Base!AK113/GAMSbase!AK113,"")</f>
        <v>0.48645608072095581</v>
      </c>
      <c r="AM113" s="40">
        <f>IFERROR(Base!AL113/GAMSbase!AL113,"")</f>
        <v>0.4728665329471346</v>
      </c>
      <c r="AN113" s="40">
        <f>IFERROR(Base!AM113/GAMSbase!AM113,"")</f>
        <v>0.45810473371951199</v>
      </c>
      <c r="AO113" s="40">
        <f>IFERROR(Base!AN113/GAMSbase!AN113,"")</f>
        <v>0.44169987940151229</v>
      </c>
      <c r="AP113" s="40">
        <f>IFERROR(Base!AO113/GAMSbase!AO113,"")</f>
        <v>0.42295032105381397</v>
      </c>
      <c r="AQ113" s="40">
        <f>IFERROR(Base!AP113/GAMSbase!AP113,"")</f>
        <v>0.4007575684235688</v>
      </c>
      <c r="AR113" s="40">
        <f>IFERROR(Base!AQ113/GAMSbase!AQ113,"")</f>
        <v>0.37329394631562596</v>
      </c>
      <c r="AS113" s="40">
        <f>IFERROR(Base!AR113/GAMSbase!AR113,"")</f>
        <v>0.33727033857162042</v>
      </c>
      <c r="AT113" s="40">
        <f>IFERROR(Base!AS113/GAMSbase!AS113,"")</f>
        <v>0.28610115341249759</v>
      </c>
      <c r="AU113" s="40">
        <f>IFERROR(Base!AT113/GAMSbase!AT113,"")</f>
        <v>0.20437591630936119</v>
      </c>
      <c r="AV113" s="40">
        <f>IFERROR(Base!AU113/GAMSbase!AU113,"")</f>
        <v>0.42816683233650688</v>
      </c>
      <c r="AW113" s="40">
        <f>IFERROR(Base!AV113/GAMSbase!AV113,"")</f>
        <v>0.42208823133007745</v>
      </c>
      <c r="AX113" s="40">
        <f>IFERROR(Base!AW113/GAMSbase!AW113,"")</f>
        <v>0.41612923931058593</v>
      </c>
      <c r="AY113" s="40">
        <f>IFERROR(Base!AX113/GAMSbase!AX113,"")</f>
        <v>0.41033008569608226</v>
      </c>
      <c r="AZ113" s="40">
        <f>IFERROR(Base!AY113/GAMSbase!AY113,"")</f>
        <v>0.40477684219386195</v>
      </c>
      <c r="BA113" s="40">
        <f>IFERROR(Base!AZ113/GAMSbase!AZ113,"")</f>
        <v>0.39962585987188265</v>
      </c>
      <c r="BB113" s="40">
        <f>IFERROR(Base!BA113/GAMSbase!BA113,"")</f>
        <v>0.39119088720192885</v>
      </c>
      <c r="BC113" s="40">
        <f>IFERROR(Base!BB113/GAMSbase!BB113,"")</f>
        <v>0.38369697294512856</v>
      </c>
      <c r="BD113" s="40">
        <f>IFERROR(Base!BC113/GAMSbase!BC113,"")</f>
        <v>0.37687009403305122</v>
      </c>
      <c r="BE113" s="40">
        <f>IFERROR(Base!BD113/GAMSbase!BD113,"")</f>
        <v>0.37052963564568764</v>
      </c>
      <c r="BF113" s="40">
        <f>IFERROR(Base!BE113/GAMSbase!BE113,"")</f>
        <v>0.36455488411849662</v>
      </c>
      <c r="BG113" s="40">
        <f>IFERROR(Base!BF113/GAMSbase!BF113,"")</f>
        <v>0.43058053829672771</v>
      </c>
      <c r="BH113" s="40">
        <f>IFERROR(Base!BG113/GAMSbase!BG113,"")</f>
        <v>-0.55227988062839684</v>
      </c>
      <c r="BI113" s="40">
        <f>IFERROR(Base!BH113/GAMSbase!BH113,"")</f>
        <v>-0.145677951566309</v>
      </c>
      <c r="BJ113" s="40">
        <f>IFERROR(Base!BI113/GAMSbase!BI113,"")</f>
        <v>-6.8581391989971319E-2</v>
      </c>
    </row>
    <row r="114" spans="1:62" x14ac:dyDescent="0.15">
      <c r="A114" t="str">
        <f>Base!A114</f>
        <v>World emissions intensity (sigma)</v>
      </c>
      <c r="B114" t="str">
        <f>GAMSbase!A114</f>
        <v>World Emissions Intensity (sigma)</v>
      </c>
      <c r="C114" s="40">
        <f>IFERROR(Base!B114/GAMSbase!B114,"")</f>
        <v>0.64399328244611997</v>
      </c>
      <c r="D114" s="40">
        <f>IFERROR(Base!C114/GAMSbase!C114,"")</f>
        <v>0.62772410983222526</v>
      </c>
      <c r="E114" s="40">
        <f>IFERROR(Base!D114/GAMSbase!D114,"")</f>
        <v>0.6119506755911136</v>
      </c>
      <c r="F114" s="40">
        <f>IFERROR(Base!E114/GAMSbase!E114,"")</f>
        <v>0.59665518188475042</v>
      </c>
      <c r="G114" s="40">
        <f>IFERROR(Base!F114/GAMSbase!F114,"")</f>
        <v>0.58182041774580628</v>
      </c>
      <c r="H114" s="40">
        <f>IFERROR(Base!G114/GAMSbase!G114,"")</f>
        <v>0.56742972470108954</v>
      </c>
      <c r="I114" s="40">
        <f>IFERROR(Base!H114/GAMSbase!H114,"")</f>
        <v>0.55346696262484707</v>
      </c>
      <c r="J114" s="40">
        <f>IFERROR(Base!I114/GAMSbase!I114,"")</f>
        <v>0.53991647461822201</v>
      </c>
      <c r="K114" s="40">
        <f>IFERROR(Base!J114/GAMSbase!J114,"")</f>
        <v>0.52676305234882692</v>
      </c>
      <c r="L114" s="40">
        <f>IFERROR(Base!K114/GAMSbase!K114,"")</f>
        <v>0.51399190043501075</v>
      </c>
      <c r="M114" s="40">
        <f>IFERROR(Base!L114/GAMSbase!L114,"")</f>
        <v>0.50158859949324242</v>
      </c>
      <c r="N114" s="40">
        <f>IFERROR(Base!M114/GAMSbase!M114,"")</f>
        <v>0.48953906798163282</v>
      </c>
      <c r="O114" s="40">
        <f>IFERROR(Base!N114/GAMSbase!N114,"")</f>
        <v>0.47782952194304534</v>
      </c>
      <c r="P114" s="40">
        <f>IFERROR(Base!O114/GAMSbase!O114,"")</f>
        <v>0.46644643168396943</v>
      </c>
      <c r="Q114" s="40">
        <f>IFERROR(Base!P114/GAMSbase!P114,"")</f>
        <v>0.45537647555612337</v>
      </c>
      <c r="R114" s="40">
        <f>IFERROR(Base!Q114/GAMSbase!Q114,"")</f>
        <v>0.44460648858166069</v>
      </c>
      <c r="S114" s="40">
        <f>IFERROR(Base!R114/GAMSbase!R114,"")</f>
        <v>0.43412340595996429</v>
      </c>
      <c r="T114" s="40">
        <f>IFERROR(Base!S114/GAMSbase!S114,"")</f>
        <v>0.42391419905961703</v>
      </c>
      <c r="U114" s="40">
        <f>IFERROR(Base!T114/GAMSbase!T114,"")</f>
        <v>0.41396580139978278</v>
      </c>
      <c r="V114" s="40">
        <f>IFERROR(Base!U114/GAMSbase!U114,"")</f>
        <v>0.40426502429086053</v>
      </c>
      <c r="W114" s="40">
        <f>IFERROR(Base!V114/GAMSbase!V114,"")</f>
        <v>0.39479845684701886</v>
      </c>
      <c r="X114" s="40">
        <f>IFERROR(Base!W114/GAMSbase!W114,"")</f>
        <v>0.38555234598378141</v>
      </c>
      <c r="Y114" s="40">
        <f>IFERROR(Base!X114/GAMSbase!X114,"")</f>
        <v>0.37651245225702806</v>
      </c>
      <c r="Z114" s="40">
        <f>IFERROR(Base!Y114/GAMSbase!Y114,"")</f>
        <v>0.36766387371568565</v>
      </c>
      <c r="AA114" s="40">
        <f>IFERROR(Base!Z114/GAMSbase!Z114,"")</f>
        <v>0.35899082733377163</v>
      </c>
      <c r="AB114" s="40">
        <f>IFERROR(Base!AA114/GAMSbase!AA114,"")</f>
        <v>0.35047637290774608</v>
      </c>
      <c r="AC114" s="40">
        <f>IFERROR(Base!AB114/GAMSbase!AB114,"")</f>
        <v>0.34210206407064858</v>
      </c>
      <c r="AD114" s="40">
        <f>IFERROR(Base!AC114/GAMSbase!AC114,"")</f>
        <v>0.3338474966354581</v>
      </c>
      <c r="AE114" s="40">
        <f>IFERROR(Base!AD114/GAMSbase!AD114,"")</f>
        <v>0.325689718895529</v>
      </c>
      <c r="AF114" s="40">
        <f>IFERROR(Base!AE114/GAMSbase!AE114,"")</f>
        <v>0.31760244678663424</v>
      </c>
      <c r="AG114" s="40">
        <f>IFERROR(Base!AF114/GAMSbase!AF114,"")</f>
        <v>0.30955500806962366</v>
      </c>
      <c r="AH114" s="40">
        <f>IFERROR(Base!AG114/GAMSbase!AG114,"")</f>
        <v>0.3015108916839403</v>
      </c>
      <c r="AI114" s="40">
        <f>IFERROR(Base!AH114/GAMSbase!AH114,"")</f>
        <v>0.29342572123495919</v>
      </c>
      <c r="AJ114" s="40">
        <f>IFERROR(Base!AI114/GAMSbase!AI114,"")</f>
        <v>0.28524436019447347</v>
      </c>
      <c r="AK114" s="40">
        <f>IFERROR(Base!AJ114/GAMSbase!AJ114,"")</f>
        <v>0.27689668551451513</v>
      </c>
      <c r="AL114" s="40">
        <f>IFERROR(Base!AK114/GAMSbase!AK114,"")</f>
        <v>0.26829124439663399</v>
      </c>
      <c r="AM114" s="40">
        <f>IFERROR(Base!AL114/GAMSbase!AL114,"")</f>
        <v>0.25930545123898385</v>
      </c>
      <c r="AN114" s="40">
        <f>IFERROR(Base!AM114/GAMSbase!AM114,"")</f>
        <v>0.24976989133611052</v>
      </c>
      <c r="AO114" s="40">
        <f>IFERROR(Base!AN114/GAMSbase!AN114,"")</f>
        <v>0.2394421379185637</v>
      </c>
      <c r="AP114" s="40">
        <f>IFERROR(Base!AO114/GAMSbase!AO114,"")</f>
        <v>0.22796087850956606</v>
      </c>
      <c r="AQ114" s="40">
        <f>IFERROR(Base!AP114/GAMSbase!AP114,"")</f>
        <v>0.21476059689318241</v>
      </c>
      <c r="AR114" s="40">
        <f>IFERROR(Base!AQ114/GAMSbase!AQ114,"")</f>
        <v>0.19890060199208853</v>
      </c>
      <c r="AS114" s="40">
        <f>IFERROR(Base!AR114/GAMSbase!AR114,"")</f>
        <v>0.17868793977833636</v>
      </c>
      <c r="AT114" s="40">
        <f>IFERROR(Base!AS114/GAMSbase!AS114,"")</f>
        <v>0.15073134630618165</v>
      </c>
      <c r="AU114" s="40">
        <f>IFERROR(Base!AT114/GAMSbase!AT114,"")</f>
        <v>0.1070882163629245</v>
      </c>
      <c r="AV114" s="40">
        <f>IFERROR(Base!AU114/GAMSbase!AU114,"")</f>
        <v>0.22318222913118893</v>
      </c>
      <c r="AW114" s="40">
        <f>IFERROR(Base!AV114/GAMSbase!AV114,"")</f>
        <v>0.21859692876898099</v>
      </c>
      <c r="AX114" s="40">
        <f>IFERROR(Base!AW114/GAMSbase!AW114,"")</f>
        <v>0.21412801291880912</v>
      </c>
      <c r="AY114" s="40">
        <f>IFERROR(Base!AX114/GAMSbase!AX114,"")</f>
        <v>0.20977207842668721</v>
      </c>
      <c r="AZ114" s="40">
        <f>IFERROR(Base!AY114/GAMSbase!AY114,"")</f>
        <v>0.20552583348064754</v>
      </c>
      <c r="BA114" s="40">
        <f>IFERROR(Base!AZ114/GAMSbase!AZ114,"")</f>
        <v>0.20138608966966456</v>
      </c>
      <c r="BB114" s="40">
        <f>IFERROR(Base!BA114/GAMSbase!BA114,"")</f>
        <v>0.19734976750042324</v>
      </c>
      <c r="BC114" s="40">
        <f>IFERROR(Base!BB114/GAMSbase!BB114,"")</f>
        <v>0.19341388372248</v>
      </c>
      <c r="BD114" s="40">
        <f>IFERROR(Base!BC114/GAMSbase!BC114,"")</f>
        <v>0.18957555159234185</v>
      </c>
      <c r="BE114" s="40">
        <f>IFERROR(Base!BD114/GAMSbase!BD114,"")</f>
        <v>0.18583197748662703</v>
      </c>
      <c r="BF114" s="40">
        <f>IFERROR(Base!BE114/GAMSbase!BE114,"")</f>
        <v>0.18218046053253606</v>
      </c>
      <c r="BG114" s="40">
        <f>IFERROR(Base!BF114/GAMSbase!BF114,"")</f>
        <v>0.21431393858104084</v>
      </c>
      <c r="BH114" s="40">
        <f>IFERROR(Base!BG114/GAMSbase!BG114,"")</f>
        <v>-0.2737126561032327</v>
      </c>
      <c r="BI114" s="40">
        <f>IFERROR(Base!BH114/GAMSbase!BH114,"")</f>
        <v>-7.1885584810047518E-2</v>
      </c>
      <c r="BJ114" s="40">
        <f>IFERROR(Base!BI114/GAMSbase!BI114,"")</f>
        <v>-3.3688765939149108E-2</v>
      </c>
    </row>
    <row r="115" spans="1:62" x14ac:dyDescent="0.15">
      <c r="A115" t="str">
        <f>Base!A115</f>
        <v>CAPITAL ACCUMULATION</v>
      </c>
      <c r="B115" t="str">
        <f>GAMSbase!A115</f>
        <v>* CAPITAL ACCUMULATION</v>
      </c>
      <c r="C115" s="40" t="str">
        <f>IFERROR(Base!B115/GAMSbase!B115,"")</f>
        <v/>
      </c>
      <c r="D115" s="40" t="str">
        <f>IFERROR(Base!C115/GAMSbase!C115,"")</f>
        <v/>
      </c>
      <c r="E115" s="40" t="str">
        <f>IFERROR(Base!D115/GAMSbase!D115,"")</f>
        <v/>
      </c>
      <c r="F115" s="40" t="str">
        <f>IFERROR(Base!E115/GAMSbase!E115,"")</f>
        <v/>
      </c>
      <c r="G115" s="40" t="str">
        <f>IFERROR(Base!F115/GAMSbase!F115,"")</f>
        <v/>
      </c>
      <c r="H115" s="40" t="str">
        <f>IFERROR(Base!G115/GAMSbase!G115,"")</f>
        <v/>
      </c>
      <c r="I115" s="40" t="str">
        <f>IFERROR(Base!H115/GAMSbase!H115,"")</f>
        <v/>
      </c>
      <c r="J115" s="40" t="str">
        <f>IFERROR(Base!I115/GAMSbase!I115,"")</f>
        <v/>
      </c>
      <c r="K115" s="40" t="str">
        <f>IFERROR(Base!J115/GAMSbase!J115,"")</f>
        <v/>
      </c>
      <c r="L115" s="40" t="str">
        <f>IFERROR(Base!K115/GAMSbase!K115,"")</f>
        <v/>
      </c>
      <c r="M115" s="40" t="str">
        <f>IFERROR(Base!L115/GAMSbase!L115,"")</f>
        <v/>
      </c>
      <c r="N115" s="40" t="str">
        <f>IFERROR(Base!M115/GAMSbase!M115,"")</f>
        <v/>
      </c>
      <c r="O115" s="40" t="str">
        <f>IFERROR(Base!N115/GAMSbase!N115,"")</f>
        <v/>
      </c>
      <c r="P115" s="40" t="str">
        <f>IFERROR(Base!O115/GAMSbase!O115,"")</f>
        <v/>
      </c>
      <c r="Q115" s="40" t="str">
        <f>IFERROR(Base!P115/GAMSbase!P115,"")</f>
        <v/>
      </c>
      <c r="R115" s="40" t="str">
        <f>IFERROR(Base!Q115/GAMSbase!Q115,"")</f>
        <v/>
      </c>
      <c r="S115" s="40" t="str">
        <f>IFERROR(Base!R115/GAMSbase!R115,"")</f>
        <v/>
      </c>
      <c r="T115" s="40" t="str">
        <f>IFERROR(Base!S115/GAMSbase!S115,"")</f>
        <v/>
      </c>
      <c r="U115" s="40" t="str">
        <f>IFERROR(Base!T115/GAMSbase!T115,"")</f>
        <v/>
      </c>
      <c r="V115" s="40" t="str">
        <f>IFERROR(Base!U115/GAMSbase!U115,"")</f>
        <v/>
      </c>
      <c r="W115" s="40" t="str">
        <f>IFERROR(Base!V115/GAMSbase!V115,"")</f>
        <v/>
      </c>
      <c r="X115" s="40" t="str">
        <f>IFERROR(Base!W115/GAMSbase!W115,"")</f>
        <v/>
      </c>
      <c r="Y115" s="40" t="str">
        <f>IFERROR(Base!X115/GAMSbase!X115,"")</f>
        <v/>
      </c>
      <c r="Z115" s="40" t="str">
        <f>IFERROR(Base!Y115/GAMSbase!Y115,"")</f>
        <v/>
      </c>
      <c r="AA115" s="40" t="str">
        <f>IFERROR(Base!Z115/GAMSbase!Z115,"")</f>
        <v/>
      </c>
      <c r="AB115" s="40" t="str">
        <f>IFERROR(Base!AA115/GAMSbase!AA115,"")</f>
        <v/>
      </c>
      <c r="AC115" s="40" t="str">
        <f>IFERROR(Base!AB115/GAMSbase!AB115,"")</f>
        <v/>
      </c>
      <c r="AD115" s="40" t="str">
        <f>IFERROR(Base!AC115/GAMSbase!AC115,"")</f>
        <v/>
      </c>
      <c r="AE115" s="40" t="str">
        <f>IFERROR(Base!AD115/GAMSbase!AD115,"")</f>
        <v/>
      </c>
      <c r="AF115" s="40" t="str">
        <f>IFERROR(Base!AE115/GAMSbase!AE115,"")</f>
        <v/>
      </c>
      <c r="AG115" s="40" t="str">
        <f>IFERROR(Base!AF115/GAMSbase!AF115,"")</f>
        <v/>
      </c>
      <c r="AH115" s="40" t="str">
        <f>IFERROR(Base!AG115/GAMSbase!AG115,"")</f>
        <v/>
      </c>
      <c r="AI115" s="40" t="str">
        <f>IFERROR(Base!AH115/GAMSbase!AH115,"")</f>
        <v/>
      </c>
      <c r="AJ115" s="40" t="str">
        <f>IFERROR(Base!AI115/GAMSbase!AI115,"")</f>
        <v/>
      </c>
      <c r="AK115" s="40" t="str">
        <f>IFERROR(Base!AJ115/GAMSbase!AJ115,"")</f>
        <v/>
      </c>
      <c r="AL115" s="40" t="str">
        <f>IFERROR(Base!AK115/GAMSbase!AK115,"")</f>
        <v/>
      </c>
      <c r="AM115" s="40" t="str">
        <f>IFERROR(Base!AL115/GAMSbase!AL115,"")</f>
        <v/>
      </c>
      <c r="AN115" s="40" t="str">
        <f>IFERROR(Base!AM115/GAMSbase!AM115,"")</f>
        <v/>
      </c>
      <c r="AO115" s="40" t="str">
        <f>IFERROR(Base!AN115/GAMSbase!AN115,"")</f>
        <v/>
      </c>
      <c r="AP115" s="40" t="str">
        <f>IFERROR(Base!AO115/GAMSbase!AO115,"")</f>
        <v/>
      </c>
      <c r="AQ115" s="40" t="str">
        <f>IFERROR(Base!AP115/GAMSbase!AP115,"")</f>
        <v/>
      </c>
      <c r="AR115" s="40" t="str">
        <f>IFERROR(Base!AQ115/GAMSbase!AQ115,"")</f>
        <v/>
      </c>
      <c r="AS115" s="40" t="str">
        <f>IFERROR(Base!AR115/GAMSbase!AR115,"")</f>
        <v/>
      </c>
      <c r="AT115" s="40" t="str">
        <f>IFERROR(Base!AS115/GAMSbase!AS115,"")</f>
        <v/>
      </c>
      <c r="AU115" s="40" t="str">
        <f>IFERROR(Base!AT115/GAMSbase!AT115,"")</f>
        <v/>
      </c>
      <c r="AV115" s="40" t="str">
        <f>IFERROR(Base!AU115/GAMSbase!AU115,"")</f>
        <v/>
      </c>
      <c r="AW115" s="40" t="str">
        <f>IFERROR(Base!AV115/GAMSbase!AV115,"")</f>
        <v/>
      </c>
      <c r="AX115" s="40" t="str">
        <f>IFERROR(Base!AW115/GAMSbase!AW115,"")</f>
        <v/>
      </c>
      <c r="AY115" s="40" t="str">
        <f>IFERROR(Base!AX115/GAMSbase!AX115,"")</f>
        <v/>
      </c>
      <c r="AZ115" s="40" t="str">
        <f>IFERROR(Base!AY115/GAMSbase!AY115,"")</f>
        <v/>
      </c>
      <c r="BA115" s="40" t="str">
        <f>IFERROR(Base!AZ115/GAMSbase!AZ115,"")</f>
        <v/>
      </c>
      <c r="BB115" s="40" t="str">
        <f>IFERROR(Base!BA115/GAMSbase!BA115,"")</f>
        <v/>
      </c>
      <c r="BC115" s="40" t="str">
        <f>IFERROR(Base!BB115/GAMSbase!BB115,"")</f>
        <v/>
      </c>
      <c r="BD115" s="40" t="str">
        <f>IFERROR(Base!BC115/GAMSbase!BC115,"")</f>
        <v/>
      </c>
      <c r="BE115" s="40" t="str">
        <f>IFERROR(Base!BD115/GAMSbase!BD115,"")</f>
        <v/>
      </c>
      <c r="BF115" s="40" t="str">
        <f>IFERROR(Base!BE115/GAMSbase!BE115,"")</f>
        <v/>
      </c>
      <c r="BG115" s="40" t="str">
        <f>IFERROR(Base!BF115/GAMSbase!BF115,"")</f>
        <v/>
      </c>
      <c r="BH115" s="40" t="str">
        <f>IFERROR(Base!BG115/GAMSbase!BG115,"")</f>
        <v/>
      </c>
      <c r="BI115" s="40" t="str">
        <f>IFERROR(Base!BH115/GAMSbase!BH115,"")</f>
        <v/>
      </c>
      <c r="BJ115" s="40" t="str">
        <f>IFERROR(Base!BI115/GAMSbase!BI115,"")</f>
        <v/>
      </c>
    </row>
    <row r="116" spans="1:62" x14ac:dyDescent="0.15">
      <c r="A116" t="str">
        <f>Base!A116</f>
        <v>Gross investment ($trill per year, 2005$)</v>
      </c>
      <c r="B116" t="str">
        <f>GAMSbase!A116</f>
        <v>Gross Investment (trillion 2005USD per year)</v>
      </c>
      <c r="C116" s="40">
        <f>IFERROR(Base!B116/GAMSbase!B116,"")</f>
        <v>1.6632828521295466</v>
      </c>
      <c r="D116" s="40">
        <f>IFERROR(Base!C116/GAMSbase!C116,"")</f>
        <v>1.6580874335927323</v>
      </c>
      <c r="E116" s="40">
        <f>IFERROR(Base!D116/GAMSbase!D116,"")</f>
        <v>1.6528623293728839</v>
      </c>
      <c r="F116" s="40">
        <f>IFERROR(Base!E116/GAMSbase!E116,"")</f>
        <v>1.6480781618425715</v>
      </c>
      <c r="G116" s="40">
        <f>IFERROR(Base!F116/GAMSbase!F116,"")</f>
        <v>1.6439742014708096</v>
      </c>
      <c r="H116" s="40">
        <f>IFERROR(Base!G116/GAMSbase!G116,"")</f>
        <v>1.6406630122633739</v>
      </c>
      <c r="I116" s="40">
        <f>IFERROR(Base!H116/GAMSbase!H116,"")</f>
        <v>1.6381889364031339</v>
      </c>
      <c r="J116" s="40">
        <f>IFERROR(Base!I116/GAMSbase!I116,"")</f>
        <v>1.6365599746497113</v>
      </c>
      <c r="K116" s="40">
        <f>IFERROR(Base!J116/GAMSbase!J116,"")</f>
        <v>1.6357648586803604</v>
      </c>
      <c r="L116" s="40">
        <f>IFERROR(Base!K116/GAMSbase!K116,"")</f>
        <v>1.6357820184823149</v>
      </c>
      <c r="M116" s="40">
        <f>IFERROR(Base!L116/GAMSbase!L116,"")</f>
        <v>1.636584158962674</v>
      </c>
      <c r="N116" s="40">
        <f>IFERROR(Base!M116/GAMSbase!M116,"")</f>
        <v>1.6381404635807366</v>
      </c>
      <c r="O116" s="40">
        <f>IFERROR(Base!N116/GAMSbase!N116,"")</f>
        <v>1.6404174796575832</v>
      </c>
      <c r="P116" s="40">
        <f>IFERROR(Base!O116/GAMSbase!O116,"")</f>
        <v>1.6433792156022966</v>
      </c>
      <c r="Q116" s="40">
        <f>IFERROR(Base!P116/GAMSbase!P116,"")</f>
        <v>1.646986566174784</v>
      </c>
      <c r="R116" s="40">
        <f>IFERROR(Base!Q116/GAMSbase!Q116,"")</f>
        <v>1.6511959159646319</v>
      </c>
      <c r="S116" s="40">
        <f>IFERROR(Base!R116/GAMSbase!R116,"")</f>
        <v>1.6559563755775535</v>
      </c>
      <c r="T116" s="40">
        <f>IFERROR(Base!S116/GAMSbase!S116,"")</f>
        <v>1.6612045270740148</v>
      </c>
      <c r="U116" s="40">
        <f>IFERROR(Base!T116/GAMSbase!T116,"")</f>
        <v>1.6671743120192504</v>
      </c>
      <c r="V116" s="40">
        <f>IFERROR(Base!U116/GAMSbase!U116,"")</f>
        <v>1.6736384703850826</v>
      </c>
      <c r="W116" s="40">
        <f>IFERROR(Base!V116/GAMSbase!V116,"")</f>
        <v>1.6805561260416866</v>
      </c>
      <c r="X116" s="40">
        <f>IFERROR(Base!W116/GAMSbase!W116,"")</f>
        <v>1.6878872448635827</v>
      </c>
      <c r="Y116" s="40">
        <f>IFERROR(Base!X116/GAMSbase!X116,"")</f>
        <v>1.6955923761026599</v>
      </c>
      <c r="Z116" s="40">
        <f>IFERROR(Base!Y116/GAMSbase!Y116,"")</f>
        <v>1.7036325958363496</v>
      </c>
      <c r="AA116" s="40">
        <f>IFERROR(Base!Z116/GAMSbase!Z116,"")</f>
        <v>1.7119695594529125</v>
      </c>
      <c r="AB116" s="40">
        <f>IFERROR(Base!AA116/GAMSbase!AA116,"")</f>
        <v>1.7205656235467397</v>
      </c>
      <c r="AC116" s="40">
        <f>IFERROR(Base!AB116/GAMSbase!AB116,"")</f>
        <v>1.7293840000158303</v>
      </c>
      <c r="AD116" s="40">
        <f>IFERROR(Base!AC116/GAMSbase!AC116,"")</f>
        <v>1.7383889336907701</v>
      </c>
      <c r="AE116" s="40">
        <f>IFERROR(Base!AD116/GAMSbase!AD116,"")</f>
        <v>1.7475459070280976</v>
      </c>
      <c r="AF116" s="40">
        <f>IFERROR(Base!AE116/GAMSbase!AE116,"")</f>
        <v>1.7568218499625707</v>
      </c>
      <c r="AG116" s="40">
        <f>IFERROR(Base!AF116/GAMSbase!AF116,"")</f>
        <v>1.7661853616483518</v>
      </c>
      <c r="AH116" s="40">
        <f>IFERROR(Base!AG116/GAMSbase!AG116,"")</f>
        <v>1.7756069268862849</v>
      </c>
      <c r="AI116" s="40">
        <f>IFERROR(Base!AH116/GAMSbase!AH116,"")</f>
        <v>1.7850590906085149</v>
      </c>
      <c r="AJ116" s="40">
        <f>IFERROR(Base!AI116/GAMSbase!AI116,"")</f>
        <v>1.7945165325999106</v>
      </c>
      <c r="AK116" s="40">
        <f>IFERROR(Base!AJ116/GAMSbase!AJ116,"")</f>
        <v>1.8039559177081042</v>
      </c>
      <c r="AL116" s="40">
        <f>IFERROR(Base!AK116/GAMSbase!AK116,"")</f>
        <v>1.8133552921055969</v>
      </c>
      <c r="AM116" s="40">
        <f>IFERROR(Base!AL116/GAMSbase!AL116,"")</f>
        <v>1.8226926134381478</v>
      </c>
      <c r="AN116" s="40">
        <f>IFERROR(Base!AM116/GAMSbase!AM116,"")</f>
        <v>1.8319426533266085</v>
      </c>
      <c r="AO116" s="40">
        <f>IFERROR(Base!AN116/GAMSbase!AN116,"")</f>
        <v>1.841070957455663</v>
      </c>
      <c r="AP116" s="40">
        <f>IFERROR(Base!AO116/GAMSbase!AO116,"")</f>
        <v>1.8500224901327889</v>
      </c>
      <c r="AQ116" s="40">
        <f>IFERROR(Base!AP116/GAMSbase!AP116,"")</f>
        <v>1.8587008773236733</v>
      </c>
      <c r="AR116" s="40">
        <f>IFERROR(Base!AQ116/GAMSbase!AQ116,"")</f>
        <v>1.8669311801658091</v>
      </c>
      <c r="AS116" s="40">
        <f>IFERROR(Base!AR116/GAMSbase!AR116,"")</f>
        <v>1.8743943662890523</v>
      </c>
      <c r="AT116" s="40">
        <f>IFERROR(Base!AS116/GAMSbase!AS116,"")</f>
        <v>1.8805144627079757</v>
      </c>
      <c r="AU116" s="40">
        <f>IFERROR(Base!AT116/GAMSbase!AT116,"")</f>
        <v>1.8842706234166011</v>
      </c>
      <c r="AV116" s="40">
        <f>IFERROR(Base!AU116/GAMSbase!AU116,"")</f>
        <v>1.9085514895518281</v>
      </c>
      <c r="AW116" s="40">
        <f>IFERROR(Base!AV116/GAMSbase!AV116,"")</f>
        <v>1.9221902818872685</v>
      </c>
      <c r="AX116" s="40">
        <f>IFERROR(Base!AW116/GAMSbase!AW116,"")</f>
        <v>1.9374414117910441</v>
      </c>
      <c r="AY116" s="40">
        <f>IFERROR(Base!AX116/GAMSbase!AX116,"")</f>
        <v>1.9568762047886379</v>
      </c>
      <c r="AZ116" s="40">
        <f>IFERROR(Base!AY116/GAMSbase!AY116,"")</f>
        <v>1.9850650464232049</v>
      </c>
      <c r="BA116" s="40">
        <f>IFERROR(Base!AZ116/GAMSbase!AZ116,"")</f>
        <v>1.8777951985405499</v>
      </c>
      <c r="BB116" s="40">
        <f>IFERROR(Base!BA116/GAMSbase!BA116,"")</f>
        <v>1.8717763584487259</v>
      </c>
      <c r="BC116" s="40">
        <f>IFERROR(Base!BB116/GAMSbase!BB116,"")</f>
        <v>1.8693150176644169</v>
      </c>
      <c r="BD116" s="40">
        <f>IFERROR(Base!BC116/GAMSbase!BC116,"")</f>
        <v>1.8693396562441713</v>
      </c>
      <c r="BE116" s="40">
        <f>IFERROR(Base!BD116/GAMSbase!BD116,"")</f>
        <v>1.8711455572127031</v>
      </c>
      <c r="BF116" s="40">
        <f>IFERROR(Base!BE116/GAMSbase!BE116,"")</f>
        <v>1.8742627398786011</v>
      </c>
      <c r="BG116" s="40">
        <f>IFERROR(Base!BF116/GAMSbase!BF116,"")</f>
        <v>1.8780032364683439</v>
      </c>
      <c r="BH116" s="40">
        <f>IFERROR(Base!BG116/GAMSbase!BG116,"")</f>
        <v>1.8806045822743103</v>
      </c>
      <c r="BI116" s="40">
        <f>IFERROR(Base!BH116/GAMSbase!BH116,"")</f>
        <v>1.885658111638961</v>
      </c>
      <c r="BJ116" s="40">
        <f>IFERROR(Base!BI116/GAMSbase!BI116,"")</f>
        <v>1.8939891076537125</v>
      </c>
    </row>
    <row r="117" spans="1:62" x14ac:dyDescent="0.15">
      <c r="A117" t="str">
        <f>Base!A117</f>
        <v>Capital ($trill, 2005$)</v>
      </c>
      <c r="B117" t="str">
        <f>GAMSbase!A117</f>
        <v>Capital (trillion 2005USD per year)</v>
      </c>
      <c r="C117" s="40">
        <f>IFERROR(Base!B117/GAMSbase!B117,"")</f>
        <v>1.6518518518518519</v>
      </c>
      <c r="D117" s="40">
        <f>IFERROR(Base!C117/GAMSbase!C117,"")</f>
        <v>1.6576454227025421</v>
      </c>
      <c r="E117" s="40">
        <f>IFERROR(Base!D117/GAMSbase!D117,"")</f>
        <v>1.6578677802756332</v>
      </c>
      <c r="F117" s="40">
        <f>IFERROR(Base!E117/GAMSbase!E117,"")</f>
        <v>1.6553708674608596</v>
      </c>
      <c r="G117" s="40">
        <f>IFERROR(Base!F117/GAMSbase!F117,"")</f>
        <v>1.6517643773846813</v>
      </c>
      <c r="H117" s="40">
        <f>IFERROR(Base!G117/GAMSbase!G117,"")</f>
        <v>1.6479445996869506</v>
      </c>
      <c r="I117" s="40">
        <f>IFERROR(Base!H117/GAMSbase!H117,"")</f>
        <v>1.6444033797998219</v>
      </c>
      <c r="J117" s="40">
        <f>IFERROR(Base!I117/GAMSbase!I117,"")</f>
        <v>1.6414046102329638</v>
      </c>
      <c r="K117" s="40">
        <f>IFERROR(Base!J117/GAMSbase!J117,"")</f>
        <v>1.6390839804358979</v>
      </c>
      <c r="L117" s="40">
        <f>IFERROR(Base!K117/GAMSbase!K117,"")</f>
        <v>1.6375050599259044</v>
      </c>
      <c r="M117" s="40">
        <f>IFERROR(Base!L117/GAMSbase!L117,"")</f>
        <v>1.6366907203483114</v>
      </c>
      <c r="N117" s="40">
        <f>IFERROR(Base!M117/GAMSbase!M117,"")</f>
        <v>1.6366406648405576</v>
      </c>
      <c r="O117" s="40">
        <f>IFERROR(Base!N117/GAMSbase!N117,"")</f>
        <v>1.6373411272246814</v>
      </c>
      <c r="P117" s="40">
        <f>IFERROR(Base!O117/GAMSbase!O117,"")</f>
        <v>1.6387701320396904</v>
      </c>
      <c r="Q117" s="40">
        <f>IFERROR(Base!P117/GAMSbase!P117,"")</f>
        <v>1.6409001970926822</v>
      </c>
      <c r="R117" s="40">
        <f>IFERROR(Base!Q117/GAMSbase!Q117,"")</f>
        <v>1.6436994483177099</v>
      </c>
      <c r="S117" s="40">
        <f>IFERROR(Base!R117/GAMSbase!R117,"")</f>
        <v>1.6471315533410553</v>
      </c>
      <c r="T117" s="40">
        <f>IFERROR(Base!S117/GAMSbase!S117,"")</f>
        <v>1.6511544223491335</v>
      </c>
      <c r="U117" s="40">
        <f>IFERROR(Base!T117/GAMSbase!T117,"")</f>
        <v>1.6557171315439132</v>
      </c>
      <c r="V117" s="40">
        <f>IFERROR(Base!U117/GAMSbase!U117,"")</f>
        <v>1.6608984213978255</v>
      </c>
      <c r="W117" s="40">
        <f>IFERROR(Base!V117/GAMSbase!V117,"")</f>
        <v>1.6666389521088156</v>
      </c>
      <c r="X117" s="40">
        <f>IFERROR(Base!W117/GAMSbase!W117,"")</f>
        <v>1.6728885369445523</v>
      </c>
      <c r="Y117" s="40">
        <f>IFERROR(Base!X117/GAMSbase!X117,"")</f>
        <v>1.6796022242243993</v>
      </c>
      <c r="Z117" s="40">
        <f>IFERROR(Base!Y117/GAMSbase!Y117,"")</f>
        <v>1.6867380988113083</v>
      </c>
      <c r="AA117" s="40">
        <f>IFERROR(Base!Z117/GAMSbase!Z117,"")</f>
        <v>1.6942560820894714</v>
      </c>
      <c r="AB117" s="40">
        <f>IFERROR(Base!AA117/GAMSbase!AA117,"")</f>
        <v>1.7021173117809592</v>
      </c>
      <c r="AC117" s="40">
        <f>IFERROR(Base!AB117/GAMSbase!AB117,"")</f>
        <v>1.710283863100925</v>
      </c>
      <c r="AD117" s="40">
        <f>IFERROR(Base!AC117/GAMSbase!AC117,"")</f>
        <v>1.7187186681011195</v>
      </c>
      <c r="AE117" s="40">
        <f>IFERROR(Base!AD117/GAMSbase!AD117,"")</f>
        <v>1.7273855527941413</v>
      </c>
      <c r="AF117" s="40">
        <f>IFERROR(Base!AE117/GAMSbase!AE117,"")</f>
        <v>1.7362493503845038</v>
      </c>
      <c r="AG117" s="40">
        <f>IFERROR(Base!AF117/GAMSbase!AF117,"")</f>
        <v>1.7452760585086278</v>
      </c>
      <c r="AH117" s="40">
        <f>IFERROR(Base!AG117/GAMSbase!AG117,"")</f>
        <v>1.7544330260119894</v>
      </c>
      <c r="AI117" s="40">
        <f>IFERROR(Base!AH117/GAMSbase!AH117,"")</f>
        <v>1.7636891539156674</v>
      </c>
      <c r="AJ117" s="40">
        <f>IFERROR(Base!AI117/GAMSbase!AI117,"")</f>
        <v>1.7730150862584062</v>
      </c>
      <c r="AK117" s="40">
        <f>IFERROR(Base!AJ117/GAMSbase!AJ117,"")</f>
        <v>1.7823833523816297</v>
      </c>
      <c r="AL117" s="40">
        <f>IFERROR(Base!AK117/GAMSbase!AK117,"")</f>
        <v>1.7917683853905473</v>
      </c>
      <c r="AM117" s="40">
        <f>IFERROR(Base!AL117/GAMSbase!AL117,"")</f>
        <v>1.8011462758122641</v>
      </c>
      <c r="AN117" s="40">
        <f>IFERROR(Base!AM117/GAMSbase!AM117,"")</f>
        <v>1.8104940039949333</v>
      </c>
      <c r="AO117" s="40">
        <f>IFERROR(Base!AN117/GAMSbase!AN117,"")</f>
        <v>1.8197876795883257</v>
      </c>
      <c r="AP117" s="40">
        <f>IFERROR(Base!AO117/GAMSbase!AO117,"")</f>
        <v>1.828998957587824</v>
      </c>
      <c r="AQ117" s="40">
        <f>IFERROR(Base!AP117/GAMSbase!AP117,"")</f>
        <v>1.8380881426285778</v>
      </c>
      <c r="AR117" s="40">
        <f>IFERROR(Base!AQ117/GAMSbase!AQ117,"")</f>
        <v>1.8469913831486844</v>
      </c>
      <c r="AS117" s="40">
        <f>IFERROR(Base!AR117/GAMSbase!AR117,"")</f>
        <v>1.8555974354889104</v>
      </c>
      <c r="AT117" s="40">
        <f>IFERROR(Base!AS117/GAMSbase!AS117,"")</f>
        <v>1.8637062950313987</v>
      </c>
      <c r="AU117" s="40">
        <f>IFERROR(Base!AT117/GAMSbase!AT117,"")</f>
        <v>1.8709569335875089</v>
      </c>
      <c r="AV117" s="40">
        <f>IFERROR(Base!AU117/GAMSbase!AU117,"")</f>
        <v>1.8767042140015402</v>
      </c>
      <c r="AW117" s="40">
        <f>IFERROR(Base!AV117/GAMSbase!AV117,"")</f>
        <v>1.8903180876521857</v>
      </c>
      <c r="AX117" s="40">
        <f>IFERROR(Base!AW117/GAMSbase!AW117,"")</f>
        <v>1.9039251267999542</v>
      </c>
      <c r="AY117" s="40">
        <f>IFERROR(Base!AX117/GAMSbase!AX117,"")</f>
        <v>1.9182128421661664</v>
      </c>
      <c r="AZ117" s="40">
        <f>IFERROR(Base!AY117/GAMSbase!AY117,"")</f>
        <v>1.934655644177786</v>
      </c>
      <c r="BA117" s="40">
        <f>IFERROR(Base!AZ117/GAMSbase!AZ117,"")</f>
        <v>1.9560038949920577</v>
      </c>
      <c r="BB117" s="40">
        <f>IFERROR(Base!BA117/GAMSbase!BA117,"")</f>
        <v>1.9216354975776158</v>
      </c>
      <c r="BC117" s="40">
        <f>IFERROR(Base!BB117/GAMSbase!BB117,"")</f>
        <v>1.8999218943187524</v>
      </c>
      <c r="BD117" s="40">
        <f>IFERROR(Base!BC117/GAMSbase!BC117,"")</f>
        <v>1.8866797122143413</v>
      </c>
      <c r="BE117" s="40">
        <f>IFERROR(Base!BD117/GAMSbase!BD117,"")</f>
        <v>1.8792138764214721</v>
      </c>
      <c r="BF117" s="40">
        <f>IFERROR(Base!BE117/GAMSbase!BE117,"")</f>
        <v>1.8757528669958949</v>
      </c>
      <c r="BG117" s="40">
        <f>IFERROR(Base!BF117/GAMSbase!BF117,"")</f>
        <v>1.8751155105851747</v>
      </c>
      <c r="BH117" s="40">
        <f>IFERROR(Base!BG117/GAMSbase!BG117,"")</f>
        <v>1.8763478885586309</v>
      </c>
      <c r="BI117" s="40">
        <f>IFERROR(Base!BH117/GAMSbase!BH117,"")</f>
        <v>1.8781621062561611</v>
      </c>
      <c r="BJ117" s="40">
        <f>IFERROR(Base!BI117/GAMSbase!BI117,"")</f>
        <v>1.8813509326638778</v>
      </c>
    </row>
    <row r="118" spans="1:62" x14ac:dyDescent="0.15">
      <c r="A118" t="str">
        <f>Base!A118</f>
        <v>DISCOUNT RATES</v>
      </c>
      <c r="B118" t="str">
        <f>GAMSbase!A118</f>
        <v>* DISCOUNT RATES</v>
      </c>
      <c r="C118" s="40" t="str">
        <f>IFERROR(Base!B118/GAMSbase!B118,"")</f>
        <v/>
      </c>
      <c r="D118" s="40" t="str">
        <f>IFERROR(Base!C118/GAMSbase!C118,"")</f>
        <v/>
      </c>
      <c r="E118" s="40" t="str">
        <f>IFERROR(Base!D118/GAMSbase!D118,"")</f>
        <v/>
      </c>
      <c r="F118" s="40" t="str">
        <f>IFERROR(Base!E118/GAMSbase!E118,"")</f>
        <v/>
      </c>
      <c r="G118" s="40" t="str">
        <f>IFERROR(Base!F118/GAMSbase!F118,"")</f>
        <v/>
      </c>
      <c r="H118" s="40" t="str">
        <f>IFERROR(Base!G118/GAMSbase!G118,"")</f>
        <v/>
      </c>
      <c r="I118" s="40" t="str">
        <f>IFERROR(Base!H118/GAMSbase!H118,"")</f>
        <v/>
      </c>
      <c r="J118" s="40" t="str">
        <f>IFERROR(Base!I118/GAMSbase!I118,"")</f>
        <v/>
      </c>
      <c r="K118" s="40" t="str">
        <f>IFERROR(Base!J118/GAMSbase!J118,"")</f>
        <v/>
      </c>
      <c r="L118" s="40" t="str">
        <f>IFERROR(Base!K118/GAMSbase!K118,"")</f>
        <v/>
      </c>
      <c r="M118" s="40" t="str">
        <f>IFERROR(Base!L118/GAMSbase!L118,"")</f>
        <v/>
      </c>
      <c r="N118" s="40" t="str">
        <f>IFERROR(Base!M118/GAMSbase!M118,"")</f>
        <v/>
      </c>
      <c r="O118" s="40" t="str">
        <f>IFERROR(Base!N118/GAMSbase!N118,"")</f>
        <v/>
      </c>
      <c r="P118" s="40" t="str">
        <f>IFERROR(Base!O118/GAMSbase!O118,"")</f>
        <v/>
      </c>
      <c r="Q118" s="40" t="str">
        <f>IFERROR(Base!P118/GAMSbase!P118,"")</f>
        <v/>
      </c>
      <c r="R118" s="40" t="str">
        <f>IFERROR(Base!Q118/GAMSbase!Q118,"")</f>
        <v/>
      </c>
      <c r="S118" s="40" t="str">
        <f>IFERROR(Base!R118/GAMSbase!R118,"")</f>
        <v/>
      </c>
      <c r="T118" s="40" t="str">
        <f>IFERROR(Base!S118/GAMSbase!S118,"")</f>
        <v/>
      </c>
      <c r="U118" s="40" t="str">
        <f>IFERROR(Base!T118/GAMSbase!T118,"")</f>
        <v/>
      </c>
      <c r="V118" s="40" t="str">
        <f>IFERROR(Base!U118/GAMSbase!U118,"")</f>
        <v/>
      </c>
      <c r="W118" s="40" t="str">
        <f>IFERROR(Base!V118/GAMSbase!V118,"")</f>
        <v/>
      </c>
      <c r="X118" s="40" t="str">
        <f>IFERROR(Base!W118/GAMSbase!W118,"")</f>
        <v/>
      </c>
      <c r="Y118" s="40" t="str">
        <f>IFERROR(Base!X118/GAMSbase!X118,"")</f>
        <v/>
      </c>
      <c r="Z118" s="40" t="str">
        <f>IFERROR(Base!Y118/GAMSbase!Y118,"")</f>
        <v/>
      </c>
      <c r="AA118" s="40" t="str">
        <f>IFERROR(Base!Z118/GAMSbase!Z118,"")</f>
        <v/>
      </c>
      <c r="AB118" s="40" t="str">
        <f>IFERROR(Base!AA118/GAMSbase!AA118,"")</f>
        <v/>
      </c>
      <c r="AC118" s="40" t="str">
        <f>IFERROR(Base!AB118/GAMSbase!AB118,"")</f>
        <v/>
      </c>
      <c r="AD118" s="40" t="str">
        <f>IFERROR(Base!AC118/GAMSbase!AC118,"")</f>
        <v/>
      </c>
      <c r="AE118" s="40" t="str">
        <f>IFERROR(Base!AD118/GAMSbase!AD118,"")</f>
        <v/>
      </c>
      <c r="AF118" s="40" t="str">
        <f>IFERROR(Base!AE118/GAMSbase!AE118,"")</f>
        <v/>
      </c>
      <c r="AG118" s="40" t="str">
        <f>IFERROR(Base!AF118/GAMSbase!AF118,"")</f>
        <v/>
      </c>
      <c r="AH118" s="40" t="str">
        <f>IFERROR(Base!AG118/GAMSbase!AG118,"")</f>
        <v/>
      </c>
      <c r="AI118" s="40" t="str">
        <f>IFERROR(Base!AH118/GAMSbase!AH118,"")</f>
        <v/>
      </c>
      <c r="AJ118" s="40" t="str">
        <f>IFERROR(Base!AI118/GAMSbase!AI118,"")</f>
        <v/>
      </c>
      <c r="AK118" s="40" t="str">
        <f>IFERROR(Base!AJ118/GAMSbase!AJ118,"")</f>
        <v/>
      </c>
      <c r="AL118" s="40" t="str">
        <f>IFERROR(Base!AK118/GAMSbase!AK118,"")</f>
        <v/>
      </c>
      <c r="AM118" s="40" t="str">
        <f>IFERROR(Base!AL118/GAMSbase!AL118,"")</f>
        <v/>
      </c>
      <c r="AN118" s="40" t="str">
        <f>IFERROR(Base!AM118/GAMSbase!AM118,"")</f>
        <v/>
      </c>
      <c r="AO118" s="40" t="str">
        <f>IFERROR(Base!AN118/GAMSbase!AN118,"")</f>
        <v/>
      </c>
      <c r="AP118" s="40" t="str">
        <f>IFERROR(Base!AO118/GAMSbase!AO118,"")</f>
        <v/>
      </c>
      <c r="AQ118" s="40" t="str">
        <f>IFERROR(Base!AP118/GAMSbase!AP118,"")</f>
        <v/>
      </c>
      <c r="AR118" s="40" t="str">
        <f>IFERROR(Base!AQ118/GAMSbase!AQ118,"")</f>
        <v/>
      </c>
      <c r="AS118" s="40" t="str">
        <f>IFERROR(Base!AR118/GAMSbase!AR118,"")</f>
        <v/>
      </c>
      <c r="AT118" s="40" t="str">
        <f>IFERROR(Base!AS118/GAMSbase!AS118,"")</f>
        <v/>
      </c>
      <c r="AU118" s="40" t="str">
        <f>IFERROR(Base!AT118/GAMSbase!AT118,"")</f>
        <v/>
      </c>
      <c r="AV118" s="40" t="str">
        <f>IFERROR(Base!AU118/GAMSbase!AU118,"")</f>
        <v/>
      </c>
      <c r="AW118" s="40" t="str">
        <f>IFERROR(Base!AV118/GAMSbase!AV118,"")</f>
        <v/>
      </c>
      <c r="AX118" s="40" t="str">
        <f>IFERROR(Base!AW118/GAMSbase!AW118,"")</f>
        <v/>
      </c>
      <c r="AY118" s="40" t="str">
        <f>IFERROR(Base!AX118/GAMSbase!AX118,"")</f>
        <v/>
      </c>
      <c r="AZ118" s="40" t="str">
        <f>IFERROR(Base!AY118/GAMSbase!AY118,"")</f>
        <v/>
      </c>
      <c r="BA118" s="40" t="str">
        <f>IFERROR(Base!AZ118/GAMSbase!AZ118,"")</f>
        <v/>
      </c>
      <c r="BB118" s="40" t="str">
        <f>IFERROR(Base!BA118/GAMSbase!BA118,"")</f>
        <v/>
      </c>
      <c r="BC118" s="40" t="str">
        <f>IFERROR(Base!BB118/GAMSbase!BB118,"")</f>
        <v/>
      </c>
      <c r="BD118" s="40" t="str">
        <f>IFERROR(Base!BC118/GAMSbase!BC118,"")</f>
        <v/>
      </c>
      <c r="BE118" s="40" t="str">
        <f>IFERROR(Base!BD118/GAMSbase!BD118,"")</f>
        <v/>
      </c>
      <c r="BF118" s="40" t="str">
        <f>IFERROR(Base!BE118/GAMSbase!BE118,"")</f>
        <v/>
      </c>
      <c r="BG118" s="40" t="str">
        <f>IFERROR(Base!BF118/GAMSbase!BF118,"")</f>
        <v/>
      </c>
      <c r="BH118" s="40" t="str">
        <f>IFERROR(Base!BG118/GAMSbase!BG118,"")</f>
        <v/>
      </c>
      <c r="BI118" s="40" t="str">
        <f>IFERROR(Base!BH118/GAMSbase!BH118,"")</f>
        <v/>
      </c>
      <c r="BJ118" s="40" t="str">
        <f>IFERROR(Base!BI118/GAMSbase!BI118,"")</f>
        <v/>
      </c>
    </row>
    <row r="119" spans="1:62" x14ac:dyDescent="0.15">
      <c r="A119" t="str">
        <f>Base!A119</f>
        <v>Utility discount rate (per year)</v>
      </c>
      <c r="B119" t="str">
        <f>GAMSbase!A119</f>
        <v>Utility Discount Rate (per year)</v>
      </c>
      <c r="C119" s="40">
        <f>IFERROR(Base!B119/GAMSbase!B119,"")</f>
        <v>6.6666666666666666E-2</v>
      </c>
      <c r="D119" s="40">
        <f>IFERROR(Base!C119/GAMSbase!C119,"")</f>
        <v>6.6666666666666666E-2</v>
      </c>
      <c r="E119" s="40">
        <f>IFERROR(Base!D119/GAMSbase!D119,"")</f>
        <v>6.6666666666666666E-2</v>
      </c>
      <c r="F119" s="40">
        <f>IFERROR(Base!E119/GAMSbase!E119,"")</f>
        <v>6.6666666666666666E-2</v>
      </c>
      <c r="G119" s="40">
        <f>IFERROR(Base!F119/GAMSbase!F119,"")</f>
        <v>6.6666666666666666E-2</v>
      </c>
      <c r="H119" s="40">
        <f>IFERROR(Base!G119/GAMSbase!G119,"")</f>
        <v>6.6666666666666666E-2</v>
      </c>
      <c r="I119" s="40">
        <f>IFERROR(Base!H119/GAMSbase!H119,"")</f>
        <v>6.6666666666666666E-2</v>
      </c>
      <c r="J119" s="40">
        <f>IFERROR(Base!I119/GAMSbase!I119,"")</f>
        <v>6.6666666666666666E-2</v>
      </c>
      <c r="K119" s="40">
        <f>IFERROR(Base!J119/GAMSbase!J119,"")</f>
        <v>6.6666666666666666E-2</v>
      </c>
      <c r="L119" s="40">
        <f>IFERROR(Base!K119/GAMSbase!K119,"")</f>
        <v>6.6666666666666666E-2</v>
      </c>
      <c r="M119" s="40">
        <f>IFERROR(Base!L119/GAMSbase!L119,"")</f>
        <v>6.6666666666666666E-2</v>
      </c>
      <c r="N119" s="40">
        <f>IFERROR(Base!M119/GAMSbase!M119,"")</f>
        <v>6.6666666666666666E-2</v>
      </c>
      <c r="O119" s="40">
        <f>IFERROR(Base!N119/GAMSbase!N119,"")</f>
        <v>6.6666666666666666E-2</v>
      </c>
      <c r="P119" s="40">
        <f>IFERROR(Base!O119/GAMSbase!O119,"")</f>
        <v>6.6666666666666666E-2</v>
      </c>
      <c r="Q119" s="40">
        <f>IFERROR(Base!P119/GAMSbase!P119,"")</f>
        <v>6.6666666666666666E-2</v>
      </c>
      <c r="R119" s="40">
        <f>IFERROR(Base!Q119/GAMSbase!Q119,"")</f>
        <v>6.6666666666666666E-2</v>
      </c>
      <c r="S119" s="40">
        <f>IFERROR(Base!R119/GAMSbase!R119,"")</f>
        <v>6.6666666666666666E-2</v>
      </c>
      <c r="T119" s="40">
        <f>IFERROR(Base!S119/GAMSbase!S119,"")</f>
        <v>6.6666666666666666E-2</v>
      </c>
      <c r="U119" s="40">
        <f>IFERROR(Base!T119/GAMSbase!T119,"")</f>
        <v>6.6666666666666666E-2</v>
      </c>
      <c r="V119" s="40">
        <f>IFERROR(Base!U119/GAMSbase!U119,"")</f>
        <v>6.6666666666666666E-2</v>
      </c>
      <c r="W119" s="40">
        <f>IFERROR(Base!V119/GAMSbase!V119,"")</f>
        <v>6.6666666666666666E-2</v>
      </c>
      <c r="X119" s="40">
        <f>IFERROR(Base!W119/GAMSbase!W119,"")</f>
        <v>6.6666666666666666E-2</v>
      </c>
      <c r="Y119" s="40">
        <f>IFERROR(Base!X119/GAMSbase!X119,"")</f>
        <v>6.6666666666666666E-2</v>
      </c>
      <c r="Z119" s="40">
        <f>IFERROR(Base!Y119/GAMSbase!Y119,"")</f>
        <v>6.6666666666666666E-2</v>
      </c>
      <c r="AA119" s="40">
        <f>IFERROR(Base!Z119/GAMSbase!Z119,"")</f>
        <v>6.6666666666666666E-2</v>
      </c>
      <c r="AB119" s="40">
        <f>IFERROR(Base!AA119/GAMSbase!AA119,"")</f>
        <v>6.6666666666666666E-2</v>
      </c>
      <c r="AC119" s="40">
        <f>IFERROR(Base!AB119/GAMSbase!AB119,"")</f>
        <v>6.6666666666666666E-2</v>
      </c>
      <c r="AD119" s="40">
        <f>IFERROR(Base!AC119/GAMSbase!AC119,"")</f>
        <v>6.6666666666666666E-2</v>
      </c>
      <c r="AE119" s="40">
        <f>IFERROR(Base!AD119/GAMSbase!AD119,"")</f>
        <v>6.6666666666666666E-2</v>
      </c>
      <c r="AF119" s="40">
        <f>IFERROR(Base!AE119/GAMSbase!AE119,"")</f>
        <v>6.6666666666666666E-2</v>
      </c>
      <c r="AG119" s="40">
        <f>IFERROR(Base!AF119/GAMSbase!AF119,"")</f>
        <v>6.6666666666666666E-2</v>
      </c>
      <c r="AH119" s="40">
        <f>IFERROR(Base!AG119/GAMSbase!AG119,"")</f>
        <v>6.6666666666666666E-2</v>
      </c>
      <c r="AI119" s="40">
        <f>IFERROR(Base!AH119/GAMSbase!AH119,"")</f>
        <v>6.6666666666666666E-2</v>
      </c>
      <c r="AJ119" s="40">
        <f>IFERROR(Base!AI119/GAMSbase!AI119,"")</f>
        <v>6.6666666666666666E-2</v>
      </c>
      <c r="AK119" s="40">
        <f>IFERROR(Base!AJ119/GAMSbase!AJ119,"")</f>
        <v>6.6666666666666666E-2</v>
      </c>
      <c r="AL119" s="40">
        <f>IFERROR(Base!AK119/GAMSbase!AK119,"")</f>
        <v>6.6666666666666666E-2</v>
      </c>
      <c r="AM119" s="40">
        <f>IFERROR(Base!AL119/GAMSbase!AL119,"")</f>
        <v>6.6666666666666666E-2</v>
      </c>
      <c r="AN119" s="40">
        <f>IFERROR(Base!AM119/GAMSbase!AM119,"")</f>
        <v>6.6666666666666666E-2</v>
      </c>
      <c r="AO119" s="40">
        <f>IFERROR(Base!AN119/GAMSbase!AN119,"")</f>
        <v>6.6666666666666666E-2</v>
      </c>
      <c r="AP119" s="40">
        <f>IFERROR(Base!AO119/GAMSbase!AO119,"")</f>
        <v>6.6666666666666666E-2</v>
      </c>
      <c r="AQ119" s="40">
        <f>IFERROR(Base!AP119/GAMSbase!AP119,"")</f>
        <v>6.6666666666666666E-2</v>
      </c>
      <c r="AR119" s="40">
        <f>IFERROR(Base!AQ119/GAMSbase!AQ119,"")</f>
        <v>6.6666666666666666E-2</v>
      </c>
      <c r="AS119" s="40">
        <f>IFERROR(Base!AR119/GAMSbase!AR119,"")</f>
        <v>6.6666666666666666E-2</v>
      </c>
      <c r="AT119" s="40">
        <f>IFERROR(Base!AS119/GAMSbase!AS119,"")</f>
        <v>6.6666666666666666E-2</v>
      </c>
      <c r="AU119" s="40">
        <f>IFERROR(Base!AT119/GAMSbase!AT119,"")</f>
        <v>6.6666666666666666E-2</v>
      </c>
      <c r="AV119" s="40">
        <f>IFERROR(Base!AU119/GAMSbase!AU119,"")</f>
        <v>6.6666666666666666E-2</v>
      </c>
      <c r="AW119" s="40">
        <f>IFERROR(Base!AV119/GAMSbase!AV119,"")</f>
        <v>6.6666666666666666E-2</v>
      </c>
      <c r="AX119" s="40">
        <f>IFERROR(Base!AW119/GAMSbase!AW119,"")</f>
        <v>6.6666666666666666E-2</v>
      </c>
      <c r="AY119" s="40">
        <f>IFERROR(Base!AX119/GAMSbase!AX119,"")</f>
        <v>6.6666666666666666E-2</v>
      </c>
      <c r="AZ119" s="40">
        <f>IFERROR(Base!AY119/GAMSbase!AY119,"")</f>
        <v>6.6666666666666666E-2</v>
      </c>
      <c r="BA119" s="40">
        <f>IFERROR(Base!AZ119/GAMSbase!AZ119,"")</f>
        <v>6.6666666666666666E-2</v>
      </c>
      <c r="BB119" s="40">
        <f>IFERROR(Base!BA119/GAMSbase!BA119,"")</f>
        <v>6.6666666666666666E-2</v>
      </c>
      <c r="BC119" s="40">
        <f>IFERROR(Base!BB119/GAMSbase!BB119,"")</f>
        <v>6.6666666666666666E-2</v>
      </c>
      <c r="BD119" s="40">
        <f>IFERROR(Base!BC119/GAMSbase!BC119,"")</f>
        <v>6.6666666666666666E-2</v>
      </c>
      <c r="BE119" s="40">
        <f>IFERROR(Base!BD119/GAMSbase!BD119,"")</f>
        <v>6.6666666666666666E-2</v>
      </c>
      <c r="BF119" s="40">
        <f>IFERROR(Base!BE119/GAMSbase!BE119,"")</f>
        <v>6.6666666666666666E-2</v>
      </c>
      <c r="BG119" s="40">
        <f>IFERROR(Base!BF119/GAMSbase!BF119,"")</f>
        <v>6.6666666666666666E-2</v>
      </c>
      <c r="BH119" s="40">
        <f>IFERROR(Base!BG119/GAMSbase!BG119,"")</f>
        <v>6.6666666666666666E-2</v>
      </c>
      <c r="BI119" s="40">
        <f>IFERROR(Base!BH119/GAMSbase!BH119,"")</f>
        <v>6.6666666666666666E-2</v>
      </c>
      <c r="BJ119" s="40">
        <f>IFERROR(Base!BI119/GAMSbase!BI119,"")</f>
        <v>6.6666666666666666E-2</v>
      </c>
    </row>
    <row r="120" spans="1:62" x14ac:dyDescent="0.15">
      <c r="A120" t="str">
        <f>Base!A120</f>
        <v>First period gross MPK</v>
      </c>
      <c r="B120" t="str">
        <f>GAMSbase!A120</f>
        <v>First Period gross MPK</v>
      </c>
      <c r="C120" s="40">
        <f>IFERROR(Base!B120/GAMSbase!B120,"")</f>
        <v>1.0014224711815352</v>
      </c>
      <c r="D120" s="40">
        <f>IFERROR(Base!C120/GAMSbase!C120,"")</f>
        <v>0.99681006331539379</v>
      </c>
      <c r="E120" s="40">
        <f>IFERROR(Base!D120/GAMSbase!D120,"")</f>
        <v>0.99491593816822321</v>
      </c>
      <c r="F120" s="40">
        <f>IFERROR(Base!E120/GAMSbase!E120,"")</f>
        <v>0.99451520492593026</v>
      </c>
      <c r="G120" s="40">
        <f>IFERROR(Base!F120/GAMSbase!F120,"")</f>
        <v>0.99492324708781132</v>
      </c>
      <c r="H120" s="40">
        <f>IFERROR(Base!G120/GAMSbase!G120,"")</f>
        <v>0.99575504183084551</v>
      </c>
      <c r="I120" s="40">
        <f>IFERROR(Base!H120/GAMSbase!H120,"")</f>
        <v>0.99679288068309979</v>
      </c>
      <c r="J120" s="40">
        <f>IFERROR(Base!I120/GAMSbase!I120,"")</f>
        <v>0.99791303767242445</v>
      </c>
      <c r="K120" s="40">
        <f>IFERROR(Base!J120/GAMSbase!J120,"")</f>
        <v>0.99904487250148211</v>
      </c>
      <c r="L120" s="40">
        <f>IFERROR(Base!K120/GAMSbase!K120,"")</f>
        <v>1.0001479481313056</v>
      </c>
      <c r="M120" s="40">
        <f>IFERROR(Base!L120/GAMSbase!L120,"")</f>
        <v>1.0011991969654572</v>
      </c>
      <c r="N120" s="40">
        <f>IFERROR(Base!M120/GAMSbase!M120,"")</f>
        <v>1.0021857562132133</v>
      </c>
      <c r="O120" s="40">
        <f>IFERROR(Base!N120/GAMSbase!N120,"")</f>
        <v>1.0031009768118218</v>
      </c>
      <c r="P120" s="40">
        <f>IFERROR(Base!O120/GAMSbase!O120,"")</f>
        <v>1.0039422559117901</v>
      </c>
      <c r="Q120" s="40">
        <f>IFERROR(Base!P120/GAMSbase!P120,"")</f>
        <v>1.0047099024495321</v>
      </c>
      <c r="R120" s="40">
        <f>IFERROR(Base!Q120/GAMSbase!Q120,"")</f>
        <v>1.0054066570657207</v>
      </c>
      <c r="S120" s="40">
        <f>IFERROR(Base!R120/GAMSbase!R120,"")</f>
        <v>1.0060376942575486</v>
      </c>
      <c r="T120" s="40">
        <f>IFERROR(Base!S120/GAMSbase!S120,"")</f>
        <v>1.006611131326735</v>
      </c>
      <c r="U120" s="40">
        <f>IFERROR(Base!T120/GAMSbase!T120,"")</f>
        <v>1.0071392679366136</v>
      </c>
      <c r="V120" s="40">
        <f>IFERROR(Base!U120/GAMSbase!U120,"")</f>
        <v>1.0075796698680033</v>
      </c>
      <c r="W120" s="40">
        <f>IFERROR(Base!V120/GAMSbase!V120,"")</f>
        <v>1.0079492937951366</v>
      </c>
      <c r="X120" s="40">
        <f>IFERROR(Base!W120/GAMSbase!W120,"")</f>
        <v>1.0082614956013929</v>
      </c>
      <c r="Y120" s="40">
        <f>IFERROR(Base!X120/GAMSbase!X120,"")</f>
        <v>1.0085276646905772</v>
      </c>
      <c r="Z120" s="40">
        <f>IFERROR(Base!Y120/GAMSbase!Y120,"")</f>
        <v>1.0087581236412564</v>
      </c>
      <c r="AA120" s="40">
        <f>IFERROR(Base!Z120/GAMSbase!Z120,"")</f>
        <v>1.0089626006414201</v>
      </c>
      <c r="AB120" s="40">
        <f>IFERROR(Base!AA120/GAMSbase!AA120,"")</f>
        <v>1.0091504602436714</v>
      </c>
      <c r="AC120" s="40">
        <f>IFERROR(Base!AB120/GAMSbase!AB120,"")</f>
        <v>1.0093307926020334</v>
      </c>
      <c r="AD120" s="40">
        <f>IFERROR(Base!AC120/GAMSbase!AC120,"")</f>
        <v>1.0095124218482927</v>
      </c>
      <c r="AE120" s="40">
        <f>IFERROR(Base!AD120/GAMSbase!AD120,"")</f>
        <v>1.0097038730002885</v>
      </c>
      <c r="AF120" s="40">
        <f>IFERROR(Base!AE120/GAMSbase!AE120,"")</f>
        <v>1.0099133106043283</v>
      </c>
      <c r="AG120" s="40">
        <f>IFERROR(Base!AF120/GAMSbase!AF120,"")</f>
        <v>1.0101484696023872</v>
      </c>
      <c r="AH120" s="40">
        <f>IFERROR(Base!AG120/GAMSbase!AG120,"")</f>
        <v>1.0104165752462209</v>
      </c>
      <c r="AI120" s="40">
        <f>IFERROR(Base!AH120/GAMSbase!AH120,"")</f>
        <v>1.01072426506705</v>
      </c>
      <c r="AJ120" s="40">
        <f>IFERROR(Base!AI120/GAMSbase!AI120,"")</f>
        <v>1.0110775227116506</v>
      </c>
      <c r="AK120" s="40">
        <f>IFERROR(Base!AJ120/GAMSbase!AJ120,"")</f>
        <v>1.0114816296228524</v>
      </c>
      <c r="AL120" s="40">
        <f>IFERROR(Base!AK120/GAMSbase!AK120,"")</f>
        <v>1.0119411755190078</v>
      </c>
      <c r="AM120" s="40">
        <f>IFERROR(Base!AL120/GAMSbase!AL120,"")</f>
        <v>1.0124601696371323</v>
      </c>
      <c r="AN120" s="40">
        <f>IFERROR(Base!AM120/GAMSbase!AM120,"")</f>
        <v>1.0130423563865678</v>
      </c>
      <c r="AO120" s="40">
        <f>IFERROR(Base!AN120/GAMSbase!AN120,"")</f>
        <v>1.0136919064951055</v>
      </c>
      <c r="AP120" s="40">
        <f>IFERROR(Base!AO120/GAMSbase!AO120,"")</f>
        <v>1.0144148037642444</v>
      </c>
      <c r="AQ120" s="40">
        <f>IFERROR(Base!AP120/GAMSbase!AP120,"")</f>
        <v>1.0152214782906881</v>
      </c>
      <c r="AR120" s="40">
        <f>IFERROR(Base!AQ120/GAMSbase!AQ120,"")</f>
        <v>1.0161316539742289</v>
      </c>
      <c r="AS120" s="40">
        <f>IFERROR(Base!AR120/GAMSbase!AR120,"")</f>
        <v>1.0171831162698703</v>
      </c>
      <c r="AT120" s="40">
        <f>IFERROR(Base!AS120/GAMSbase!AS120,"")</f>
        <v>1.0184472907696602</v>
      </c>
      <c r="AU120" s="40">
        <f>IFERROR(Base!AT120/GAMSbase!AT120,"")</f>
        <v>1.0200565353820286</v>
      </c>
      <c r="AV120" s="40">
        <f>IFERROR(Base!AU120/GAMSbase!AU120,"")</f>
        <v>1.0222510875306179</v>
      </c>
      <c r="AW120" s="40">
        <f>IFERROR(Base!AV120/GAMSbase!AV120,"")</f>
        <v>1.0214668989820044</v>
      </c>
      <c r="AX120" s="40">
        <f>IFERROR(Base!AW120/GAMSbase!AW120,"")</f>
        <v>1.0207158996345633</v>
      </c>
      <c r="AY120" s="40">
        <f>IFERROR(Base!AX120/GAMSbase!AX120,"")</f>
        <v>1.0197386594779003</v>
      </c>
      <c r="AZ120" s="40">
        <f>IFERROR(Base!AY120/GAMSbase!AY120,"")</f>
        <v>1.0179948150415585</v>
      </c>
      <c r="BA120" s="40">
        <f>IFERROR(Base!AZ120/GAMSbase!AZ120,"")</f>
        <v>1.0145054828878519</v>
      </c>
      <c r="BB120" s="40">
        <f>IFERROR(Base!BA120/GAMSbase!BA120,"")</f>
        <v>1.0315281821395947</v>
      </c>
      <c r="BC120" s="40">
        <f>IFERROR(Base!BB120/GAMSbase!BB120,"")</f>
        <v>1.0441550215426818</v>
      </c>
      <c r="BD120" s="40">
        <f>IFERROR(Base!BC120/GAMSbase!BC120,"")</f>
        <v>1.0536859025577041</v>
      </c>
      <c r="BE120" s="40">
        <f>IFERROR(Base!BD120/GAMSbase!BD120,"")</f>
        <v>1.0610266421039269</v>
      </c>
      <c r="BF120" s="40">
        <f>IFERROR(Base!BE120/GAMSbase!BE120,"")</f>
        <v>1.0668061412659795</v>
      </c>
      <c r="BG120" s="40">
        <f>IFERROR(Base!BF120/GAMSbase!BF120,"")</f>
        <v>1.0714599718327615</v>
      </c>
      <c r="BH120" s="40">
        <f>IFERROR(Base!BG120/GAMSbase!BG120,"")</f>
        <v>1.0753528243454598</v>
      </c>
      <c r="BI120" s="40">
        <f>IFERROR(Base!BH120/GAMSbase!BH120,"")</f>
        <v>1.0789937807810672</v>
      </c>
      <c r="BJ120" s="40">
        <f>IFERROR(Base!BI120/GAMSbase!BI120,"")</f>
        <v>1.082060091327115</v>
      </c>
    </row>
    <row r="121" spans="1:62" x14ac:dyDescent="0.15">
      <c r="A121" t="str">
        <f>Base!A121</f>
        <v>All period gross MPK</v>
      </c>
      <c r="B121" t="str">
        <f>GAMSbase!A121</f>
        <v>All Periods gross MPK</v>
      </c>
      <c r="C121" s="40" t="str">
        <f>IFERROR(Base!B121/GAMSbase!B121,"")</f>
        <v/>
      </c>
      <c r="D121" s="40" t="str">
        <f>IFERROR(Base!C121/GAMSbase!C121,"")</f>
        <v/>
      </c>
      <c r="E121" s="40" t="str">
        <f>IFERROR(Base!D121/GAMSbase!D121,"")</f>
        <v/>
      </c>
      <c r="F121" s="40" t="str">
        <f>IFERROR(Base!E121/GAMSbase!E121,"")</f>
        <v/>
      </c>
      <c r="G121" s="40" t="str">
        <f>IFERROR(Base!F121/GAMSbase!F121,"")</f>
        <v/>
      </c>
      <c r="H121" s="40" t="str">
        <f>IFERROR(Base!G121/GAMSbase!G121,"")</f>
        <v/>
      </c>
      <c r="I121" s="40" t="str">
        <f>IFERROR(Base!H121/GAMSbase!H121,"")</f>
        <v/>
      </c>
      <c r="J121" s="40" t="str">
        <f>IFERROR(Base!I121/GAMSbase!I121,"")</f>
        <v/>
      </c>
      <c r="K121" s="40" t="str">
        <f>IFERROR(Base!J121/GAMSbase!J121,"")</f>
        <v/>
      </c>
      <c r="L121" s="40" t="str">
        <f>IFERROR(Base!K121/GAMSbase!K121,"")</f>
        <v/>
      </c>
      <c r="M121" s="40" t="str">
        <f>IFERROR(Base!L121/GAMSbase!L121,"")</f>
        <v/>
      </c>
      <c r="N121" s="40" t="str">
        <f>IFERROR(Base!M121/GAMSbase!M121,"")</f>
        <v/>
      </c>
      <c r="O121" s="40" t="str">
        <f>IFERROR(Base!N121/GAMSbase!N121,"")</f>
        <v/>
      </c>
      <c r="P121" s="40" t="str">
        <f>IFERROR(Base!O121/GAMSbase!O121,"")</f>
        <v/>
      </c>
      <c r="Q121" s="40" t="str">
        <f>IFERROR(Base!P121/GAMSbase!P121,"")</f>
        <v/>
      </c>
      <c r="R121" s="40" t="str">
        <f>IFERROR(Base!Q121/GAMSbase!Q121,"")</f>
        <v/>
      </c>
      <c r="S121" s="40" t="str">
        <f>IFERROR(Base!R121/GAMSbase!R121,"")</f>
        <v/>
      </c>
      <c r="T121" s="40" t="str">
        <f>IFERROR(Base!S121/GAMSbase!S121,"")</f>
        <v/>
      </c>
      <c r="U121" s="40" t="str">
        <f>IFERROR(Base!T121/GAMSbase!T121,"")</f>
        <v/>
      </c>
      <c r="V121" s="40" t="str">
        <f>IFERROR(Base!U121/GAMSbase!U121,"")</f>
        <v/>
      </c>
      <c r="W121" s="40" t="str">
        <f>IFERROR(Base!V121/GAMSbase!V121,"")</f>
        <v/>
      </c>
      <c r="X121" s="40" t="str">
        <f>IFERROR(Base!W121/GAMSbase!W121,"")</f>
        <v/>
      </c>
      <c r="Y121" s="40" t="str">
        <f>IFERROR(Base!X121/GAMSbase!X121,"")</f>
        <v/>
      </c>
      <c r="Z121" s="40" t="str">
        <f>IFERROR(Base!Y121/GAMSbase!Y121,"")</f>
        <v/>
      </c>
      <c r="AA121" s="40" t="str">
        <f>IFERROR(Base!Z121/GAMSbase!Z121,"")</f>
        <v/>
      </c>
      <c r="AB121" s="40" t="str">
        <f>IFERROR(Base!AA121/GAMSbase!AA121,"")</f>
        <v/>
      </c>
      <c r="AC121" s="40" t="str">
        <f>IFERROR(Base!AB121/GAMSbase!AB121,"")</f>
        <v/>
      </c>
      <c r="AD121" s="40" t="str">
        <f>IFERROR(Base!AC121/GAMSbase!AC121,"")</f>
        <v/>
      </c>
      <c r="AE121" s="40" t="str">
        <f>IFERROR(Base!AD121/GAMSbase!AD121,"")</f>
        <v/>
      </c>
      <c r="AF121" s="40" t="str">
        <f>IFERROR(Base!AE121/GAMSbase!AE121,"")</f>
        <v/>
      </c>
      <c r="AG121" s="40" t="str">
        <f>IFERROR(Base!AF121/GAMSbase!AF121,"")</f>
        <v/>
      </c>
      <c r="AH121" s="40" t="str">
        <f>IFERROR(Base!AG121/GAMSbase!AG121,"")</f>
        <v/>
      </c>
      <c r="AI121" s="40" t="str">
        <f>IFERROR(Base!AH121/GAMSbase!AH121,"")</f>
        <v/>
      </c>
      <c r="AJ121" s="40" t="str">
        <f>IFERROR(Base!AI121/GAMSbase!AI121,"")</f>
        <v/>
      </c>
      <c r="AK121" s="40" t="str">
        <f>IFERROR(Base!AJ121/GAMSbase!AJ121,"")</f>
        <v/>
      </c>
      <c r="AL121" s="40" t="str">
        <f>IFERROR(Base!AK121/GAMSbase!AK121,"")</f>
        <v/>
      </c>
      <c r="AM121" s="40" t="str">
        <f>IFERROR(Base!AL121/GAMSbase!AL121,"")</f>
        <v/>
      </c>
      <c r="AN121" s="40" t="str">
        <f>IFERROR(Base!AM121/GAMSbase!AM121,"")</f>
        <v/>
      </c>
      <c r="AO121" s="40" t="str">
        <f>IFERROR(Base!AN121/GAMSbase!AN121,"")</f>
        <v/>
      </c>
      <c r="AP121" s="40" t="str">
        <f>IFERROR(Base!AO121/GAMSbase!AO121,"")</f>
        <v/>
      </c>
      <c r="AQ121" s="40" t="str">
        <f>IFERROR(Base!AP121/GAMSbase!AP121,"")</f>
        <v/>
      </c>
      <c r="AR121" s="40" t="str">
        <f>IFERROR(Base!AQ121/GAMSbase!AQ121,"")</f>
        <v/>
      </c>
      <c r="AS121" s="40" t="str">
        <f>IFERROR(Base!AR121/GAMSbase!AR121,"")</f>
        <v/>
      </c>
      <c r="AT121" s="40" t="str">
        <f>IFERROR(Base!AS121/GAMSbase!AS121,"")</f>
        <v/>
      </c>
      <c r="AU121" s="40" t="str">
        <f>IFERROR(Base!AT121/GAMSbase!AT121,"")</f>
        <v/>
      </c>
      <c r="AV121" s="40" t="str">
        <f>IFERROR(Base!AU121/GAMSbase!AU121,"")</f>
        <v/>
      </c>
      <c r="AW121" s="40" t="str">
        <f>IFERROR(Base!AV121/GAMSbase!AV121,"")</f>
        <v/>
      </c>
      <c r="AX121" s="40" t="str">
        <f>IFERROR(Base!AW121/GAMSbase!AW121,"")</f>
        <v/>
      </c>
      <c r="AY121" s="40" t="str">
        <f>IFERROR(Base!AX121/GAMSbase!AX121,"")</f>
        <v/>
      </c>
      <c r="AZ121" s="40" t="str">
        <f>IFERROR(Base!AY121/GAMSbase!AY121,"")</f>
        <v/>
      </c>
      <c r="BA121" s="40" t="str">
        <f>IFERROR(Base!AZ121/GAMSbase!AZ121,"")</f>
        <v/>
      </c>
      <c r="BB121" s="40" t="str">
        <f>IFERROR(Base!BA121/GAMSbase!BA121,"")</f>
        <v/>
      </c>
      <c r="BC121" s="40" t="str">
        <f>IFERROR(Base!BB121/GAMSbase!BB121,"")</f>
        <v/>
      </c>
      <c r="BD121" s="40" t="str">
        <f>IFERROR(Base!BC121/GAMSbase!BC121,"")</f>
        <v/>
      </c>
      <c r="BE121" s="40" t="str">
        <f>IFERROR(Base!BD121/GAMSbase!BD121,"")</f>
        <v/>
      </c>
      <c r="BF121" s="40" t="str">
        <f>IFERROR(Base!BE121/GAMSbase!BE121,"")</f>
        <v/>
      </c>
      <c r="BG121" s="40" t="str">
        <f>IFERROR(Base!BF121/GAMSbase!BF121,"")</f>
        <v/>
      </c>
      <c r="BH121" s="40" t="str">
        <f>IFERROR(Base!BG121/GAMSbase!BG121,"")</f>
        <v/>
      </c>
      <c r="BI121" s="40" t="str">
        <f>IFERROR(Base!BH121/GAMSbase!BH121,"")</f>
        <v/>
      </c>
      <c r="BJ121" s="40" t="str">
        <f>IFERROR(Base!BI121/GAMSbase!BI121,"")</f>
        <v/>
      </c>
    </row>
    <row r="122" spans="1:62" x14ac:dyDescent="0.15">
      <c r="A122" t="str">
        <f>Base!A122</f>
        <v>WELFARE</v>
      </c>
      <c r="B122" t="str">
        <f>GAMSbase!A122</f>
        <v>* WELFARE</v>
      </c>
      <c r="C122" s="40" t="str">
        <f>IFERROR(Base!B122/GAMSbase!B122,"")</f>
        <v/>
      </c>
      <c r="D122" s="40" t="str">
        <f>IFERROR(Base!C122/GAMSbase!C122,"")</f>
        <v/>
      </c>
      <c r="E122" s="40" t="str">
        <f>IFERROR(Base!D122/GAMSbase!D122,"")</f>
        <v/>
      </c>
      <c r="F122" s="40" t="str">
        <f>IFERROR(Base!E122/GAMSbase!E122,"")</f>
        <v/>
      </c>
      <c r="G122" s="40" t="str">
        <f>IFERROR(Base!F122/GAMSbase!F122,"")</f>
        <v/>
      </c>
      <c r="H122" s="40" t="str">
        <f>IFERROR(Base!G122/GAMSbase!G122,"")</f>
        <v/>
      </c>
      <c r="I122" s="40" t="str">
        <f>IFERROR(Base!H122/GAMSbase!H122,"")</f>
        <v/>
      </c>
      <c r="J122" s="40" t="str">
        <f>IFERROR(Base!I122/GAMSbase!I122,"")</f>
        <v/>
      </c>
      <c r="K122" s="40" t="str">
        <f>IFERROR(Base!J122/GAMSbase!J122,"")</f>
        <v/>
      </c>
      <c r="L122" s="40" t="str">
        <f>IFERROR(Base!K122/GAMSbase!K122,"")</f>
        <v/>
      </c>
      <c r="M122" s="40" t="str">
        <f>IFERROR(Base!L122/GAMSbase!L122,"")</f>
        <v/>
      </c>
      <c r="N122" s="40" t="str">
        <f>IFERROR(Base!M122/GAMSbase!M122,"")</f>
        <v/>
      </c>
      <c r="O122" s="40" t="str">
        <f>IFERROR(Base!N122/GAMSbase!N122,"")</f>
        <v/>
      </c>
      <c r="P122" s="40" t="str">
        <f>IFERROR(Base!O122/GAMSbase!O122,"")</f>
        <v/>
      </c>
      <c r="Q122" s="40" t="str">
        <f>IFERROR(Base!P122/GAMSbase!P122,"")</f>
        <v/>
      </c>
      <c r="R122" s="40" t="str">
        <f>IFERROR(Base!Q122/GAMSbase!Q122,"")</f>
        <v/>
      </c>
      <c r="S122" s="40" t="str">
        <f>IFERROR(Base!R122/GAMSbase!R122,"")</f>
        <v/>
      </c>
      <c r="T122" s="40" t="str">
        <f>IFERROR(Base!S122/GAMSbase!S122,"")</f>
        <v/>
      </c>
      <c r="U122" s="40" t="str">
        <f>IFERROR(Base!T122/GAMSbase!T122,"")</f>
        <v/>
      </c>
      <c r="V122" s="40" t="str">
        <f>IFERROR(Base!U122/GAMSbase!U122,"")</f>
        <v/>
      </c>
      <c r="W122" s="40" t="str">
        <f>IFERROR(Base!V122/GAMSbase!V122,"")</f>
        <v/>
      </c>
      <c r="X122" s="40" t="str">
        <f>IFERROR(Base!W122/GAMSbase!W122,"")</f>
        <v/>
      </c>
      <c r="Y122" s="40" t="str">
        <f>IFERROR(Base!X122/GAMSbase!X122,"")</f>
        <v/>
      </c>
      <c r="Z122" s="40" t="str">
        <f>IFERROR(Base!Y122/GAMSbase!Y122,"")</f>
        <v/>
      </c>
      <c r="AA122" s="40" t="str">
        <f>IFERROR(Base!Z122/GAMSbase!Z122,"")</f>
        <v/>
      </c>
      <c r="AB122" s="40" t="str">
        <f>IFERROR(Base!AA122/GAMSbase!AA122,"")</f>
        <v/>
      </c>
      <c r="AC122" s="40" t="str">
        <f>IFERROR(Base!AB122/GAMSbase!AB122,"")</f>
        <v/>
      </c>
      <c r="AD122" s="40" t="str">
        <f>IFERROR(Base!AC122/GAMSbase!AC122,"")</f>
        <v/>
      </c>
      <c r="AE122" s="40" t="str">
        <f>IFERROR(Base!AD122/GAMSbase!AD122,"")</f>
        <v/>
      </c>
      <c r="AF122" s="40" t="str">
        <f>IFERROR(Base!AE122/GAMSbase!AE122,"")</f>
        <v/>
      </c>
      <c r="AG122" s="40" t="str">
        <f>IFERROR(Base!AF122/GAMSbase!AF122,"")</f>
        <v/>
      </c>
      <c r="AH122" s="40" t="str">
        <f>IFERROR(Base!AG122/GAMSbase!AG122,"")</f>
        <v/>
      </c>
      <c r="AI122" s="40" t="str">
        <f>IFERROR(Base!AH122/GAMSbase!AH122,"")</f>
        <v/>
      </c>
      <c r="AJ122" s="40" t="str">
        <f>IFERROR(Base!AI122/GAMSbase!AI122,"")</f>
        <v/>
      </c>
      <c r="AK122" s="40" t="str">
        <f>IFERROR(Base!AJ122/GAMSbase!AJ122,"")</f>
        <v/>
      </c>
      <c r="AL122" s="40" t="str">
        <f>IFERROR(Base!AK122/GAMSbase!AK122,"")</f>
        <v/>
      </c>
      <c r="AM122" s="40" t="str">
        <f>IFERROR(Base!AL122/GAMSbase!AL122,"")</f>
        <v/>
      </c>
      <c r="AN122" s="40" t="str">
        <f>IFERROR(Base!AM122/GAMSbase!AM122,"")</f>
        <v/>
      </c>
      <c r="AO122" s="40" t="str">
        <f>IFERROR(Base!AN122/GAMSbase!AN122,"")</f>
        <v/>
      </c>
      <c r="AP122" s="40" t="str">
        <f>IFERROR(Base!AO122/GAMSbase!AO122,"")</f>
        <v/>
      </c>
      <c r="AQ122" s="40" t="str">
        <f>IFERROR(Base!AP122/GAMSbase!AP122,"")</f>
        <v/>
      </c>
      <c r="AR122" s="40" t="str">
        <f>IFERROR(Base!AQ122/GAMSbase!AQ122,"")</f>
        <v/>
      </c>
      <c r="AS122" s="40" t="str">
        <f>IFERROR(Base!AR122/GAMSbase!AR122,"")</f>
        <v/>
      </c>
      <c r="AT122" s="40" t="str">
        <f>IFERROR(Base!AS122/GAMSbase!AS122,"")</f>
        <v/>
      </c>
      <c r="AU122" s="40" t="str">
        <f>IFERROR(Base!AT122/GAMSbase!AT122,"")</f>
        <v/>
      </c>
      <c r="AV122" s="40" t="str">
        <f>IFERROR(Base!AU122/GAMSbase!AU122,"")</f>
        <v/>
      </c>
      <c r="AW122" s="40" t="str">
        <f>IFERROR(Base!AV122/GAMSbase!AV122,"")</f>
        <v/>
      </c>
      <c r="AX122" s="40" t="str">
        <f>IFERROR(Base!AW122/GAMSbase!AW122,"")</f>
        <v/>
      </c>
      <c r="AY122" s="40" t="str">
        <f>IFERROR(Base!AX122/GAMSbase!AX122,"")</f>
        <v/>
      </c>
      <c r="AZ122" s="40" t="str">
        <f>IFERROR(Base!AY122/GAMSbase!AY122,"")</f>
        <v/>
      </c>
      <c r="BA122" s="40" t="str">
        <f>IFERROR(Base!AZ122/GAMSbase!AZ122,"")</f>
        <v/>
      </c>
      <c r="BB122" s="40" t="str">
        <f>IFERROR(Base!BA122/GAMSbase!BA122,"")</f>
        <v/>
      </c>
      <c r="BC122" s="40" t="str">
        <f>IFERROR(Base!BB122/GAMSbase!BB122,"")</f>
        <v/>
      </c>
      <c r="BD122" s="40" t="str">
        <f>IFERROR(Base!BC122/GAMSbase!BC122,"")</f>
        <v/>
      </c>
      <c r="BE122" s="40" t="str">
        <f>IFERROR(Base!BD122/GAMSbase!BD122,"")</f>
        <v/>
      </c>
      <c r="BF122" s="40" t="str">
        <f>IFERROR(Base!BE122/GAMSbase!BE122,"")</f>
        <v/>
      </c>
      <c r="BG122" s="40" t="str">
        <f>IFERROR(Base!BF122/GAMSbase!BF122,"")</f>
        <v/>
      </c>
      <c r="BH122" s="40" t="str">
        <f>IFERROR(Base!BG122/GAMSbase!BG122,"")</f>
        <v/>
      </c>
      <c r="BI122" s="40" t="str">
        <f>IFERROR(Base!BH122/GAMSbase!BH122,"")</f>
        <v/>
      </c>
      <c r="BJ122" s="40" t="str">
        <f>IFERROR(Base!BI122/GAMSbase!BI122,"")</f>
        <v/>
      </c>
    </row>
    <row r="123" spans="1:62" x14ac:dyDescent="0.15">
      <c r="A123" t="str">
        <f>Base!A123</f>
        <v>Consumption ($trill per year)</v>
      </c>
      <c r="B123" t="str">
        <f>GAMSbase!A123</f>
        <v>Consumption (trillion USD per year)</v>
      </c>
      <c r="C123" s="40">
        <f>IFERROR(Base!B123/GAMSbase!B123,"")</f>
        <v>1.6510489775331896</v>
      </c>
      <c r="D123" s="40">
        <f>IFERROR(Base!C123/GAMSbase!C123,"")</f>
        <v>1.650056551852539</v>
      </c>
      <c r="E123" s="40">
        <f>IFERROR(Base!D123/GAMSbase!D123,"")</f>
        <v>1.6475273361654497</v>
      </c>
      <c r="F123" s="40">
        <f>IFERROR(Base!E123/GAMSbase!E123,"")</f>
        <v>1.6444592084435632</v>
      </c>
      <c r="G123" s="40">
        <f>IFERROR(Base!F123/GAMSbase!F123,"")</f>
        <v>1.6414117938201565</v>
      </c>
      <c r="H123" s="40">
        <f>IFERROR(Base!G123/GAMSbase!G123,"")</f>
        <v>1.6386963089787407</v>
      </c>
      <c r="I123" s="40">
        <f>IFERROR(Base!H123/GAMSbase!H123,"")</f>
        <v>1.6364834914464323</v>
      </c>
      <c r="J123" s="40">
        <f>IFERROR(Base!I123/GAMSbase!I123,"")</f>
        <v>1.6348644895086963</v>
      </c>
      <c r="K123" s="40">
        <f>IFERROR(Base!J123/GAMSbase!J123,"")</f>
        <v>1.6338850971321768</v>
      </c>
      <c r="L123" s="40">
        <f>IFERROR(Base!K123/GAMSbase!K123,"")</f>
        <v>1.6335649747365277</v>
      </c>
      <c r="M123" s="40">
        <f>IFERROR(Base!L123/GAMSbase!L123,"")</f>
        <v>1.6339084343071575</v>
      </c>
      <c r="N123" s="40">
        <f>IFERROR(Base!M123/GAMSbase!M123,"")</f>
        <v>1.6349104990726715</v>
      </c>
      <c r="O123" s="40">
        <f>IFERROR(Base!N123/GAMSbase!N123,"")</f>
        <v>1.6365603369870121</v>
      </c>
      <c r="P123" s="40">
        <f>IFERROR(Base!O123/GAMSbase!O123,"")</f>
        <v>1.6388432523757304</v>
      </c>
      <c r="Q123" s="40">
        <f>IFERROR(Base!P123/GAMSbase!P123,"")</f>
        <v>1.6417419415292389</v>
      </c>
      <c r="R123" s="40">
        <f>IFERROR(Base!Q123/GAMSbase!Q123,"")</f>
        <v>1.6452374342454337</v>
      </c>
      <c r="S123" s="40">
        <f>IFERROR(Base!R123/GAMSbase!R123,"")</f>
        <v>1.649310041609088</v>
      </c>
      <c r="T123" s="40">
        <f>IFERROR(Base!S123/GAMSbase!S123,"")</f>
        <v>1.6539406293201302</v>
      </c>
      <c r="U123" s="40">
        <f>IFERROR(Base!T123/GAMSbase!T123,"")</f>
        <v>1.6591492324881723</v>
      </c>
      <c r="V123" s="40">
        <f>IFERROR(Base!U123/GAMSbase!U123,"")</f>
        <v>1.6648953078943158</v>
      </c>
      <c r="W123" s="40">
        <f>IFERROR(Base!V123/GAMSbase!V123,"")</f>
        <v>1.6711435506953829</v>
      </c>
      <c r="X123" s="40">
        <f>IFERROR(Base!W123/GAMSbase!W123,"")</f>
        <v>1.6778615712518277</v>
      </c>
      <c r="Y123" s="40">
        <f>IFERROR(Base!X123/GAMSbase!X123,"")</f>
        <v>1.6850186064448403</v>
      </c>
      <c r="Z123" s="40">
        <f>IFERROR(Base!Y123/GAMSbase!Y123,"")</f>
        <v>1.6925848223039619</v>
      </c>
      <c r="AA123" s="40">
        <f>IFERROR(Base!Z123/GAMSbase!Z123,"")</f>
        <v>1.7005309533775079</v>
      </c>
      <c r="AB123" s="40">
        <f>IFERROR(Base!AA123/GAMSbase!AA123,"")</f>
        <v>1.7088281271128185</v>
      </c>
      <c r="AC123" s="40">
        <f>IFERROR(Base!AB123/GAMSbase!AB123,"")</f>
        <v>1.7174477920168834</v>
      </c>
      <c r="AD123" s="40">
        <f>IFERROR(Base!AC123/GAMSbase!AC123,"")</f>
        <v>1.7263616972147047</v>
      </c>
      <c r="AE123" s="40">
        <f>IFERROR(Base!AD123/GAMSbase!AD123,"")</f>
        <v>1.7355418919563061</v>
      </c>
      <c r="AF123" s="40">
        <f>IFERROR(Base!AE123/GAMSbase!AE123,"")</f>
        <v>1.7449607368767355</v>
      </c>
      <c r="AG123" s="40">
        <f>IFERROR(Base!AF123/GAMSbase!AF123,"")</f>
        <v>1.754590913504384</v>
      </c>
      <c r="AH123" s="40">
        <f>IFERROR(Base!AG123/GAMSbase!AG123,"")</f>
        <v>1.7644054328920693</v>
      </c>
      <c r="AI123" s="40">
        <f>IFERROR(Base!AH123/GAMSbase!AH123,"")</f>
        <v>1.7743776499749297</v>
      </c>
      <c r="AJ123" s="40">
        <f>IFERROR(Base!AI123/GAMSbase!AI123,"")</f>
        <v>1.7844812934697039</v>
      </c>
      <c r="AK123" s="40">
        <f>IFERROR(Base!AJ123/GAMSbase!AJ123,"")</f>
        <v>1.7946905371040711</v>
      </c>
      <c r="AL123" s="40">
        <f>IFERROR(Base!AK123/GAMSbase!AK123,"")</f>
        <v>1.8049801575719739</v>
      </c>
      <c r="AM123" s="40">
        <f>IFERROR(Base!AL123/GAMSbase!AL123,"")</f>
        <v>1.8153258588528358</v>
      </c>
      <c r="AN123" s="40">
        <f>IFERROR(Base!AM123/GAMSbase!AM123,"")</f>
        <v>1.8257049126588343</v>
      </c>
      <c r="AO123" s="40">
        <f>IFERROR(Base!AN123/GAMSbase!AN123,"")</f>
        <v>1.8360973654622474</v>
      </c>
      <c r="AP123" s="40">
        <f>IFERROR(Base!AO123/GAMSbase!AO123,"")</f>
        <v>1.8464882786999945</v>
      </c>
      <c r="AQ123" s="40">
        <f>IFERROR(Base!AP123/GAMSbase!AP123,"")</f>
        <v>1.8568718011952468</v>
      </c>
      <c r="AR123" s="40">
        <f>IFERROR(Base!AQ123/GAMSbase!AQ123,"")</f>
        <v>1.8672584969356791</v>
      </c>
      <c r="AS123" s="40">
        <f>IFERROR(Base!AR123/GAMSbase!AR123,"")</f>
        <v>1.8776883997317386</v>
      </c>
      <c r="AT123" s="40">
        <f>IFERROR(Base!AS123/GAMSbase!AS123,"")</f>
        <v>1.8882540869534357</v>
      </c>
      <c r="AU123" s="40">
        <f>IFERROR(Base!AT123/GAMSbase!AT123,"")</f>
        <v>1.8991410753376845</v>
      </c>
      <c r="AV123" s="40">
        <f>IFERROR(Base!AU123/GAMSbase!AU123,"")</f>
        <v>1.9084589875649507</v>
      </c>
      <c r="AW123" s="40">
        <f>IFERROR(Base!AV123/GAMSbase!AV123,"")</f>
        <v>1.9165111079236878</v>
      </c>
      <c r="AX123" s="40">
        <f>IFERROR(Base!AW123/GAMSbase!AW123,"")</f>
        <v>1.9231026339891739</v>
      </c>
      <c r="AY123" s="40">
        <f>IFERROR(Base!AX123/GAMSbase!AX123,"")</f>
        <v>1.9279393816053916</v>
      </c>
      <c r="AZ123" s="40">
        <f>IFERROR(Base!AY123/GAMSbase!AY123,"")</f>
        <v>1.9304455992588523</v>
      </c>
      <c r="BA123" s="40">
        <f>IFERROR(Base!AZ123/GAMSbase!AZ123,"")</f>
        <v>1.9800441183269626</v>
      </c>
      <c r="BB123" s="40">
        <f>IFERROR(Base!BA123/GAMSbase!BA123,"")</f>
        <v>1.9727344182346267</v>
      </c>
      <c r="BC123" s="40">
        <f>IFERROR(Base!BB123/GAMSbase!BB123,"")</f>
        <v>1.9691889513170935</v>
      </c>
      <c r="BD123" s="40">
        <f>IFERROR(Base!BC123/GAMSbase!BC123,"")</f>
        <v>1.9682833997738904</v>
      </c>
      <c r="BE123" s="40">
        <f>IFERROR(Base!BD123/GAMSbase!BD123,"")</f>
        <v>1.9692767485946463</v>
      </c>
      <c r="BF123" s="40">
        <f>IFERROR(Base!BE123/GAMSbase!BE123,"")</f>
        <v>1.9716737445055801</v>
      </c>
      <c r="BG123" s="40">
        <f>IFERROR(Base!BF123/GAMSbase!BF123,"")</f>
        <v>1.9747495336253655</v>
      </c>
      <c r="BH123" s="40">
        <f>IFERROR(Base!BG123/GAMSbase!BG123,"")</f>
        <v>1.9766505361015465</v>
      </c>
      <c r="BI123" s="40">
        <f>IFERROR(Base!BH123/GAMSbase!BH123,"")</f>
        <v>1.9811508807716092</v>
      </c>
      <c r="BJ123" s="40">
        <f>IFERROR(Base!BI123/GAMSbase!BI123,"")</f>
        <v>1.9891135330116552</v>
      </c>
    </row>
    <row r="124" spans="1:62" x14ac:dyDescent="0.15">
      <c r="A124" t="str">
        <f>Base!A124</f>
        <v>Net capital accumulation ($trill per year)</v>
      </c>
      <c r="B124" t="str">
        <f>GAMSbase!A124</f>
        <v>Net Capial Accumulation (trillion USD per year)</v>
      </c>
      <c r="C124" s="40" t="str">
        <f>IFERROR(Base!B124/GAMSbase!B124,"")</f>
        <v/>
      </c>
      <c r="D124" s="40" t="str">
        <f>IFERROR(Base!C124/GAMSbase!C124,"")</f>
        <v/>
      </c>
      <c r="E124" s="40" t="str">
        <f>IFERROR(Base!D124/GAMSbase!D124,"")</f>
        <v/>
      </c>
      <c r="F124" s="40" t="str">
        <f>IFERROR(Base!E124/GAMSbase!E124,"")</f>
        <v/>
      </c>
      <c r="G124" s="40" t="str">
        <f>IFERROR(Base!F124/GAMSbase!F124,"")</f>
        <v/>
      </c>
      <c r="H124" s="40" t="str">
        <f>IFERROR(Base!G124/GAMSbase!G124,"")</f>
        <v/>
      </c>
      <c r="I124" s="40" t="str">
        <f>IFERROR(Base!H124/GAMSbase!H124,"")</f>
        <v/>
      </c>
      <c r="J124" s="40" t="str">
        <f>IFERROR(Base!I124/GAMSbase!I124,"")</f>
        <v/>
      </c>
      <c r="K124" s="40" t="str">
        <f>IFERROR(Base!J124/GAMSbase!J124,"")</f>
        <v/>
      </c>
      <c r="L124" s="40" t="str">
        <f>IFERROR(Base!K124/GAMSbase!K124,"")</f>
        <v/>
      </c>
      <c r="M124" s="40" t="str">
        <f>IFERROR(Base!L124/GAMSbase!L124,"")</f>
        <v/>
      </c>
      <c r="N124" s="40" t="str">
        <f>IFERROR(Base!M124/GAMSbase!M124,"")</f>
        <v/>
      </c>
      <c r="O124" s="40" t="str">
        <f>IFERROR(Base!N124/GAMSbase!N124,"")</f>
        <v/>
      </c>
      <c r="P124" s="40" t="str">
        <f>IFERROR(Base!O124/GAMSbase!O124,"")</f>
        <v/>
      </c>
      <c r="Q124" s="40" t="str">
        <f>IFERROR(Base!P124/GAMSbase!P124,"")</f>
        <v/>
      </c>
      <c r="R124" s="40" t="str">
        <f>IFERROR(Base!Q124/GAMSbase!Q124,"")</f>
        <v/>
      </c>
      <c r="S124" s="40" t="str">
        <f>IFERROR(Base!R124/GAMSbase!R124,"")</f>
        <v/>
      </c>
      <c r="T124" s="40" t="str">
        <f>IFERROR(Base!S124/GAMSbase!S124,"")</f>
        <v/>
      </c>
      <c r="U124" s="40" t="str">
        <f>IFERROR(Base!T124/GAMSbase!T124,"")</f>
        <v/>
      </c>
      <c r="V124" s="40" t="str">
        <f>IFERROR(Base!U124/GAMSbase!U124,"")</f>
        <v/>
      </c>
      <c r="W124" s="40" t="str">
        <f>IFERROR(Base!V124/GAMSbase!V124,"")</f>
        <v/>
      </c>
      <c r="X124" s="40" t="str">
        <f>IFERROR(Base!W124/GAMSbase!W124,"")</f>
        <v/>
      </c>
      <c r="Y124" s="40" t="str">
        <f>IFERROR(Base!X124/GAMSbase!X124,"")</f>
        <v/>
      </c>
      <c r="Z124" s="40" t="str">
        <f>IFERROR(Base!Y124/GAMSbase!Y124,"")</f>
        <v/>
      </c>
      <c r="AA124" s="40" t="str">
        <f>IFERROR(Base!Z124/GAMSbase!Z124,"")</f>
        <v/>
      </c>
      <c r="AB124" s="40" t="str">
        <f>IFERROR(Base!AA124/GAMSbase!AA124,"")</f>
        <v/>
      </c>
      <c r="AC124" s="40" t="str">
        <f>IFERROR(Base!AB124/GAMSbase!AB124,"")</f>
        <v/>
      </c>
      <c r="AD124" s="40" t="str">
        <f>IFERROR(Base!AC124/GAMSbase!AC124,"")</f>
        <v/>
      </c>
      <c r="AE124" s="40" t="str">
        <f>IFERROR(Base!AD124/GAMSbase!AD124,"")</f>
        <v/>
      </c>
      <c r="AF124" s="40" t="str">
        <f>IFERROR(Base!AE124/GAMSbase!AE124,"")</f>
        <v/>
      </c>
      <c r="AG124" s="40" t="str">
        <f>IFERROR(Base!AF124/GAMSbase!AF124,"")</f>
        <v/>
      </c>
      <c r="AH124" s="40" t="str">
        <f>IFERROR(Base!AG124/GAMSbase!AG124,"")</f>
        <v/>
      </c>
      <c r="AI124" s="40" t="str">
        <f>IFERROR(Base!AH124/GAMSbase!AH124,"")</f>
        <v/>
      </c>
      <c r="AJ124" s="40" t="str">
        <f>IFERROR(Base!AI124/GAMSbase!AI124,"")</f>
        <v/>
      </c>
      <c r="AK124" s="40" t="str">
        <f>IFERROR(Base!AJ124/GAMSbase!AJ124,"")</f>
        <v/>
      </c>
      <c r="AL124" s="40" t="str">
        <f>IFERROR(Base!AK124/GAMSbase!AK124,"")</f>
        <v/>
      </c>
      <c r="AM124" s="40" t="str">
        <f>IFERROR(Base!AL124/GAMSbase!AL124,"")</f>
        <v/>
      </c>
      <c r="AN124" s="40" t="str">
        <f>IFERROR(Base!AM124/GAMSbase!AM124,"")</f>
        <v/>
      </c>
      <c r="AO124" s="40" t="str">
        <f>IFERROR(Base!AN124/GAMSbase!AN124,"")</f>
        <v/>
      </c>
      <c r="AP124" s="40" t="str">
        <f>IFERROR(Base!AO124/GAMSbase!AO124,"")</f>
        <v/>
      </c>
      <c r="AQ124" s="40" t="str">
        <f>IFERROR(Base!AP124/GAMSbase!AP124,"")</f>
        <v/>
      </c>
      <c r="AR124" s="40" t="str">
        <f>IFERROR(Base!AQ124/GAMSbase!AQ124,"")</f>
        <v/>
      </c>
      <c r="AS124" s="40" t="str">
        <f>IFERROR(Base!AR124/GAMSbase!AR124,"")</f>
        <v/>
      </c>
      <c r="AT124" s="40" t="str">
        <f>IFERROR(Base!AS124/GAMSbase!AS124,"")</f>
        <v/>
      </c>
      <c r="AU124" s="40" t="str">
        <f>IFERROR(Base!AT124/GAMSbase!AT124,"")</f>
        <v/>
      </c>
      <c r="AV124" s="40" t="str">
        <f>IFERROR(Base!AU124/GAMSbase!AU124,"")</f>
        <v/>
      </c>
      <c r="AW124" s="40" t="str">
        <f>IFERROR(Base!AV124/GAMSbase!AV124,"")</f>
        <v/>
      </c>
      <c r="AX124" s="40" t="str">
        <f>IFERROR(Base!AW124/GAMSbase!AW124,"")</f>
        <v/>
      </c>
      <c r="AY124" s="40" t="str">
        <f>IFERROR(Base!AX124/GAMSbase!AX124,"")</f>
        <v/>
      </c>
      <c r="AZ124" s="40" t="str">
        <f>IFERROR(Base!AY124/GAMSbase!AY124,"")</f>
        <v/>
      </c>
      <c r="BA124" s="40" t="str">
        <f>IFERROR(Base!AZ124/GAMSbase!AZ124,"")</f>
        <v/>
      </c>
      <c r="BB124" s="40" t="str">
        <f>IFERROR(Base!BA124/GAMSbase!BA124,"")</f>
        <v/>
      </c>
      <c r="BC124" s="40" t="str">
        <f>IFERROR(Base!BB124/GAMSbase!BB124,"")</f>
        <v/>
      </c>
      <c r="BD124" s="40" t="str">
        <f>IFERROR(Base!BC124/GAMSbase!BC124,"")</f>
        <v/>
      </c>
      <c r="BE124" s="40" t="str">
        <f>IFERROR(Base!BD124/GAMSbase!BD124,"")</f>
        <v/>
      </c>
      <c r="BF124" s="40" t="str">
        <f>IFERROR(Base!BE124/GAMSbase!BE124,"")</f>
        <v/>
      </c>
      <c r="BG124" s="40" t="str">
        <f>IFERROR(Base!BF124/GAMSbase!BF124,"")</f>
        <v/>
      </c>
      <c r="BH124" s="40" t="str">
        <f>IFERROR(Base!BG124/GAMSbase!BG124,"")</f>
        <v/>
      </c>
      <c r="BI124" s="40" t="str">
        <f>IFERROR(Base!BH124/GAMSbase!BH124,"")</f>
        <v/>
      </c>
      <c r="BJ124" s="40" t="str">
        <f>IFERROR(Base!BI124/GAMSbase!BI124,"")</f>
        <v/>
      </c>
    </row>
    <row r="125" spans="1:62" x14ac:dyDescent="0.15">
      <c r="A125" t="str">
        <f>Base!A125</f>
        <v>Net National Income (Consumption basis)</v>
      </c>
      <c r="B125" t="str">
        <f>GAMSbase!A125</f>
        <v>Net National Income (consumption basis)</v>
      </c>
      <c r="C125" s="40" t="str">
        <f>IFERROR(Base!B125/GAMSbase!B125,"")</f>
        <v/>
      </c>
      <c r="D125" s="40" t="str">
        <f>IFERROR(Base!C125/GAMSbase!C125,"")</f>
        <v/>
      </c>
      <c r="E125" s="40" t="str">
        <f>IFERROR(Base!D125/GAMSbase!D125,"")</f>
        <v/>
      </c>
      <c r="F125" s="40" t="str">
        <f>IFERROR(Base!E125/GAMSbase!E125,"")</f>
        <v/>
      </c>
      <c r="G125" s="40" t="str">
        <f>IFERROR(Base!F125/GAMSbase!F125,"")</f>
        <v/>
      </c>
      <c r="H125" s="40" t="str">
        <f>IFERROR(Base!G125/GAMSbase!G125,"")</f>
        <v/>
      </c>
      <c r="I125" s="40" t="str">
        <f>IFERROR(Base!H125/GAMSbase!H125,"")</f>
        <v/>
      </c>
      <c r="J125" s="40" t="str">
        <f>IFERROR(Base!I125/GAMSbase!I125,"")</f>
        <v/>
      </c>
      <c r="K125" s="40" t="str">
        <f>IFERROR(Base!J125/GAMSbase!J125,"")</f>
        <v/>
      </c>
      <c r="L125" s="40" t="str">
        <f>IFERROR(Base!K125/GAMSbase!K125,"")</f>
        <v/>
      </c>
      <c r="M125" s="40" t="str">
        <f>IFERROR(Base!L125/GAMSbase!L125,"")</f>
        <v/>
      </c>
      <c r="N125" s="40" t="str">
        <f>IFERROR(Base!M125/GAMSbase!M125,"")</f>
        <v/>
      </c>
      <c r="O125" s="40" t="str">
        <f>IFERROR(Base!N125/GAMSbase!N125,"")</f>
        <v/>
      </c>
      <c r="P125" s="40" t="str">
        <f>IFERROR(Base!O125/GAMSbase!O125,"")</f>
        <v/>
      </c>
      <c r="Q125" s="40" t="str">
        <f>IFERROR(Base!P125/GAMSbase!P125,"")</f>
        <v/>
      </c>
      <c r="R125" s="40" t="str">
        <f>IFERROR(Base!Q125/GAMSbase!Q125,"")</f>
        <v/>
      </c>
      <c r="S125" s="40" t="str">
        <f>IFERROR(Base!R125/GAMSbase!R125,"")</f>
        <v/>
      </c>
      <c r="T125" s="40" t="str">
        <f>IFERROR(Base!S125/GAMSbase!S125,"")</f>
        <v/>
      </c>
      <c r="U125" s="40" t="str">
        <f>IFERROR(Base!T125/GAMSbase!T125,"")</f>
        <v/>
      </c>
      <c r="V125" s="40" t="str">
        <f>IFERROR(Base!U125/GAMSbase!U125,"")</f>
        <v/>
      </c>
      <c r="W125" s="40" t="str">
        <f>IFERROR(Base!V125/GAMSbase!V125,"")</f>
        <v/>
      </c>
      <c r="X125" s="40" t="str">
        <f>IFERROR(Base!W125/GAMSbase!W125,"")</f>
        <v/>
      </c>
      <c r="Y125" s="40" t="str">
        <f>IFERROR(Base!X125/GAMSbase!X125,"")</f>
        <v/>
      </c>
      <c r="Z125" s="40" t="str">
        <f>IFERROR(Base!Y125/GAMSbase!Y125,"")</f>
        <v/>
      </c>
      <c r="AA125" s="40" t="str">
        <f>IFERROR(Base!Z125/GAMSbase!Z125,"")</f>
        <v/>
      </c>
      <c r="AB125" s="40" t="str">
        <f>IFERROR(Base!AA125/GAMSbase!AA125,"")</f>
        <v/>
      </c>
      <c r="AC125" s="40" t="str">
        <f>IFERROR(Base!AB125/GAMSbase!AB125,"")</f>
        <v/>
      </c>
      <c r="AD125" s="40" t="str">
        <f>IFERROR(Base!AC125/GAMSbase!AC125,"")</f>
        <v/>
      </c>
      <c r="AE125" s="40" t="str">
        <f>IFERROR(Base!AD125/GAMSbase!AD125,"")</f>
        <v/>
      </c>
      <c r="AF125" s="40" t="str">
        <f>IFERROR(Base!AE125/GAMSbase!AE125,"")</f>
        <v/>
      </c>
      <c r="AG125" s="40" t="str">
        <f>IFERROR(Base!AF125/GAMSbase!AF125,"")</f>
        <v/>
      </c>
      <c r="AH125" s="40" t="str">
        <f>IFERROR(Base!AG125/GAMSbase!AG125,"")</f>
        <v/>
      </c>
      <c r="AI125" s="40" t="str">
        <f>IFERROR(Base!AH125/GAMSbase!AH125,"")</f>
        <v/>
      </c>
      <c r="AJ125" s="40" t="str">
        <f>IFERROR(Base!AI125/GAMSbase!AI125,"")</f>
        <v/>
      </c>
      <c r="AK125" s="40" t="str">
        <f>IFERROR(Base!AJ125/GAMSbase!AJ125,"")</f>
        <v/>
      </c>
      <c r="AL125" s="40" t="str">
        <f>IFERROR(Base!AK125/GAMSbase!AK125,"")</f>
        <v/>
      </c>
      <c r="AM125" s="40" t="str">
        <f>IFERROR(Base!AL125/GAMSbase!AL125,"")</f>
        <v/>
      </c>
      <c r="AN125" s="40" t="str">
        <f>IFERROR(Base!AM125/GAMSbase!AM125,"")</f>
        <v/>
      </c>
      <c r="AO125" s="40" t="str">
        <f>IFERROR(Base!AN125/GAMSbase!AN125,"")</f>
        <v/>
      </c>
      <c r="AP125" s="40" t="str">
        <f>IFERROR(Base!AO125/GAMSbase!AO125,"")</f>
        <v/>
      </c>
      <c r="AQ125" s="40" t="str">
        <f>IFERROR(Base!AP125/GAMSbase!AP125,"")</f>
        <v/>
      </c>
      <c r="AR125" s="40" t="str">
        <f>IFERROR(Base!AQ125/GAMSbase!AQ125,"")</f>
        <v/>
      </c>
      <c r="AS125" s="40" t="str">
        <f>IFERROR(Base!AR125/GAMSbase!AR125,"")</f>
        <v/>
      </c>
      <c r="AT125" s="40" t="str">
        <f>IFERROR(Base!AS125/GAMSbase!AS125,"")</f>
        <v/>
      </c>
      <c r="AU125" s="40" t="str">
        <f>IFERROR(Base!AT125/GAMSbase!AT125,"")</f>
        <v/>
      </c>
      <c r="AV125" s="40" t="str">
        <f>IFERROR(Base!AU125/GAMSbase!AU125,"")</f>
        <v/>
      </c>
      <c r="AW125" s="40" t="str">
        <f>IFERROR(Base!AV125/GAMSbase!AV125,"")</f>
        <v/>
      </c>
      <c r="AX125" s="40" t="str">
        <f>IFERROR(Base!AW125/GAMSbase!AW125,"")</f>
        <v/>
      </c>
      <c r="AY125" s="40" t="str">
        <f>IFERROR(Base!AX125/GAMSbase!AX125,"")</f>
        <v/>
      </c>
      <c r="AZ125" s="40" t="str">
        <f>IFERROR(Base!AY125/GAMSbase!AY125,"")</f>
        <v/>
      </c>
      <c r="BA125" s="40" t="str">
        <f>IFERROR(Base!AZ125/GAMSbase!AZ125,"")</f>
        <v/>
      </c>
      <c r="BB125" s="40" t="str">
        <f>IFERROR(Base!BA125/GAMSbase!BA125,"")</f>
        <v/>
      </c>
      <c r="BC125" s="40" t="str">
        <f>IFERROR(Base!BB125/GAMSbase!BB125,"")</f>
        <v/>
      </c>
      <c r="BD125" s="40" t="str">
        <f>IFERROR(Base!BC125/GAMSbase!BC125,"")</f>
        <v/>
      </c>
      <c r="BE125" s="40" t="str">
        <f>IFERROR(Base!BD125/GAMSbase!BD125,"")</f>
        <v/>
      </c>
      <c r="BF125" s="40" t="str">
        <f>IFERROR(Base!BE125/GAMSbase!BE125,"")</f>
        <v/>
      </c>
      <c r="BG125" s="40" t="str">
        <f>IFERROR(Base!BF125/GAMSbase!BF125,"")</f>
        <v/>
      </c>
      <c r="BH125" s="40" t="str">
        <f>IFERROR(Base!BG125/GAMSbase!BG125,"")</f>
        <v/>
      </c>
      <c r="BI125" s="40" t="str">
        <f>IFERROR(Base!BH125/GAMSbase!BH125,"")</f>
        <v/>
      </c>
      <c r="BJ125" s="40" t="str">
        <f>IFERROR(Base!BI125/GAMSbase!BI125,"")</f>
        <v/>
      </c>
    </row>
    <row r="126" spans="1:62" x14ac:dyDescent="0.15">
      <c r="A126" t="str">
        <f>Base!A126</f>
        <v>Consumption per capita ($thous per year)</v>
      </c>
      <c r="B126" t="str">
        <f>GAMSbase!A126</f>
        <v>Consumption Per Capita (thousand USD per year)</v>
      </c>
      <c r="C126" s="40">
        <f>IFERROR(Base!B126/GAMSbase!B126,"")</f>
        <v>1.5250402415825131</v>
      </c>
      <c r="D126" s="40">
        <f>IFERROR(Base!C126/GAMSbase!C126,"")</f>
        <v>1.5217600231679074</v>
      </c>
      <c r="E126" s="40">
        <f>IFERROR(Base!D126/GAMSbase!D126,"")</f>
        <v>1.5173867342079381</v>
      </c>
      <c r="F126" s="40">
        <f>IFERROR(Base!E126/GAMSbase!E126,"")</f>
        <v>1.5127991946288295</v>
      </c>
      <c r="G126" s="40">
        <f>IFERROR(Base!F126/GAMSbase!F126,"")</f>
        <v>1.5084745538054121</v>
      </c>
      <c r="H126" s="40">
        <f>IFERROR(Base!G126/GAMSbase!G126,"")</f>
        <v>1.5046650420542824</v>
      </c>
      <c r="I126" s="40">
        <f>IFERROR(Base!H126/GAMSbase!H126,"")</f>
        <v>1.5014977923862516</v>
      </c>
      <c r="J126" s="40">
        <f>IFERROR(Base!I126/GAMSbase!I126,"")</f>
        <v>1.4990307244005694</v>
      </c>
      <c r="K126" s="40">
        <f>IFERROR(Base!J126/GAMSbase!J126,"")</f>
        <v>1.4972836593738021</v>
      </c>
      <c r="L126" s="40">
        <f>IFERROR(Base!K126/GAMSbase!K126,"")</f>
        <v>1.4962555597686089</v>
      </c>
      <c r="M126" s="40">
        <f>IFERROR(Base!L126/GAMSbase!L126,"")</f>
        <v>1.4959340216573755</v>
      </c>
      <c r="N126" s="40">
        <f>IFERROR(Base!M126/GAMSbase!M126,"")</f>
        <v>1.4963004614285913</v>
      </c>
      <c r="O126" s="40">
        <f>IFERROR(Base!N126/GAMSbase!N126,"")</f>
        <v>1.4973329348614288</v>
      </c>
      <c r="P126" s="40">
        <f>IFERROR(Base!O126/GAMSbase!O126,"")</f>
        <v>1.4990076763389688</v>
      </c>
      <c r="Q126" s="40">
        <f>IFERROR(Base!P126/GAMSbase!P126,"")</f>
        <v>1.5013000025039938</v>
      </c>
      <c r="R126" s="40">
        <f>IFERROR(Base!Q126/GAMSbase!Q126,"")</f>
        <v>1.5041849626212171</v>
      </c>
      <c r="S126" s="40">
        <f>IFERROR(Base!R126/GAMSbase!R126,"")</f>
        <v>1.5076380244438004</v>
      </c>
      <c r="T126" s="40">
        <f>IFERROR(Base!S126/GAMSbase!S126,"")</f>
        <v>1.5116360832199658</v>
      </c>
      <c r="U126" s="40">
        <f>IFERROR(Base!T126/GAMSbase!T126,"")</f>
        <v>1.5161926165931499</v>
      </c>
      <c r="V126" s="40">
        <f>IFERROR(Base!U126/GAMSbase!U126,"")</f>
        <v>1.521266408351013</v>
      </c>
      <c r="W126" s="40">
        <f>IFERROR(Base!V126/GAMSbase!V126,"")</f>
        <v>1.5268216183914607</v>
      </c>
      <c r="X126" s="40">
        <f>IFERROR(Base!W126/GAMSbase!W126,"")</f>
        <v>1.5328255726792566</v>
      </c>
      <c r="Y126" s="40">
        <f>IFERROR(Base!X126/GAMSbase!X126,"")</f>
        <v>1.5392475128326435</v>
      </c>
      <c r="Z126" s="40">
        <f>IFERROR(Base!Y126/GAMSbase!Y126,"")</f>
        <v>1.5460578973815404</v>
      </c>
      <c r="AA126" s="40">
        <f>IFERROR(Base!Z126/GAMSbase!Z126,"")</f>
        <v>1.5532280199864694</v>
      </c>
      <c r="AB126" s="40">
        <f>IFERROR(Base!AA126/GAMSbase!AA126,"")</f>
        <v>1.560729804440431</v>
      </c>
      <c r="AC126" s="40">
        <f>IFERROR(Base!AB126/GAMSbase!AB126,"")</f>
        <v>1.568535700970797</v>
      </c>
      <c r="AD126" s="40">
        <f>IFERROR(Base!AC126/GAMSbase!AC126,"")</f>
        <v>1.5766186350036482</v>
      </c>
      <c r="AE126" s="40">
        <f>IFERROR(Base!AD126/GAMSbase!AD126,"")</f>
        <v>1.5849519788342799</v>
      </c>
      <c r="AF126" s="40">
        <f>IFERROR(Base!AE126/GAMSbase!AE126,"")</f>
        <v>1.5935095380041622</v>
      </c>
      <c r="AG126" s="40">
        <f>IFERROR(Base!AF126/GAMSbase!AF126,"")</f>
        <v>1.6022655394760486</v>
      </c>
      <c r="AH126" s="40">
        <f>IFERROR(Base!AG126/GAMSbase!AG126,"")</f>
        <v>1.6111946219250735</v>
      </c>
      <c r="AI126" s="40">
        <f>IFERROR(Base!AH126/GAMSbase!AH126,"")</f>
        <v>1.6202718337105109</v>
      </c>
      <c r="AJ126" s="40">
        <f>IFERROR(Base!AI126/GAMSbase!AI126,"")</f>
        <v>1.6294726471820897</v>
      </c>
      <c r="AK126" s="40">
        <f>IFERROR(Base!AJ126/GAMSbase!AJ126,"")</f>
        <v>1.6387730125215605</v>
      </c>
      <c r="AL126" s="40">
        <f>IFERROR(Base!AK126/GAMSbase!AK126,"")</f>
        <v>1.648149492331505</v>
      </c>
      <c r="AM126" s="40">
        <f>IFERROR(Base!AL126/GAMSbase!AL126,"")</f>
        <v>1.6575795494554835</v>
      </c>
      <c r="AN126" s="40">
        <f>IFERROR(Base!AM126/GAMSbase!AM126,"")</f>
        <v>1.667042124577554</v>
      </c>
      <c r="AO126" s="40">
        <f>IFERROR(Base!AN126/GAMSbase!AN126,"")</f>
        <v>1.6765187321370238</v>
      </c>
      <c r="AP126" s="40">
        <f>IFERROR(Base!AO126/GAMSbase!AO126,"")</f>
        <v>1.6859955004181639</v>
      </c>
      <c r="AQ126" s="40">
        <f>IFERROR(Base!AP126/GAMSbase!AP126,"")</f>
        <v>1.6954668852805612</v>
      </c>
      <c r="AR126" s="40">
        <f>IFERROR(Base!AQ126/GAMSbase!AQ126,"")</f>
        <v>1.7049423568138971</v>
      </c>
      <c r="AS126" s="40">
        <f>IFERROR(Base!AR126/GAMSbase!AR126,"")</f>
        <v>1.7144583154715369</v>
      </c>
      <c r="AT126" s="40">
        <f>IFERROR(Base!AS126/GAMSbase!AS126,"")</f>
        <v>1.7240991565561696</v>
      </c>
      <c r="AU126" s="40">
        <f>IFERROR(Base!AT126/GAMSbase!AT126,"")</f>
        <v>1.7340341510020012</v>
      </c>
      <c r="AV126" s="40">
        <f>IFERROR(Base!AU126/GAMSbase!AU126,"")</f>
        <v>1.7425371677323229</v>
      </c>
      <c r="AW126" s="40">
        <f>IFERROR(Base!AV126/GAMSbase!AV126,"")</f>
        <v>1.7498850452718226</v>
      </c>
      <c r="AX126" s="40">
        <f>IFERROR(Base!AW126/GAMSbase!AW126,"")</f>
        <v>1.7558998474412089</v>
      </c>
      <c r="AY126" s="40">
        <f>IFERROR(Base!AX126/GAMSbase!AX126,"")</f>
        <v>1.7603129065922223</v>
      </c>
      <c r="AZ126" s="40">
        <f>IFERROR(Base!AY126/GAMSbase!AY126,"")</f>
        <v>1.7625984779415167</v>
      </c>
      <c r="BA126" s="40">
        <f>IFERROR(Base!AZ126/GAMSbase!AZ126,"")</f>
        <v>1.8078821028243355</v>
      </c>
      <c r="BB126" s="40">
        <f>IFERROR(Base!BA126/GAMSbase!BA126,"")</f>
        <v>1.8012058701720128</v>
      </c>
      <c r="BC126" s="40">
        <f>IFERROR(Base!BB126/GAMSbase!BB126,"")</f>
        <v>1.797966864506271</v>
      </c>
      <c r="BD126" s="40">
        <f>IFERROR(Base!BC126/GAMSbase!BC126,"")</f>
        <v>1.7971384794021033</v>
      </c>
      <c r="BE126" s="40">
        <f>IFERROR(Base!BD126/GAMSbase!BD126,"")</f>
        <v>1.7980440933465371</v>
      </c>
      <c r="BF126" s="40">
        <f>IFERROR(Base!BE126/GAMSbase!BE126,"")</f>
        <v>1.8002314847509604</v>
      </c>
      <c r="BG126" s="40">
        <f>IFERROR(Base!BF126/GAMSbase!BF126,"")</f>
        <v>1.8030388016909675</v>
      </c>
      <c r="BH126" s="40">
        <f>IFERROR(Base!BG126/GAMSbase!BG126,"")</f>
        <v>1.8047736181990952</v>
      </c>
      <c r="BI126" s="40">
        <f>IFERROR(Base!BH126/GAMSbase!BH126,"")</f>
        <v>1.8088818710481409</v>
      </c>
      <c r="BJ126" s="40">
        <f>IFERROR(Base!BI126/GAMSbase!BI126,"")</f>
        <v>1.8161514687701883</v>
      </c>
    </row>
    <row r="127" spans="1:62" x14ac:dyDescent="0.15">
      <c r="A127" t="str">
        <f>Base!A127</f>
        <v>Utility of p. c. consumption</v>
      </c>
      <c r="B127" t="str">
        <f>GAMSbase!A127</f>
        <v>Utility of Per Capita Consumption</v>
      </c>
      <c r="C127" s="40" t="str">
        <f>IFERROR(Base!B127/GAMSbase!B127,"")</f>
        <v/>
      </c>
      <c r="D127" s="40" t="str">
        <f>IFERROR(Base!C127/GAMSbase!C127,"")</f>
        <v/>
      </c>
      <c r="E127" s="40" t="str">
        <f>IFERROR(Base!D127/GAMSbase!D127,"")</f>
        <v/>
      </c>
      <c r="F127" s="40" t="str">
        <f>IFERROR(Base!E127/GAMSbase!E127,"")</f>
        <v/>
      </c>
      <c r="G127" s="40" t="str">
        <f>IFERROR(Base!F127/GAMSbase!F127,"")</f>
        <v/>
      </c>
      <c r="H127" s="40" t="str">
        <f>IFERROR(Base!G127/GAMSbase!G127,"")</f>
        <v/>
      </c>
      <c r="I127" s="40" t="str">
        <f>IFERROR(Base!H127/GAMSbase!H127,"")</f>
        <v/>
      </c>
      <c r="J127" s="40" t="str">
        <f>IFERROR(Base!I127/GAMSbase!I127,"")</f>
        <v/>
      </c>
      <c r="K127" s="40" t="str">
        <f>IFERROR(Base!J127/GAMSbase!J127,"")</f>
        <v/>
      </c>
      <c r="L127" s="40" t="str">
        <f>IFERROR(Base!K127/GAMSbase!K127,"")</f>
        <v/>
      </c>
      <c r="M127" s="40" t="str">
        <f>IFERROR(Base!L127/GAMSbase!L127,"")</f>
        <v/>
      </c>
      <c r="N127" s="40" t="str">
        <f>IFERROR(Base!M127/GAMSbase!M127,"")</f>
        <v/>
      </c>
      <c r="O127" s="40" t="str">
        <f>IFERROR(Base!N127/GAMSbase!N127,"")</f>
        <v/>
      </c>
      <c r="P127" s="40" t="str">
        <f>IFERROR(Base!O127/GAMSbase!O127,"")</f>
        <v/>
      </c>
      <c r="Q127" s="40" t="str">
        <f>IFERROR(Base!P127/GAMSbase!P127,"")</f>
        <v/>
      </c>
      <c r="R127" s="40" t="str">
        <f>IFERROR(Base!Q127/GAMSbase!Q127,"")</f>
        <v/>
      </c>
      <c r="S127" s="40" t="str">
        <f>IFERROR(Base!R127/GAMSbase!R127,"")</f>
        <v/>
      </c>
      <c r="T127" s="40" t="str">
        <f>IFERROR(Base!S127/GAMSbase!S127,"")</f>
        <v/>
      </c>
      <c r="U127" s="40" t="str">
        <f>IFERROR(Base!T127/GAMSbase!T127,"")</f>
        <v/>
      </c>
      <c r="V127" s="40" t="str">
        <f>IFERROR(Base!U127/GAMSbase!U127,"")</f>
        <v/>
      </c>
      <c r="W127" s="40" t="str">
        <f>IFERROR(Base!V127/GAMSbase!V127,"")</f>
        <v/>
      </c>
      <c r="X127" s="40" t="str">
        <f>IFERROR(Base!W127/GAMSbase!W127,"")</f>
        <v/>
      </c>
      <c r="Y127" s="40" t="str">
        <f>IFERROR(Base!X127/GAMSbase!X127,"")</f>
        <v/>
      </c>
      <c r="Z127" s="40" t="str">
        <f>IFERROR(Base!Y127/GAMSbase!Y127,"")</f>
        <v/>
      </c>
      <c r="AA127" s="40" t="str">
        <f>IFERROR(Base!Z127/GAMSbase!Z127,"")</f>
        <v/>
      </c>
      <c r="AB127" s="40" t="str">
        <f>IFERROR(Base!AA127/GAMSbase!AA127,"")</f>
        <v/>
      </c>
      <c r="AC127" s="40" t="str">
        <f>IFERROR(Base!AB127/GAMSbase!AB127,"")</f>
        <v/>
      </c>
      <c r="AD127" s="40" t="str">
        <f>IFERROR(Base!AC127/GAMSbase!AC127,"")</f>
        <v/>
      </c>
      <c r="AE127" s="40" t="str">
        <f>IFERROR(Base!AD127/GAMSbase!AD127,"")</f>
        <v/>
      </c>
      <c r="AF127" s="40" t="str">
        <f>IFERROR(Base!AE127/GAMSbase!AE127,"")</f>
        <v/>
      </c>
      <c r="AG127" s="40" t="str">
        <f>IFERROR(Base!AF127/GAMSbase!AF127,"")</f>
        <v/>
      </c>
      <c r="AH127" s="40" t="str">
        <f>IFERROR(Base!AG127/GAMSbase!AG127,"")</f>
        <v/>
      </c>
      <c r="AI127" s="40" t="str">
        <f>IFERROR(Base!AH127/GAMSbase!AH127,"")</f>
        <v/>
      </c>
      <c r="AJ127" s="40" t="str">
        <f>IFERROR(Base!AI127/GAMSbase!AI127,"")</f>
        <v/>
      </c>
      <c r="AK127" s="40" t="str">
        <f>IFERROR(Base!AJ127/GAMSbase!AJ127,"")</f>
        <v/>
      </c>
      <c r="AL127" s="40" t="str">
        <f>IFERROR(Base!AK127/GAMSbase!AK127,"")</f>
        <v/>
      </c>
      <c r="AM127" s="40" t="str">
        <f>IFERROR(Base!AL127/GAMSbase!AL127,"")</f>
        <v/>
      </c>
      <c r="AN127" s="40" t="str">
        <f>IFERROR(Base!AM127/GAMSbase!AM127,"")</f>
        <v/>
      </c>
      <c r="AO127" s="40" t="str">
        <f>IFERROR(Base!AN127/GAMSbase!AN127,"")</f>
        <v/>
      </c>
      <c r="AP127" s="40" t="str">
        <f>IFERROR(Base!AO127/GAMSbase!AO127,"")</f>
        <v/>
      </c>
      <c r="AQ127" s="40" t="str">
        <f>IFERROR(Base!AP127/GAMSbase!AP127,"")</f>
        <v/>
      </c>
      <c r="AR127" s="40" t="str">
        <f>IFERROR(Base!AQ127/GAMSbase!AQ127,"")</f>
        <v/>
      </c>
      <c r="AS127" s="40" t="str">
        <f>IFERROR(Base!AR127/GAMSbase!AR127,"")</f>
        <v/>
      </c>
      <c r="AT127" s="40" t="str">
        <f>IFERROR(Base!AS127/GAMSbase!AS127,"")</f>
        <v/>
      </c>
      <c r="AU127" s="40" t="str">
        <f>IFERROR(Base!AT127/GAMSbase!AT127,"")</f>
        <v/>
      </c>
      <c r="AV127" s="40" t="str">
        <f>IFERROR(Base!AU127/GAMSbase!AU127,"")</f>
        <v/>
      </c>
      <c r="AW127" s="40" t="str">
        <f>IFERROR(Base!AV127/GAMSbase!AV127,"")</f>
        <v/>
      </c>
      <c r="AX127" s="40" t="str">
        <f>IFERROR(Base!AW127/GAMSbase!AW127,"")</f>
        <v/>
      </c>
      <c r="AY127" s="40" t="str">
        <f>IFERROR(Base!AX127/GAMSbase!AX127,"")</f>
        <v/>
      </c>
      <c r="AZ127" s="40" t="str">
        <f>IFERROR(Base!AY127/GAMSbase!AY127,"")</f>
        <v/>
      </c>
      <c r="BA127" s="40" t="str">
        <f>IFERROR(Base!AZ127/GAMSbase!AZ127,"")</f>
        <v/>
      </c>
      <c r="BB127" s="40" t="str">
        <f>IFERROR(Base!BA127/GAMSbase!BA127,"")</f>
        <v/>
      </c>
      <c r="BC127" s="40" t="str">
        <f>IFERROR(Base!BB127/GAMSbase!BB127,"")</f>
        <v/>
      </c>
      <c r="BD127" s="40" t="str">
        <f>IFERROR(Base!BC127/GAMSbase!BC127,"")</f>
        <v/>
      </c>
      <c r="BE127" s="40" t="str">
        <f>IFERROR(Base!BD127/GAMSbase!BD127,"")</f>
        <v/>
      </c>
      <c r="BF127" s="40" t="str">
        <f>IFERROR(Base!BE127/GAMSbase!BE127,"")</f>
        <v/>
      </c>
      <c r="BG127" s="40" t="str">
        <f>IFERROR(Base!BF127/GAMSbase!BF127,"")</f>
        <v/>
      </c>
      <c r="BH127" s="40" t="str">
        <f>IFERROR(Base!BG127/GAMSbase!BG127,"")</f>
        <v/>
      </c>
      <c r="BI127" s="40" t="str">
        <f>IFERROR(Base!BH127/GAMSbase!BH127,"")</f>
        <v/>
      </c>
      <c r="BJ127" s="40" t="str">
        <f>IFERROR(Base!BI127/GAMSbase!BI127,"")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A129" t="str">
        <f>Base!A129</f>
        <v xml:space="preserve">Discounted utility (in trillions 2000$) </v>
      </c>
      <c r="B129" t="str">
        <f>GAMSbase!A129</f>
        <v>Total Discounted Utility (trillions 2000USD)</v>
      </c>
      <c r="C129" s="40">
        <f>IFERROR(Base!B129/GAMSbase!B129,"")</f>
        <v>43.648164227964322</v>
      </c>
      <c r="D129" s="40" t="str">
        <f>IFERROR(Base!C129/GAMSbase!C129,"")</f>
        <v/>
      </c>
      <c r="E129" s="40" t="str">
        <f>IFERROR(Base!D129/GAMSbase!D129,"")</f>
        <v/>
      </c>
      <c r="F129" s="40" t="str">
        <f>IFERROR(Base!E129/GAMSbase!E129,"")</f>
        <v/>
      </c>
      <c r="G129" s="40" t="str">
        <f>IFERROR(Base!F129/GAMSbase!F129,"")</f>
        <v/>
      </c>
      <c r="H129" s="40" t="str">
        <f>IFERROR(Base!G129/GAMSbase!G129,"")</f>
        <v/>
      </c>
      <c r="I129" s="40" t="str">
        <f>IFERROR(Base!H129/GAMSbase!H129,"")</f>
        <v/>
      </c>
      <c r="J129" s="40" t="str">
        <f>IFERROR(Base!I129/GAMSbase!I129,"")</f>
        <v/>
      </c>
      <c r="K129" s="40" t="str">
        <f>IFERROR(Base!J129/GAMSbase!J129,"")</f>
        <v/>
      </c>
      <c r="L129" s="40" t="str">
        <f>IFERROR(Base!K129/GAMSbase!K129,"")</f>
        <v/>
      </c>
      <c r="M129" s="40" t="str">
        <f>IFERROR(Base!L129/GAMSbase!L129,"")</f>
        <v/>
      </c>
      <c r="N129" s="40" t="str">
        <f>IFERROR(Base!M129/GAMSbase!M129,"")</f>
        <v/>
      </c>
      <c r="O129" s="40" t="str">
        <f>IFERROR(Base!N129/GAMSbase!N129,"")</f>
        <v/>
      </c>
      <c r="P129" s="40" t="str">
        <f>IFERROR(Base!O129/GAMSbase!O129,"")</f>
        <v/>
      </c>
      <c r="Q129" s="40" t="str">
        <f>IFERROR(Base!P129/GAMSbase!P129,"")</f>
        <v/>
      </c>
      <c r="R129" s="40" t="str">
        <f>IFERROR(Base!Q129/GAMSbase!Q129,"")</f>
        <v/>
      </c>
      <c r="S129" s="40" t="str">
        <f>IFERROR(Base!R129/GAMSbase!R129,"")</f>
        <v/>
      </c>
      <c r="T129" s="40" t="str">
        <f>IFERROR(Base!S129/GAMSbase!S129,"")</f>
        <v/>
      </c>
      <c r="U129" s="40" t="str">
        <f>IFERROR(Base!T129/GAMSbase!T129,"")</f>
        <v/>
      </c>
      <c r="V129" s="40" t="str">
        <f>IFERROR(Base!U129/GAMSbase!U129,"")</f>
        <v/>
      </c>
      <c r="W129" s="40" t="str">
        <f>IFERROR(Base!V129/GAMSbase!V129,"")</f>
        <v/>
      </c>
      <c r="X129" s="40" t="str">
        <f>IFERROR(Base!W129/GAMSbase!W129,"")</f>
        <v/>
      </c>
      <c r="Y129" s="40" t="str">
        <f>IFERROR(Base!X129/GAMSbase!X129,"")</f>
        <v/>
      </c>
      <c r="Z129" s="40" t="str">
        <f>IFERROR(Base!Y129/GAMSbase!Y129,"")</f>
        <v/>
      </c>
      <c r="AA129" s="40" t="str">
        <f>IFERROR(Base!Z129/GAMSbase!Z129,"")</f>
        <v/>
      </c>
      <c r="AB129" s="40" t="str">
        <f>IFERROR(Base!AA129/GAMSbase!AA129,"")</f>
        <v/>
      </c>
      <c r="AC129" s="40" t="str">
        <f>IFERROR(Base!AB129/GAMSbase!AB129,"")</f>
        <v/>
      </c>
      <c r="AD129" s="40" t="str">
        <f>IFERROR(Base!AC129/GAMSbase!AC129,"")</f>
        <v/>
      </c>
      <c r="AE129" s="40" t="str">
        <f>IFERROR(Base!AD129/GAMSbase!AD129,"")</f>
        <v/>
      </c>
      <c r="AF129" s="40" t="str">
        <f>IFERROR(Base!AE129/GAMSbase!AE129,"")</f>
        <v/>
      </c>
      <c r="AG129" s="40" t="str">
        <f>IFERROR(Base!AF129/GAMSbase!AF129,"")</f>
        <v/>
      </c>
      <c r="AH129" s="40" t="str">
        <f>IFERROR(Base!AG129/GAMSbase!AG129,"")</f>
        <v/>
      </c>
      <c r="AI129" s="40" t="str">
        <f>IFERROR(Base!AH129/GAMSbase!AH129,"")</f>
        <v/>
      </c>
      <c r="AJ129" s="40" t="str">
        <f>IFERROR(Base!AI129/GAMSbase!AI129,"")</f>
        <v/>
      </c>
      <c r="AK129" s="40" t="str">
        <f>IFERROR(Base!AJ129/GAMSbase!AJ129,"")</f>
        <v/>
      </c>
      <c r="AL129" s="40" t="str">
        <f>IFERROR(Base!AK129/GAMSbase!AK129,"")</f>
        <v/>
      </c>
      <c r="AM129" s="40" t="str">
        <f>IFERROR(Base!AL129/GAMSbase!AL129,"")</f>
        <v/>
      </c>
      <c r="AN129" s="40" t="str">
        <f>IFERROR(Base!AM129/GAMSbase!AM129,"")</f>
        <v/>
      </c>
      <c r="AO129" s="40" t="str">
        <f>IFERROR(Base!AN129/GAMSbase!AN129,"")</f>
        <v/>
      </c>
      <c r="AP129" s="40" t="str">
        <f>IFERROR(Base!AO129/GAMSbase!AO129,"")</f>
        <v/>
      </c>
      <c r="AQ129" s="40" t="str">
        <f>IFERROR(Base!AP129/GAMSbase!AP129,"")</f>
        <v/>
      </c>
      <c r="AR129" s="40" t="str">
        <f>IFERROR(Base!AQ129/GAMSbase!AQ129,"")</f>
        <v/>
      </c>
      <c r="AS129" s="40" t="str">
        <f>IFERROR(Base!AR129/GAMSbase!AR129,"")</f>
        <v/>
      </c>
      <c r="AT129" s="40" t="str">
        <f>IFERROR(Base!AS129/GAMSbase!AS129,"")</f>
        <v/>
      </c>
      <c r="AU129" s="40" t="str">
        <f>IFERROR(Base!AT129/GAMSbase!AT129,"")</f>
        <v/>
      </c>
      <c r="AV129" s="40" t="str">
        <f>IFERROR(Base!AU129/GAMSbase!AU129,"")</f>
        <v/>
      </c>
      <c r="AW129" s="40" t="str">
        <f>IFERROR(Base!AV129/GAMSbase!AV129,"")</f>
        <v/>
      </c>
      <c r="AX129" s="40" t="str">
        <f>IFERROR(Base!AW129/GAMSbase!AW129,"")</f>
        <v/>
      </c>
      <c r="AY129" s="40" t="str">
        <f>IFERROR(Base!AX129/GAMSbase!AX129,"")</f>
        <v/>
      </c>
      <c r="AZ129" s="40" t="str">
        <f>IFERROR(Base!AY129/GAMSbase!AY129,"")</f>
        <v/>
      </c>
      <c r="BA129" s="40" t="str">
        <f>IFERROR(Base!AZ129/GAMSbase!AZ129,"")</f>
        <v/>
      </c>
      <c r="BB129" s="40" t="str">
        <f>IFERROR(Base!BA129/GAMSbase!BA129,"")</f>
        <v/>
      </c>
      <c r="BC129" s="40" t="str">
        <f>IFERROR(Base!BB129/GAMSbase!BB129,"")</f>
        <v/>
      </c>
      <c r="BD129" s="40" t="str">
        <f>IFERROR(Base!BC129/GAMSbase!BC129,"")</f>
        <v/>
      </c>
      <c r="BE129" s="40" t="str">
        <f>IFERROR(Base!BD129/GAMSbase!BD129,"")</f>
        <v/>
      </c>
      <c r="BF129" s="40" t="str">
        <f>IFERROR(Base!BE129/GAMSbase!BE129,"")</f>
        <v/>
      </c>
      <c r="BG129" s="40" t="str">
        <f>IFERROR(Base!BF129/GAMSbase!BF129,"")</f>
        <v/>
      </c>
      <c r="BH129" s="40" t="str">
        <f>IFERROR(Base!BG129/GAMSbase!BG129,"")</f>
        <v/>
      </c>
      <c r="BI129" s="40" t="str">
        <f>IFERROR(Base!BH129/GAMSbase!BH129,"")</f>
        <v/>
      </c>
      <c r="BJ129" s="40" t="str">
        <f>IFERROR(Base!BI129/GAMSbase!BI129,"")</f>
        <v/>
      </c>
    </row>
    <row r="130" spans="1:62" x14ac:dyDescent="0.15">
      <c r="A130" t="str">
        <f>Base!A130</f>
        <v>Control variables: Optimized for 2015 and beyond.</v>
      </c>
      <c r="B130" t="str">
        <f>GAMSbase!A130</f>
        <v>** CONTROL VARIABLES</v>
      </c>
      <c r="C130" s="40" t="str">
        <f>IFERROR(Base!B130/GAMSbase!B130,"")</f>
        <v/>
      </c>
      <c r="D130" s="40" t="str">
        <f>IFERROR(Base!C130/GAMSbase!C130,"")</f>
        <v/>
      </c>
      <c r="E130" s="40" t="str">
        <f>IFERROR(Base!D130/GAMSbase!D130,"")</f>
        <v/>
      </c>
      <c r="F130" s="40" t="str">
        <f>IFERROR(Base!E130/GAMSbase!E130,"")</f>
        <v/>
      </c>
      <c r="G130" s="40" t="str">
        <f>IFERROR(Base!F130/GAMSbase!F130,"")</f>
        <v/>
      </c>
      <c r="H130" s="40" t="str">
        <f>IFERROR(Base!G130/GAMSbase!G130,"")</f>
        <v/>
      </c>
      <c r="I130" s="40" t="str">
        <f>IFERROR(Base!H130/GAMSbase!H130,"")</f>
        <v/>
      </c>
      <c r="J130" s="40" t="str">
        <f>IFERROR(Base!I130/GAMSbase!I130,"")</f>
        <v/>
      </c>
      <c r="K130" s="40" t="str">
        <f>IFERROR(Base!J130/GAMSbase!J130,"")</f>
        <v/>
      </c>
      <c r="L130" s="40" t="str">
        <f>IFERROR(Base!K130/GAMSbase!K130,"")</f>
        <v/>
      </c>
      <c r="M130" s="40" t="str">
        <f>IFERROR(Base!L130/GAMSbase!L130,"")</f>
        <v/>
      </c>
      <c r="N130" s="40" t="str">
        <f>IFERROR(Base!M130/GAMSbase!M130,"")</f>
        <v/>
      </c>
      <c r="O130" s="40" t="str">
        <f>IFERROR(Base!N130/GAMSbase!N130,"")</f>
        <v/>
      </c>
      <c r="P130" s="40" t="str">
        <f>IFERROR(Base!O130/GAMSbase!O130,"")</f>
        <v/>
      </c>
      <c r="Q130" s="40" t="str">
        <f>IFERROR(Base!P130/GAMSbase!P130,"")</f>
        <v/>
      </c>
      <c r="R130" s="40" t="str">
        <f>IFERROR(Base!Q130/GAMSbase!Q130,"")</f>
        <v/>
      </c>
      <c r="S130" s="40" t="str">
        <f>IFERROR(Base!R130/GAMSbase!R130,"")</f>
        <v/>
      </c>
      <c r="T130" s="40" t="str">
        <f>IFERROR(Base!S130/GAMSbase!S130,"")</f>
        <v/>
      </c>
      <c r="U130" s="40" t="str">
        <f>IFERROR(Base!T130/GAMSbase!T130,"")</f>
        <v/>
      </c>
      <c r="V130" s="40" t="str">
        <f>IFERROR(Base!U130/GAMSbase!U130,"")</f>
        <v/>
      </c>
      <c r="W130" s="40" t="str">
        <f>IFERROR(Base!V130/GAMSbase!V130,"")</f>
        <v/>
      </c>
      <c r="X130" s="40" t="str">
        <f>IFERROR(Base!W130/GAMSbase!W130,"")</f>
        <v/>
      </c>
      <c r="Y130" s="40" t="str">
        <f>IFERROR(Base!X130/GAMSbase!X130,"")</f>
        <v/>
      </c>
      <c r="Z130" s="40" t="str">
        <f>IFERROR(Base!Y130/GAMSbase!Y130,"")</f>
        <v/>
      </c>
      <c r="AA130" s="40" t="str">
        <f>IFERROR(Base!Z130/GAMSbase!Z130,"")</f>
        <v/>
      </c>
      <c r="AB130" s="40" t="str">
        <f>IFERROR(Base!AA130/GAMSbase!AA130,"")</f>
        <v/>
      </c>
      <c r="AC130" s="40" t="str">
        <f>IFERROR(Base!AB130/GAMSbase!AB130,"")</f>
        <v/>
      </c>
      <c r="AD130" s="40" t="str">
        <f>IFERROR(Base!AC130/GAMSbase!AC130,"")</f>
        <v/>
      </c>
      <c r="AE130" s="40" t="str">
        <f>IFERROR(Base!AD130/GAMSbase!AD130,"")</f>
        <v/>
      </c>
      <c r="AF130" s="40" t="str">
        <f>IFERROR(Base!AE130/GAMSbase!AE130,"")</f>
        <v/>
      </c>
      <c r="AG130" s="40" t="str">
        <f>IFERROR(Base!AF130/GAMSbase!AF130,"")</f>
        <v/>
      </c>
      <c r="AH130" s="40" t="str">
        <f>IFERROR(Base!AG130/GAMSbase!AG130,"")</f>
        <v/>
      </c>
      <c r="AI130" s="40" t="str">
        <f>IFERROR(Base!AH130/GAMSbase!AH130,"")</f>
        <v/>
      </c>
      <c r="AJ130" s="40" t="str">
        <f>IFERROR(Base!AI130/GAMSbase!AI130,"")</f>
        <v/>
      </c>
      <c r="AK130" s="40" t="str">
        <f>IFERROR(Base!AJ130/GAMSbase!AJ130,"")</f>
        <v/>
      </c>
      <c r="AL130" s="40" t="str">
        <f>IFERROR(Base!AK130/GAMSbase!AK130,"")</f>
        <v/>
      </c>
      <c r="AM130" s="40" t="str">
        <f>IFERROR(Base!AL130/GAMSbase!AL130,"")</f>
        <v/>
      </c>
      <c r="AN130" s="40" t="str">
        <f>IFERROR(Base!AM130/GAMSbase!AM130,"")</f>
        <v/>
      </c>
      <c r="AO130" s="40" t="str">
        <f>IFERROR(Base!AN130/GAMSbase!AN130,"")</f>
        <v/>
      </c>
      <c r="AP130" s="40" t="str">
        <f>IFERROR(Base!AO130/GAMSbase!AO130,"")</f>
        <v/>
      </c>
      <c r="AQ130" s="40" t="str">
        <f>IFERROR(Base!AP130/GAMSbase!AP130,"")</f>
        <v/>
      </c>
      <c r="AR130" s="40" t="str">
        <f>IFERROR(Base!AQ130/GAMSbase!AQ130,"")</f>
        <v/>
      </c>
      <c r="AS130" s="40" t="str">
        <f>IFERROR(Base!AR130/GAMSbase!AR130,"")</f>
        <v/>
      </c>
      <c r="AT130" s="40" t="str">
        <f>IFERROR(Base!AS130/GAMSbase!AS130,"")</f>
        <v/>
      </c>
      <c r="AU130" s="40" t="str">
        <f>IFERROR(Base!AT130/GAMSbase!AT130,"")</f>
        <v/>
      </c>
      <c r="AV130" s="40" t="str">
        <f>IFERROR(Base!AU130/GAMSbase!AU130,"")</f>
        <v/>
      </c>
      <c r="AW130" s="40" t="str">
        <f>IFERROR(Base!AV130/GAMSbase!AV130,"")</f>
        <v/>
      </c>
      <c r="AX130" s="40" t="str">
        <f>IFERROR(Base!AW130/GAMSbase!AW130,"")</f>
        <v/>
      </c>
      <c r="AY130" s="40" t="str">
        <f>IFERROR(Base!AX130/GAMSbase!AX130,"")</f>
        <v/>
      </c>
      <c r="AZ130" s="40" t="str">
        <f>IFERROR(Base!AY130/GAMSbase!AY130,"")</f>
        <v/>
      </c>
      <c r="BA130" s="40" t="str">
        <f>IFERROR(Base!AZ130/GAMSbase!AZ130,"")</f>
        <v/>
      </c>
      <c r="BB130" s="40" t="str">
        <f>IFERROR(Base!BA130/GAMSbase!BA130,"")</f>
        <v/>
      </c>
      <c r="BC130" s="40" t="str">
        <f>IFERROR(Base!BB130/GAMSbase!BB130,"")</f>
        <v/>
      </c>
      <c r="BD130" s="40" t="str">
        <f>IFERROR(Base!BC130/GAMSbase!BC130,"")</f>
        <v/>
      </c>
      <c r="BE130" s="40" t="str">
        <f>IFERROR(Base!BD130/GAMSbase!BD130,"")</f>
        <v/>
      </c>
      <c r="BF130" s="40" t="str">
        <f>IFERROR(Base!BE130/GAMSbase!BE130,"")</f>
        <v/>
      </c>
      <c r="BG130" s="40" t="str">
        <f>IFERROR(Base!BF130/GAMSbase!BF130,"")</f>
        <v/>
      </c>
      <c r="BH130" s="40" t="str">
        <f>IFERROR(Base!BG130/GAMSbase!BG130,"")</f>
        <v/>
      </c>
      <c r="BI130" s="40" t="str">
        <f>IFERROR(Base!BH130/GAMSbase!BH130,"")</f>
        <v/>
      </c>
      <c r="BJ130" s="40" t="str">
        <f>IFERROR(Base!BI130/GAMSbase!BI130,"")</f>
        <v/>
      </c>
    </row>
    <row r="131" spans="1:62" x14ac:dyDescent="0.15">
      <c r="A131" t="str">
        <f>Base!A131</f>
        <v>Savings Rate (fraction of gross output)</v>
      </c>
      <c r="B131" t="str">
        <f>GAMSbase!A131</f>
        <v>Savings Rate (proportion of gross output)</v>
      </c>
      <c r="C131" s="40">
        <f>IFERROR(Base!B131/GAMSbase!B131,"")</f>
        <v>1.0054865173072984</v>
      </c>
      <c r="D131" s="40">
        <f>IFERROR(Base!C131/GAMSbase!C131,"")</f>
        <v>1.0036198592450114</v>
      </c>
      <c r="E131" s="40">
        <f>IFERROR(Base!D131/GAMSbase!D131,"")</f>
        <v>1.0024176663668027</v>
      </c>
      <c r="F131" s="40">
        <f>IFERROR(Base!E131/GAMSbase!E131,"")</f>
        <v>1.0016484986573291</v>
      </c>
      <c r="G131" s="40">
        <f>IFERROR(Base!F131/GAMSbase!F131,"")</f>
        <v>1.0011727031208759</v>
      </c>
      <c r="H131" s="40">
        <f>IFERROR(Base!G131/GAMSbase!G131,"")</f>
        <v>1.0009037484761034</v>
      </c>
      <c r="I131" s="40">
        <f>IFERROR(Base!H131/GAMSbase!H131,"")</f>
        <v>1.0007863702814181</v>
      </c>
      <c r="J131" s="40">
        <f>IFERROR(Base!I131/GAMSbase!I131,"")</f>
        <v>1.0007839187534617</v>
      </c>
      <c r="K131" s="40">
        <f>IFERROR(Base!J131/GAMSbase!J131,"")</f>
        <v>1.0008709221540337</v>
      </c>
      <c r="L131" s="40">
        <f>IFERROR(Base!K131/GAMSbase!K131,"")</f>
        <v>1.0010286591949391</v>
      </c>
      <c r="M131" s="40">
        <f>IFERROR(Base!L131/GAMSbase!L131,"")</f>
        <v>1.0012424883065203</v>
      </c>
      <c r="N131" s="40">
        <f>IFERROR(Base!M131/GAMSbase!M131,"")</f>
        <v>1.0015001964002477</v>
      </c>
      <c r="O131" s="40">
        <f>IFERROR(Base!N131/GAMSbase!N131,"")</f>
        <v>1.0017909131485783</v>
      </c>
      <c r="P131" s="40">
        <f>IFERROR(Base!O131/GAMSbase!O131,"")</f>
        <v>1.0021043050275817</v>
      </c>
      <c r="Q131" s="40">
        <f>IFERROR(Base!P131/GAMSbase!P131,"")</f>
        <v>1.0024297924103283</v>
      </c>
      <c r="R131" s="40">
        <f>IFERROR(Base!Q131/GAMSbase!Q131,"")</f>
        <v>1.0027555251076927</v>
      </c>
      <c r="S131" s="40">
        <f>IFERROR(Base!R131/GAMSbase!R131,"")</f>
        <v>1.0030667397757158</v>
      </c>
      <c r="T131" s="40">
        <f>IFERROR(Base!S131/GAMSbase!S131,"")</f>
        <v>1.003342852529947</v>
      </c>
      <c r="U131" s="40">
        <f>IFERROR(Base!T131/GAMSbase!T131,"")</f>
        <v>1.0036818440569992</v>
      </c>
      <c r="V131" s="40">
        <f>IFERROR(Base!U131/GAMSbase!U131,"")</f>
        <v>1.0039974746623812</v>
      </c>
      <c r="W131" s="40">
        <f>IFERROR(Base!V131/GAMSbase!V131,"")</f>
        <v>1.0042872010832404</v>
      </c>
      <c r="X131" s="40">
        <f>IFERROR(Base!W131/GAMSbase!W131,"")</f>
        <v>1.0045476502976822</v>
      </c>
      <c r="Y131" s="40">
        <f>IFERROR(Base!X131/GAMSbase!X131,"")</f>
        <v>1.0047751090819803</v>
      </c>
      <c r="Z131" s="40">
        <f>IFERROR(Base!Y131/GAMSbase!Y131,"")</f>
        <v>1.004965822805518</v>
      </c>
      <c r="AA131" s="40">
        <f>IFERROR(Base!Z131/GAMSbase!Z131,"")</f>
        <v>1.0051161847461749</v>
      </c>
      <c r="AB131" s="40">
        <f>IFERROR(Base!AA131/GAMSbase!AA131,"")</f>
        <v>1.0052228682236153</v>
      </c>
      <c r="AC131" s="40">
        <f>IFERROR(Base!AB131/GAMSbase!AB131,"")</f>
        <v>1.0052829192787995</v>
      </c>
      <c r="AD131" s="40">
        <f>IFERROR(Base!AC131/GAMSbase!AC131,"")</f>
        <v>1.0052938340969828</v>
      </c>
      <c r="AE131" s="40">
        <f>IFERROR(Base!AD131/GAMSbase!AD131,"")</f>
        <v>1.0052536326985455</v>
      </c>
      <c r="AF131" s="40">
        <f>IFERROR(Base!AE131/GAMSbase!AE131,"")</f>
        <v>1.0051609274362363</v>
      </c>
      <c r="AG131" s="40">
        <f>IFERROR(Base!AF131/GAMSbase!AF131,"")</f>
        <v>1.0050149910455208</v>
      </c>
      <c r="AH131" s="40">
        <f>IFERROR(Base!AG131/GAMSbase!AG131,"")</f>
        <v>1.0048158210574274</v>
      </c>
      <c r="AI131" s="40">
        <f>IFERROR(Base!AH131/GAMSbase!AH131,"")</f>
        <v>1.0045641778313128</v>
      </c>
      <c r="AJ131" s="40">
        <f>IFERROR(Base!AI131/GAMSbase!AI131,"")</f>
        <v>1.0042615742885228</v>
      </c>
      <c r="AK131" s="40">
        <f>IFERROR(Base!AJ131/GAMSbase!AJ131,"")</f>
        <v>1.0039101478563541</v>
      </c>
      <c r="AL131" s="40">
        <f>IFERROR(Base!AK131/GAMSbase!AK131,"")</f>
        <v>1.0035123165994475</v>
      </c>
      <c r="AM131" s="40">
        <f>IFERROR(Base!AL131/GAMSbase!AL131,"")</f>
        <v>1.003070011498578</v>
      </c>
      <c r="AN131" s="40">
        <f>IFERROR(Base!AM131/GAMSbase!AM131,"")</f>
        <v>1.0025831403646628</v>
      </c>
      <c r="AO131" s="40">
        <f>IFERROR(Base!AN131/GAMSbase!AN131,"")</f>
        <v>1.0020466620864064</v>
      </c>
      <c r="AP131" s="40">
        <f>IFERROR(Base!AO131/GAMSbase!AO131,"")</f>
        <v>1.001445185032837</v>
      </c>
      <c r="AQ131" s="40">
        <f>IFERROR(Base!AP131/GAMSbase!AP131,"")</f>
        <v>1.0007432152720315</v>
      </c>
      <c r="AR131" s="40">
        <f>IFERROR(Base!AQ131/GAMSbase!AQ131,"")</f>
        <v>0.99986784282436947</v>
      </c>
      <c r="AS131" s="40">
        <f>IFERROR(Base!AR131/GAMSbase!AR131,"")</f>
        <v>0.9986785388328846</v>
      </c>
      <c r="AT131" s="40">
        <f>IFERROR(Base!AS131/GAMSbase!AS131,"")</f>
        <v>0.99691558495696342</v>
      </c>
      <c r="AU131" s="40">
        <f>IFERROR(Base!AT131/GAMSbase!AT131,"")</f>
        <v>0.99411502129500473</v>
      </c>
      <c r="AV131" s="40">
        <f>IFERROR(Base!AU131/GAMSbase!AU131,"")</f>
        <v>1.0000364524945389</v>
      </c>
      <c r="AW131" s="40">
        <f>IFERROR(Base!AV131/GAMSbase!AV131,"")</f>
        <v>1.002228560181136</v>
      </c>
      <c r="AX131" s="40">
        <f>IFERROR(Base!AW131/GAMSbase!AW131,"")</f>
        <v>1.0056069673833157</v>
      </c>
      <c r="AY131" s="40">
        <f>IFERROR(Base!AX131/GAMSbase!AX131,"")</f>
        <v>1.0112857862957105</v>
      </c>
      <c r="AZ131" s="40">
        <f>IFERROR(Base!AY131/GAMSbase!AY131,"")</f>
        <v>1.0212722925908186</v>
      </c>
      <c r="BA131" s="40">
        <f>IFERROR(Base!AZ131/GAMSbase!AZ131,"")</f>
        <v>0.96117993346736341</v>
      </c>
      <c r="BB131" s="40">
        <f>IFERROR(Base!BA131/GAMSbase!BA131,"")</f>
        <v>0.96153266017504935</v>
      </c>
      <c r="BC131" s="40">
        <f>IFERROR(Base!BB131/GAMSbase!BB131,"")</f>
        <v>0.9618817950186328</v>
      </c>
      <c r="BD131" s="40">
        <f>IFERROR(Base!BC131/GAMSbase!BC131,"")</f>
        <v>0.96222388203401132</v>
      </c>
      <c r="BE131" s="40">
        <f>IFERROR(Base!BD131/GAMSbase!BD131,"")</f>
        <v>0.96255729932631307</v>
      </c>
      <c r="BF131" s="40">
        <f>IFERROR(Base!BE131/GAMSbase!BE131,"")</f>
        <v>0.96288141346989686</v>
      </c>
      <c r="BG131" s="40">
        <f>IFERROR(Base!BF131/GAMSbase!BF131,"")</f>
        <v>0.96319610289040414</v>
      </c>
      <c r="BH131" s="40">
        <f>IFERROR(Base!BG131/GAMSbase!BG131,"")</f>
        <v>0.96350149690578324</v>
      </c>
      <c r="BI131" s="40">
        <f>IFERROR(Base!BH131/GAMSbase!BH131,"")</f>
        <v>0.96379783401859842</v>
      </c>
      <c r="BJ131" s="40">
        <f>IFERROR(Base!BI131/GAMSbase!BI131,"")</f>
        <v>0.96408539067500354</v>
      </c>
    </row>
    <row r="132" spans="1:62" x14ac:dyDescent="0.15">
      <c r="A132" t="str">
        <f>Base!A132</f>
        <v>Carbon Price (per t CO2)</v>
      </c>
      <c r="B132" t="str">
        <f>GAMSbase!A132</f>
        <v>Carbon Price (per t CO2)</v>
      </c>
      <c r="C132" s="40">
        <f>IFERROR(Base!B132/GAMSbase!B132,"")</f>
        <v>2</v>
      </c>
      <c r="D132" s="40">
        <f>IFERROR(Base!C132/GAMSbase!C132,"")</f>
        <v>1.9999999996377076</v>
      </c>
      <c r="E132" s="40">
        <f>IFERROR(Base!D132/GAMSbase!D132,"")</f>
        <v>2</v>
      </c>
      <c r="F132" s="40">
        <f>IFERROR(Base!E132/GAMSbase!E132,"")</f>
        <v>2.0000000002972058</v>
      </c>
      <c r="G132" s="40">
        <f>IFERROR(Base!F132/GAMSbase!F132,"")</f>
        <v>2</v>
      </c>
      <c r="H132" s="40">
        <f>IFERROR(Base!G132/GAMSbase!G132,"")</f>
        <v>2</v>
      </c>
      <c r="I132" s="40">
        <f>IFERROR(Base!H132/GAMSbase!H132,"")</f>
        <v>1.9999999998895859</v>
      </c>
      <c r="J132" s="40">
        <f>IFERROR(Base!I132/GAMSbase!I132,"")</f>
        <v>1.9999999997999889</v>
      </c>
      <c r="K132" s="40">
        <f>IFERROR(Base!J132/GAMSbase!J132,"")</f>
        <v>1.999999999909422</v>
      </c>
      <c r="L132" s="40">
        <f>IFERROR(Base!K132/GAMSbase!K132,"")</f>
        <v>2.0000000001640785</v>
      </c>
      <c r="M132" s="40">
        <f>IFERROR(Base!L132/GAMSbase!L132,"")</f>
        <v>1.9999999999256943</v>
      </c>
      <c r="N132" s="40">
        <f>IFERROR(Base!M132/GAMSbase!M132,"")</f>
        <v>2</v>
      </c>
      <c r="O132" s="40">
        <f>IFERROR(Base!N132/GAMSbase!N132,"")</f>
        <v>2.0000000000609566</v>
      </c>
      <c r="P132" s="40">
        <f>IFERROR(Base!O132/GAMSbase!O132,"")</f>
        <v>1.9999999999447899</v>
      </c>
      <c r="Q132" s="40">
        <f>IFERROR(Base!P132/GAMSbase!P132,"")</f>
        <v>2.0000000001000111</v>
      </c>
      <c r="R132" s="40">
        <f>IFERROR(Base!Q132/GAMSbase!Q132,"")</f>
        <v>1.9999999999547085</v>
      </c>
      <c r="S132" s="40">
        <f>IFERROR(Base!R132/GAMSbase!R132,"")</f>
        <v>1.9999999999589781</v>
      </c>
      <c r="T132" s="40">
        <f>IFERROR(Base!S132/GAMSbase!S132,"")</f>
        <v>2.0000000002229292</v>
      </c>
      <c r="U132" s="40">
        <f>IFERROR(Base!T132/GAMSbase!T132,"")</f>
        <v>1.9999999995625202</v>
      </c>
      <c r="V132" s="40">
        <f>IFERROR(Base!U132/GAMSbase!U132,"")</f>
        <v>1.9999999998171205</v>
      </c>
      <c r="W132" s="40">
        <f>IFERROR(Base!V132/GAMSbase!V132,"")</f>
        <v>2.0000000004693117</v>
      </c>
      <c r="X132" s="40">
        <f>IFERROR(Base!W132/GAMSbase!W132,"")</f>
        <v>1.9999999999749958</v>
      </c>
      <c r="Y132" s="40">
        <f>IFERROR(Base!X132/GAMSbase!X132,"")</f>
        <v>2.0000000004529404</v>
      </c>
      <c r="Z132" s="40">
        <f>IFERROR(Base!Y132/GAMSbase!Y132,"")</f>
        <v>2.0000000004307541</v>
      </c>
      <c r="AA132" s="40">
        <f>IFERROR(Base!Z132/GAMSbase!Z132,"")</f>
        <v>2.0000000001486278</v>
      </c>
      <c r="AB132" s="40">
        <f>IFERROR(Base!AA132/GAMSbase!AA132,"")</f>
        <v>2.0000000001009623</v>
      </c>
      <c r="AC132" s="40">
        <f>IFERROR(Base!AB132/GAMSbase!AB132,"")</f>
        <v>2.0000000001524079</v>
      </c>
      <c r="AD132" s="40">
        <f>IFERROR(Base!AC132/GAMSbase!AC132,"")</f>
        <v>2.0000000000552163</v>
      </c>
      <c r="AE132" s="40">
        <f>IFERROR(Base!AD132/GAMSbase!AD132,"")</f>
        <v>2.0000000002500551</v>
      </c>
      <c r="AF132" s="40">
        <f>IFERROR(Base!AE132/GAMSbase!AE132,"")</f>
        <v>1.9999999999660274</v>
      </c>
      <c r="AG132" s="40">
        <f>IFERROR(Base!AF132/GAMSbase!AF132,"")</f>
        <v>1.9999999998153808</v>
      </c>
      <c r="AH132" s="40">
        <f>IFERROR(Base!AG132/GAMSbase!AG132,"")</f>
        <v>2.0000000000185794</v>
      </c>
      <c r="AI132" s="40">
        <f>IFERROR(Base!AH132/GAMSbase!AH132,"")</f>
        <v>2.0000000000168279</v>
      </c>
      <c r="AJ132" s="40">
        <f>IFERROR(Base!AI132/GAMSbase!AI132,"")</f>
        <v>2.0000000000990705</v>
      </c>
      <c r="AK132" s="40">
        <f>IFERROR(Base!AJ132/GAMSbase!AJ132,"")</f>
        <v>2.0000000000759268</v>
      </c>
      <c r="AL132" s="40">
        <f>IFERROR(Base!AK132/GAMSbase!AK132,"")</f>
        <v>2.0000000000750209</v>
      </c>
      <c r="AM132" s="40">
        <f>IFERROR(Base!AL132/GAMSbase!AL132,"")</f>
        <v>1.9999999998867524</v>
      </c>
      <c r="AN132" s="40">
        <f>IFERROR(Base!AM132/GAMSbase!AM132,"")</f>
        <v>2.0000000000359006</v>
      </c>
      <c r="AO132" s="40">
        <f>IFERROR(Base!AN132/GAMSbase!AN132,"")</f>
        <v>2.0000000000603868</v>
      </c>
      <c r="AP132" s="40">
        <f>IFERROR(Base!AO132/GAMSbase!AO132,"")</f>
        <v>1.999999999928477</v>
      </c>
      <c r="AQ132" s="40">
        <f>IFERROR(Base!AP132/GAMSbase!AP132,"")</f>
        <v>2.0000000008116623</v>
      </c>
      <c r="AR132" s="40">
        <f>IFERROR(Base!AQ132/GAMSbase!AQ132,"")</f>
        <v>1.9999999998688471</v>
      </c>
      <c r="AS132" s="40">
        <f>IFERROR(Base!AR132/GAMSbase!AR132,"")</f>
        <v>2.0000000003563678</v>
      </c>
      <c r="AT132" s="40">
        <f>IFERROR(Base!AS132/GAMSbase!AS132,"")</f>
        <v>1.999999999371441</v>
      </c>
      <c r="AU132" s="40">
        <f>IFERROR(Base!AT132/GAMSbase!AT132,"")</f>
        <v>2.0000000003051679</v>
      </c>
      <c r="AV132" s="40">
        <f>IFERROR(Base!AU132/GAMSbase!AU132,"")</f>
        <v>1.541586852102216</v>
      </c>
      <c r="AW132" s="40">
        <f>IFERROR(Base!AV132/GAMSbase!AV132,"")</f>
        <v>1.5415868521362042</v>
      </c>
      <c r="AX132" s="40">
        <f>IFERROR(Base!AW132/GAMSbase!AW132,"")</f>
        <v>1.5415868524623444</v>
      </c>
      <c r="AY132" s="40">
        <f>IFERROR(Base!AX132/GAMSbase!AX132,"")</f>
        <v>1.541586852198342</v>
      </c>
      <c r="AZ132" s="40">
        <f>IFERROR(Base!AY132/GAMSbase!AY132,"")</f>
        <v>1.5415868521800489</v>
      </c>
      <c r="BA132" s="40">
        <f>IFERROR(Base!AZ132/GAMSbase!AZ132,"")</f>
        <v>1.5415868522351908</v>
      </c>
      <c r="BB132" s="40">
        <f>IFERROR(Base!BA132/GAMSbase!BA132,"")</f>
        <v>1.5415868521399132</v>
      </c>
      <c r="BC132" s="40">
        <f>IFERROR(Base!BB132/GAMSbase!BB132,"")</f>
        <v>1.5415868522968441</v>
      </c>
      <c r="BD132" s="40">
        <f>IFERROR(Base!BC132/GAMSbase!BC132,"")</f>
        <v>1.5415868524773939</v>
      </c>
      <c r="BE132" s="40">
        <f>IFERROR(Base!BD132/GAMSbase!BD132,"")</f>
        <v>1.5415868523946945</v>
      </c>
      <c r="BF132" s="40">
        <f>IFERROR(Base!BE132/GAMSbase!BE132,"")</f>
        <v>1.5415868519306697</v>
      </c>
      <c r="BG132" s="40">
        <f>IFERROR(Base!BF132/GAMSbase!BF132,"")</f>
        <v>1.62171811543357</v>
      </c>
      <c r="BH132" s="40">
        <f>IFERROR(Base!BG132/GAMSbase!BG132,"")</f>
        <v>2.5024090383894726</v>
      </c>
      <c r="BI132" s="40">
        <f>IFERROR(Base!BH132/GAMSbase!BH132,"")</f>
        <v>6.4605985602386857</v>
      </c>
      <c r="BJ132" s="40" t="str">
        <f>IFERROR(Base!BI132/GAMSbase!BI132,"")</f>
        <v/>
      </c>
    </row>
    <row r="133" spans="1:62" x14ac:dyDescent="0.15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15">
      <c r="A134" t="str">
        <f>Base!A134</f>
        <v xml:space="preserve">    Carbon price [per t C]</v>
      </c>
      <c r="B134" t="str">
        <f>GAMSbase!A134</f>
        <v>Carbon Price (per t C)</v>
      </c>
      <c r="C134" s="40">
        <f>IFERROR(Base!B134/GAMSbase!B134,"")</f>
        <v>2</v>
      </c>
      <c r="D134" s="40">
        <f>IFERROR(Base!C134/GAMSbase!C134,"")</f>
        <v>1.9999999996531244</v>
      </c>
      <c r="E134" s="40">
        <f>IFERROR(Base!D134/GAMSbase!D134,"")</f>
        <v>2.0000000000089511</v>
      </c>
      <c r="F134" s="40">
        <f>IFERROR(Base!E134/GAMSbase!E134,"")</f>
        <v>2.0000000002598322</v>
      </c>
      <c r="G134" s="40">
        <f>IFERROR(Base!F134/GAMSbase!F134,"")</f>
        <v>2.000000000013217</v>
      </c>
      <c r="H134" s="40">
        <f>IFERROR(Base!G134/GAMSbase!G134,"")</f>
        <v>2.0000000000455569</v>
      </c>
      <c r="I134" s="40">
        <f>IFERROR(Base!H134/GAMSbase!H134,"")</f>
        <v>1.9999999998927782</v>
      </c>
      <c r="J134" s="40">
        <f>IFERROR(Base!I134/GAMSbase!I134,"")</f>
        <v>1.999999999826777</v>
      </c>
      <c r="K134" s="40">
        <f>IFERROR(Base!J134/GAMSbase!J134,"")</f>
        <v>1.9999999998989462</v>
      </c>
      <c r="L134" s="40">
        <f>IFERROR(Base!K134/GAMSbase!K134,"")</f>
        <v>2.0000000001707474</v>
      </c>
      <c r="M134" s="40">
        <f>IFERROR(Base!L134/GAMSbase!L134,"")</f>
        <v>1.9999999999420313</v>
      </c>
      <c r="N134" s="40">
        <f>IFERROR(Base!M134/GAMSbase!M134,"")</f>
        <v>1.9999999999849463</v>
      </c>
      <c r="O134" s="40">
        <f>IFERROR(Base!N134/GAMSbase!N134,"")</f>
        <v>2.0000000000899547</v>
      </c>
      <c r="P134" s="40">
        <f>IFERROR(Base!O134/GAMSbase!O134,"")</f>
        <v>1.9999999999138567</v>
      </c>
      <c r="Q134" s="40">
        <f>IFERROR(Base!P134/GAMSbase!P134,"")</f>
        <v>2.0000000000706568</v>
      </c>
      <c r="R134" s="40">
        <f>IFERROR(Base!Q134/GAMSbase!Q134,"")</f>
        <v>1.9999999999419336</v>
      </c>
      <c r="S134" s="40">
        <f>IFERROR(Base!R134/GAMSbase!R134,"")</f>
        <v>1.9999999999659825</v>
      </c>
      <c r="T134" s="40">
        <f>IFERROR(Base!S134/GAMSbase!S134,"")</f>
        <v>2.0000000002209428</v>
      </c>
      <c r="U134" s="40">
        <f>IFERROR(Base!T134/GAMSbase!T134,"")</f>
        <v>1.9999999995639708</v>
      </c>
      <c r="V134" s="40">
        <f>IFERROR(Base!U134/GAMSbase!U134,"")</f>
        <v>1.999999999814593</v>
      </c>
      <c r="W134" s="40">
        <f>IFERROR(Base!V134/GAMSbase!V134,"")</f>
        <v>2.0000000004834537</v>
      </c>
      <c r="X134" s="40">
        <f>IFERROR(Base!W134/GAMSbase!W134,"")</f>
        <v>1.9999999999679434</v>
      </c>
      <c r="Y134" s="40">
        <f>IFERROR(Base!X134/GAMSbase!X134,"")</f>
        <v>2.0000000004552878</v>
      </c>
      <c r="Z134" s="40">
        <f>IFERROR(Base!Y134/GAMSbase!Y134,"")</f>
        <v>2.0000000004257972</v>
      </c>
      <c r="AA134" s="40">
        <f>IFERROR(Base!Z134/GAMSbase!Z134,"")</f>
        <v>2.0000000001474723</v>
      </c>
      <c r="AB134" s="40">
        <f>IFERROR(Base!AA134/GAMSbase!AA134,"")</f>
        <v>2.0000000001055707</v>
      </c>
      <c r="AC134" s="40">
        <f>IFERROR(Base!AB134/GAMSbase!AB134,"")</f>
        <v>2.0000000001504952</v>
      </c>
      <c r="AD134" s="40">
        <f>IFERROR(Base!AC134/GAMSbase!AC134,"")</f>
        <v>2.0000000000493272</v>
      </c>
      <c r="AE134" s="40">
        <f>IFERROR(Base!AD134/GAMSbase!AD134,"")</f>
        <v>2.000000000255103</v>
      </c>
      <c r="AF134" s="40">
        <f>IFERROR(Base!AE134/GAMSbase!AE134,"")</f>
        <v>1.999999999966948</v>
      </c>
      <c r="AG134" s="40">
        <f>IFERROR(Base!AF134/GAMSbase!AF134,"")</f>
        <v>1.999999999817865</v>
      </c>
      <c r="AH134" s="40">
        <f>IFERROR(Base!AG134/GAMSbase!AG134,"")</f>
        <v>2.0000000000179914</v>
      </c>
      <c r="AI134" s="40">
        <f>IFERROR(Base!AH134/GAMSbase!AH134,"")</f>
        <v>2.0000000000181317</v>
      </c>
      <c r="AJ134" s="40">
        <f>IFERROR(Base!AI134/GAMSbase!AI134,"")</f>
        <v>2.0000000001008207</v>
      </c>
      <c r="AK134" s="40">
        <f>IFERROR(Base!AJ134/GAMSbase!AJ134,"")</f>
        <v>2.0000000000777605</v>
      </c>
      <c r="AL134" s="40">
        <f>IFERROR(Base!AK134/GAMSbase!AK134,"")</f>
        <v>2.0000000000723057</v>
      </c>
      <c r="AM134" s="40">
        <f>IFERROR(Base!AL134/GAMSbase!AL134,"")</f>
        <v>1.9999999998877103</v>
      </c>
      <c r="AN134" s="40">
        <f>IFERROR(Base!AM134/GAMSbase!AM134,"")</f>
        <v>2.0000000000353939</v>
      </c>
      <c r="AO134" s="40">
        <f>IFERROR(Base!AN134/GAMSbase!AN134,"")</f>
        <v>2.0000000000584124</v>
      </c>
      <c r="AP134" s="40">
        <f>IFERROR(Base!AO134/GAMSbase!AO134,"")</f>
        <v>1.9999999999303382</v>
      </c>
      <c r="AQ134" s="40">
        <f>IFERROR(Base!AP134/GAMSbase!AP134,"")</f>
        <v>2.0000000008118097</v>
      </c>
      <c r="AR134" s="40">
        <f>IFERROR(Base!AQ134/GAMSbase!AQ134,"")</f>
        <v>1.9999999998700784</v>
      </c>
      <c r="AS134" s="40">
        <f>IFERROR(Base!AR134/GAMSbase!AR134,"")</f>
        <v>2.0000000003547274</v>
      </c>
      <c r="AT134" s="40">
        <f>IFERROR(Base!AS134/GAMSbase!AS134,"")</f>
        <v>1.9999999993713267</v>
      </c>
      <c r="AU134" s="40">
        <f>IFERROR(Base!AT134/GAMSbase!AT134,"")</f>
        <v>2.0000000003056901</v>
      </c>
      <c r="AV134" s="40">
        <f>IFERROR(Base!AU134/GAMSbase!AU134,"")</f>
        <v>1.5415868521022371</v>
      </c>
      <c r="AW134" s="40">
        <f>IFERROR(Base!AV134/GAMSbase!AV134,"")</f>
        <v>1.5415868521358003</v>
      </c>
      <c r="AX134" s="40">
        <f>IFERROR(Base!AW134/GAMSbase!AW134,"")</f>
        <v>1.5415868524625962</v>
      </c>
      <c r="AY134" s="40">
        <f>IFERROR(Base!AX134/GAMSbase!AX134,"")</f>
        <v>1.5415868521980991</v>
      </c>
      <c r="AZ134" s="40">
        <f>IFERROR(Base!AY134/GAMSbase!AY134,"")</f>
        <v>1.5415868521798339</v>
      </c>
      <c r="BA134" s="40">
        <f>IFERROR(Base!AZ134/GAMSbase!AZ134,"")</f>
        <v>1.5415868522357772</v>
      </c>
      <c r="BB134" s="40">
        <f>IFERROR(Base!BA134/GAMSbase!BA134,"")</f>
        <v>1.5415868521405074</v>
      </c>
      <c r="BC134" s="40">
        <f>IFERROR(Base!BB134/GAMSbase!BB134,"")</f>
        <v>1.5415868522967984</v>
      </c>
      <c r="BD134" s="40">
        <f>IFERROR(Base!BC134/GAMSbase!BC134,"")</f>
        <v>1.5415868524767613</v>
      </c>
      <c r="BE134" s="40">
        <f>IFERROR(Base!BD134/GAMSbase!BD134,"")</f>
        <v>1.5415868523946259</v>
      </c>
      <c r="BF134" s="40">
        <f>IFERROR(Base!BE134/GAMSbase!BE134,"")</f>
        <v>1.5415868519314102</v>
      </c>
      <c r="BG134" s="40">
        <f>IFERROR(Base!BF134/GAMSbase!BF134,"")</f>
        <v>1.62171811543305</v>
      </c>
      <c r="BH134" s="40">
        <f>IFERROR(Base!BG134/GAMSbase!BG134,"")</f>
        <v>2.5024090383890343</v>
      </c>
      <c r="BI134" s="40">
        <f>IFERROR(Base!BH134/GAMSbase!BH134,"")</f>
        <v>6.4605985602363649</v>
      </c>
      <c r="BJ134" s="40" t="str">
        <f>IFERROR(Base!BI134/GAMSbase!BI134,"")</f>
        <v/>
      </c>
    </row>
    <row r="135" spans="1:62" x14ac:dyDescent="0.15">
      <c r="A135" t="str">
        <f>Base!A135</f>
        <v>Emissions Control Rate</v>
      </c>
      <c r="B135" t="str">
        <f>GAMSbase!A135</f>
        <v>Emissions Control Rate (total)</v>
      </c>
      <c r="C135" s="40">
        <f>IFERROR(Base!B135/GAMSbase!B135,"")</f>
        <v>0.76668364811458478</v>
      </c>
      <c r="D135" s="40">
        <f>IFERROR(Base!C135/GAMSbase!C135,"")</f>
        <v>0.77333192641787907</v>
      </c>
      <c r="E135" s="40">
        <f>IFERROR(Base!D135/GAMSbase!D135,"")</f>
        <v>0.78003785543691806</v>
      </c>
      <c r="F135" s="40">
        <f>IFERROR(Base!E135/GAMSbase!E135,"")</f>
        <v>0.7868019335015799</v>
      </c>
      <c r="G135" s="40">
        <f>IFERROR(Base!F135/GAMSbase!F135,"")</f>
        <v>0.79362466613500526</v>
      </c>
      <c r="H135" s="40">
        <f>IFERROR(Base!G135/GAMSbase!G135,"")</f>
        <v>0.80050656266519982</v>
      </c>
      <c r="I135" s="40">
        <f>IFERROR(Base!H135/GAMSbase!H135,"")</f>
        <v>0.80744813480625333</v>
      </c>
      <c r="J135" s="40">
        <f>IFERROR(Base!I135/GAMSbase!I135,"")</f>
        <v>0.81444990158904373</v>
      </c>
      <c r="K135" s="40">
        <f>IFERROR(Base!J135/GAMSbase!J135,"")</f>
        <v>0.82151238224737066</v>
      </c>
      <c r="L135" s="40">
        <f>IFERROR(Base!K135/GAMSbase!K135,"")</f>
        <v>0.82863610674765054</v>
      </c>
      <c r="M135" s="40">
        <f>IFERROR(Base!L135/GAMSbase!L135,"")</f>
        <v>0.83582160398025507</v>
      </c>
      <c r="N135" s="40">
        <f>IFERROR(Base!M135/GAMSbase!M135,"")</f>
        <v>0.84306940935964569</v>
      </c>
      <c r="O135" s="40">
        <f>IFERROR(Base!N135/GAMSbase!N135,"")</f>
        <v>0.85038006419500556</v>
      </c>
      <c r="P135" s="40">
        <f>IFERROR(Base!O135/GAMSbase!O135,"")</f>
        <v>0.85775411364034826</v>
      </c>
      <c r="Q135" s="40">
        <f>IFERROR(Base!P135/GAMSbase!P135,"")</f>
        <v>0.86519210679251224</v>
      </c>
      <c r="R135" s="40">
        <f>IFERROR(Base!Q135/GAMSbase!Q135,"")</f>
        <v>0.87269459773123614</v>
      </c>
      <c r="S135" s="40">
        <f>IFERROR(Base!R135/GAMSbase!R135,"")</f>
        <v>0.88026214723261431</v>
      </c>
      <c r="T135" s="40">
        <f>IFERROR(Base!S135/GAMSbase!S135,"")</f>
        <v>0.88789531780174291</v>
      </c>
      <c r="U135" s="40">
        <f>IFERROR(Base!T135/GAMSbase!T135,"")</f>
        <v>0.89559467994401387</v>
      </c>
      <c r="V135" s="40">
        <f>IFERROR(Base!U135/GAMSbase!U135,"")</f>
        <v>0.90336080648703021</v>
      </c>
      <c r="W135" s="40">
        <f>IFERROR(Base!V135/GAMSbase!V135,"")</f>
        <v>0.91119427657400531</v>
      </c>
      <c r="X135" s="40">
        <f>IFERROR(Base!W135/GAMSbase!W135,"")</f>
        <v>0.91909567469189091</v>
      </c>
      <c r="Y135" s="40">
        <f>IFERROR(Base!X135/GAMSbase!X135,"")</f>
        <v>0.92706558983708309</v>
      </c>
      <c r="Z135" s="40">
        <f>IFERROR(Base!Y135/GAMSbase!Y135,"")</f>
        <v>0.93510461566182468</v>
      </c>
      <c r="AA135" s="40">
        <f>IFERROR(Base!Z135/GAMSbase!Z135,"")</f>
        <v>0.94321335122786565</v>
      </c>
      <c r="AB135" s="40">
        <f>IFERROR(Base!AA135/GAMSbase!AA135,"")</f>
        <v>0.95139240204524433</v>
      </c>
      <c r="AC135" s="40">
        <f>IFERROR(Base!AB135/GAMSbase!AB135,"")</f>
        <v>0.95964237695162724</v>
      </c>
      <c r="AD135" s="40">
        <f>IFERROR(Base!AC135/GAMSbase!AC135,"")</f>
        <v>0.96796389151550977</v>
      </c>
      <c r="AE135" s="40">
        <f>IFERROR(Base!AD135/GAMSbase!AD135,"")</f>
        <v>0.97635756623153147</v>
      </c>
      <c r="AF135" s="40">
        <f>IFERROR(Base!AE135/GAMSbase!AE135,"")</f>
        <v>0.98482402604269648</v>
      </c>
      <c r="AG135" s="40">
        <f>IFERROR(Base!AF135/GAMSbase!AF135,"")</f>
        <v>0.99336390241850214</v>
      </c>
      <c r="AH135" s="40">
        <f>IFERROR(Base!AG135/GAMSbase!AG135,"")</f>
        <v>1.0019778324926505</v>
      </c>
      <c r="AI135" s="40">
        <f>IFERROR(Base!AH135/GAMSbase!AH135,"")</f>
        <v>1.010666457649477</v>
      </c>
      <c r="AJ135" s="40">
        <f>IFERROR(Base!AI135/GAMSbase!AI135,"")</f>
        <v>1.0194304262683789</v>
      </c>
      <c r="AK135" s="40">
        <f>IFERROR(Base!AJ135/GAMSbase!AJ135,"")</f>
        <v>1.0282703914834621</v>
      </c>
      <c r="AL135" s="40">
        <f>IFERROR(Base!AK135/GAMSbase!AK135,"")</f>
        <v>1.0371870122089666</v>
      </c>
      <c r="AM135" s="40">
        <f>IFERROR(Base!AL135/GAMSbase!AL135,"")</f>
        <v>1.0461809528374642</v>
      </c>
      <c r="AN135" s="40">
        <f>IFERROR(Base!AM135/GAMSbase!AM135,"")</f>
        <v>1.0552528845220324</v>
      </c>
      <c r="AO135" s="40">
        <f>IFERROR(Base!AN135/GAMSbase!AN135,"")</f>
        <v>1.0644034831694349</v>
      </c>
      <c r="AP135" s="40">
        <f>IFERROR(Base!AO135/GAMSbase!AO135,"")</f>
        <v>1.0736334310627349</v>
      </c>
      <c r="AQ135" s="40">
        <f>IFERROR(Base!AP135/GAMSbase!AP135,"")</f>
        <v>1.0829434165059912</v>
      </c>
      <c r="AR135" s="40">
        <f>IFERROR(Base!AQ135/GAMSbase!AQ135,"")</f>
        <v>1.0923341324823808</v>
      </c>
      <c r="AS135" s="40">
        <f>IFERROR(Base!AR135/GAMSbase!AR135,"")</f>
        <v>1.1018062804733804</v>
      </c>
      <c r="AT135" s="40">
        <f>IFERROR(Base!AS135/GAMSbase!AS135,"")</f>
        <v>1.1113605653507106</v>
      </c>
      <c r="AU135" s="40">
        <f>IFERROR(Base!AT135/GAMSbase!AT135,"")</f>
        <v>1.1209977006078518</v>
      </c>
      <c r="AV135" s="40">
        <f>IFERROR(Base!AU135/GAMSbase!AU135,"")</f>
        <v>1</v>
      </c>
      <c r="AW135" s="40">
        <f>IFERROR(Base!AV135/GAMSbase!AV135,"")</f>
        <v>1</v>
      </c>
      <c r="AX135" s="40">
        <f>IFERROR(Base!AW135/GAMSbase!AW135,"")</f>
        <v>1</v>
      </c>
      <c r="AY135" s="40">
        <f>IFERROR(Base!AX135/GAMSbase!AX135,"")</f>
        <v>1</v>
      </c>
      <c r="AZ135" s="40">
        <f>IFERROR(Base!AY135/GAMSbase!AY135,"")</f>
        <v>1</v>
      </c>
      <c r="BA135" s="40">
        <f>IFERROR(Base!AZ135/GAMSbase!AZ135,"")</f>
        <v>1</v>
      </c>
      <c r="BB135" s="40">
        <f>IFERROR(Base!BA135/GAMSbase!BA135,"")</f>
        <v>1</v>
      </c>
      <c r="BC135" s="40">
        <f>IFERROR(Base!BB135/GAMSbase!BB135,"")</f>
        <v>1</v>
      </c>
      <c r="BD135" s="40">
        <f>IFERROR(Base!BC135/GAMSbase!BC135,"")</f>
        <v>1</v>
      </c>
      <c r="BE135" s="40">
        <f>IFERROR(Base!BD135/GAMSbase!BD135,"")</f>
        <v>1</v>
      </c>
      <c r="BF135" s="40">
        <f>IFERROR(Base!BE135/GAMSbase!BE135,"")</f>
        <v>1</v>
      </c>
      <c r="BG135" s="40">
        <f>IFERROR(Base!BF135/GAMSbase!BF135,"")</f>
        <v>1.0285521510355928</v>
      </c>
      <c r="BH135" s="40">
        <f>IFERROR(Base!BG135/GAMSbase!BG135,"")</f>
        <v>1.376108857307665</v>
      </c>
      <c r="BI135" s="40">
        <f>IFERROR(Base!BH135/GAMSbase!BH135,"")</f>
        <v>2.2981882927604467</v>
      </c>
      <c r="BJ135" s="40" t="str">
        <f>IFERROR(Base!BI135/GAMSbase!BI135,"")</f>
        <v/>
      </c>
    </row>
    <row r="136" spans="1:62" x14ac:dyDescent="0.15">
      <c r="A136" t="str">
        <f>Base!A136</f>
        <v>Emissions control rate (participants)</v>
      </c>
      <c r="B136" t="str">
        <f>GAMSbase!A136</f>
        <v>Emissions Control Rate (participants)</v>
      </c>
      <c r="C136" s="40">
        <f>IFERROR(Base!B136/GAMSbase!B136,"")</f>
        <v>0.76668364811458478</v>
      </c>
      <c r="D136" s="40">
        <f>IFERROR(Base!C136/GAMSbase!C136,"")</f>
        <v>0.77333192641787907</v>
      </c>
      <c r="E136" s="40">
        <f>IFERROR(Base!D136/GAMSbase!D136,"")</f>
        <v>0.78003785543691806</v>
      </c>
      <c r="F136" s="40">
        <f>IFERROR(Base!E136/GAMSbase!E136,"")</f>
        <v>0.7868019335015799</v>
      </c>
      <c r="G136" s="40">
        <f>IFERROR(Base!F136/GAMSbase!F136,"")</f>
        <v>0.79362466613500526</v>
      </c>
      <c r="H136" s="40">
        <f>IFERROR(Base!G136/GAMSbase!G136,"")</f>
        <v>0.80050656266519982</v>
      </c>
      <c r="I136" s="40">
        <f>IFERROR(Base!H136/GAMSbase!H136,"")</f>
        <v>0.80744813480625333</v>
      </c>
      <c r="J136" s="40">
        <f>IFERROR(Base!I136/GAMSbase!I136,"")</f>
        <v>0.81444990158904373</v>
      </c>
      <c r="K136" s="40">
        <f>IFERROR(Base!J136/GAMSbase!J136,"")</f>
        <v>0.82151238224737066</v>
      </c>
      <c r="L136" s="40">
        <f>IFERROR(Base!K136/GAMSbase!K136,"")</f>
        <v>0.82863610674765054</v>
      </c>
      <c r="M136" s="40">
        <f>IFERROR(Base!L136/GAMSbase!L136,"")</f>
        <v>0.83582160398025507</v>
      </c>
      <c r="N136" s="40">
        <f>IFERROR(Base!M136/GAMSbase!M136,"")</f>
        <v>0.84306940935964569</v>
      </c>
      <c r="O136" s="40">
        <f>IFERROR(Base!N136/GAMSbase!N136,"")</f>
        <v>0.85038006419500556</v>
      </c>
      <c r="P136" s="40">
        <f>IFERROR(Base!O136/GAMSbase!O136,"")</f>
        <v>0.85775411364034826</v>
      </c>
      <c r="Q136" s="40">
        <f>IFERROR(Base!P136/GAMSbase!P136,"")</f>
        <v>0.86519210679251224</v>
      </c>
      <c r="R136" s="40">
        <f>IFERROR(Base!Q136/GAMSbase!Q136,"")</f>
        <v>0.87269459773123614</v>
      </c>
      <c r="S136" s="40">
        <f>IFERROR(Base!R136/GAMSbase!R136,"")</f>
        <v>0.88026214723261431</v>
      </c>
      <c r="T136" s="40">
        <f>IFERROR(Base!S136/GAMSbase!S136,"")</f>
        <v>0.88789531780174291</v>
      </c>
      <c r="U136" s="40">
        <f>IFERROR(Base!T136/GAMSbase!T136,"")</f>
        <v>0.89559467994401387</v>
      </c>
      <c r="V136" s="40">
        <f>IFERROR(Base!U136/GAMSbase!U136,"")</f>
        <v>0.90336080648703021</v>
      </c>
      <c r="W136" s="40">
        <f>IFERROR(Base!V136/GAMSbase!V136,"")</f>
        <v>0.91119427657400531</v>
      </c>
      <c r="X136" s="40">
        <f>IFERROR(Base!W136/GAMSbase!W136,"")</f>
        <v>0.91909567469189091</v>
      </c>
      <c r="Y136" s="40">
        <f>IFERROR(Base!X136/GAMSbase!X136,"")</f>
        <v>0.92706558983708309</v>
      </c>
      <c r="Z136" s="40">
        <f>IFERROR(Base!Y136/GAMSbase!Y136,"")</f>
        <v>0.93510461566182468</v>
      </c>
      <c r="AA136" s="40">
        <f>IFERROR(Base!Z136/GAMSbase!Z136,"")</f>
        <v>0.94321335122786565</v>
      </c>
      <c r="AB136" s="40">
        <f>IFERROR(Base!AA136/GAMSbase!AA136,"")</f>
        <v>0.95139240204524433</v>
      </c>
      <c r="AC136" s="40">
        <f>IFERROR(Base!AB136/GAMSbase!AB136,"")</f>
        <v>0.95964237695162724</v>
      </c>
      <c r="AD136" s="40">
        <f>IFERROR(Base!AC136/GAMSbase!AC136,"")</f>
        <v>0.96796389151550977</v>
      </c>
      <c r="AE136" s="40">
        <f>IFERROR(Base!AD136/GAMSbase!AD136,"")</f>
        <v>0.97635756623153147</v>
      </c>
      <c r="AF136" s="40">
        <f>IFERROR(Base!AE136/GAMSbase!AE136,"")</f>
        <v>0.98482402604269648</v>
      </c>
      <c r="AG136" s="40">
        <f>IFERROR(Base!AF136/GAMSbase!AF136,"")</f>
        <v>0.99336390241850214</v>
      </c>
      <c r="AH136" s="40">
        <f>IFERROR(Base!AG136/GAMSbase!AG136,"")</f>
        <v>1.0019778324926505</v>
      </c>
      <c r="AI136" s="40">
        <f>IFERROR(Base!AH136/GAMSbase!AH136,"")</f>
        <v>1.010666457649477</v>
      </c>
      <c r="AJ136" s="40">
        <f>IFERROR(Base!AI136/GAMSbase!AI136,"")</f>
        <v>1.0194304262683789</v>
      </c>
      <c r="AK136" s="40">
        <f>IFERROR(Base!AJ136/GAMSbase!AJ136,"")</f>
        <v>1.0282703914834621</v>
      </c>
      <c r="AL136" s="40">
        <f>IFERROR(Base!AK136/GAMSbase!AK136,"")</f>
        <v>1.0371870122089666</v>
      </c>
      <c r="AM136" s="40">
        <f>IFERROR(Base!AL136/GAMSbase!AL136,"")</f>
        <v>1.0461809528374642</v>
      </c>
      <c r="AN136" s="40">
        <f>IFERROR(Base!AM136/GAMSbase!AM136,"")</f>
        <v>1.0552528845220324</v>
      </c>
      <c r="AO136" s="40">
        <f>IFERROR(Base!AN136/GAMSbase!AN136,"")</f>
        <v>1.0644034831694349</v>
      </c>
      <c r="AP136" s="40">
        <f>IFERROR(Base!AO136/GAMSbase!AO136,"")</f>
        <v>1.0736334310627349</v>
      </c>
      <c r="AQ136" s="40">
        <f>IFERROR(Base!AP136/GAMSbase!AP136,"")</f>
        <v>1.0829434165059912</v>
      </c>
      <c r="AR136" s="40">
        <f>IFERROR(Base!AQ136/GAMSbase!AQ136,"")</f>
        <v>1.0923341324823808</v>
      </c>
      <c r="AS136" s="40">
        <f>IFERROR(Base!AR136/GAMSbase!AR136,"")</f>
        <v>1.1018062804733804</v>
      </c>
      <c r="AT136" s="40">
        <f>IFERROR(Base!AS136/GAMSbase!AS136,"")</f>
        <v>1.1113605653507106</v>
      </c>
      <c r="AU136" s="40">
        <f>IFERROR(Base!AT136/GAMSbase!AT136,"")</f>
        <v>1.1209977006078518</v>
      </c>
      <c r="AV136" s="40">
        <f>IFERROR(Base!AU136/GAMSbase!AU136,"")</f>
        <v>1</v>
      </c>
      <c r="AW136" s="40">
        <f>IFERROR(Base!AV136/GAMSbase!AV136,"")</f>
        <v>1</v>
      </c>
      <c r="AX136" s="40">
        <f>IFERROR(Base!AW136/GAMSbase!AW136,"")</f>
        <v>1</v>
      </c>
      <c r="AY136" s="40">
        <f>IFERROR(Base!AX136/GAMSbase!AX136,"")</f>
        <v>1</v>
      </c>
      <c r="AZ136" s="40">
        <f>IFERROR(Base!AY136/GAMSbase!AY136,"")</f>
        <v>1</v>
      </c>
      <c r="BA136" s="40">
        <f>IFERROR(Base!AZ136/GAMSbase!AZ136,"")</f>
        <v>1</v>
      </c>
      <c r="BB136" s="40">
        <f>IFERROR(Base!BA136/GAMSbase!BA136,"")</f>
        <v>1</v>
      </c>
      <c r="BC136" s="40">
        <f>IFERROR(Base!BB136/GAMSbase!BB136,"")</f>
        <v>1</v>
      </c>
      <c r="BD136" s="40">
        <f>IFERROR(Base!BC136/GAMSbase!BC136,"")</f>
        <v>1</v>
      </c>
      <c r="BE136" s="40">
        <f>IFERROR(Base!BD136/GAMSbase!BD136,"")</f>
        <v>1</v>
      </c>
      <c r="BF136" s="40">
        <f>IFERROR(Base!BE136/GAMSbase!BE136,"")</f>
        <v>1</v>
      </c>
      <c r="BG136" s="40">
        <f>IFERROR(Base!BF136/GAMSbase!BF136,"")</f>
        <v>1.0285521510355928</v>
      </c>
      <c r="BH136" s="40">
        <f>IFERROR(Base!BG136/GAMSbase!BG136,"")</f>
        <v>1.376108857307665</v>
      </c>
      <c r="BI136" s="40">
        <f>IFERROR(Base!BH136/GAMSbase!BH136,"")</f>
        <v>2.2981882927604467</v>
      </c>
      <c r="BJ136" s="40" t="str">
        <f>IFERROR(Base!BI136/GAMSbase!BI136,"")</f>
        <v/>
      </c>
    </row>
    <row r="137" spans="1:62" x14ac:dyDescent="0.1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15">
      <c r="A138" t="str">
        <f>Base!A138</f>
        <v>Consumption discount rate (end of period, % per year)</v>
      </c>
      <c r="B138" t="str">
        <f>GAMSbase!A138</f>
        <v>Interest Rate (Real Rate of Return)</v>
      </c>
      <c r="C138" s="40">
        <f>IFERROR(Base!B138/GAMSbase!B138,"")</f>
        <v>0.70657779406770227</v>
      </c>
      <c r="D138" s="40">
        <f>IFERROR(Base!C138/GAMSbase!C138,"")</f>
        <v>0.69724173837107484</v>
      </c>
      <c r="E138" s="40">
        <f>IFERROR(Base!D138/GAMSbase!D138,"")</f>
        <v>0.69011657841547458</v>
      </c>
      <c r="F138" s="40">
        <f>IFERROR(Base!E138/GAMSbase!E138,"")</f>
        <v>0.68421532344263203</v>
      </c>
      <c r="G138" s="40">
        <f>IFERROR(Base!F138/GAMSbase!F138,"")</f>
        <v>0.67898585288309532</v>
      </c>
      <c r="H138" s="40">
        <f>IFERROR(Base!G138/GAMSbase!G138,"")</f>
        <v>0.6741145901737291</v>
      </c>
      <c r="I138" s="40">
        <f>IFERROR(Base!H138/GAMSbase!H138,"")</f>
        <v>0.66942146743764364</v>
      </c>
      <c r="J138" s="40">
        <f>IFERROR(Base!I138/GAMSbase!I138,"")</f>
        <v>0.66480214009265626</v>
      </c>
      <c r="K138" s="40">
        <f>IFERROR(Base!J138/GAMSbase!J138,"")</f>
        <v>0.66019560705411662</v>
      </c>
      <c r="L138" s="40">
        <f>IFERROR(Base!K138/GAMSbase!K138,"")</f>
        <v>0.65556586945450146</v>
      </c>
      <c r="M138" s="40">
        <f>IFERROR(Base!L138/GAMSbase!L138,"")</f>
        <v>0.6508914856906024</v>
      </c>
      <c r="N138" s="40">
        <f>IFERROR(Base!M138/GAMSbase!M138,"")</f>
        <v>0.64615970108687293</v>
      </c>
      <c r="O138" s="40">
        <f>IFERROR(Base!N138/GAMSbase!N138,"")</f>
        <v>0.64136323155924513</v>
      </c>
      <c r="P138" s="40">
        <f>IFERROR(Base!O138/GAMSbase!O138,"")</f>
        <v>0.63649882549165482</v>
      </c>
      <c r="Q138" s="40">
        <f>IFERROR(Base!P138/GAMSbase!P138,"")</f>
        <v>0.63156709986951687</v>
      </c>
      <c r="R138" s="40">
        <f>IFERROR(Base!Q138/GAMSbase!Q138,"")</f>
        <v>0.62657370232877307</v>
      </c>
      <c r="S138" s="40">
        <f>IFERROR(Base!R138/GAMSbase!R138,"")</f>
        <v>0.62153231596889991</v>
      </c>
      <c r="T138" s="40">
        <f>IFERROR(Base!S138/GAMSbase!S138,"")</f>
        <v>0.61665777116908582</v>
      </c>
      <c r="U138" s="40">
        <f>IFERROR(Base!T138/GAMSbase!T138,"")</f>
        <v>0.611729100914705</v>
      </c>
      <c r="V138" s="40">
        <f>IFERROR(Base!U138/GAMSbase!U138,"")</f>
        <v>0.60674497629280844</v>
      </c>
      <c r="W138" s="40">
        <f>IFERROR(Base!V138/GAMSbase!V138,"")</f>
        <v>0.60170470497567075</v>
      </c>
      <c r="X138" s="40">
        <f>IFERROR(Base!W138/GAMSbase!W138,"")</f>
        <v>0.59660843193453728</v>
      </c>
      <c r="Y138" s="40">
        <f>IFERROR(Base!X138/GAMSbase!X138,"")</f>
        <v>0.59145718728997743</v>
      </c>
      <c r="Z138" s="40">
        <f>IFERROR(Base!Y138/GAMSbase!Y138,"")</f>
        <v>0.58625286859139814</v>
      </c>
      <c r="AA138" s="40">
        <f>IFERROR(Base!Z138/GAMSbase!Z138,"")</f>
        <v>0.58099816133674009</v>
      </c>
      <c r="AB138" s="40">
        <f>IFERROR(Base!AA138/GAMSbase!AA138,"")</f>
        <v>0.57569647323237161</v>
      </c>
      <c r="AC138" s="40">
        <f>IFERROR(Base!AB138/GAMSbase!AB138,"")</f>
        <v>0.57035185374075459</v>
      </c>
      <c r="AD138" s="40">
        <f>IFERROR(Base!AC138/GAMSbase!AC138,"")</f>
        <v>0.56496887416787467</v>
      </c>
      <c r="AE138" s="40">
        <f>IFERROR(Base!AD138/GAMSbase!AD138,"")</f>
        <v>0.55955258258415597</v>
      </c>
      <c r="AF138" s="40">
        <f>IFERROR(Base!AE138/GAMSbase!AE138,"")</f>
        <v>0.55410839138896772</v>
      </c>
      <c r="AG138" s="40">
        <f>IFERROR(Base!AF138/GAMSbase!AF138,"")</f>
        <v>0.54864202551997199</v>
      </c>
      <c r="AH138" s="40">
        <f>IFERROR(Base!AG138/GAMSbase!AG138,"")</f>
        <v>0.5431594615136327</v>
      </c>
      <c r="AI138" s="40">
        <f>IFERROR(Base!AH138/GAMSbase!AH138,"")</f>
        <v>0.53766689869682927</v>
      </c>
      <c r="AJ138" s="40">
        <f>IFERROR(Base!AI138/GAMSbase!AI138,"")</f>
        <v>0.53217078581492783</v>
      </c>
      <c r="AK138" s="40">
        <f>IFERROR(Base!AJ138/GAMSbase!AJ138,"")</f>
        <v>0.52667790059615449</v>
      </c>
      <c r="AL138" s="40">
        <f>IFERROR(Base!AK138/GAMSbase!AK138,"")</f>
        <v>0.5211955719699779</v>
      </c>
      <c r="AM138" s="40">
        <f>IFERROR(Base!AL138/GAMSbase!AL138,"")</f>
        <v>0.51573211633272542</v>
      </c>
      <c r="AN138" s="40">
        <f>IFERROR(Base!AM138/GAMSbase!AM138,"")</f>
        <v>0.51029761393987194</v>
      </c>
      <c r="AO138" s="40">
        <f>IFERROR(Base!AN138/GAMSbase!AN138,"")</f>
        <v>0.5049053152366435</v>
      </c>
      <c r="AP138" s="40">
        <f>IFERROR(Base!AO138/GAMSbase!AO138,"")</f>
        <v>0.4995740311675374</v>
      </c>
      <c r="AQ138" s="40">
        <f>IFERROR(Base!AP138/GAMSbase!AP138,"")</f>
        <v>0.49433224938859793</v>
      </c>
      <c r="AR138" s="40">
        <f>IFERROR(Base!AQ138/GAMSbase!AQ138,"")</f>
        <v>0.48922503111572269</v>
      </c>
      <c r="AS138" s="40">
        <f>IFERROR(Base!AR138/GAMSbase!AR138,"")</f>
        <v>0.48432561671091756</v>
      </c>
      <c r="AT138" s="40">
        <f>IFERROR(Base!AS138/GAMSbase!AS138,"")</f>
        <v>0.47975465365879311</v>
      </c>
      <c r="AU138" s="40">
        <f>IFERROR(Base!AT138/GAMSbase!AT138,"")</f>
        <v>0.47806656907556644</v>
      </c>
      <c r="AV138" s="40">
        <f>IFERROR(Base!AU138/GAMSbase!AU138,"")</f>
        <v>0.46891010340840072</v>
      </c>
      <c r="AW138" s="40">
        <f>IFERROR(Base!AV138/GAMSbase!AV138,"")</f>
        <v>0.45991039940310446</v>
      </c>
      <c r="AX138" s="40">
        <f>IFERROR(Base!AW138/GAMSbase!AW138,"")</f>
        <v>0.45044595362820411</v>
      </c>
      <c r="AY138" s="40">
        <f>IFERROR(Base!AX138/GAMSbase!AX138,"")</f>
        <v>0.43959781650275864</v>
      </c>
      <c r="AZ138" s="40">
        <f>IFERROR(Base!AY138/GAMSbase!AY138,"")</f>
        <v>0.61535907124693545</v>
      </c>
      <c r="BA138" s="40">
        <f>IFERROR(Base!AZ138/GAMSbase!AZ138,"")</f>
        <v>0.4058738264147414</v>
      </c>
      <c r="BB138" s="40">
        <f>IFERROR(Base!BA138/GAMSbase!BA138,"")</f>
        <v>0.41054011876444763</v>
      </c>
      <c r="BC138" s="40">
        <f>IFERROR(Base!BB138/GAMSbase!BB138,"")</f>
        <v>0.41262248619136566</v>
      </c>
      <c r="BD138" s="40">
        <f>IFERROR(Base!BC138/GAMSbase!BC138,"")</f>
        <v>0.4128619966799677</v>
      </c>
      <c r="BE138" s="40">
        <f>IFERROR(Base!BD138/GAMSbase!BD138,"")</f>
        <v>0.41179560596735748</v>
      </c>
      <c r="BF138" s="40">
        <f>IFERROR(Base!BE138/GAMSbase!BE138,"")</f>
        <v>0.40876674941806151</v>
      </c>
      <c r="BG138" s="40">
        <f>IFERROR(Base!BF138/GAMSbase!BF138,"")</f>
        <v>0.40080432580230302</v>
      </c>
      <c r="BH138" s="40">
        <f>IFERROR(Base!BG138/GAMSbase!BG138,"")</f>
        <v>0.40276977276386494</v>
      </c>
      <c r="BI138" s="40">
        <f>IFERROR(Base!BH138/GAMSbase!BH138,"")</f>
        <v>0.40723863826177609</v>
      </c>
      <c r="BJ138" s="40" t="str">
        <f>IFERROR(Base!BI138/GAMSbase!BI138,"")</f>
        <v/>
      </c>
    </row>
    <row r="143" spans="1:62" x14ac:dyDescent="0.15">
      <c r="C143" s="40">
        <f>+AVERAGE(C3:C138)</f>
        <v>22.795874749081769</v>
      </c>
      <c r="D143" s="40">
        <f t="shared" ref="D143:BI143" si="0">+AVERAGE(D3:D138)</f>
        <v>1.2877345418430068</v>
      </c>
      <c r="E143" s="40">
        <f t="shared" si="0"/>
        <v>1.2517234851192272</v>
      </c>
      <c r="F143" s="40">
        <f t="shared" si="0"/>
        <v>1.2293358502093992</v>
      </c>
      <c r="G143" s="40">
        <f t="shared" si="0"/>
        <v>1.214366652025473</v>
      </c>
      <c r="H143" s="40">
        <f t="shared" si="0"/>
        <v>1.2040292287954002</v>
      </c>
      <c r="I143" s="40">
        <f t="shared" si="0"/>
        <v>1.1969193633006441</v>
      </c>
      <c r="J143" s="40">
        <f t="shared" si="0"/>
        <v>1.1922734854473636</v>
      </c>
      <c r="K143" s="40">
        <f t="shared" si="0"/>
        <v>1.189656166546307</v>
      </c>
      <c r="L143" s="40">
        <f t="shared" si="0"/>
        <v>1.1888137631048159</v>
      </c>
      <c r="M143" s="40">
        <f t="shared" si="0"/>
        <v>1.1896002347972474</v>
      </c>
      <c r="N143" s="40">
        <f t="shared" si="0"/>
        <v>1.1919372563063089</v>
      </c>
      <c r="O143" s="40">
        <f t="shared" si="0"/>
        <v>1.1957918168087249</v>
      </c>
      <c r="P143" s="40">
        <f t="shared" si="0"/>
        <v>1.2011632621487389</v>
      </c>
      <c r="Q143" s="40">
        <f t="shared" si="0"/>
        <v>1.2080756923391396</v>
      </c>
      <c r="R143" s="40">
        <f t="shared" si="0"/>
        <v>1.2165735010664227</v>
      </c>
      <c r="S143" s="40">
        <f t="shared" si="0"/>
        <v>1.2267188306945251</v>
      </c>
      <c r="T143" s="40">
        <f t="shared" si="0"/>
        <v>1.2385946661568101</v>
      </c>
      <c r="U143" s="40">
        <f t="shared" si="0"/>
        <v>1.2510903771438169</v>
      </c>
      <c r="V143" s="40">
        <f t="shared" si="0"/>
        <v>1.2668737097769818</v>
      </c>
      <c r="W143" s="40">
        <f t="shared" si="0"/>
        <v>1.2847191518159162</v>
      </c>
      <c r="X143" s="40">
        <f t="shared" si="0"/>
        <v>1.3047706537372104</v>
      </c>
      <c r="Y143" s="40">
        <f t="shared" si="0"/>
        <v>1.3271921171382308</v>
      </c>
      <c r="Z143" s="40">
        <f t="shared" si="0"/>
        <v>1.3521684529421545</v>
      </c>
      <c r="AA143" s="40">
        <f t="shared" si="0"/>
        <v>1.3799070040892012</v>
      </c>
      <c r="AB143" s="40">
        <f t="shared" si="0"/>
        <v>1.4106392984300906</v>
      </c>
      <c r="AC143" s="40">
        <f t="shared" si="0"/>
        <v>1.4446230885871838</v>
      </c>
      <c r="AD143" s="40">
        <f t="shared" si="0"/>
        <v>1.4821446960739146</v>
      </c>
      <c r="AE143" s="40">
        <f t="shared" si="0"/>
        <v>1.5235216432973266</v>
      </c>
      <c r="AF143" s="40">
        <f t="shared" si="0"/>
        <v>1.5691055842892514</v>
      </c>
      <c r="AG143" s="40">
        <f t="shared" si="0"/>
        <v>1.6192855901440648</v>
      </c>
      <c r="AH143" s="40">
        <f t="shared" si="0"/>
        <v>1.6744916857716643</v>
      </c>
      <c r="AI143" s="40">
        <f t="shared" si="0"/>
        <v>1.7351988359394659</v>
      </c>
      <c r="AJ143" s="40">
        <f t="shared" si="0"/>
        <v>1.8019312214548275</v>
      </c>
      <c r="AK143" s="40">
        <f t="shared" si="0"/>
        <v>1.8752668106355153</v>
      </c>
      <c r="AL143" s="40">
        <f t="shared" si="0"/>
        <v>1.9558423303450025</v>
      </c>
      <c r="AM143" s="40">
        <f t="shared" si="0"/>
        <v>2.0443582384633476</v>
      </c>
      <c r="AN143" s="40">
        <f t="shared" si="0"/>
        <v>2.141583792286216</v>
      </c>
      <c r="AO143" s="40">
        <f t="shared" si="0"/>
        <v>2.2483615152862075</v>
      </c>
      <c r="AP143" s="40">
        <f t="shared" si="0"/>
        <v>2.3656098267662857</v>
      </c>
      <c r="AQ143" s="40">
        <f t="shared" si="0"/>
        <v>2.4943214409538372</v>
      </c>
      <c r="AR143" s="40">
        <f t="shared" si="0"/>
        <v>2.6355528639469297</v>
      </c>
      <c r="AS143" s="40">
        <f t="shared" si="0"/>
        <v>2.7903894821775745</v>
      </c>
      <c r="AT143" s="40">
        <f t="shared" si="0"/>
        <v>2.9598440745291166</v>
      </c>
      <c r="AU143" s="40">
        <f t="shared" si="0"/>
        <v>3.1445881604800006</v>
      </c>
      <c r="AV143" s="40">
        <f t="shared" si="0"/>
        <v>3.33108562318239</v>
      </c>
      <c r="AW143" s="40">
        <f t="shared" si="0"/>
        <v>3.5615404681923128</v>
      </c>
      <c r="AX143" s="40">
        <f t="shared" si="0"/>
        <v>3.8149631263895483</v>
      </c>
      <c r="AY143" s="40">
        <f t="shared" si="0"/>
        <v>4.0936983118371915</v>
      </c>
      <c r="AZ143" s="40">
        <f t="shared" si="0"/>
        <v>4.4049336401233994</v>
      </c>
      <c r="BA143" s="40">
        <f t="shared" si="0"/>
        <v>4.7350174907825462</v>
      </c>
      <c r="BB143" s="40">
        <f t="shared" si="0"/>
        <v>5.1022490934915412</v>
      </c>
      <c r="BC143" s="40">
        <f t="shared" si="0"/>
        <v>5.507310776784184</v>
      </c>
      <c r="BD143" s="40">
        <f t="shared" si="0"/>
        <v>5.9537221878802828</v>
      </c>
      <c r="BE143" s="40">
        <f t="shared" si="0"/>
        <v>6.4454778656719451</v>
      </c>
      <c r="BF143" s="40">
        <f t="shared" si="0"/>
        <v>6.9870047823109935</v>
      </c>
      <c r="BG143" s="40">
        <f t="shared" si="0"/>
        <v>7.593844618965746</v>
      </c>
      <c r="BH143" s="40">
        <f t="shared" si="0"/>
        <v>8.2696485175502854</v>
      </c>
      <c r="BI143" s="40">
        <f t="shared" si="0"/>
        <v>9.3541372212066847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1:BI139"/>
  <sheetViews>
    <sheetView workbookViewId="0">
      <pane xSplit="2" ySplit="2" topLeftCell="C111" activePane="bottomRight" state="frozen"/>
      <selection pane="topRight" activeCell="C1" sqref="C1"/>
      <selection pane="bottomLeft" activeCell="A3" sqref="A3"/>
      <selection pane="bottomRight" activeCell="BD137" sqref="BD137"/>
    </sheetView>
  </sheetViews>
  <sheetFormatPr baseColWidth="10" defaultColWidth="8.83203125" defaultRowHeight="13" x14ac:dyDescent="0.15"/>
  <cols>
    <col min="1" max="1" width="32.5" customWidth="1"/>
    <col min="2" max="61" width="10" bestFit="1" customWidth="1"/>
  </cols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15">
      <c r="A16" t="s">
        <v>226</v>
      </c>
      <c r="B16">
        <v>1.4999999999999999E-2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15">
      <c r="A19" t="s">
        <v>229</v>
      </c>
      <c r="B19">
        <v>1.45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866.11624316120003</v>
      </c>
      <c r="D87">
        <v>896.08061683159997</v>
      </c>
      <c r="E87">
        <v>927.31200538799999</v>
      </c>
      <c r="F87">
        <v>959.64412566349995</v>
      </c>
      <c r="G87">
        <v>992.80750146779997</v>
      </c>
      <c r="H87">
        <v>1026.4534698038999</v>
      </c>
      <c r="I87">
        <v>1060.1743045001999</v>
      </c>
      <c r="J87">
        <v>1093.5201330271</v>
      </c>
      <c r="K87">
        <v>1126.0132062478999</v>
      </c>
      <c r="L87">
        <v>1157.1599785613</v>
      </c>
      <c r="M87">
        <v>1186.4613706329999</v>
      </c>
      <c r="N87">
        <v>1213.4215175091999</v>
      </c>
      <c r="O87">
        <v>1237.5552490898001</v>
      </c>
      <c r="P87">
        <v>1258.3945047478001</v>
      </c>
      <c r="Q87">
        <v>1275.4938461311999</v>
      </c>
      <c r="R87">
        <v>1288.4351979169001</v>
      </c>
      <c r="S87">
        <v>1296.8319104792999</v>
      </c>
      <c r="T87">
        <v>1300.3321936604</v>
      </c>
      <c r="U87">
        <v>1298.6219059790999</v>
      </c>
      <c r="V87">
        <v>1291.4248875410999</v>
      </c>
      <c r="W87">
        <v>1278.5089992732001</v>
      </c>
      <c r="X87">
        <v>1259.6925114873</v>
      </c>
      <c r="Y87">
        <v>1234.8526464008</v>
      </c>
      <c r="Z87">
        <v>1210.4308418323001</v>
      </c>
      <c r="AA87">
        <v>1189.0092094204999</v>
      </c>
      <c r="AB87">
        <v>1170.2074861336</v>
      </c>
      <c r="AC87">
        <v>1153.6935693236001</v>
      </c>
      <c r="AD87">
        <v>1139.1774296676999</v>
      </c>
      <c r="AE87">
        <v>1126.4057909495</v>
      </c>
      <c r="AF87">
        <v>1075.3305680632</v>
      </c>
      <c r="AG87">
        <v>1028.8101059419</v>
      </c>
      <c r="AH87">
        <v>986.29215203679996</v>
      </c>
      <c r="AI87">
        <v>947.30023856529999</v>
      </c>
      <c r="AJ87">
        <v>911.42252691240003</v>
      </c>
      <c r="AK87">
        <v>878.30255271969997</v>
      </c>
      <c r="AL87">
        <v>847.63143871310001</v>
      </c>
      <c r="AM87">
        <v>819.14127763960005</v>
      </c>
      <c r="AN87">
        <v>792.59947298760005</v>
      </c>
      <c r="AO87">
        <v>767.80388043710002</v>
      </c>
      <c r="AP87">
        <v>744.57862922000004</v>
      </c>
      <c r="AQ87">
        <v>722.77052892890003</v>
      </c>
      <c r="AR87">
        <v>702.24598706450001</v>
      </c>
      <c r="AS87">
        <v>682.88838035260005</v>
      </c>
      <c r="AT87">
        <v>664.59584108060005</v>
      </c>
      <c r="AU87">
        <v>647.27944239800001</v>
      </c>
      <c r="AV87">
        <v>630.86179838010003</v>
      </c>
      <c r="AW87">
        <v>615.27614488899997</v>
      </c>
      <c r="AX87">
        <v>600.46605084459998</v>
      </c>
      <c r="AY87">
        <v>586.38605561220004</v>
      </c>
      <c r="AZ87">
        <v>573.00379503789998</v>
      </c>
      <c r="BA87">
        <v>560.30469379340002</v>
      </c>
      <c r="BB87">
        <v>547.93271547630002</v>
      </c>
      <c r="BC87">
        <v>535.95221486239996</v>
      </c>
      <c r="BD87">
        <v>527.44780554900001</v>
      </c>
      <c r="BE87">
        <v>541.78202102800003</v>
      </c>
      <c r="BF87">
        <v>580.23387309010002</v>
      </c>
      <c r="BG87">
        <v>643.84666881479995</v>
      </c>
      <c r="BH87">
        <v>733.76018405469995</v>
      </c>
      <c r="BI87">
        <v>851.73014195259998</v>
      </c>
    </row>
    <row r="88" spans="1:61" x14ac:dyDescent="0.15">
      <c r="A88" t="s">
        <v>46</v>
      </c>
      <c r="B88">
        <v>389.85915492959998</v>
      </c>
      <c r="C88">
        <v>406.62734420710001</v>
      </c>
      <c r="D88">
        <v>420.69512527310002</v>
      </c>
      <c r="E88">
        <v>435.35774900839999</v>
      </c>
      <c r="F88">
        <v>450.53714819880003</v>
      </c>
      <c r="G88">
        <v>466.1068082008</v>
      </c>
      <c r="H88">
        <v>481.90303746659998</v>
      </c>
      <c r="I88">
        <v>497.73441525829998</v>
      </c>
      <c r="J88">
        <v>513.38973381560004</v>
      </c>
      <c r="K88">
        <v>528.644697769</v>
      </c>
      <c r="L88">
        <v>543.26759556870002</v>
      </c>
      <c r="M88">
        <v>557.02411766809996</v>
      </c>
      <c r="N88">
        <v>569.68146361929996</v>
      </c>
      <c r="O88">
        <v>581.01185403269994</v>
      </c>
      <c r="P88">
        <v>590.79554213510005</v>
      </c>
      <c r="Q88">
        <v>598.82340193949995</v>
      </c>
      <c r="R88">
        <v>604.89915395160006</v>
      </c>
      <c r="S88">
        <v>608.84127252550002</v>
      </c>
      <c r="T88">
        <v>610.48459796259999</v>
      </c>
      <c r="U88">
        <v>609.68164599960005</v>
      </c>
      <c r="V88">
        <v>606.30276410379997</v>
      </c>
      <c r="W88">
        <v>600.23896679489997</v>
      </c>
      <c r="X88">
        <v>591.40493497060004</v>
      </c>
      <c r="Y88">
        <v>579.74302647930006</v>
      </c>
      <c r="Z88">
        <v>568.27739053159996</v>
      </c>
      <c r="AA88">
        <v>558.2202861129</v>
      </c>
      <c r="AB88">
        <v>549.39318597819999</v>
      </c>
      <c r="AC88">
        <v>541.64017339129998</v>
      </c>
      <c r="AD88">
        <v>534.82508435099999</v>
      </c>
      <c r="AE88">
        <v>528.82900983540003</v>
      </c>
      <c r="AF88">
        <v>504.85003195460001</v>
      </c>
      <c r="AG88">
        <v>483.0094394093</v>
      </c>
      <c r="AH88">
        <v>463.04795870269999</v>
      </c>
      <c r="AI88">
        <v>444.74189604010002</v>
      </c>
      <c r="AJ88">
        <v>427.89789995889998</v>
      </c>
      <c r="AK88">
        <v>412.34861630030002</v>
      </c>
      <c r="AL88">
        <v>397.9490322597</v>
      </c>
      <c r="AM88">
        <v>384.57336978389998</v>
      </c>
      <c r="AN88">
        <v>372.11242863270002</v>
      </c>
      <c r="AO88">
        <v>360.47130536949999</v>
      </c>
      <c r="AP88">
        <v>349.56743155869998</v>
      </c>
      <c r="AQ88">
        <v>339.32888682110001</v>
      </c>
      <c r="AR88">
        <v>329.69295167349998</v>
      </c>
      <c r="AS88">
        <v>320.60487340499998</v>
      </c>
      <c r="AT88">
        <v>312.01682679840002</v>
      </c>
      <c r="AU88">
        <v>303.88706215870002</v>
      </c>
      <c r="AV88">
        <v>296.17924806579998</v>
      </c>
      <c r="AW88">
        <v>288.86203985399999</v>
      </c>
      <c r="AX88">
        <v>281.90894405850003</v>
      </c>
      <c r="AY88">
        <v>275.29861765829997</v>
      </c>
      <c r="AZ88">
        <v>269.01586621500002</v>
      </c>
      <c r="BA88">
        <v>263.05384685140001</v>
      </c>
      <c r="BB88">
        <v>257.24540632690002</v>
      </c>
      <c r="BC88">
        <v>251.62075815130001</v>
      </c>
      <c r="BD88">
        <v>247.6280777225</v>
      </c>
      <c r="BE88">
        <v>254.35775635120001</v>
      </c>
      <c r="BF88">
        <v>272.41026905640001</v>
      </c>
      <c r="BG88">
        <v>302.27543136840001</v>
      </c>
      <c r="BH88">
        <v>344.48834932149998</v>
      </c>
      <c r="BI88">
        <v>399.87330608100001</v>
      </c>
    </row>
    <row r="89" spans="1:61" x14ac:dyDescent="0.15">
      <c r="A89" t="s">
        <v>0</v>
      </c>
      <c r="B89">
        <v>1527</v>
      </c>
      <c r="C89">
        <v>1541.1078616667</v>
      </c>
      <c r="D89">
        <v>1557.7828926197999</v>
      </c>
      <c r="E89">
        <v>1576.4141255280001</v>
      </c>
      <c r="F89">
        <v>1597.0332021647</v>
      </c>
      <c r="G89">
        <v>1619.6558411317001</v>
      </c>
      <c r="H89">
        <v>1644.2734070250001</v>
      </c>
      <c r="I89">
        <v>1670.8469363557999</v>
      </c>
      <c r="J89">
        <v>1699.3031782445</v>
      </c>
      <c r="K89">
        <v>1729.5322854245001</v>
      </c>
      <c r="L89">
        <v>1761.3868552280001</v>
      </c>
      <c r="M89">
        <v>1794.6820727493</v>
      </c>
      <c r="N89">
        <v>1829.1967512512999</v>
      </c>
      <c r="O89">
        <v>1864.6750998962</v>
      </c>
      <c r="P89">
        <v>1900.8290775527</v>
      </c>
      <c r="Q89">
        <v>1937.3412149568001</v>
      </c>
      <c r="R89">
        <v>1973.8678067469</v>
      </c>
      <c r="S89">
        <v>2010.042390333</v>
      </c>
      <c r="T89">
        <v>2045.4794402202001</v>
      </c>
      <c r="U89">
        <v>2079.7782136501</v>
      </c>
      <c r="V89">
        <v>2112.5266846626</v>
      </c>
      <c r="W89">
        <v>2143.3053468190001</v>
      </c>
      <c r="X89">
        <v>2171.691392106</v>
      </c>
      <c r="Y89">
        <v>2197.2632814079002</v>
      </c>
      <c r="Z89">
        <v>2219.6058801102999</v>
      </c>
      <c r="AA89">
        <v>2238.8878472294</v>
      </c>
      <c r="AB89">
        <v>2255.4981787136999</v>
      </c>
      <c r="AC89">
        <v>2269.7765225036001</v>
      </c>
      <c r="AD89">
        <v>2282.0194317989999</v>
      </c>
      <c r="AE89">
        <v>2292.4858273094001</v>
      </c>
      <c r="AF89">
        <v>2301.401768271</v>
      </c>
      <c r="AG89">
        <v>2305.4598511811</v>
      </c>
      <c r="AH89">
        <v>2305.2592431898001</v>
      </c>
      <c r="AI89">
        <v>2301.326045793</v>
      </c>
      <c r="AJ89">
        <v>2294.1229475876999</v>
      </c>
      <c r="AK89">
        <v>2284.0575011622</v>
      </c>
      <c r="AL89">
        <v>2271.4892475642</v>
      </c>
      <c r="AM89">
        <v>2256.7358645669001</v>
      </c>
      <c r="AN89">
        <v>2240.0784815657998</v>
      </c>
      <c r="AO89">
        <v>2221.7662794226999</v>
      </c>
      <c r="AP89">
        <v>2202.0204749190002</v>
      </c>
      <c r="AQ89">
        <v>2181.0377747819998</v>
      </c>
      <c r="AR89">
        <v>2158.9933724616999</v>
      </c>
      <c r="AS89">
        <v>2136.043551276</v>
      </c>
      <c r="AT89">
        <v>2112.3279499311002</v>
      </c>
      <c r="AU89">
        <v>2087.9715407234999</v>
      </c>
      <c r="AV89">
        <v>2063.0863672672999</v>
      </c>
      <c r="AW89">
        <v>2037.7730880652</v>
      </c>
      <c r="AX89">
        <v>2012.1223761617</v>
      </c>
      <c r="AY89">
        <v>1986.2162362327001</v>
      </c>
      <c r="AZ89">
        <v>1960.1293239808001</v>
      </c>
      <c r="BA89">
        <v>1933.9303987456001</v>
      </c>
      <c r="BB89">
        <v>1907.6841297254</v>
      </c>
      <c r="BC89">
        <v>1881.4212144564001</v>
      </c>
      <c r="BD89">
        <v>1855.1767603164999</v>
      </c>
      <c r="BE89">
        <v>1829.2558872783</v>
      </c>
      <c r="BF89">
        <v>1805.6551605751999</v>
      </c>
      <c r="BG89">
        <v>1786.4021812190999</v>
      </c>
      <c r="BH89">
        <v>1773.5335785130001</v>
      </c>
      <c r="BI89">
        <v>1769.1031323989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10011.4291454182</v>
      </c>
      <c r="F90">
        <v>10011.991323395399</v>
      </c>
      <c r="G90">
        <v>10012.6048593292</v>
      </c>
      <c r="H90">
        <v>10013.274744791999</v>
      </c>
      <c r="I90">
        <v>10014.005948083201</v>
      </c>
      <c r="J90">
        <v>10014.803338416599</v>
      </c>
      <c r="K90">
        <v>10015.671600235501</v>
      </c>
      <c r="L90">
        <v>10016.615141783999</v>
      </c>
      <c r="M90">
        <v>10017.6380013117</v>
      </c>
      <c r="N90">
        <v>10018.743753668101</v>
      </c>
      <c r="O90">
        <v>10019.9354195294</v>
      </c>
      <c r="P90">
        <v>10021.215379075</v>
      </c>
      <c r="Q90">
        <v>10022.5852915785</v>
      </c>
      <c r="R90">
        <v>10024.04602208</v>
      </c>
      <c r="S90">
        <v>10025.5975760644</v>
      </c>
      <c r="T90">
        <v>10027.2390428583</v>
      </c>
      <c r="U90">
        <v>10028.9685482819</v>
      </c>
      <c r="V90">
        <v>10030.7832169309</v>
      </c>
      <c r="W90">
        <v>10032.6791443069</v>
      </c>
      <c r="X90">
        <v>10034.6513784627</v>
      </c>
      <c r="Y90">
        <v>10036.693912102801</v>
      </c>
      <c r="Z90">
        <v>10038.799686111</v>
      </c>
      <c r="AA90">
        <v>10040.9606059172</v>
      </c>
      <c r="AB90">
        <v>10043.1690013307</v>
      </c>
      <c r="AC90">
        <v>10045.4181772396</v>
      </c>
      <c r="AD90">
        <v>10047.702289911</v>
      </c>
      <c r="AE90">
        <v>10050.016238967701</v>
      </c>
      <c r="AF90">
        <v>10052.3555730553</v>
      </c>
      <c r="AG90">
        <v>10054.7164074701</v>
      </c>
      <c r="AH90">
        <v>10057.0865903105</v>
      </c>
      <c r="AI90">
        <v>10059.4554716942</v>
      </c>
      <c r="AJ90">
        <v>10061.813720587001</v>
      </c>
      <c r="AK90">
        <v>10064.153165825301</v>
      </c>
      <c r="AL90">
        <v>10066.466657884701</v>
      </c>
      <c r="AM90">
        <v>10068.7479485066</v>
      </c>
      <c r="AN90">
        <v>10070.991585735401</v>
      </c>
      <c r="AO90">
        <v>10073.192822279099</v>
      </c>
      <c r="AP90">
        <v>10075.3475354002</v>
      </c>
      <c r="AQ90">
        <v>10077.452156794299</v>
      </c>
      <c r="AR90">
        <v>10079.503611128301</v>
      </c>
      <c r="AS90">
        <v>10081.4992620907</v>
      </c>
      <c r="AT90">
        <v>10083.4368649679</v>
      </c>
      <c r="AU90">
        <v>10085.314524900799</v>
      </c>
      <c r="AV90">
        <v>10087.1306601005</v>
      </c>
      <c r="AW90">
        <v>10088.8839694209</v>
      </c>
      <c r="AX90">
        <v>10090.5734038014</v>
      </c>
      <c r="AY90">
        <v>10092.198141217999</v>
      </c>
      <c r="AZ90">
        <v>10093.757564935901</v>
      </c>
      <c r="BA90">
        <v>10095.2512450677</v>
      </c>
      <c r="BB90">
        <v>10096.678923769299</v>
      </c>
      <c r="BC90">
        <v>10098.0405049569</v>
      </c>
      <c r="BD90">
        <v>10099.335969322599</v>
      </c>
      <c r="BE90">
        <v>10100.565385333701</v>
      </c>
      <c r="BF90">
        <v>10101.729584234399</v>
      </c>
      <c r="BG90">
        <v>10102.834388401199</v>
      </c>
      <c r="BH90">
        <v>10103.8906872481</v>
      </c>
      <c r="BI90">
        <v>10104.9144580875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135.76241149719999</v>
      </c>
      <c r="D92">
        <v>179.27540790570001</v>
      </c>
      <c r="E92">
        <v>226.7732796075</v>
      </c>
      <c r="F92">
        <v>277.98223551159998</v>
      </c>
      <c r="G92">
        <v>332.5382510284</v>
      </c>
      <c r="H92">
        <v>389.99684257019999</v>
      </c>
      <c r="I92">
        <v>449.842547368</v>
      </c>
      <c r="J92">
        <v>511.49811810059998</v>
      </c>
      <c r="K92">
        <v>574.3334483072</v>
      </c>
      <c r="L92">
        <v>637.67424236219995</v>
      </c>
      <c r="M92">
        <v>700.81043979460003</v>
      </c>
      <c r="N92">
        <v>763.00440017840003</v>
      </c>
      <c r="O92">
        <v>823.49885238460001</v>
      </c>
      <c r="P92">
        <v>881.52461014029996</v>
      </c>
      <c r="Q92">
        <v>936.30805334759998</v>
      </c>
      <c r="R92">
        <v>987.07836895809999</v>
      </c>
      <c r="S92">
        <v>1033.0745323174999</v>
      </c>
      <c r="T92">
        <v>1073.5519827610001</v>
      </c>
      <c r="U92">
        <v>1107.7888943981</v>
      </c>
      <c r="V92">
        <v>1135.0901519936999</v>
      </c>
      <c r="W92">
        <v>1154.7969623557999</v>
      </c>
      <c r="X92">
        <v>1166.2972412908</v>
      </c>
      <c r="Y92">
        <v>1169.0385889685999</v>
      </c>
      <c r="Z92">
        <v>1169.0385889685999</v>
      </c>
      <c r="AA92">
        <v>1169.0385889685999</v>
      </c>
      <c r="AB92">
        <v>1169.0385889685999</v>
      </c>
      <c r="AC92">
        <v>1169.0385889685999</v>
      </c>
      <c r="AD92">
        <v>1169.0385889685999</v>
      </c>
      <c r="AE92">
        <v>1169.0385889685999</v>
      </c>
      <c r="AF92">
        <v>1129.2116764525999</v>
      </c>
      <c r="AG92">
        <v>1089.1045599129</v>
      </c>
      <c r="AH92">
        <v>1048.7517234623999</v>
      </c>
      <c r="AI92">
        <v>1008.1919280622</v>
      </c>
      <c r="AJ92">
        <v>967.46651436419995</v>
      </c>
      <c r="AK92">
        <v>926.61825679820004</v>
      </c>
      <c r="AL92">
        <v>885.69055550430005</v>
      </c>
      <c r="AM92">
        <v>844.72684145630001</v>
      </c>
      <c r="AN92">
        <v>803.77012255269995</v>
      </c>
      <c r="AO92">
        <v>762.86262961950001</v>
      </c>
      <c r="AP92">
        <v>722.04553919299997</v>
      </c>
      <c r="AQ92">
        <v>681.35876189769999</v>
      </c>
      <c r="AR92">
        <v>640.84079343780002</v>
      </c>
      <c r="AS92">
        <v>600.52863361540005</v>
      </c>
      <c r="AT92">
        <v>560.45778956590004</v>
      </c>
      <c r="AU92">
        <v>520.66239656070002</v>
      </c>
      <c r="AV92">
        <v>481.175518248</v>
      </c>
      <c r="AW92">
        <v>442.02973804449999</v>
      </c>
      <c r="AX92">
        <v>403.25824101270001</v>
      </c>
      <c r="AY92">
        <v>364.89674289620001</v>
      </c>
      <c r="AZ92">
        <v>326.98691349059999</v>
      </c>
      <c r="BA92">
        <v>289.58250290500001</v>
      </c>
      <c r="BB92">
        <v>252.39188287900001</v>
      </c>
      <c r="BC92">
        <v>215.51000707150001</v>
      </c>
      <c r="BD92">
        <v>182.0565750941</v>
      </c>
      <c r="BE92">
        <v>171.69930723429999</v>
      </c>
      <c r="BF92">
        <v>187.71461044450001</v>
      </c>
      <c r="BG92">
        <v>233.1792141402</v>
      </c>
      <c r="BH92">
        <v>311.28041204940001</v>
      </c>
      <c r="BI92">
        <v>425.8436838952</v>
      </c>
    </row>
    <row r="93" spans="1:61" x14ac:dyDescent="0.15">
      <c r="A93" t="s">
        <v>300</v>
      </c>
      <c r="B93">
        <v>1.4999999999999999E-2</v>
      </c>
      <c r="C93">
        <v>2.2627068600000001E-2</v>
      </c>
      <c r="D93">
        <v>2.98792347E-2</v>
      </c>
      <c r="E93">
        <v>3.77955466E-2</v>
      </c>
      <c r="F93">
        <v>4.6330372600000003E-2</v>
      </c>
      <c r="G93">
        <v>5.5423041800000003E-2</v>
      </c>
      <c r="H93">
        <v>6.4999473799999999E-2</v>
      </c>
      <c r="I93">
        <v>7.4973757899999993E-2</v>
      </c>
      <c r="J93">
        <v>8.5249686399999997E-2</v>
      </c>
      <c r="K93">
        <v>9.5722241400000005E-2</v>
      </c>
      <c r="L93">
        <v>0.1062790404</v>
      </c>
      <c r="M93">
        <v>0.11680174</v>
      </c>
      <c r="N93">
        <v>0.12716740000000001</v>
      </c>
      <c r="O93">
        <v>0.1372498087</v>
      </c>
      <c r="P93">
        <v>0.14692076840000001</v>
      </c>
      <c r="Q93">
        <v>0.1560513422</v>
      </c>
      <c r="R93">
        <v>0.1645130615</v>
      </c>
      <c r="S93">
        <v>0.17217908870000001</v>
      </c>
      <c r="T93">
        <v>0.17892533050000001</v>
      </c>
      <c r="U93">
        <v>0.18463148239999999</v>
      </c>
      <c r="V93">
        <v>0.18918169200000001</v>
      </c>
      <c r="W93">
        <v>0.1924661604</v>
      </c>
      <c r="X93">
        <v>0.1943828735</v>
      </c>
      <c r="Y93">
        <v>0.19483976480000001</v>
      </c>
      <c r="Z93">
        <v>0.19483976480000001</v>
      </c>
      <c r="AA93">
        <v>0.19483976480000001</v>
      </c>
      <c r="AB93">
        <v>0.19483976480000001</v>
      </c>
      <c r="AC93">
        <v>0.19483976480000001</v>
      </c>
      <c r="AD93">
        <v>0.19483976480000001</v>
      </c>
      <c r="AE93">
        <v>0.19483976480000001</v>
      </c>
      <c r="AF93">
        <v>0.18820194609999999</v>
      </c>
      <c r="AG93">
        <v>0.18151742670000001</v>
      </c>
      <c r="AH93">
        <v>0.17479195389999999</v>
      </c>
      <c r="AI93">
        <v>0.16803198799999999</v>
      </c>
      <c r="AJ93">
        <v>0.16124441910000001</v>
      </c>
      <c r="AK93">
        <v>0.15443637609999999</v>
      </c>
      <c r="AL93">
        <v>0.1476150926</v>
      </c>
      <c r="AM93">
        <v>0.14078780690000001</v>
      </c>
      <c r="AN93">
        <v>0.1339616871</v>
      </c>
      <c r="AO93">
        <v>0.12714377160000001</v>
      </c>
      <c r="AP93">
        <v>0.12034092320000001</v>
      </c>
      <c r="AQ93">
        <v>0.1135597936</v>
      </c>
      <c r="AR93">
        <v>0.1068067989</v>
      </c>
      <c r="AS93">
        <v>0.1000881056</v>
      </c>
      <c r="AT93">
        <v>9.3409631600000001E-2</v>
      </c>
      <c r="AU93">
        <v>8.6777066099999994E-2</v>
      </c>
      <c r="AV93">
        <v>8.0195919700000007E-2</v>
      </c>
      <c r="AW93">
        <v>7.3671623000000006E-2</v>
      </c>
      <c r="AX93">
        <v>6.7209706800000005E-2</v>
      </c>
      <c r="AY93">
        <v>6.0816123800000003E-2</v>
      </c>
      <c r="AZ93">
        <v>5.4497818900000002E-2</v>
      </c>
      <c r="BA93">
        <v>4.8263750500000001E-2</v>
      </c>
      <c r="BB93">
        <v>4.2065313799999997E-2</v>
      </c>
      <c r="BC93">
        <v>3.5918334500000003E-2</v>
      </c>
      <c r="BD93">
        <v>3.0342762499999999E-2</v>
      </c>
      <c r="BE93">
        <v>2.86165512E-2</v>
      </c>
      <c r="BF93">
        <v>3.1285768399999997E-2</v>
      </c>
      <c r="BG93">
        <v>3.8863202399999998E-2</v>
      </c>
      <c r="BH93">
        <v>5.1880068699999997E-2</v>
      </c>
      <c r="BI93">
        <v>7.0973947300000007E-2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</v>
      </c>
      <c r="C99">
        <v>0.9254548642</v>
      </c>
      <c r="D99">
        <v>1.0546115581</v>
      </c>
      <c r="E99">
        <v>1.187119045</v>
      </c>
      <c r="F99">
        <v>1.3225479790000001</v>
      </c>
      <c r="G99">
        <v>1.4603609752</v>
      </c>
      <c r="H99">
        <v>1.5999073714000001</v>
      </c>
      <c r="I99">
        <v>1.7404331307000001</v>
      </c>
      <c r="J99">
        <v>1.8810989506</v>
      </c>
      <c r="K99">
        <v>2.0210016577999999</v>
      </c>
      <c r="L99">
        <v>2.1591955791999999</v>
      </c>
      <c r="M99">
        <v>2.2947118291000002</v>
      </c>
      <c r="N99">
        <v>2.4265743627999998</v>
      </c>
      <c r="O99">
        <v>2.5538122894000002</v>
      </c>
      <c r="P99">
        <v>2.6754683498</v>
      </c>
      <c r="Q99">
        <v>2.7906037115000002</v>
      </c>
      <c r="R99">
        <v>2.8982993488000002</v>
      </c>
      <c r="S99">
        <v>2.9976542998000002</v>
      </c>
      <c r="T99">
        <v>3.0877810422</v>
      </c>
      <c r="U99">
        <v>3.1653481127999998</v>
      </c>
      <c r="V99">
        <v>3.2298049466999998</v>
      </c>
      <c r="W99">
        <v>3.2805377043999999</v>
      </c>
      <c r="X99">
        <v>3.3168627007999998</v>
      </c>
      <c r="Y99">
        <v>3.3380183514000001</v>
      </c>
      <c r="Z99">
        <v>3.3460466973999998</v>
      </c>
      <c r="AA99">
        <v>3.3438772490000002</v>
      </c>
      <c r="AB99">
        <v>3.3339265983000002</v>
      </c>
      <c r="AC99">
        <v>3.3181762184000001</v>
      </c>
      <c r="AD99">
        <v>3.2982398649000002</v>
      </c>
      <c r="AE99">
        <v>3.2754217880000001</v>
      </c>
      <c r="AF99">
        <v>3.2312280421000001</v>
      </c>
      <c r="AG99">
        <v>3.1697426994</v>
      </c>
      <c r="AH99">
        <v>3.0944005984</v>
      </c>
      <c r="AI99">
        <v>3.0080817226000001</v>
      </c>
      <c r="AJ99">
        <v>2.9131926859999999</v>
      </c>
      <c r="AK99">
        <v>2.8117371120999999</v>
      </c>
      <c r="AL99">
        <v>2.7053763919999998</v>
      </c>
      <c r="AM99">
        <v>2.5954820770000002</v>
      </c>
      <c r="AN99">
        <v>2.4831809852000002</v>
      </c>
      <c r="AO99">
        <v>2.3693939571999998</v>
      </c>
      <c r="AP99">
        <v>2.2548690813999999</v>
      </c>
      <c r="AQ99">
        <v>2.1402101103</v>
      </c>
      <c r="AR99">
        <v>2.0259007126999999</v>
      </c>
      <c r="AS99">
        <v>1.9123251387</v>
      </c>
      <c r="AT99">
        <v>1.7997858245</v>
      </c>
      <c r="AU99">
        <v>1.6885184367999999</v>
      </c>
      <c r="AV99">
        <v>1.5787048565999999</v>
      </c>
      <c r="AW99">
        <v>1.4704846468999999</v>
      </c>
      <c r="AX99">
        <v>1.3639656820999999</v>
      </c>
      <c r="AY99">
        <v>1.2592348798999999</v>
      </c>
      <c r="AZ99">
        <v>1.1563705155999999</v>
      </c>
      <c r="BA99">
        <v>1.0554586381</v>
      </c>
      <c r="BB99">
        <v>0.95625687280000005</v>
      </c>
      <c r="BC99">
        <v>0.85863077350000006</v>
      </c>
      <c r="BD99">
        <v>0.76563050359999996</v>
      </c>
      <c r="BE99">
        <v>0.69960458609999998</v>
      </c>
      <c r="BF99">
        <v>0.6792734332</v>
      </c>
      <c r="BG99">
        <v>0.71741791499999996</v>
      </c>
      <c r="BH99">
        <v>0.82036599840000002</v>
      </c>
      <c r="BI99">
        <v>0.98911760849999997</v>
      </c>
    </row>
    <row r="100" spans="1:61" x14ac:dyDescent="0.15">
      <c r="A100" t="s">
        <v>305</v>
      </c>
      <c r="B100">
        <v>2.1423630968</v>
      </c>
      <c r="C100">
        <v>2.3982291373</v>
      </c>
      <c r="D100">
        <v>2.6096870312</v>
      </c>
      <c r="E100">
        <v>2.8225069754000001</v>
      </c>
      <c r="F100">
        <v>3.0353966959999998</v>
      </c>
      <c r="G100">
        <v>3.2466518725000002</v>
      </c>
      <c r="H100">
        <v>3.4543646456000001</v>
      </c>
      <c r="I100">
        <v>3.6565709932999999</v>
      </c>
      <c r="J100">
        <v>3.8513485444</v>
      </c>
      <c r="K100">
        <v>4.0368756134000003</v>
      </c>
      <c r="L100">
        <v>4.2114610341000001</v>
      </c>
      <c r="M100">
        <v>4.3735528628999996</v>
      </c>
      <c r="N100">
        <v>4.5217324110000003</v>
      </c>
      <c r="O100">
        <v>4.6546985203000002</v>
      </c>
      <c r="P100">
        <v>4.7712456194000001</v>
      </c>
      <c r="Q100">
        <v>4.8702379371999998</v>
      </c>
      <c r="R100">
        <v>4.9505812892999996</v>
      </c>
      <c r="S100">
        <v>5.0111930563999998</v>
      </c>
      <c r="T100">
        <v>5.0509702575000004</v>
      </c>
      <c r="U100">
        <v>5.0437548851000003</v>
      </c>
      <c r="V100">
        <v>5.0132875650999997</v>
      </c>
      <c r="W100">
        <v>4.9581821704999998</v>
      </c>
      <c r="X100">
        <v>4.8768975182999998</v>
      </c>
      <c r="Y100">
        <v>4.7677131795000003</v>
      </c>
      <c r="Z100">
        <v>4.6582038529999998</v>
      </c>
      <c r="AA100">
        <v>4.5603129513000003</v>
      </c>
      <c r="AB100">
        <v>4.4729299112999996</v>
      </c>
      <c r="AC100">
        <v>4.3950136865999996</v>
      </c>
      <c r="AD100">
        <v>4.3255967490999998</v>
      </c>
      <c r="AE100">
        <v>4.2637866646000004</v>
      </c>
      <c r="AF100">
        <v>4.0093902369999999</v>
      </c>
      <c r="AG100">
        <v>3.7669369049000001</v>
      </c>
      <c r="AH100">
        <v>3.5355558166000001</v>
      </c>
      <c r="AI100">
        <v>3.3144212523999999</v>
      </c>
      <c r="AJ100">
        <v>3.1027547208000001</v>
      </c>
      <c r="AK100">
        <v>2.8998269988000001</v>
      </c>
      <c r="AL100">
        <v>2.7049595846000001</v>
      </c>
      <c r="AM100">
        <v>2.5175253338000001</v>
      </c>
      <c r="AN100">
        <v>2.3369482413</v>
      </c>
      <c r="AO100">
        <v>2.1627024465</v>
      </c>
      <c r="AP100">
        <v>1.9943106041000001</v>
      </c>
      <c r="AQ100">
        <v>1.8313417997000001</v>
      </c>
      <c r="AR100">
        <v>1.6734092165000001</v>
      </c>
      <c r="AS100">
        <v>1.5201677977000001</v>
      </c>
      <c r="AT100">
        <v>1.3713122175000001</v>
      </c>
      <c r="AU100">
        <v>1.2265756122</v>
      </c>
      <c r="AV100">
        <v>1.0857297786</v>
      </c>
      <c r="AW100">
        <v>0.9485880324</v>
      </c>
      <c r="AX100">
        <v>0.81501279910000002</v>
      </c>
      <c r="AY100">
        <v>0.6849316366</v>
      </c>
      <c r="AZ100">
        <v>0.55836844819999998</v>
      </c>
      <c r="BA100">
        <v>0.43550260860000001</v>
      </c>
      <c r="BB100">
        <v>0.31309384309999999</v>
      </c>
      <c r="BC100">
        <v>0.19189524220000001</v>
      </c>
      <c r="BD100">
        <v>0.1042062901</v>
      </c>
      <c r="BE100">
        <v>0.25120618169999998</v>
      </c>
      <c r="BF100">
        <v>0.6271097873</v>
      </c>
      <c r="BG100">
        <v>1.1974237938000001</v>
      </c>
      <c r="BH100">
        <v>1.9140713739999999</v>
      </c>
      <c r="BI100">
        <v>2.7314049548999999</v>
      </c>
    </row>
    <row r="101" spans="1:61" x14ac:dyDescent="0.15">
      <c r="A101" t="s">
        <v>306</v>
      </c>
      <c r="B101">
        <v>6.7999999999999996E-3</v>
      </c>
      <c r="C101">
        <v>2.6630000000000001E-2</v>
      </c>
      <c r="D101">
        <v>4.9100621599999998E-2</v>
      </c>
      <c r="E101">
        <v>7.4238394999999999E-2</v>
      </c>
      <c r="F101">
        <v>0.1020604113</v>
      </c>
      <c r="G101">
        <v>0.1325726005</v>
      </c>
      <c r="H101">
        <v>0.16576730980000001</v>
      </c>
      <c r="I101">
        <v>0.20162081139999999</v>
      </c>
      <c r="J101">
        <v>0.2400911194</v>
      </c>
      <c r="K101">
        <v>0.28111631510000001</v>
      </c>
      <c r="L101">
        <v>0.32461344869999997</v>
      </c>
      <c r="M101">
        <v>0.37047800199999997</v>
      </c>
      <c r="N101">
        <v>0.4185838476</v>
      </c>
      <c r="O101">
        <v>0.4687836105</v>
      </c>
      <c r="P101">
        <v>0.52090932749999996</v>
      </c>
      <c r="Q101">
        <v>0.57477330299999996</v>
      </c>
      <c r="R101">
        <v>0.6301690633</v>
      </c>
      <c r="S101">
        <v>0.68687232040000001</v>
      </c>
      <c r="T101">
        <v>0.74464186990000003</v>
      </c>
      <c r="U101">
        <v>0.80322034919999996</v>
      </c>
      <c r="V101">
        <v>0.86227354329999994</v>
      </c>
      <c r="W101">
        <v>0.92146182840000002</v>
      </c>
      <c r="X101">
        <v>0.98043872529999998</v>
      </c>
      <c r="Y101">
        <v>1.0388493246999999</v>
      </c>
      <c r="Z101">
        <v>1.0963285503</v>
      </c>
      <c r="AA101">
        <v>1.152571504</v>
      </c>
      <c r="AB101">
        <v>1.2073541476</v>
      </c>
      <c r="AC101">
        <v>1.2605184589</v>
      </c>
      <c r="AD101">
        <v>1.3119599029</v>
      </c>
      <c r="AE101">
        <v>1.3616169019</v>
      </c>
      <c r="AF101">
        <v>1.4094620241</v>
      </c>
      <c r="AG101">
        <v>1.4550061745</v>
      </c>
      <c r="AH101">
        <v>1.4978745876999999</v>
      </c>
      <c r="AI101">
        <v>1.5377877379</v>
      </c>
      <c r="AJ101">
        <v>1.5745450875</v>
      </c>
      <c r="AK101">
        <v>1.6080112774999999</v>
      </c>
      <c r="AL101">
        <v>1.6381044234</v>
      </c>
      <c r="AM101">
        <v>1.6647862226000001</v>
      </c>
      <c r="AN101">
        <v>1.6880536188999999</v>
      </c>
      <c r="AO101">
        <v>1.7079318030999999</v>
      </c>
      <c r="AP101">
        <v>1.7244683569000001</v>
      </c>
      <c r="AQ101">
        <v>1.7377283751000001</v>
      </c>
      <c r="AR101">
        <v>1.7477904183999999</v>
      </c>
      <c r="AS101">
        <v>1.7547431758000001</v>
      </c>
      <c r="AT101">
        <v>1.7586827249000001</v>
      </c>
      <c r="AU101">
        <v>1.7597103024</v>
      </c>
      <c r="AV101">
        <v>1.7579305057000001</v>
      </c>
      <c r="AW101">
        <v>1.7534498645000001</v>
      </c>
      <c r="AX101">
        <v>1.7463757340999999</v>
      </c>
      <c r="AY101">
        <v>1.7368154828</v>
      </c>
      <c r="AZ101">
        <v>1.7248759677000001</v>
      </c>
      <c r="BA101">
        <v>1.7106633313999999</v>
      </c>
      <c r="BB101">
        <v>1.6942832139999999</v>
      </c>
      <c r="BC101">
        <v>1.6758325555</v>
      </c>
      <c r="BD101">
        <v>1.6554025109999999</v>
      </c>
      <c r="BE101">
        <v>1.6331582108</v>
      </c>
      <c r="BF101">
        <v>1.6098193702000001</v>
      </c>
      <c r="BG101">
        <v>1.5865557216999999</v>
      </c>
      <c r="BH101">
        <v>1.5648272766</v>
      </c>
      <c r="BI101">
        <v>1.5462157446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75.901133199599997</v>
      </c>
      <c r="D104">
        <v>89.658501964400003</v>
      </c>
      <c r="E104">
        <v>104.89019052170001</v>
      </c>
      <c r="F104">
        <v>121.61313931239999</v>
      </c>
      <c r="G104">
        <v>139.8421937148</v>
      </c>
      <c r="H104">
        <v>159.5899954658</v>
      </c>
      <c r="I104">
        <v>180.86689444090001</v>
      </c>
      <c r="J104">
        <v>203.68089168029999</v>
      </c>
      <c r="K104">
        <v>228.03761355270001</v>
      </c>
      <c r="L104">
        <v>253.94031202529999</v>
      </c>
      <c r="M104">
        <v>281.38988307260001</v>
      </c>
      <c r="N104">
        <v>310.38489195049999</v>
      </c>
      <c r="O104">
        <v>340.92158805719998</v>
      </c>
      <c r="P104">
        <v>372.99388081680002</v>
      </c>
      <c r="Q104">
        <v>406.593225856</v>
      </c>
      <c r="R104">
        <v>441.70832785750002</v>
      </c>
      <c r="S104">
        <v>478.32448324839999</v>
      </c>
      <c r="T104">
        <v>516.42222452850001</v>
      </c>
      <c r="U104">
        <v>555.97461567959999</v>
      </c>
      <c r="V104">
        <v>596.95235361569996</v>
      </c>
      <c r="W104">
        <v>639.30619134710003</v>
      </c>
      <c r="X104">
        <v>682.95200047169999</v>
      </c>
      <c r="Y104">
        <v>727.74162200700005</v>
      </c>
      <c r="Z104">
        <v>773.9872424504</v>
      </c>
      <c r="AA104">
        <v>821.80057564289996</v>
      </c>
      <c r="AB104">
        <v>871.13318778090002</v>
      </c>
      <c r="AC104">
        <v>921.99217728650001</v>
      </c>
      <c r="AD104">
        <v>974.47320926420002</v>
      </c>
      <c r="AE104">
        <v>1028.8276167392</v>
      </c>
      <c r="AF104">
        <v>1081.8567798081999</v>
      </c>
      <c r="AG104">
        <v>1136.3471627910999</v>
      </c>
      <c r="AH104">
        <v>1192.1422983431</v>
      </c>
      <c r="AI104">
        <v>1249.1092732768</v>
      </c>
      <c r="AJ104">
        <v>1307.1298175881</v>
      </c>
      <c r="AK104">
        <v>1366.0950871826001</v>
      </c>
      <c r="AL104">
        <v>1425.9026750899</v>
      </c>
      <c r="AM104">
        <v>1486.4549247174</v>
      </c>
      <c r="AN104">
        <v>1547.6579415986</v>
      </c>
      <c r="AO104">
        <v>1609.4209213738</v>
      </c>
      <c r="AP104">
        <v>1671.6554753427999</v>
      </c>
      <c r="AQ104">
        <v>1734.2746614181999</v>
      </c>
      <c r="AR104">
        <v>1797.1913159137</v>
      </c>
      <c r="AS104">
        <v>1860.3150462788001</v>
      </c>
      <c r="AT104">
        <v>1923.5467555313001</v>
      </c>
      <c r="AU104">
        <v>1986.7686876563</v>
      </c>
      <c r="AV104">
        <v>2049.8263241842001</v>
      </c>
      <c r="AW104">
        <v>2112.4954179631</v>
      </c>
      <c r="AX104">
        <v>2174.4217031599001</v>
      </c>
      <c r="AY104">
        <v>2235.0096420094001</v>
      </c>
      <c r="AZ104">
        <v>2293.213640165</v>
      </c>
      <c r="BA104">
        <v>2370.6336704639002</v>
      </c>
      <c r="BB104">
        <v>2443.8186903715</v>
      </c>
      <c r="BC104">
        <v>2513.8375092113001</v>
      </c>
      <c r="BD104">
        <v>2581.4746249527002</v>
      </c>
      <c r="BE104">
        <v>2647.4368185814001</v>
      </c>
      <c r="BF104">
        <v>2711.9581323431998</v>
      </c>
      <c r="BG104">
        <v>2775.1670215170998</v>
      </c>
      <c r="BH104">
        <v>2837.1246363967998</v>
      </c>
      <c r="BI104">
        <v>2897.8392947679999</v>
      </c>
    </row>
    <row r="105" spans="1:61" x14ac:dyDescent="0.15">
      <c r="A105" t="s">
        <v>310</v>
      </c>
      <c r="B105">
        <v>1.7087999999999999E-3</v>
      </c>
      <c r="C105">
        <v>2.2867661E-3</v>
      </c>
      <c r="D105">
        <v>2.9695887999999998E-3</v>
      </c>
      <c r="E105">
        <v>3.7627018000000001E-3</v>
      </c>
      <c r="F105">
        <v>4.6701855E-3</v>
      </c>
      <c r="G105">
        <v>5.6941867000000002E-3</v>
      </c>
      <c r="H105">
        <v>6.8344086000000004E-3</v>
      </c>
      <c r="I105">
        <v>8.0877169999999995E-3</v>
      </c>
      <c r="J105">
        <v>9.4478837999999992E-3</v>
      </c>
      <c r="K105">
        <v>1.09054754E-2</v>
      </c>
      <c r="L105">
        <v>1.24478752E-2</v>
      </c>
      <c r="M105">
        <v>1.4059425400000001E-2</v>
      </c>
      <c r="N105">
        <v>1.5721662599999998E-2</v>
      </c>
      <c r="O105">
        <v>1.7413625700000001E-2</v>
      </c>
      <c r="P105">
        <v>1.9112209500000001E-2</v>
      </c>
      <c r="Q105">
        <v>2.0792542399999999E-2</v>
      </c>
      <c r="R105">
        <v>2.2428371400000001E-2</v>
      </c>
      <c r="S105">
        <v>2.39924366E-2</v>
      </c>
      <c r="T105">
        <v>2.5456825999999998E-2</v>
      </c>
      <c r="U105">
        <v>2.6751874599999999E-2</v>
      </c>
      <c r="V105">
        <v>2.78524788E-2</v>
      </c>
      <c r="W105">
        <v>2.8734346800000001E-2</v>
      </c>
      <c r="X105">
        <v>2.9374213699999999E-2</v>
      </c>
      <c r="Y105">
        <v>2.97501186E-2</v>
      </c>
      <c r="Z105">
        <v>2.98933961E-2</v>
      </c>
      <c r="AA105">
        <v>2.9854645199999998E-2</v>
      </c>
      <c r="AB105">
        <v>2.9677227699999999E-2</v>
      </c>
      <c r="AC105">
        <v>2.93974834E-2</v>
      </c>
      <c r="AD105">
        <v>2.90452912E-2</v>
      </c>
      <c r="AE105">
        <v>2.86447957E-2</v>
      </c>
      <c r="AF105">
        <v>2.7877028500000001E-2</v>
      </c>
      <c r="AG105">
        <v>2.6826207599999999E-2</v>
      </c>
      <c r="AH105">
        <v>2.5566091199999998E-2</v>
      </c>
      <c r="AI105">
        <v>2.4159643599999999E-2</v>
      </c>
      <c r="AJ105">
        <v>2.2659466600000001E-2</v>
      </c>
      <c r="AK105">
        <v>2.1108661099999999E-2</v>
      </c>
      <c r="AL105">
        <v>1.9541894000000001E-2</v>
      </c>
      <c r="AM105">
        <v>1.7986527700000001E-2</v>
      </c>
      <c r="AN105">
        <v>1.6463721399999999E-2</v>
      </c>
      <c r="AO105">
        <v>1.4989453999999999E-2</v>
      </c>
      <c r="AP105">
        <v>1.35754403E-2</v>
      </c>
      <c r="AQ105">
        <v>1.2229933199999999E-2</v>
      </c>
      <c r="AR105">
        <v>1.09584108E-2</v>
      </c>
      <c r="AS105">
        <v>9.7641564999999993E-3</v>
      </c>
      <c r="AT105">
        <v>8.6487414999999995E-3</v>
      </c>
      <c r="AU105">
        <v>7.6124223000000003E-3</v>
      </c>
      <c r="AV105">
        <v>6.6544650999999996E-3</v>
      </c>
      <c r="AW105">
        <v>5.7734079999999998E-3</v>
      </c>
      <c r="AX105">
        <v>4.9672744E-3</v>
      </c>
      <c r="AY105">
        <v>4.2337455000000003E-3</v>
      </c>
      <c r="AZ105">
        <v>3.5703047000000001E-3</v>
      </c>
      <c r="BA105">
        <v>2.9743611000000001E-3</v>
      </c>
      <c r="BB105">
        <v>2.4415206000000002E-3</v>
      </c>
      <c r="BC105">
        <v>1.9684490000000002E-3</v>
      </c>
      <c r="BD105">
        <v>1.5651275000000001E-3</v>
      </c>
      <c r="BE105">
        <v>1.3068223999999999E-3</v>
      </c>
      <c r="BF105">
        <v>1.2319710999999999E-3</v>
      </c>
      <c r="BG105">
        <v>1.3742182E-3</v>
      </c>
      <c r="BH105">
        <v>1.796911E-3</v>
      </c>
      <c r="BI105">
        <v>2.6122042E-3</v>
      </c>
    </row>
    <row r="106" spans="1:61" x14ac:dyDescent="0.15">
      <c r="A106" t="s">
        <v>311</v>
      </c>
      <c r="B106">
        <v>0.1086488991</v>
      </c>
      <c r="C106">
        <v>0.17356813870000001</v>
      </c>
      <c r="D106">
        <v>0.26624888219999998</v>
      </c>
      <c r="E106">
        <v>0.39467051330000003</v>
      </c>
      <c r="F106">
        <v>0.5679559233</v>
      </c>
      <c r="G106">
        <v>0.79628755330000001</v>
      </c>
      <c r="H106">
        <v>1.0907032381999999</v>
      </c>
      <c r="I106">
        <v>1.4628002528999999</v>
      </c>
      <c r="J106">
        <v>1.9243533988999999</v>
      </c>
      <c r="K106">
        <v>2.4868585758999999</v>
      </c>
      <c r="L106">
        <v>3.1610173164000002</v>
      </c>
      <c r="M106">
        <v>3.9561800554</v>
      </c>
      <c r="N106">
        <v>4.8797665407000004</v>
      </c>
      <c r="O106">
        <v>5.9366809441999999</v>
      </c>
      <c r="P106">
        <v>7.1287371844000003</v>
      </c>
      <c r="Q106">
        <v>8.4541069001999993</v>
      </c>
      <c r="R106">
        <v>9.9067984441999997</v>
      </c>
      <c r="S106">
        <v>11.4761698261</v>
      </c>
      <c r="T106">
        <v>13.1464707182</v>
      </c>
      <c r="U106">
        <v>14.8733631788</v>
      </c>
      <c r="V106">
        <v>16.626602763600001</v>
      </c>
      <c r="W106">
        <v>18.370045795599999</v>
      </c>
      <c r="X106">
        <v>20.061178028899999</v>
      </c>
      <c r="Y106">
        <v>21.650399559899999</v>
      </c>
      <c r="Z106">
        <v>23.137107212899998</v>
      </c>
      <c r="AA106">
        <v>24.534564611</v>
      </c>
      <c r="AB106">
        <v>25.852817990999998</v>
      </c>
      <c r="AC106">
        <v>27.104249746299999</v>
      </c>
      <c r="AD106">
        <v>28.303858101199999</v>
      </c>
      <c r="AE106">
        <v>29.4705568555</v>
      </c>
      <c r="AF106">
        <v>30.158952329200002</v>
      </c>
      <c r="AG106">
        <v>30.483884943500001</v>
      </c>
      <c r="AH106">
        <v>30.478418745900001</v>
      </c>
      <c r="AI106">
        <v>30.178034841399999</v>
      </c>
      <c r="AJ106">
        <v>29.618864496</v>
      </c>
      <c r="AK106">
        <v>28.836438251499999</v>
      </c>
      <c r="AL106">
        <v>27.864838928200001</v>
      </c>
      <c r="AM106">
        <v>26.736162613099999</v>
      </c>
      <c r="AN106">
        <v>25.4802092342</v>
      </c>
      <c r="AO106">
        <v>24.124340907400001</v>
      </c>
      <c r="AP106">
        <v>22.693459130299999</v>
      </c>
      <c r="AQ106">
        <v>21.2100632141</v>
      </c>
      <c r="AR106">
        <v>19.694360677100001</v>
      </c>
      <c r="AS106">
        <v>18.1644071666</v>
      </c>
      <c r="AT106">
        <v>16.636258588899999</v>
      </c>
      <c r="AU106">
        <v>15.124122354000001</v>
      </c>
      <c r="AV106">
        <v>13.640497724499999</v>
      </c>
      <c r="AW106">
        <v>12.196297964499999</v>
      </c>
      <c r="AX106">
        <v>10.800949173099999</v>
      </c>
      <c r="AY106">
        <v>9.4624620782999997</v>
      </c>
      <c r="AZ106">
        <v>8.1874714237999999</v>
      </c>
      <c r="BA106">
        <v>7.0511206692000004</v>
      </c>
      <c r="BB106">
        <v>5.9666337783000003</v>
      </c>
      <c r="BC106">
        <v>4.9483608554999998</v>
      </c>
      <c r="BD106">
        <v>4.0403368786999998</v>
      </c>
      <c r="BE106">
        <v>3.4597296322000002</v>
      </c>
      <c r="BF106">
        <v>3.3410540433000002</v>
      </c>
      <c r="BG106">
        <v>3.8136850315999999</v>
      </c>
      <c r="BH106">
        <v>5.0980604431999996</v>
      </c>
      <c r="BI106">
        <v>7.5697480571</v>
      </c>
    </row>
    <row r="107" spans="1:61" x14ac:dyDescent="0.15">
      <c r="A107" t="s">
        <v>312</v>
      </c>
      <c r="B107">
        <v>63.473337920100001</v>
      </c>
      <c r="C107">
        <v>75.727565060900005</v>
      </c>
      <c r="D107">
        <v>89.3922530822</v>
      </c>
      <c r="E107">
        <v>104.49552000840001</v>
      </c>
      <c r="F107">
        <v>121.045183389</v>
      </c>
      <c r="G107">
        <v>139.0459061615</v>
      </c>
      <c r="H107">
        <v>158.49929222759999</v>
      </c>
      <c r="I107">
        <v>179.40409418799999</v>
      </c>
      <c r="J107">
        <v>201.7565382814</v>
      </c>
      <c r="K107">
        <v>225.55075497670001</v>
      </c>
      <c r="L107">
        <v>250.77929470890001</v>
      </c>
      <c r="M107">
        <v>277.4337030172</v>
      </c>
      <c r="N107">
        <v>305.50512540969999</v>
      </c>
      <c r="O107">
        <v>334.98490711300002</v>
      </c>
      <c r="P107">
        <v>365.86514363250001</v>
      </c>
      <c r="Q107">
        <v>398.13911895590002</v>
      </c>
      <c r="R107">
        <v>431.80152941329999</v>
      </c>
      <c r="S107">
        <v>466.84831342230001</v>
      </c>
      <c r="T107">
        <v>503.27575381029999</v>
      </c>
      <c r="U107">
        <v>541.1012525008</v>
      </c>
      <c r="V107">
        <v>580.32575085209999</v>
      </c>
      <c r="W107">
        <v>620.93614555149998</v>
      </c>
      <c r="X107">
        <v>662.89082244279996</v>
      </c>
      <c r="Y107">
        <v>706.09122244720004</v>
      </c>
      <c r="Z107">
        <v>750.85013523750001</v>
      </c>
      <c r="AA107">
        <v>797.26601103190001</v>
      </c>
      <c r="AB107">
        <v>845.28036978989996</v>
      </c>
      <c r="AC107">
        <v>894.88792754020005</v>
      </c>
      <c r="AD107">
        <v>946.16935116299999</v>
      </c>
      <c r="AE107">
        <v>999.3570598837</v>
      </c>
      <c r="AF107">
        <v>1051.6978274789999</v>
      </c>
      <c r="AG107">
        <v>1105.8632778476001</v>
      </c>
      <c r="AH107">
        <v>1161.6638795971</v>
      </c>
      <c r="AI107">
        <v>1218.9312384355001</v>
      </c>
      <c r="AJ107">
        <v>1277.5109530921</v>
      </c>
      <c r="AK107">
        <v>1337.2586489312</v>
      </c>
      <c r="AL107">
        <v>1398.0378361616999</v>
      </c>
      <c r="AM107">
        <v>1459.7187621042999</v>
      </c>
      <c r="AN107">
        <v>1522.1777323644001</v>
      </c>
      <c r="AO107">
        <v>1585.2965804664</v>
      </c>
      <c r="AP107">
        <v>1648.9620162125</v>
      </c>
      <c r="AQ107">
        <v>1713.0645982041001</v>
      </c>
      <c r="AR107">
        <v>1777.4969552365999</v>
      </c>
      <c r="AS107">
        <v>1842.1506391122</v>
      </c>
      <c r="AT107">
        <v>1906.9104969424</v>
      </c>
      <c r="AU107">
        <v>1971.6445653021999</v>
      </c>
      <c r="AV107">
        <v>2036.1858264596001</v>
      </c>
      <c r="AW107">
        <v>2100.2991199986</v>
      </c>
      <c r="AX107">
        <v>2163.6207539868001</v>
      </c>
      <c r="AY107">
        <v>2225.5471799310999</v>
      </c>
      <c r="AZ107">
        <v>2285.0261687411999</v>
      </c>
      <c r="BA107">
        <v>2363.5825497946998</v>
      </c>
      <c r="BB107">
        <v>2437.8520565931999</v>
      </c>
      <c r="BC107">
        <v>2508.8891483558</v>
      </c>
      <c r="BD107">
        <v>2577.4342880740001</v>
      </c>
      <c r="BE107">
        <v>2643.9770889493002</v>
      </c>
      <c r="BF107">
        <v>2708.6170782999002</v>
      </c>
      <c r="BG107">
        <v>2771.3533364855002</v>
      </c>
      <c r="BH107">
        <v>2832.0265759536001</v>
      </c>
      <c r="BI107">
        <v>2890.2695467109002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4.8684340000000002E-4</v>
      </c>
      <c r="C109">
        <v>4.9043146599999997E-2</v>
      </c>
      <c r="D109">
        <v>7.3550216799999998E-2</v>
      </c>
      <c r="E109">
        <v>0.10782451429999999</v>
      </c>
      <c r="F109">
        <v>0.15467356700000001</v>
      </c>
      <c r="G109">
        <v>0.21739353859999999</v>
      </c>
      <c r="H109">
        <v>0.29978817229999999</v>
      </c>
      <c r="I109">
        <v>0.40617721969999998</v>
      </c>
      <c r="J109">
        <v>0.5413926416</v>
      </c>
      <c r="K109">
        <v>0.71076089819999999</v>
      </c>
      <c r="L109">
        <v>0.92006968759999996</v>
      </c>
      <c r="M109">
        <v>1.1755175549000001</v>
      </c>
      <c r="N109">
        <v>1.4836448637999999</v>
      </c>
      <c r="O109">
        <v>1.8512447285</v>
      </c>
      <c r="P109">
        <v>2.2852526934999999</v>
      </c>
      <c r="Q109">
        <v>2.7926143605</v>
      </c>
      <c r="R109">
        <v>3.380131048</v>
      </c>
      <c r="S109">
        <v>4.0542854456999997</v>
      </c>
      <c r="T109">
        <v>4.8210529836999996</v>
      </c>
      <c r="U109">
        <v>5.6859037613999996</v>
      </c>
      <c r="V109">
        <v>6.6530644133000001</v>
      </c>
      <c r="W109">
        <v>7.7247518963999999</v>
      </c>
      <c r="X109">
        <v>8.9001988422</v>
      </c>
      <c r="Y109">
        <v>9.2299450402000005</v>
      </c>
      <c r="Z109">
        <v>9.1538894329999998</v>
      </c>
      <c r="AA109">
        <v>9.0653555193000006</v>
      </c>
      <c r="AB109">
        <v>8.9649030315000005</v>
      </c>
      <c r="AC109">
        <v>8.8537352042999995</v>
      </c>
      <c r="AD109">
        <v>8.7337869520999991</v>
      </c>
      <c r="AE109">
        <v>14.3420375802</v>
      </c>
      <c r="AF109">
        <v>14.0818680862</v>
      </c>
      <c r="AG109">
        <v>13.8139383881</v>
      </c>
      <c r="AH109">
        <v>13.5376667387</v>
      </c>
      <c r="AI109">
        <v>13.2531216238</v>
      </c>
      <c r="AJ109">
        <v>12.9607707958</v>
      </c>
      <c r="AK109">
        <v>12.661328110299999</v>
      </c>
      <c r="AL109">
        <v>12.355657234200001</v>
      </c>
      <c r="AM109">
        <v>12.0447086445</v>
      </c>
      <c r="AN109">
        <v>11.7294762807</v>
      </c>
      <c r="AO109">
        <v>11.410966138099999</v>
      </c>
      <c r="AP109">
        <v>11.0901719673</v>
      </c>
      <c r="AQ109">
        <v>10.7680550331</v>
      </c>
      <c r="AR109">
        <v>10.4455253477</v>
      </c>
      <c r="AS109">
        <v>10.1234216571</v>
      </c>
      <c r="AT109">
        <v>9.8024864245999996</v>
      </c>
      <c r="AU109">
        <v>9.4833301142999993</v>
      </c>
      <c r="AV109">
        <v>9.1663753329999995</v>
      </c>
      <c r="AW109">
        <v>8.8517648610999995</v>
      </c>
      <c r="AX109">
        <v>8.5392056631000006</v>
      </c>
      <c r="AY109">
        <v>8.2276983354999995</v>
      </c>
      <c r="AZ109">
        <v>7.9150554420999999</v>
      </c>
      <c r="BA109">
        <v>7.6730703533</v>
      </c>
      <c r="BB109">
        <v>7.4191367862000002</v>
      </c>
      <c r="BC109">
        <v>6.8838193464000001</v>
      </c>
      <c r="BD109">
        <v>4.8411483379</v>
      </c>
      <c r="BE109">
        <v>3.0608029539000001</v>
      </c>
      <c r="BF109">
        <v>1.6560003709</v>
      </c>
      <c r="BG109">
        <v>0.68550120049999996</v>
      </c>
      <c r="BH109">
        <v>0.1552717901</v>
      </c>
      <c r="BI109">
        <v>0</v>
      </c>
    </row>
    <row r="110" spans="1:61" x14ac:dyDescent="0.15">
      <c r="A110" t="s">
        <v>315</v>
      </c>
      <c r="B110">
        <v>63.472851076700003</v>
      </c>
      <c r="C110">
        <v>75.678521914300006</v>
      </c>
      <c r="D110">
        <v>89.318702865399999</v>
      </c>
      <c r="E110">
        <v>104.3876954941</v>
      </c>
      <c r="F110">
        <v>120.890509822</v>
      </c>
      <c r="G110">
        <v>138.82851262290001</v>
      </c>
      <c r="H110">
        <v>158.1995040553</v>
      </c>
      <c r="I110">
        <v>178.99791696829999</v>
      </c>
      <c r="J110">
        <v>201.2151456398</v>
      </c>
      <c r="K110">
        <v>224.8399940786</v>
      </c>
      <c r="L110">
        <v>249.85922502130001</v>
      </c>
      <c r="M110">
        <v>276.2581854622</v>
      </c>
      <c r="N110">
        <v>304.02148054589998</v>
      </c>
      <c r="O110">
        <v>333.13366238449998</v>
      </c>
      <c r="P110">
        <v>363.57989093899999</v>
      </c>
      <c r="Q110">
        <v>395.34650459540001</v>
      </c>
      <c r="R110">
        <v>428.42139836529998</v>
      </c>
      <c r="S110">
        <v>462.79402797659998</v>
      </c>
      <c r="T110">
        <v>498.45470082669999</v>
      </c>
      <c r="U110">
        <v>535.41534873939997</v>
      </c>
      <c r="V110">
        <v>573.67268643880004</v>
      </c>
      <c r="W110">
        <v>613.21139365509998</v>
      </c>
      <c r="X110">
        <v>653.99062360059997</v>
      </c>
      <c r="Y110">
        <v>696.86127740699999</v>
      </c>
      <c r="Z110">
        <v>741.69624580449999</v>
      </c>
      <c r="AA110">
        <v>788.20065551259995</v>
      </c>
      <c r="AB110">
        <v>836.31546675840002</v>
      </c>
      <c r="AC110">
        <v>886.0341923359</v>
      </c>
      <c r="AD110">
        <v>937.4355642109</v>
      </c>
      <c r="AE110">
        <v>985.01502230350002</v>
      </c>
      <c r="AF110">
        <v>1037.6159593928001</v>
      </c>
      <c r="AG110">
        <v>1092.0493394595001</v>
      </c>
      <c r="AH110">
        <v>1148.1262128584001</v>
      </c>
      <c r="AI110">
        <v>1205.6781168115999</v>
      </c>
      <c r="AJ110">
        <v>1264.5501822964</v>
      </c>
      <c r="AK110">
        <v>1324.5973208209</v>
      </c>
      <c r="AL110">
        <v>1385.6821789275</v>
      </c>
      <c r="AM110">
        <v>1447.6740534598</v>
      </c>
      <c r="AN110">
        <v>1510.4482560836</v>
      </c>
      <c r="AO110">
        <v>1573.8856143283001</v>
      </c>
      <c r="AP110">
        <v>1637.8718442452</v>
      </c>
      <c r="AQ110">
        <v>1702.2965431708999</v>
      </c>
      <c r="AR110">
        <v>1767.0514298889</v>
      </c>
      <c r="AS110">
        <v>1832.027217455</v>
      </c>
      <c r="AT110">
        <v>1897.1080105178</v>
      </c>
      <c r="AU110">
        <v>1962.1612351880001</v>
      </c>
      <c r="AV110">
        <v>2027.0194511266</v>
      </c>
      <c r="AW110">
        <v>2091.4473551374999</v>
      </c>
      <c r="AX110">
        <v>2155.0815483237002</v>
      </c>
      <c r="AY110">
        <v>2217.3194815955999</v>
      </c>
      <c r="AZ110">
        <v>2277.1111132991</v>
      </c>
      <c r="BA110">
        <v>2355.9094794414</v>
      </c>
      <c r="BB110">
        <v>2430.432919807</v>
      </c>
      <c r="BC110">
        <v>2502.0053290094002</v>
      </c>
      <c r="BD110">
        <v>2572.5931397361001</v>
      </c>
      <c r="BE110">
        <v>2640.9162859953999</v>
      </c>
      <c r="BF110">
        <v>2706.9610779290001</v>
      </c>
      <c r="BG110">
        <v>2770.6678352851</v>
      </c>
      <c r="BH110">
        <v>2831.8713041635001</v>
      </c>
      <c r="BI110">
        <v>2890.2695467109002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36.8530001098</v>
      </c>
      <c r="C112">
        <v>34.543728966700002</v>
      </c>
      <c r="D112">
        <v>36.937439531700001</v>
      </c>
      <c r="E112">
        <v>39.236006468900001</v>
      </c>
      <c r="F112">
        <v>41.352150576900002</v>
      </c>
      <c r="G112">
        <v>43.209983318399999</v>
      </c>
      <c r="H112">
        <v>44.743945957699999</v>
      </c>
      <c r="I112">
        <v>45.897924621199998</v>
      </c>
      <c r="J112">
        <v>46.624512235499999</v>
      </c>
      <c r="K112">
        <v>46.884388703500001</v>
      </c>
      <c r="L112">
        <v>46.645794759300003</v>
      </c>
      <c r="M112">
        <v>45.884079595000003</v>
      </c>
      <c r="N112">
        <v>44.5813066308</v>
      </c>
      <c r="O112">
        <v>42.725905005000001</v>
      </c>
      <c r="P112">
        <v>40.312356094499997</v>
      </c>
      <c r="Q112">
        <v>37.340903833500001</v>
      </c>
      <c r="R112">
        <v>33.817273717500001</v>
      </c>
      <c r="S112">
        <v>29.752376058999999</v>
      </c>
      <c r="T112">
        <v>25.1619511273</v>
      </c>
      <c r="U112">
        <v>20.0648400812</v>
      </c>
      <c r="V112">
        <v>14.487079767099999</v>
      </c>
      <c r="W112">
        <v>8.4624416429</v>
      </c>
      <c r="X112">
        <v>2.0343058196000001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-29.195985754100001</v>
      </c>
      <c r="AF112">
        <v>-29.4024526448</v>
      </c>
      <c r="AG112">
        <v>-29.583431523800002</v>
      </c>
      <c r="AH112">
        <v>-29.735827458100001</v>
      </c>
      <c r="AI112">
        <v>-29.857781699899999</v>
      </c>
      <c r="AJ112">
        <v>-29.948269148600001</v>
      </c>
      <c r="AK112">
        <v>-30.0068519497</v>
      </c>
      <c r="AL112">
        <v>-30.033524228800001</v>
      </c>
      <c r="AM112">
        <v>-30.028609571099999</v>
      </c>
      <c r="AN112">
        <v>-29.9926884355</v>
      </c>
      <c r="AO112">
        <v>-29.9265423941</v>
      </c>
      <c r="AP112">
        <v>-29.8311064677</v>
      </c>
      <c r="AQ112">
        <v>-29.707423558599999</v>
      </c>
      <c r="AR112">
        <v>-29.556594848900001</v>
      </c>
      <c r="AS112">
        <v>-29.3797182707</v>
      </c>
      <c r="AT112">
        <v>-29.177802482299999</v>
      </c>
      <c r="AU112">
        <v>-28.951635443600001</v>
      </c>
      <c r="AV112">
        <v>-28.701571056999999</v>
      </c>
      <c r="AW112">
        <v>-28.427169633199998</v>
      </c>
      <c r="AX112">
        <v>-28.126576826499999</v>
      </c>
      <c r="AY112">
        <v>-27.795428046200001</v>
      </c>
      <c r="AZ112">
        <v>-27.424866742199999</v>
      </c>
      <c r="BA112">
        <v>-27.2681249237</v>
      </c>
      <c r="BB112">
        <v>-27.0417611986</v>
      </c>
      <c r="BC112">
        <v>-24.528032210999999</v>
      </c>
      <c r="BD112">
        <v>-7.593929503</v>
      </c>
      <c r="BE112">
        <v>11.7424357472</v>
      </c>
      <c r="BF112">
        <v>33.334659776400002</v>
      </c>
      <c r="BG112">
        <v>57.263808184399998</v>
      </c>
      <c r="BH112">
        <v>83.997798819300002</v>
      </c>
      <c r="BI112">
        <v>122.9033194113</v>
      </c>
    </row>
    <row r="113" spans="1:61" x14ac:dyDescent="0.15">
      <c r="A113" t="s">
        <v>317</v>
      </c>
      <c r="B113">
        <v>33.553000109800003</v>
      </c>
      <c r="C113">
        <v>31.903728966700001</v>
      </c>
      <c r="D113">
        <v>34.825439531699999</v>
      </c>
      <c r="E113">
        <v>37.546406468900003</v>
      </c>
      <c r="F113">
        <v>40.0004705769</v>
      </c>
      <c r="G113">
        <v>42.128639318399998</v>
      </c>
      <c r="H113">
        <v>43.8788707577</v>
      </c>
      <c r="I113">
        <v>45.205864461200001</v>
      </c>
      <c r="J113">
        <v>46.0708641075</v>
      </c>
      <c r="K113">
        <v>46.441470201100003</v>
      </c>
      <c r="L113">
        <v>46.291459957400001</v>
      </c>
      <c r="M113">
        <v>45.600611753400003</v>
      </c>
      <c r="N113">
        <v>44.3545323576</v>
      </c>
      <c r="O113">
        <v>42.544485586500002</v>
      </c>
      <c r="P113">
        <v>40.167220559699999</v>
      </c>
      <c r="Q113">
        <v>37.224795405599998</v>
      </c>
      <c r="R113">
        <v>33.724386975199998</v>
      </c>
      <c r="S113">
        <v>29.678066665199999</v>
      </c>
      <c r="T113">
        <v>25.102503612300001</v>
      </c>
      <c r="U113">
        <v>20.017282069099998</v>
      </c>
      <c r="V113">
        <v>14.449033357499999</v>
      </c>
      <c r="W113">
        <v>8.4320045151999992</v>
      </c>
      <c r="X113">
        <v>2.0099561173999998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-29.201092256700001</v>
      </c>
      <c r="AF113">
        <v>-29.406537846900001</v>
      </c>
      <c r="AG113">
        <v>-29.586699685500001</v>
      </c>
      <c r="AH113">
        <v>-29.738441987400002</v>
      </c>
      <c r="AI113">
        <v>-29.859873323399999</v>
      </c>
      <c r="AJ113">
        <v>-29.9499424473</v>
      </c>
      <c r="AK113">
        <v>-30.0081905887</v>
      </c>
      <c r="AL113">
        <v>-30.03459514</v>
      </c>
      <c r="AM113">
        <v>-30.029466300100001</v>
      </c>
      <c r="AN113">
        <v>-29.9933738187</v>
      </c>
      <c r="AO113">
        <v>-29.927090700699999</v>
      </c>
      <c r="AP113">
        <v>-29.831545112899999</v>
      </c>
      <c r="AQ113">
        <v>-29.707774474800001</v>
      </c>
      <c r="AR113">
        <v>-29.5568755818</v>
      </c>
      <c r="AS113">
        <v>-29.379942857100001</v>
      </c>
      <c r="AT113">
        <v>-29.177982151399998</v>
      </c>
      <c r="AU113">
        <v>-28.951779178900001</v>
      </c>
      <c r="AV113">
        <v>-28.701686045199999</v>
      </c>
      <c r="AW113">
        <v>-28.4272616238</v>
      </c>
      <c r="AX113">
        <v>-28.126650419000001</v>
      </c>
      <c r="AY113">
        <v>-27.795486920199998</v>
      </c>
      <c r="AZ113">
        <v>-27.424913841399999</v>
      </c>
      <c r="BA113">
        <v>-27.268162603099999</v>
      </c>
      <c r="BB113">
        <v>-27.041791342100002</v>
      </c>
      <c r="BC113">
        <v>-24.528056325800002</v>
      </c>
      <c r="BD113">
        <v>-7.5939487949000002</v>
      </c>
      <c r="BE113">
        <v>11.7424203138</v>
      </c>
      <c r="BF113">
        <v>33.334647429699999</v>
      </c>
      <c r="BG113">
        <v>57.263798307000002</v>
      </c>
      <c r="BH113">
        <v>83.997790917399996</v>
      </c>
      <c r="BI113">
        <v>122.90331308979999</v>
      </c>
    </row>
    <row r="114" spans="1:61" x14ac:dyDescent="0.15">
      <c r="A114" t="s">
        <v>318</v>
      </c>
      <c r="B114">
        <v>0.52771235670000005</v>
      </c>
      <c r="C114">
        <v>0.4203327094</v>
      </c>
      <c r="D114">
        <v>0.38842316980000002</v>
      </c>
      <c r="E114">
        <v>0.35795917890000001</v>
      </c>
      <c r="F114">
        <v>0.32891569780000002</v>
      </c>
      <c r="G114">
        <v>0.3012584271</v>
      </c>
      <c r="H114">
        <v>0.27494750299999998</v>
      </c>
      <c r="I114">
        <v>0.2499399605</v>
      </c>
      <c r="J114">
        <v>0.22619139050000001</v>
      </c>
      <c r="K114">
        <v>0.20365706110000001</v>
      </c>
      <c r="L114">
        <v>0.18229267969999999</v>
      </c>
      <c r="M114">
        <v>0.16205490850000001</v>
      </c>
      <c r="N114">
        <v>0.14290171169999999</v>
      </c>
      <c r="O114">
        <v>0.124792583</v>
      </c>
      <c r="P114">
        <v>0.1076886851</v>
      </c>
      <c r="Q114">
        <v>9.1552915900000004E-2</v>
      </c>
      <c r="R114">
        <v>7.6349900700000001E-2</v>
      </c>
      <c r="S114">
        <v>6.2045886600000003E-2</v>
      </c>
      <c r="T114">
        <v>4.8608488200000001E-2</v>
      </c>
      <c r="U114">
        <v>3.6003949600000001E-2</v>
      </c>
      <c r="V114">
        <v>2.4204667700000002E-2</v>
      </c>
      <c r="W114">
        <v>1.3189305300000001E-2</v>
      </c>
      <c r="X114">
        <v>2.9430416000000002E-3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-9.7572162999999996E-3</v>
      </c>
      <c r="BD114">
        <v>-2.9417096E-3</v>
      </c>
      <c r="BE114">
        <v>4.4353921000000003E-3</v>
      </c>
      <c r="BF114">
        <v>1.2291726399999999E-2</v>
      </c>
      <c r="BG114">
        <v>2.0634361100000002E-2</v>
      </c>
      <c r="BH114">
        <v>2.9606662299999999E-2</v>
      </c>
      <c r="BI114">
        <v>4.2412052800000002E-2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16.443894614000001</v>
      </c>
      <c r="C116">
        <v>19.389279980600001</v>
      </c>
      <c r="D116">
        <v>22.6691823052</v>
      </c>
      <c r="E116">
        <v>26.274207272799998</v>
      </c>
      <c r="F116">
        <v>30.209054822599999</v>
      </c>
      <c r="G116">
        <v>34.478067096499998</v>
      </c>
      <c r="H116">
        <v>39.085155161300001</v>
      </c>
      <c r="I116">
        <v>44.033772424699997</v>
      </c>
      <c r="J116">
        <v>49.326930843200003</v>
      </c>
      <c r="K116">
        <v>54.9672499331</v>
      </c>
      <c r="L116">
        <v>60.957025444800003</v>
      </c>
      <c r="M116">
        <v>67.298301302499993</v>
      </c>
      <c r="N116">
        <v>73.9929221541</v>
      </c>
      <c r="O116">
        <v>81.042531949999997</v>
      </c>
      <c r="P116">
        <v>88.448459358999997</v>
      </c>
      <c r="Q116">
        <v>96.211382444999998</v>
      </c>
      <c r="R116">
        <v>104.3305696653</v>
      </c>
      <c r="S116">
        <v>112.80230784920001</v>
      </c>
      <c r="T116">
        <v>121.6167652969</v>
      </c>
      <c r="U116">
        <v>130.76862572589999</v>
      </c>
      <c r="V116">
        <v>140.2238422106</v>
      </c>
      <c r="W116">
        <v>149.9114687485</v>
      </c>
      <c r="X116">
        <v>159.6897447659</v>
      </c>
      <c r="Y116">
        <v>170.2328130528</v>
      </c>
      <c r="Z116">
        <v>181.45101116750001</v>
      </c>
      <c r="AA116">
        <v>193.18536243700001</v>
      </c>
      <c r="AB116">
        <v>205.52444449629999</v>
      </c>
      <c r="AC116">
        <v>218.65433598760001</v>
      </c>
      <c r="AD116">
        <v>232.9441170071</v>
      </c>
      <c r="AE116">
        <v>242.7395714841</v>
      </c>
      <c r="AF116">
        <v>255.97360574129999</v>
      </c>
      <c r="AG116">
        <v>269.64094118560001</v>
      </c>
      <c r="AH116">
        <v>283.70443196989999</v>
      </c>
      <c r="AI116">
        <v>298.12752406329997</v>
      </c>
      <c r="AJ116">
        <v>312.87436026149999</v>
      </c>
      <c r="AK116">
        <v>327.90992087170002</v>
      </c>
      <c r="AL116">
        <v>343.20013225320002</v>
      </c>
      <c r="AM116">
        <v>358.71185357309997</v>
      </c>
      <c r="AN116">
        <v>374.4126931349</v>
      </c>
      <c r="AO116">
        <v>390.27048122780002</v>
      </c>
      <c r="AP116">
        <v>406.25219973380001</v>
      </c>
      <c r="AQ116">
        <v>422.32193169449999</v>
      </c>
      <c r="AR116">
        <v>438.43707444149999</v>
      </c>
      <c r="AS116">
        <v>454.54140121069997</v>
      </c>
      <c r="AT116">
        <v>470.55244033100001</v>
      </c>
      <c r="AU116">
        <v>486.33851369310003</v>
      </c>
      <c r="AV116">
        <v>501.67696448629999</v>
      </c>
      <c r="AW116">
        <v>516.17798398449997</v>
      </c>
      <c r="AX116">
        <v>529.14496776839997</v>
      </c>
      <c r="AY116">
        <v>539.31581733780001</v>
      </c>
      <c r="AZ116">
        <v>588.12803588520001</v>
      </c>
      <c r="BA116">
        <v>608.47993177629996</v>
      </c>
      <c r="BB116">
        <v>627.72770776469997</v>
      </c>
      <c r="BC116">
        <v>646.21329689649997</v>
      </c>
      <c r="BD116">
        <v>664.44458575969998</v>
      </c>
      <c r="BE116">
        <v>682.0909612836</v>
      </c>
      <c r="BF116">
        <v>699.14888767699995</v>
      </c>
      <c r="BG116">
        <v>715.60295083519998</v>
      </c>
      <c r="BH116">
        <v>731.41046928729997</v>
      </c>
      <c r="BI116">
        <v>746.49345908429996</v>
      </c>
    </row>
    <row r="117" spans="1:61" x14ac:dyDescent="0.15">
      <c r="A117" t="s">
        <v>321</v>
      </c>
      <c r="B117">
        <v>135</v>
      </c>
      <c r="C117">
        <v>161.93562306999999</v>
      </c>
      <c r="D117">
        <v>192.56776596980001</v>
      </c>
      <c r="E117">
        <v>227.0552516537</v>
      </c>
      <c r="F117">
        <v>265.44489191320002</v>
      </c>
      <c r="G117">
        <v>307.78782833870002</v>
      </c>
      <c r="H117">
        <v>354.13597023800003</v>
      </c>
      <c r="I117">
        <v>404.53952487240002</v>
      </c>
      <c r="J117">
        <v>459.04540616520001</v>
      </c>
      <c r="K117">
        <v>517.69637610250004</v>
      </c>
      <c r="L117">
        <v>580.53078279019996</v>
      </c>
      <c r="M117">
        <v>647.58274915389995</v>
      </c>
      <c r="N117">
        <v>718.88264406029998</v>
      </c>
      <c r="O117">
        <v>794.45762326190004</v>
      </c>
      <c r="P117">
        <v>874.3319417097</v>
      </c>
      <c r="Q117">
        <v>958.52656505540006</v>
      </c>
      <c r="R117">
        <v>1047.0572636247</v>
      </c>
      <c r="S117">
        <v>1139.9296919243</v>
      </c>
      <c r="T117">
        <v>1237.1286230303999</v>
      </c>
      <c r="U117">
        <v>1338.5959070976</v>
      </c>
      <c r="V117">
        <v>1444.2706258116</v>
      </c>
      <c r="W117">
        <v>1553.9465728887001</v>
      </c>
      <c r="X117">
        <v>1667.1472555672999</v>
      </c>
      <c r="Y117">
        <v>1782.8825067695</v>
      </c>
      <c r="Z117">
        <v>1903.9383566862</v>
      </c>
      <c r="AA117">
        <v>2031.5116160772</v>
      </c>
      <c r="AB117">
        <v>2165.5141063627002</v>
      </c>
      <c r="AC117">
        <v>2306.3366471477998</v>
      </c>
      <c r="AD117">
        <v>2455.1404067125</v>
      </c>
      <c r="AE117">
        <v>2614.4564437950999</v>
      </c>
      <c r="AF117">
        <v>2757.5082429169001</v>
      </c>
      <c r="AG117">
        <v>2908.1490710666999</v>
      </c>
      <c r="AH117">
        <v>3065.4376509021999</v>
      </c>
      <c r="AI117">
        <v>3228.6324383305</v>
      </c>
      <c r="AJ117">
        <v>3397.1127888264</v>
      </c>
      <c r="AK117">
        <v>3570.3329319815998</v>
      </c>
      <c r="AL117">
        <v>3747.7954973644</v>
      </c>
      <c r="AM117">
        <v>3929.0364245049</v>
      </c>
      <c r="AN117">
        <v>4113.6159861712003</v>
      </c>
      <c r="AO117">
        <v>4301.1125693489003</v>
      </c>
      <c r="AP117">
        <v>4491.1163672138</v>
      </c>
      <c r="AQ117">
        <v>4683.2203023453003</v>
      </c>
      <c r="AR117">
        <v>4877.0044148041998</v>
      </c>
      <c r="AS117">
        <v>5072.0077091050998</v>
      </c>
      <c r="AT117">
        <v>5267.6768382029004</v>
      </c>
      <c r="AU117">
        <v>5463.2726978454002</v>
      </c>
      <c r="AV117">
        <v>5657.7004638160997</v>
      </c>
      <c r="AW117">
        <v>5849.2003693103998</v>
      </c>
      <c r="AX117">
        <v>6034.7842459966996</v>
      </c>
      <c r="AY117">
        <v>6209.2045882603998</v>
      </c>
      <c r="AZ117">
        <v>6363.0523040108001</v>
      </c>
      <c r="BA117">
        <v>6697.9589344213</v>
      </c>
      <c r="BB117">
        <v>6997.4774300677</v>
      </c>
      <c r="BC117">
        <v>7270.5789865042998</v>
      </c>
      <c r="BD117">
        <v>7524.2706702231999</v>
      </c>
      <c r="BE117">
        <v>7765.2295168582996</v>
      </c>
      <c r="BF117">
        <v>7995.7451838276002</v>
      </c>
      <c r="BG117">
        <v>8217.1520119835004</v>
      </c>
      <c r="BH117">
        <v>8430.1608457322</v>
      </c>
      <c r="BI117">
        <v>8634.9780242326997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15">
      <c r="A120" t="s">
        <v>324</v>
      </c>
      <c r="B120">
        <v>0.14129330400000001</v>
      </c>
      <c r="C120">
        <v>0.14061353230000001</v>
      </c>
      <c r="D120">
        <v>0.1396783644</v>
      </c>
      <c r="E120">
        <v>0.138587665</v>
      </c>
      <c r="F120">
        <v>0.1374445051</v>
      </c>
      <c r="G120">
        <v>0.1363038244</v>
      </c>
      <c r="H120">
        <v>0.13519383139999999</v>
      </c>
      <c r="I120">
        <v>0.1341279776</v>
      </c>
      <c r="J120">
        <v>0.13311159789999999</v>
      </c>
      <c r="K120">
        <v>0.13214557260000001</v>
      </c>
      <c r="L120">
        <v>0.13122834459999999</v>
      </c>
      <c r="M120">
        <v>0.13035703160000001</v>
      </c>
      <c r="N120">
        <v>0.12952805070000001</v>
      </c>
      <c r="O120">
        <v>0.12873748509999999</v>
      </c>
      <c r="P120">
        <v>0.12798132940000001</v>
      </c>
      <c r="Q120">
        <v>0.1272556987</v>
      </c>
      <c r="R120">
        <v>0.12655706899999999</v>
      </c>
      <c r="S120">
        <v>0.1258826277</v>
      </c>
      <c r="T120">
        <v>0.12523084870000001</v>
      </c>
      <c r="U120">
        <v>0.1246024912</v>
      </c>
      <c r="V120">
        <v>0.1239973332</v>
      </c>
      <c r="W120">
        <v>0.123422427</v>
      </c>
      <c r="X120">
        <v>0.1228959226</v>
      </c>
      <c r="Y120">
        <v>0.1224547808</v>
      </c>
      <c r="Z120">
        <v>0.1219557198</v>
      </c>
      <c r="AA120">
        <v>0.12135799310000001</v>
      </c>
      <c r="AB120">
        <v>0.1206826386</v>
      </c>
      <c r="AC120">
        <v>0.11992943590000001</v>
      </c>
      <c r="AD120">
        <v>0.1190734192</v>
      </c>
      <c r="AE120">
        <v>0.1180544758</v>
      </c>
      <c r="AF120">
        <v>0.1176993885</v>
      </c>
      <c r="AG120">
        <v>0.1172237532</v>
      </c>
      <c r="AH120">
        <v>0.1166693733</v>
      </c>
      <c r="AI120">
        <v>0.11606548260000001</v>
      </c>
      <c r="AJ120">
        <v>0.1154330073</v>
      </c>
      <c r="AK120">
        <v>0.1147872016</v>
      </c>
      <c r="AL120">
        <v>0.1141393128</v>
      </c>
      <c r="AM120">
        <v>0.1134976695</v>
      </c>
      <c r="AN120">
        <v>0.1128684311</v>
      </c>
      <c r="AO120">
        <v>0.1122561357</v>
      </c>
      <c r="AP120">
        <v>0.1116641391</v>
      </c>
      <c r="AQ120">
        <v>0.11109500830000001</v>
      </c>
      <c r="AR120">
        <v>0.1105509343</v>
      </c>
      <c r="AS120">
        <v>0.1100342401</v>
      </c>
      <c r="AT120">
        <v>0.1095481071</v>
      </c>
      <c r="AU120">
        <v>0.1090977221</v>
      </c>
      <c r="AV120">
        <v>0.10869219770000001</v>
      </c>
      <c r="AW120">
        <v>0.1083479083</v>
      </c>
      <c r="AX120">
        <v>0.10809442129999999</v>
      </c>
      <c r="AY120">
        <v>0.1079853117</v>
      </c>
      <c r="AZ120">
        <v>0.1081185662</v>
      </c>
      <c r="BA120">
        <v>0.1061801226</v>
      </c>
      <c r="BB120">
        <v>0.1047728434</v>
      </c>
      <c r="BC120">
        <v>0.1037264369</v>
      </c>
      <c r="BD120">
        <v>0.10292590760000001</v>
      </c>
      <c r="BE120">
        <v>0.1022804341</v>
      </c>
      <c r="BF120">
        <v>0.1017525473</v>
      </c>
      <c r="BG120">
        <v>0.10131857180000001</v>
      </c>
      <c r="BH120">
        <v>0.1009633632</v>
      </c>
      <c r="BI120">
        <v>0.1006779387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47.028956462700002</v>
      </c>
      <c r="C123">
        <v>56.289241933699998</v>
      </c>
      <c r="D123">
        <v>66.649520560200003</v>
      </c>
      <c r="E123">
        <v>78.113488221200001</v>
      </c>
      <c r="F123">
        <v>90.681454999400003</v>
      </c>
      <c r="G123">
        <v>104.35044552639999</v>
      </c>
      <c r="H123">
        <v>119.114348894</v>
      </c>
      <c r="I123">
        <v>134.9641445437</v>
      </c>
      <c r="J123">
        <v>151.88821479660001</v>
      </c>
      <c r="K123">
        <v>169.87274414550001</v>
      </c>
      <c r="L123">
        <v>188.90219957650001</v>
      </c>
      <c r="M123">
        <v>208.9598841598</v>
      </c>
      <c r="N123">
        <v>230.0285583918</v>
      </c>
      <c r="O123">
        <v>252.0911304345</v>
      </c>
      <c r="P123">
        <v>275.13143157989998</v>
      </c>
      <c r="Q123">
        <v>299.13512215029999</v>
      </c>
      <c r="R123">
        <v>324.09082869999997</v>
      </c>
      <c r="S123">
        <v>349.99172012740001</v>
      </c>
      <c r="T123">
        <v>376.83793552980001</v>
      </c>
      <c r="U123">
        <v>404.64672301339999</v>
      </c>
      <c r="V123">
        <v>433.44884422820002</v>
      </c>
      <c r="W123">
        <v>463.29992490670003</v>
      </c>
      <c r="X123">
        <v>494.30087883469997</v>
      </c>
      <c r="Y123">
        <v>526.62846435419999</v>
      </c>
      <c r="Z123">
        <v>560.24523463699995</v>
      </c>
      <c r="AA123">
        <v>595.01529307559997</v>
      </c>
      <c r="AB123">
        <v>630.7910222621</v>
      </c>
      <c r="AC123">
        <v>667.37985634819995</v>
      </c>
      <c r="AD123">
        <v>704.49144720380002</v>
      </c>
      <c r="AE123">
        <v>742.27545081940002</v>
      </c>
      <c r="AF123">
        <v>781.6423536515</v>
      </c>
      <c r="AG123">
        <v>822.4083982738</v>
      </c>
      <c r="AH123">
        <v>864.42178088859998</v>
      </c>
      <c r="AI123">
        <v>907.55059274830001</v>
      </c>
      <c r="AJ123">
        <v>951.67582203489997</v>
      </c>
      <c r="AK123">
        <v>996.68739994910004</v>
      </c>
      <c r="AL123">
        <v>1042.4820466742001</v>
      </c>
      <c r="AM123">
        <v>1088.9621998867001</v>
      </c>
      <c r="AN123">
        <v>1136.0355629487001</v>
      </c>
      <c r="AO123">
        <v>1183.6151331005001</v>
      </c>
      <c r="AP123">
        <v>1231.6196445114001</v>
      </c>
      <c r="AQ123">
        <v>1279.9746114765001</v>
      </c>
      <c r="AR123">
        <v>1328.6143554473999</v>
      </c>
      <c r="AS123">
        <v>1377.4858162442999</v>
      </c>
      <c r="AT123">
        <v>1426.5555701868</v>
      </c>
      <c r="AU123">
        <v>1475.8227214949</v>
      </c>
      <c r="AV123">
        <v>1525.3424866403</v>
      </c>
      <c r="AW123">
        <v>1575.2693711529</v>
      </c>
      <c r="AX123">
        <v>1625.9365805553</v>
      </c>
      <c r="AY123">
        <v>1678.0036642578</v>
      </c>
      <c r="AZ123">
        <v>1688.9830774139</v>
      </c>
      <c r="BA123">
        <v>1747.4295476652001</v>
      </c>
      <c r="BB123">
        <v>1802.7052120421999</v>
      </c>
      <c r="BC123">
        <v>1855.7920321129</v>
      </c>
      <c r="BD123">
        <v>1908.1485539764001</v>
      </c>
      <c r="BE123">
        <v>1958.8253247118</v>
      </c>
      <c r="BF123">
        <v>2007.8121902519999</v>
      </c>
      <c r="BG123">
        <v>2055.0648844499001</v>
      </c>
      <c r="BH123">
        <v>2100.4608348761999</v>
      </c>
      <c r="BI123">
        <v>2143.7760876266002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6.8775894212999997</v>
      </c>
      <c r="C126">
        <v>7.7720831147</v>
      </c>
      <c r="D126">
        <v>8.7557769010000008</v>
      </c>
      <c r="E126">
        <v>9.8289163116000005</v>
      </c>
      <c r="F126">
        <v>10.9922918843</v>
      </c>
      <c r="G126">
        <v>12.246905428</v>
      </c>
      <c r="H126">
        <v>13.5937561786</v>
      </c>
      <c r="I126">
        <v>15.0337087454</v>
      </c>
      <c r="J126">
        <v>16.567418477499999</v>
      </c>
      <c r="K126">
        <v>18.19529824</v>
      </c>
      <c r="L126">
        <v>19.917515831700001</v>
      </c>
      <c r="M126">
        <v>21.734014677000001</v>
      </c>
      <c r="N126">
        <v>23.644552874399999</v>
      </c>
      <c r="O126">
        <v>25.6487577159</v>
      </c>
      <c r="P126">
        <v>27.746195125500002</v>
      </c>
      <c r="Q126">
        <v>29.936456800599998</v>
      </c>
      <c r="R126">
        <v>32.219273554200001</v>
      </c>
      <c r="S126">
        <v>34.594673858199997</v>
      </c>
      <c r="T126">
        <v>37.063226459200003</v>
      </c>
      <c r="U126">
        <v>39.627036553799996</v>
      </c>
      <c r="V126">
        <v>42.289384566800003</v>
      </c>
      <c r="W126">
        <v>45.055835584199997</v>
      </c>
      <c r="X126">
        <v>47.936214316600001</v>
      </c>
      <c r="Y126">
        <v>50.947539978000002</v>
      </c>
      <c r="Z126">
        <v>54.085987514300001</v>
      </c>
      <c r="AA126">
        <v>57.338281312100001</v>
      </c>
      <c r="AB126">
        <v>60.690101483900001</v>
      </c>
      <c r="AC126">
        <v>64.122869956499997</v>
      </c>
      <c r="AD126">
        <v>67.608682947099993</v>
      </c>
      <c r="AE126">
        <v>71.161893841199998</v>
      </c>
      <c r="AF126">
        <v>74.869628156299996</v>
      </c>
      <c r="AG126">
        <v>78.713982436099997</v>
      </c>
      <c r="AH126">
        <v>82.680189129599995</v>
      </c>
      <c r="AI126">
        <v>86.755434045599998</v>
      </c>
      <c r="AJ126">
        <v>90.928169684799997</v>
      </c>
      <c r="AK126">
        <v>95.1877264309</v>
      </c>
      <c r="AL126">
        <v>99.524099795500007</v>
      </c>
      <c r="AM126">
        <v>103.9278435641</v>
      </c>
      <c r="AN126">
        <v>108.3900236946</v>
      </c>
      <c r="AO126">
        <v>112.90221905440001</v>
      </c>
      <c r="AP126">
        <v>117.4565623963</v>
      </c>
      <c r="AQ126">
        <v>122.0458389851</v>
      </c>
      <c r="AR126">
        <v>126.6636792539</v>
      </c>
      <c r="AS126">
        <v>131.3049216215</v>
      </c>
      <c r="AT126">
        <v>135.96628090990001</v>
      </c>
      <c r="AU126">
        <v>140.64757628820001</v>
      </c>
      <c r="AV126">
        <v>145.3539777846</v>
      </c>
      <c r="AW126">
        <v>150.10011901460001</v>
      </c>
      <c r="AX126">
        <v>154.9176612064</v>
      </c>
      <c r="AY126">
        <v>159.86935633749999</v>
      </c>
      <c r="AZ126">
        <v>160.9073796998</v>
      </c>
      <c r="BA126">
        <v>166.46831526720001</v>
      </c>
      <c r="BB126">
        <v>171.727711239</v>
      </c>
      <c r="BC126">
        <v>176.77909555080001</v>
      </c>
      <c r="BD126">
        <v>181.7613767899</v>
      </c>
      <c r="BE126">
        <v>186.5840788472</v>
      </c>
      <c r="BF126">
        <v>191.24620426569999</v>
      </c>
      <c r="BG126">
        <v>195.74350703900001</v>
      </c>
      <c r="BH126">
        <v>200.064283905</v>
      </c>
      <c r="BI126">
        <v>204.18717725720001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0.28909432039999999</v>
      </c>
      <c r="C128">
        <v>0.33904951430000002</v>
      </c>
      <c r="D128">
        <v>0.38516552209999999</v>
      </c>
      <c r="E128">
        <v>0.42760138469999998</v>
      </c>
      <c r="F128">
        <v>0.46661208999999998</v>
      </c>
      <c r="G128">
        <v>0.50248225069999997</v>
      </c>
      <c r="H128">
        <v>0.5354942748</v>
      </c>
      <c r="I128">
        <v>0.56591417889999995</v>
      </c>
      <c r="J128">
        <v>0.59398623969999997</v>
      </c>
      <c r="K128">
        <v>0.61993194019999998</v>
      </c>
      <c r="L128">
        <v>0.64395089459999999</v>
      </c>
      <c r="M128">
        <v>0.66622258779999999</v>
      </c>
      <c r="N128">
        <v>0.68690836150000001</v>
      </c>
      <c r="O128">
        <v>0.70615338449999998</v>
      </c>
      <c r="P128">
        <v>0.7240885037</v>
      </c>
      <c r="Q128">
        <v>0.74083195270000002</v>
      </c>
      <c r="R128">
        <v>0.75649094880000001</v>
      </c>
      <c r="S128">
        <v>0.77116324800000002</v>
      </c>
      <c r="T128">
        <v>0.78493877729999995</v>
      </c>
      <c r="U128">
        <v>0.79790440500000004</v>
      </c>
      <c r="V128">
        <v>0.81014048100000002</v>
      </c>
      <c r="W128">
        <v>0.8217249942</v>
      </c>
      <c r="X128">
        <v>0.83273895340000004</v>
      </c>
      <c r="Y128">
        <v>0.84327211199999996</v>
      </c>
      <c r="Z128">
        <v>0.8533301325</v>
      </c>
      <c r="AA128">
        <v>0.86289726359999996</v>
      </c>
      <c r="AB128">
        <v>0.87196713849999996</v>
      </c>
      <c r="AC128">
        <v>0.88053270289999996</v>
      </c>
      <c r="AD128">
        <v>0.88857587680000005</v>
      </c>
      <c r="AE128">
        <v>0.89617829739999999</v>
      </c>
      <c r="AF128">
        <v>0.9035458006</v>
      </c>
      <c r="AG128">
        <v>0.91064612170000003</v>
      </c>
      <c r="AH128">
        <v>0.91746301959999998</v>
      </c>
      <c r="AI128">
        <v>0.92399040340000005</v>
      </c>
      <c r="AJ128">
        <v>0.93022872199999995</v>
      </c>
      <c r="AK128">
        <v>0.93618269139999999</v>
      </c>
      <c r="AL128">
        <v>0.94185982150000003</v>
      </c>
      <c r="AM128">
        <v>0.94726943659999996</v>
      </c>
      <c r="AN128">
        <v>0.95242200430000001</v>
      </c>
      <c r="AO128">
        <v>0.95732867980000003</v>
      </c>
      <c r="AP128">
        <v>0.96200100290000001</v>
      </c>
      <c r="AQ128">
        <v>0.96645072460000003</v>
      </c>
      <c r="AR128">
        <v>0.97068976019999997</v>
      </c>
      <c r="AS128">
        <v>0.97473029700000002</v>
      </c>
      <c r="AT128">
        <v>0.97858511299999995</v>
      </c>
      <c r="AU128">
        <v>0.98226823399999996</v>
      </c>
      <c r="AV128">
        <v>0.98579614760000001</v>
      </c>
      <c r="AW128">
        <v>0.98918997689999999</v>
      </c>
      <c r="AX128">
        <v>0.99247933909999997</v>
      </c>
      <c r="AY128">
        <v>0.99570922100000003</v>
      </c>
      <c r="AZ128">
        <v>0.99636795359999997</v>
      </c>
      <c r="BA128">
        <v>0.9997948284</v>
      </c>
      <c r="BB128">
        <v>1.0028865276000001</v>
      </c>
      <c r="BC128">
        <v>1.0057293622000001</v>
      </c>
      <c r="BD128">
        <v>1.0084202217</v>
      </c>
      <c r="BE128">
        <v>1.0109249336999999</v>
      </c>
      <c r="BF128">
        <v>1.0132585867999999</v>
      </c>
      <c r="BG128">
        <v>1.0154328704</v>
      </c>
      <c r="BH128">
        <v>1.0174546494000001</v>
      </c>
      <c r="BI128">
        <v>1.0193256655</v>
      </c>
    </row>
    <row r="129" spans="1:61" x14ac:dyDescent="0.15">
      <c r="A129" t="s">
        <v>332</v>
      </c>
      <c r="B129">
        <v>2689.1762111685998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0.25906973350000001</v>
      </c>
      <c r="C131">
        <v>0.25620584930000001</v>
      </c>
      <c r="D131">
        <v>0.25380106940000002</v>
      </c>
      <c r="E131">
        <v>0.251698317</v>
      </c>
      <c r="F131">
        <v>0.2498877279</v>
      </c>
      <c r="G131">
        <v>0.2483500431</v>
      </c>
      <c r="H131">
        <v>0.247062438</v>
      </c>
      <c r="I131">
        <v>0.2460015914</v>
      </c>
      <c r="J131">
        <v>0.24514521850000001</v>
      </c>
      <c r="K131">
        <v>0.24447274229999999</v>
      </c>
      <c r="L131">
        <v>0.24396547869999999</v>
      </c>
      <c r="M131">
        <v>0.2436065422</v>
      </c>
      <c r="N131">
        <v>0.24338057299999999</v>
      </c>
      <c r="O131">
        <v>0.24327331969999999</v>
      </c>
      <c r="P131">
        <v>0.24327104320000001</v>
      </c>
      <c r="Q131">
        <v>0.2433596385</v>
      </c>
      <c r="R131">
        <v>0.24352324619999999</v>
      </c>
      <c r="S131">
        <v>0.24374192629999999</v>
      </c>
      <c r="T131">
        <v>0.2439875983</v>
      </c>
      <c r="U131">
        <v>0.24423772320000001</v>
      </c>
      <c r="V131">
        <v>0.24443179100000001</v>
      </c>
      <c r="W131">
        <v>0.2444694771</v>
      </c>
      <c r="X131">
        <v>0.24417742240000001</v>
      </c>
      <c r="Y131">
        <v>0.2442850802</v>
      </c>
      <c r="Z131">
        <v>0.2446432919</v>
      </c>
      <c r="AA131">
        <v>0.2450966782</v>
      </c>
      <c r="AB131">
        <v>0.24574990259999999</v>
      </c>
      <c r="AC131">
        <v>0.24677866600000001</v>
      </c>
      <c r="AD131">
        <v>0.24849080400000001</v>
      </c>
      <c r="AE131">
        <v>0.2464323548</v>
      </c>
      <c r="AF131">
        <v>0.2466939752</v>
      </c>
      <c r="AG131">
        <v>0.24691278259999999</v>
      </c>
      <c r="AH131">
        <v>0.24710212940000001</v>
      </c>
      <c r="AI131">
        <v>0.2472695821</v>
      </c>
      <c r="AJ131">
        <v>0.24741948929999999</v>
      </c>
      <c r="AK131">
        <v>0.24755441950000001</v>
      </c>
      <c r="AL131">
        <v>0.24767593709999999</v>
      </c>
      <c r="AM131">
        <v>0.2477849573</v>
      </c>
      <c r="AN131">
        <v>0.2478818401</v>
      </c>
      <c r="AO131">
        <v>0.24796622939999999</v>
      </c>
      <c r="AP131">
        <v>0.24803662209999999</v>
      </c>
      <c r="AQ131">
        <v>0.2480895196</v>
      </c>
      <c r="AR131">
        <v>0.2481178912</v>
      </c>
      <c r="AS131">
        <v>0.2481084325</v>
      </c>
      <c r="AT131">
        <v>0.24803671569999999</v>
      </c>
      <c r="AU131">
        <v>0.24785858829999999</v>
      </c>
      <c r="AV131">
        <v>0.2474948941</v>
      </c>
      <c r="AW131">
        <v>0.24680419649999999</v>
      </c>
      <c r="AX131">
        <v>0.24553361709999999</v>
      </c>
      <c r="AY131">
        <v>0.24322873710000001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1.0010937159</v>
      </c>
      <c r="C132">
        <v>17.734822387600001</v>
      </c>
      <c r="D132">
        <v>21.155819359700001</v>
      </c>
      <c r="E132">
        <v>25.0217163895</v>
      </c>
      <c r="F132">
        <v>29.347813888400001</v>
      </c>
      <c r="G132">
        <v>34.148482125999998</v>
      </c>
      <c r="H132">
        <v>39.4368527333</v>
      </c>
      <c r="I132">
        <v>45.224532202200002</v>
      </c>
      <c r="J132">
        <v>51.5213210195</v>
      </c>
      <c r="K132">
        <v>58.334929554699997</v>
      </c>
      <c r="L132">
        <v>65.670685103500006</v>
      </c>
      <c r="M132">
        <v>73.531226533500003</v>
      </c>
      <c r="N132">
        <v>81.916184254399994</v>
      </c>
      <c r="O132">
        <v>90.821845276000005</v>
      </c>
      <c r="P132">
        <v>100.24080747550001</v>
      </c>
      <c r="Q132">
        <v>110.1616365751</v>
      </c>
      <c r="R132">
        <v>120.5685579355</v>
      </c>
      <c r="S132">
        <v>131.4412512289</v>
      </c>
      <c r="T132">
        <v>142.7548830854</v>
      </c>
      <c r="U132">
        <v>154.48398706219999</v>
      </c>
      <c r="V132">
        <v>166.59155941189999</v>
      </c>
      <c r="W132">
        <v>179.0262181112</v>
      </c>
      <c r="X132">
        <v>191.71875920389999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121.72082956760001</v>
      </c>
      <c r="BD132">
        <v>96.928856418500004</v>
      </c>
      <c r="BE132">
        <v>72.133267631799995</v>
      </c>
      <c r="BF132">
        <v>48.594785470799998</v>
      </c>
      <c r="BG132">
        <v>27.575997688299999</v>
      </c>
      <c r="BH132">
        <v>10.6254504379</v>
      </c>
      <c r="BI132">
        <v>0</v>
      </c>
    </row>
    <row r="133" spans="1:61" x14ac:dyDescent="0.15">
      <c r="A133" t="s">
        <v>343</v>
      </c>
      <c r="B133">
        <v>1.0010937159</v>
      </c>
      <c r="C133">
        <v>17.734822387600001</v>
      </c>
      <c r="D133">
        <v>21.155819359700001</v>
      </c>
      <c r="E133">
        <v>25.0217163895</v>
      </c>
      <c r="F133">
        <v>29.347813888400001</v>
      </c>
      <c r="G133">
        <v>34.148482125999998</v>
      </c>
      <c r="H133">
        <v>39.4368527333</v>
      </c>
      <c r="I133">
        <v>45.224532202200002</v>
      </c>
      <c r="J133">
        <v>51.5213210195</v>
      </c>
      <c r="K133">
        <v>58.334929554699997</v>
      </c>
      <c r="L133">
        <v>65.670685103500006</v>
      </c>
      <c r="M133">
        <v>73.531226533500003</v>
      </c>
      <c r="N133">
        <v>81.916184254399994</v>
      </c>
      <c r="O133">
        <v>90.821845276000005</v>
      </c>
      <c r="P133">
        <v>100.24080747550001</v>
      </c>
      <c r="Q133">
        <v>110.1616365751</v>
      </c>
      <c r="R133">
        <v>120.5685579355</v>
      </c>
      <c r="S133">
        <v>131.4412512289</v>
      </c>
      <c r="T133">
        <v>142.7548830854</v>
      </c>
      <c r="U133">
        <v>154.48398706219999</v>
      </c>
      <c r="V133">
        <v>166.59155941189999</v>
      </c>
      <c r="W133">
        <v>179.0262181112</v>
      </c>
      <c r="X133">
        <v>191.71875920389999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121.72082956760001</v>
      </c>
      <c r="BD133">
        <v>96.928856418500004</v>
      </c>
      <c r="BE133">
        <v>72.133267631799995</v>
      </c>
      <c r="BF133">
        <v>48.594785470799998</v>
      </c>
      <c r="BG133">
        <v>27.575997688299999</v>
      </c>
      <c r="BH133">
        <v>10.6254504379</v>
      </c>
      <c r="BI133">
        <v>0</v>
      </c>
    </row>
    <row r="134" spans="1:61" x14ac:dyDescent="0.15">
      <c r="A134" t="s">
        <v>344</v>
      </c>
      <c r="B134">
        <v>3.6700095625000002</v>
      </c>
      <c r="C134">
        <v>65.015858873100001</v>
      </c>
      <c r="D134">
        <v>77.557233772700002</v>
      </c>
      <c r="E134">
        <v>91.729612283999998</v>
      </c>
      <c r="F134">
        <v>107.58908571489999</v>
      </c>
      <c r="G134">
        <v>125.1883354738</v>
      </c>
      <c r="H134">
        <v>144.57550212039999</v>
      </c>
      <c r="I134">
        <v>165.7931350531</v>
      </c>
      <c r="J134">
        <v>188.8771628575</v>
      </c>
      <c r="K134">
        <v>213.85585174740001</v>
      </c>
      <c r="L134">
        <v>240.74873158939999</v>
      </c>
      <c r="M134">
        <v>269.56547647169998</v>
      </c>
      <c r="N134">
        <v>300.30473147650002</v>
      </c>
      <c r="O134">
        <v>332.95288478190002</v>
      </c>
      <c r="P134">
        <v>367.48280020509998</v>
      </c>
      <c r="Q134">
        <v>403.8525596842</v>
      </c>
      <c r="R134">
        <v>442.00433339149998</v>
      </c>
      <c r="S134">
        <v>481.8636270051</v>
      </c>
      <c r="T134">
        <v>523.3394013912</v>
      </c>
      <c r="U134">
        <v>566.33829657000001</v>
      </c>
      <c r="V134">
        <v>610.72465680400001</v>
      </c>
      <c r="W134">
        <v>656.31011559579997</v>
      </c>
      <c r="X134">
        <v>702.84097124130005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446.22856119490001</v>
      </c>
      <c r="BD134">
        <v>355.34118763020001</v>
      </c>
      <c r="BE134">
        <v>264.4405591382</v>
      </c>
      <c r="BF134">
        <v>178.14848353580001</v>
      </c>
      <c r="BG134">
        <v>101.0936075254</v>
      </c>
      <c r="BH134">
        <v>38.952901305200001</v>
      </c>
      <c r="BI134">
        <v>0</v>
      </c>
    </row>
    <row r="135" spans="1:61" x14ac:dyDescent="0.15">
      <c r="A135" t="s">
        <v>337</v>
      </c>
      <c r="B135">
        <v>3.9E-2</v>
      </c>
      <c r="C135">
        <v>0.1952999369</v>
      </c>
      <c r="D135">
        <v>0.2184579609</v>
      </c>
      <c r="E135">
        <v>0.2432032294</v>
      </c>
      <c r="F135">
        <v>0.26949760950000001</v>
      </c>
      <c r="G135">
        <v>0.29731485029999999</v>
      </c>
      <c r="H135">
        <v>0.32663634450000001</v>
      </c>
      <c r="I135">
        <v>0.35744807420000002</v>
      </c>
      <c r="J135">
        <v>0.38973833299999999</v>
      </c>
      <c r="K135">
        <v>0.4234959626</v>
      </c>
      <c r="L135">
        <v>0.45870892800000002</v>
      </c>
      <c r="M135">
        <v>0.49536311300000002</v>
      </c>
      <c r="N135">
        <v>0.53344125730000003</v>
      </c>
      <c r="O135">
        <v>0.57292198240000003</v>
      </c>
      <c r="P135">
        <v>0.61377888110000001</v>
      </c>
      <c r="Q135">
        <v>0.65597968439999998</v>
      </c>
      <c r="R135">
        <v>0.69948557479999995</v>
      </c>
      <c r="S135">
        <v>0.74425081609999999</v>
      </c>
      <c r="T135">
        <v>0.79022304929999998</v>
      </c>
      <c r="U135">
        <v>0.83735501769999998</v>
      </c>
      <c r="V135">
        <v>0.88557116069999997</v>
      </c>
      <c r="W135">
        <v>0.93476125470000004</v>
      </c>
      <c r="X135">
        <v>0.98477247410000002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1.1832864871</v>
      </c>
      <c r="BD135">
        <v>1.0574198131999999</v>
      </c>
      <c r="BE135">
        <v>0.91005680209999995</v>
      </c>
      <c r="BF135">
        <v>0.74109477040000005</v>
      </c>
      <c r="BG135">
        <v>0.5486345641</v>
      </c>
      <c r="BH135">
        <v>0.32755901300000001</v>
      </c>
      <c r="BI135">
        <v>0</v>
      </c>
    </row>
    <row r="136" spans="1:61" x14ac:dyDescent="0.15">
      <c r="A136" t="s">
        <v>345</v>
      </c>
      <c r="B136">
        <v>3.9E-2</v>
      </c>
      <c r="C136">
        <v>0.1952999369</v>
      </c>
      <c r="D136">
        <v>0.2184579609</v>
      </c>
      <c r="E136">
        <v>0.2432032294</v>
      </c>
      <c r="F136">
        <v>0.26949760950000001</v>
      </c>
      <c r="G136">
        <v>0.29731485029999999</v>
      </c>
      <c r="H136">
        <v>0.32663634450000001</v>
      </c>
      <c r="I136">
        <v>0.35744807420000002</v>
      </c>
      <c r="J136">
        <v>0.38973833299999999</v>
      </c>
      <c r="K136">
        <v>0.4234959626</v>
      </c>
      <c r="L136">
        <v>0.45870892800000002</v>
      </c>
      <c r="M136">
        <v>0.49536311300000002</v>
      </c>
      <c r="N136">
        <v>0.53344125730000003</v>
      </c>
      <c r="O136">
        <v>0.57292198240000003</v>
      </c>
      <c r="P136">
        <v>0.61377888110000001</v>
      </c>
      <c r="Q136">
        <v>0.65597968439999998</v>
      </c>
      <c r="R136">
        <v>0.69948557479999995</v>
      </c>
      <c r="S136">
        <v>0.74425081609999999</v>
      </c>
      <c r="T136">
        <v>0.79022304929999998</v>
      </c>
      <c r="U136">
        <v>0.83735501769999998</v>
      </c>
      <c r="V136">
        <v>0.88557116069999997</v>
      </c>
      <c r="W136">
        <v>0.93476125470000004</v>
      </c>
      <c r="X136">
        <v>0.98477247410000002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1.1832864871</v>
      </c>
      <c r="BD136">
        <v>1.0574198131999999</v>
      </c>
      <c r="BE136">
        <v>0.91005680209999995</v>
      </c>
      <c r="BF136">
        <v>0.74109477040000005</v>
      </c>
      <c r="BG136">
        <v>0.5486345641</v>
      </c>
      <c r="BH136">
        <v>0.32755901300000001</v>
      </c>
      <c r="BI136">
        <v>0</v>
      </c>
    </row>
    <row r="137" spans="1:61" x14ac:dyDescent="0.15">
      <c r="A137" t="s">
        <v>346</v>
      </c>
      <c r="B137">
        <v>1.0010937159</v>
      </c>
      <c r="C137">
        <v>17.734822387600001</v>
      </c>
      <c r="D137">
        <v>21.155819359700001</v>
      </c>
      <c r="E137">
        <v>25.0217163895</v>
      </c>
      <c r="F137">
        <v>29.347813888400001</v>
      </c>
      <c r="G137">
        <v>34.148482125999998</v>
      </c>
      <c r="H137">
        <v>39.4368527333</v>
      </c>
      <c r="I137">
        <v>45.224532202200002</v>
      </c>
      <c r="J137">
        <v>51.5213210195</v>
      </c>
      <c r="K137">
        <v>58.334929554699997</v>
      </c>
      <c r="L137">
        <v>65.670685103500006</v>
      </c>
      <c r="M137">
        <v>73.531226533500003</v>
      </c>
      <c r="N137">
        <v>81.916184254399994</v>
      </c>
      <c r="O137">
        <v>90.821845276000005</v>
      </c>
      <c r="P137">
        <v>100.24080747550001</v>
      </c>
      <c r="Q137">
        <v>110.1616365751</v>
      </c>
      <c r="R137">
        <v>120.5685579355</v>
      </c>
      <c r="S137">
        <v>131.4412512289</v>
      </c>
      <c r="T137">
        <v>142.7548830854</v>
      </c>
      <c r="U137">
        <v>154.48398706219999</v>
      </c>
      <c r="V137">
        <v>166.59155941189999</v>
      </c>
      <c r="W137">
        <v>179.0262181112</v>
      </c>
      <c r="X137">
        <v>191.71875920389999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121.72082956760001</v>
      </c>
      <c r="BD137">
        <v>96.928856418500004</v>
      </c>
      <c r="BE137">
        <v>72.133267631799995</v>
      </c>
      <c r="BF137">
        <v>48.594785470799998</v>
      </c>
      <c r="BG137">
        <v>27.575997688299999</v>
      </c>
      <c r="BH137">
        <v>10.6254504379</v>
      </c>
      <c r="BI137">
        <v>0</v>
      </c>
    </row>
    <row r="138" spans="1:61" x14ac:dyDescent="0.15">
      <c r="A138" t="s">
        <v>338</v>
      </c>
      <c r="B138">
        <v>5.1635861700000001E-2</v>
      </c>
      <c r="C138">
        <v>5.0692530899999998E-2</v>
      </c>
      <c r="D138">
        <v>4.96082069E-2</v>
      </c>
      <c r="E138">
        <v>4.8467566599999998E-2</v>
      </c>
      <c r="F138">
        <v>4.7316859599999997E-2</v>
      </c>
      <c r="G138">
        <v>4.6181039200000003E-2</v>
      </c>
      <c r="H138">
        <v>4.50733486E-2</v>
      </c>
      <c r="I138">
        <v>4.4000647800000001E-2</v>
      </c>
      <c r="J138">
        <v>4.2966357400000002E-2</v>
      </c>
      <c r="K138">
        <v>4.1972075300000002E-2</v>
      </c>
      <c r="L138">
        <v>4.1018457899999999E-2</v>
      </c>
      <c r="M138">
        <v>4.0105698299999999E-2</v>
      </c>
      <c r="N138">
        <v>3.9233789200000001E-2</v>
      </c>
      <c r="O138">
        <v>3.8402682899999999E-2</v>
      </c>
      <c r="P138">
        <v>3.7612418600000003E-2</v>
      </c>
      <c r="Q138">
        <v>3.6863276399999999E-2</v>
      </c>
      <c r="R138">
        <v>3.6156024000000002E-2</v>
      </c>
      <c r="S138">
        <v>3.54923558E-2</v>
      </c>
      <c r="T138">
        <v>3.4880181900000001E-2</v>
      </c>
      <c r="U138">
        <v>3.4321554999999997E-2</v>
      </c>
      <c r="V138">
        <v>3.3824334300000002E-2</v>
      </c>
      <c r="W138">
        <v>3.3405386500000002E-2</v>
      </c>
      <c r="X138">
        <v>3.3092700599999997E-2</v>
      </c>
      <c r="Y138">
        <v>3.2749254700000001E-2</v>
      </c>
      <c r="Z138">
        <v>3.2334438100000001E-2</v>
      </c>
      <c r="AA138">
        <v>3.1861166000000003E-2</v>
      </c>
      <c r="AB138">
        <v>3.1325171800000003E-2</v>
      </c>
      <c r="AC138">
        <v>3.0701728000000001E-2</v>
      </c>
      <c r="AD138">
        <v>3.01894513E-2</v>
      </c>
      <c r="AE138">
        <v>3.0060928300000001E-2</v>
      </c>
      <c r="AF138">
        <v>2.9846371E-2</v>
      </c>
      <c r="AG138">
        <v>2.9573650399999998E-2</v>
      </c>
      <c r="AH138">
        <v>2.9261333099999998E-2</v>
      </c>
      <c r="AI138">
        <v>2.8922237100000001E-2</v>
      </c>
      <c r="AJ138">
        <v>2.8565536499999999E-2</v>
      </c>
      <c r="AK138">
        <v>2.8198013500000001E-2</v>
      </c>
      <c r="AL138">
        <v>2.78248252E-2</v>
      </c>
      <c r="AM138">
        <v>2.74499772E-2</v>
      </c>
      <c r="AN138">
        <v>2.70766611E-2</v>
      </c>
      <c r="AO138">
        <v>2.6707504999999999E-2</v>
      </c>
      <c r="AP138">
        <v>2.6344815000000001E-2</v>
      </c>
      <c r="AQ138">
        <v>2.59908498E-2</v>
      </c>
      <c r="AR138">
        <v>2.56482065E-2</v>
      </c>
      <c r="AS138">
        <v>2.5320413999999999E-2</v>
      </c>
      <c r="AT138">
        <v>2.5012926000000001E-2</v>
      </c>
      <c r="AU138">
        <v>2.4734826099999999E-2</v>
      </c>
      <c r="AV138">
        <v>2.4501823400000001E-2</v>
      </c>
      <c r="AW138">
        <v>2.4341603400000002E-2</v>
      </c>
      <c r="AX138">
        <v>2.43035731E-2</v>
      </c>
      <c r="AY138">
        <v>1.6906810099999999E-2</v>
      </c>
      <c r="AZ138">
        <v>2.50502893E-2</v>
      </c>
      <c r="BA138">
        <v>2.41972219E-2</v>
      </c>
      <c r="BB138">
        <v>2.3569401699999999E-2</v>
      </c>
      <c r="BC138">
        <v>2.32141659E-2</v>
      </c>
      <c r="BD138">
        <v>2.2737561199999999E-2</v>
      </c>
      <c r="BE138">
        <v>2.2290517199999998E-2</v>
      </c>
      <c r="BF138">
        <v>2.1864846399999999E-2</v>
      </c>
      <c r="BG138">
        <v>2.1447100399999999E-2</v>
      </c>
      <c r="BH138">
        <v>2.10220557E-2</v>
      </c>
      <c r="BI138">
        <v>0</v>
      </c>
    </row>
    <row r="139" spans="1:61" x14ac:dyDescent="0.15">
      <c r="A139" t="s">
        <v>335</v>
      </c>
      <c r="B139">
        <v>14.7428554188</v>
      </c>
      <c r="C139">
        <v>17.734822360799999</v>
      </c>
      <c r="D139">
        <v>21.155819327700002</v>
      </c>
      <c r="E139">
        <v>25.021716353199999</v>
      </c>
      <c r="F139">
        <v>29.347813847499999</v>
      </c>
      <c r="G139">
        <v>34.148482077399997</v>
      </c>
      <c r="H139">
        <v>39.436852683799998</v>
      </c>
      <c r="I139">
        <v>45.224532142699999</v>
      </c>
      <c r="J139">
        <v>51.521320954499998</v>
      </c>
      <c r="K139">
        <v>58.334929485399996</v>
      </c>
      <c r="L139">
        <v>65.6706850299</v>
      </c>
      <c r="M139">
        <v>73.531226451199998</v>
      </c>
      <c r="N139">
        <v>81.916184157800004</v>
      </c>
      <c r="O139">
        <v>90.821845172899998</v>
      </c>
      <c r="P139">
        <v>100.2408073644</v>
      </c>
      <c r="Q139">
        <v>110.1616364515</v>
      </c>
      <c r="R139">
        <v>120.56855781039999</v>
      </c>
      <c r="S139">
        <v>131.44125109289999</v>
      </c>
      <c r="T139">
        <v>142.75488294249999</v>
      </c>
      <c r="U139">
        <v>154.4839869075</v>
      </c>
      <c r="V139">
        <v>166.59155924469999</v>
      </c>
      <c r="W139">
        <v>179.0262179302</v>
      </c>
      <c r="X139">
        <v>191.71875902159999</v>
      </c>
      <c r="Y139">
        <v>204.57427514829999</v>
      </c>
      <c r="Z139">
        <v>217.4876589088</v>
      </c>
      <c r="AA139">
        <v>230.37921029629999</v>
      </c>
      <c r="AB139">
        <v>243.194168182</v>
      </c>
      <c r="AC139">
        <v>255.90591323530001</v>
      </c>
      <c r="AD139">
        <v>268.52106275800003</v>
      </c>
      <c r="AE139">
        <v>281.42943316200001</v>
      </c>
      <c r="AF139">
        <v>293.54993762829997</v>
      </c>
      <c r="AG139">
        <v>304.67217608679999</v>
      </c>
      <c r="AH139">
        <v>314.60906789159998</v>
      </c>
      <c r="AI139">
        <v>323.19256943089999</v>
      </c>
      <c r="AJ139">
        <v>330.27167141339999</v>
      </c>
      <c r="AK139">
        <v>335.7118207881</v>
      </c>
      <c r="AL139">
        <v>339.39522347339999</v>
      </c>
      <c r="AM139">
        <v>341.22171194319998</v>
      </c>
      <c r="AN139">
        <v>341.10996763629998</v>
      </c>
      <c r="AO139">
        <v>338.99902381570001</v>
      </c>
      <c r="AP139">
        <v>334.84997215380002</v>
      </c>
      <c r="AQ139">
        <v>328.64784554369999</v>
      </c>
      <c r="AR139">
        <v>320.40361513369999</v>
      </c>
      <c r="AS139">
        <v>310.15619906180001</v>
      </c>
      <c r="AT139">
        <v>297.97425049309999</v>
      </c>
      <c r="AU139">
        <v>283.95729870150001</v>
      </c>
      <c r="AV139">
        <v>268.2354196759</v>
      </c>
      <c r="AW139">
        <v>250.9659307151</v>
      </c>
      <c r="AX139">
        <v>232.32437532579999</v>
      </c>
      <c r="AY139">
        <v>212.48485030890001</v>
      </c>
      <c r="AZ139">
        <v>187.32927115659999</v>
      </c>
      <c r="BA139">
        <v>167.08936235740001</v>
      </c>
      <c r="BB139">
        <v>145.1559373824</v>
      </c>
      <c r="BC139">
        <v>121.7208291939</v>
      </c>
      <c r="BD139">
        <v>96.928855487199996</v>
      </c>
      <c r="BE139">
        <v>72.133267407100007</v>
      </c>
      <c r="BF139">
        <v>48.594785334500003</v>
      </c>
      <c r="BG139">
        <v>27.5759975948</v>
      </c>
      <c r="BH139">
        <v>10.6254504433</v>
      </c>
      <c r="BI139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92D050"/>
  </sheetPr>
  <dimension ref="A1:BJ145"/>
  <sheetViews>
    <sheetView workbookViewId="0">
      <pane xSplit="2" ySplit="2" topLeftCell="C88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e">
        <f>#REF!</f>
        <v>#REF!</v>
      </c>
      <c r="B1" t="str">
        <f>GAMSopt!A1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e">
        <f>#REF!</f>
        <v>#REF!</v>
      </c>
      <c r="B2" t="str">
        <f>GAMSopt!A2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e">
        <f>#REF!</f>
        <v>#REF!</v>
      </c>
      <c r="B3" t="str">
        <f>GAMSopt!A3</f>
        <v>** World Economic Parameters</v>
      </c>
      <c r="C3" s="40" t="str">
        <f>IFERROR(#REF!/GAMSopt!B3,"")</f>
        <v/>
      </c>
      <c r="D3" s="40" t="str">
        <f>IFERROR(#REF!/GAMSopt!C3,"")</f>
        <v/>
      </c>
      <c r="E3" s="40" t="str">
        <f>IFERROR(#REF!/GAMSopt!D3,"")</f>
        <v/>
      </c>
      <c r="F3" s="40" t="str">
        <f>IFERROR(#REF!/GAMSopt!E3,"")</f>
        <v/>
      </c>
      <c r="G3" s="40" t="str">
        <f>IFERROR(#REF!/GAMSopt!F3,"")</f>
        <v/>
      </c>
      <c r="H3" s="40" t="str">
        <f>IFERROR(#REF!/GAMSopt!G3,"")</f>
        <v/>
      </c>
      <c r="I3" s="40" t="str">
        <f>IFERROR(#REF!/GAMSopt!H3,"")</f>
        <v/>
      </c>
      <c r="J3" s="40" t="str">
        <f>IFERROR(#REF!/GAMSopt!I3,"")</f>
        <v/>
      </c>
      <c r="K3" s="40" t="str">
        <f>IFERROR(#REF!/GAMSopt!J3,"")</f>
        <v/>
      </c>
      <c r="L3" s="40" t="str">
        <f>IFERROR(#REF!/GAMSopt!K3,"")</f>
        <v/>
      </c>
      <c r="M3" s="40" t="str">
        <f>IFERROR(#REF!/GAMSopt!L3,"")</f>
        <v/>
      </c>
      <c r="N3" s="40" t="str">
        <f>IFERROR(#REF!/GAMSopt!M3,"")</f>
        <v/>
      </c>
      <c r="O3" s="40" t="str">
        <f>IFERROR(#REF!/GAMSopt!N3,"")</f>
        <v/>
      </c>
      <c r="P3" s="40" t="str">
        <f>IFERROR(#REF!/GAMSopt!O3,"")</f>
        <v/>
      </c>
      <c r="Q3" s="40" t="str">
        <f>IFERROR(#REF!/GAMSopt!P3,"")</f>
        <v/>
      </c>
      <c r="R3" s="40" t="str">
        <f>IFERROR(#REF!/GAMSopt!Q3,"")</f>
        <v/>
      </c>
      <c r="S3" s="40" t="str">
        <f>IFERROR(#REF!/GAMSopt!R3,"")</f>
        <v/>
      </c>
      <c r="T3" s="40" t="str">
        <f>IFERROR(#REF!/GAMSopt!S3,"")</f>
        <v/>
      </c>
      <c r="U3" s="40" t="str">
        <f>IFERROR(#REF!/GAMSopt!T3,"")</f>
        <v/>
      </c>
      <c r="V3" s="40" t="str">
        <f>IFERROR(#REF!/GAMSopt!U3,"")</f>
        <v/>
      </c>
      <c r="W3" s="40" t="str">
        <f>IFERROR(#REF!/GAMSopt!V3,"")</f>
        <v/>
      </c>
      <c r="X3" s="40" t="str">
        <f>IFERROR(#REF!/GAMSopt!W3,"")</f>
        <v/>
      </c>
      <c r="Y3" s="40" t="str">
        <f>IFERROR(#REF!/GAMSopt!X3,"")</f>
        <v/>
      </c>
      <c r="Z3" s="40" t="str">
        <f>IFERROR(#REF!/GAMSopt!Y3,"")</f>
        <v/>
      </c>
      <c r="AA3" s="40" t="str">
        <f>IFERROR(#REF!/GAMSopt!Z3,"")</f>
        <v/>
      </c>
      <c r="AB3" s="40" t="str">
        <f>IFERROR(#REF!/GAMSopt!AA3,"")</f>
        <v/>
      </c>
      <c r="AC3" s="40" t="str">
        <f>IFERROR(#REF!/GAMSopt!AB3,"")</f>
        <v/>
      </c>
      <c r="AD3" s="40" t="str">
        <f>IFERROR(#REF!/GAMSopt!AC3,"")</f>
        <v/>
      </c>
      <c r="AE3" s="40" t="str">
        <f>IFERROR(#REF!/GAMSopt!AD3,"")</f>
        <v/>
      </c>
      <c r="AF3" s="40" t="str">
        <f>IFERROR(#REF!/GAMSopt!AE3,"")</f>
        <v/>
      </c>
      <c r="AG3" s="40" t="str">
        <f>IFERROR(#REF!/GAMSopt!AF3,"")</f>
        <v/>
      </c>
      <c r="AH3" s="40" t="str">
        <f>IFERROR(#REF!/GAMSopt!AG3,"")</f>
        <v/>
      </c>
      <c r="AI3" s="40" t="str">
        <f>IFERROR(#REF!/GAMSopt!AH3,"")</f>
        <v/>
      </c>
      <c r="AJ3" s="40" t="str">
        <f>IFERROR(#REF!/GAMSopt!AI3,"")</f>
        <v/>
      </c>
      <c r="AK3" s="40" t="str">
        <f>IFERROR(#REF!/GAMSopt!AJ3,"")</f>
        <v/>
      </c>
      <c r="AL3" s="40" t="str">
        <f>IFERROR(#REF!/GAMSopt!AK3,"")</f>
        <v/>
      </c>
      <c r="AM3" s="40" t="str">
        <f>IFERROR(#REF!/GAMSopt!AL3,"")</f>
        <v/>
      </c>
      <c r="AN3" s="40" t="str">
        <f>IFERROR(#REF!/GAMSopt!AM3,"")</f>
        <v/>
      </c>
      <c r="AO3" s="40" t="str">
        <f>IFERROR(#REF!/GAMSopt!AN3,"")</f>
        <v/>
      </c>
      <c r="AP3" s="40" t="str">
        <f>IFERROR(#REF!/GAMSopt!AO3,"")</f>
        <v/>
      </c>
      <c r="AQ3" s="40" t="str">
        <f>IFERROR(#REF!/GAMSopt!AP3,"")</f>
        <v/>
      </c>
      <c r="AR3" s="40" t="str">
        <f>IFERROR(#REF!/GAMSopt!AQ3,"")</f>
        <v/>
      </c>
      <c r="AS3" s="40" t="str">
        <f>IFERROR(#REF!/GAMSopt!AR3,"")</f>
        <v/>
      </c>
      <c r="AT3" s="40" t="str">
        <f>IFERROR(#REF!/GAMSopt!AS3,"")</f>
        <v/>
      </c>
      <c r="AU3" s="40" t="str">
        <f>IFERROR(#REF!/GAMSopt!AT3,"")</f>
        <v/>
      </c>
      <c r="AV3" s="40" t="str">
        <f>IFERROR(#REF!/GAMSopt!AU3,"")</f>
        <v/>
      </c>
      <c r="AW3" s="40" t="str">
        <f>IFERROR(#REF!/GAMSopt!AV3,"")</f>
        <v/>
      </c>
      <c r="AX3" s="40" t="str">
        <f>IFERROR(#REF!/GAMSopt!AW3,"")</f>
        <v/>
      </c>
      <c r="AY3" s="40" t="str">
        <f>IFERROR(#REF!/GAMSopt!AX3,"")</f>
        <v/>
      </c>
      <c r="AZ3" s="40" t="str">
        <f>IFERROR(#REF!/GAMSopt!AY3,"")</f>
        <v/>
      </c>
      <c r="BA3" s="40" t="str">
        <f>IFERROR(#REF!/GAMSopt!AZ3,"")</f>
        <v/>
      </c>
      <c r="BB3" s="40" t="str">
        <f>IFERROR(#REF!/GAMSopt!BA3,"")</f>
        <v/>
      </c>
      <c r="BC3" s="40" t="str">
        <f>IFERROR(#REF!/GAMSopt!BB3,"")</f>
        <v/>
      </c>
      <c r="BD3" s="40" t="str">
        <f>IFERROR(#REF!/GAMSopt!BC3,"")</f>
        <v/>
      </c>
      <c r="BE3" s="40" t="str">
        <f>IFERROR(#REF!/GAMSopt!BD3,"")</f>
        <v/>
      </c>
      <c r="BF3" s="40" t="str">
        <f>IFERROR(#REF!/GAMSopt!BE3,"")</f>
        <v/>
      </c>
      <c r="BG3" s="40" t="str">
        <f>IFERROR(#REF!/GAMSopt!BF3,"")</f>
        <v/>
      </c>
      <c r="BH3" s="40" t="str">
        <f>IFERROR(#REF!/GAMSopt!BG3,"")</f>
        <v/>
      </c>
      <c r="BI3" s="40" t="str">
        <f>IFERROR(#REF!/GAMSopt!BH3,"")</f>
        <v/>
      </c>
      <c r="BJ3" s="40" t="str">
        <f>IFERROR(#REF!/GAMSopt!BI3,"")</f>
        <v/>
      </c>
    </row>
    <row r="4" spans="1:62" x14ac:dyDescent="0.15">
      <c r="A4" t="e">
        <f>#REF!</f>
        <v>#REF!</v>
      </c>
      <c r="B4" t="str">
        <f>GAMSopt!A4</f>
        <v>* OUTPUT AND CAPTIAL ACCUMULATION</v>
      </c>
      <c r="C4" s="40" t="str">
        <f>IFERROR(#REF!/GAMSopt!B4,"")</f>
        <v/>
      </c>
      <c r="D4" s="40" t="str">
        <f>IFERROR(#REF!/GAMSopt!C4,"")</f>
        <v/>
      </c>
      <c r="E4" s="40" t="str">
        <f>IFERROR(#REF!/GAMSopt!D4,"")</f>
        <v/>
      </c>
      <c r="F4" s="40" t="str">
        <f>IFERROR(#REF!/GAMSopt!E4,"")</f>
        <v/>
      </c>
      <c r="G4" s="40" t="str">
        <f>IFERROR(#REF!/GAMSopt!F4,"")</f>
        <v/>
      </c>
      <c r="H4" s="40" t="str">
        <f>IFERROR(#REF!/GAMSopt!G4,"")</f>
        <v/>
      </c>
      <c r="I4" s="40" t="str">
        <f>IFERROR(#REF!/GAMSopt!H4,"")</f>
        <v/>
      </c>
      <c r="J4" s="40" t="str">
        <f>IFERROR(#REF!/GAMSopt!I4,"")</f>
        <v/>
      </c>
      <c r="K4" s="40" t="str">
        <f>IFERROR(#REF!/GAMSopt!J4,"")</f>
        <v/>
      </c>
      <c r="L4" s="40" t="str">
        <f>IFERROR(#REF!/GAMSopt!K4,"")</f>
        <v/>
      </c>
      <c r="M4" s="40" t="str">
        <f>IFERROR(#REF!/GAMSopt!L4,"")</f>
        <v/>
      </c>
      <c r="N4" s="40" t="str">
        <f>IFERROR(#REF!/GAMSopt!M4,"")</f>
        <v/>
      </c>
      <c r="O4" s="40" t="str">
        <f>IFERROR(#REF!/GAMSopt!N4,"")</f>
        <v/>
      </c>
      <c r="P4" s="40" t="str">
        <f>IFERROR(#REF!/GAMSopt!O4,"")</f>
        <v/>
      </c>
      <c r="Q4" s="40" t="str">
        <f>IFERROR(#REF!/GAMSopt!P4,"")</f>
        <v/>
      </c>
      <c r="R4" s="40" t="str">
        <f>IFERROR(#REF!/GAMSopt!Q4,"")</f>
        <v/>
      </c>
      <c r="S4" s="40" t="str">
        <f>IFERROR(#REF!/GAMSopt!R4,"")</f>
        <v/>
      </c>
      <c r="T4" s="40" t="str">
        <f>IFERROR(#REF!/GAMSopt!S4,"")</f>
        <v/>
      </c>
      <c r="U4" s="40" t="str">
        <f>IFERROR(#REF!/GAMSopt!T4,"")</f>
        <v/>
      </c>
      <c r="V4" s="40" t="str">
        <f>IFERROR(#REF!/GAMSopt!U4,"")</f>
        <v/>
      </c>
      <c r="W4" s="40" t="str">
        <f>IFERROR(#REF!/GAMSopt!V4,"")</f>
        <v/>
      </c>
      <c r="X4" s="40" t="str">
        <f>IFERROR(#REF!/GAMSopt!W4,"")</f>
        <v/>
      </c>
      <c r="Y4" s="40" t="str">
        <f>IFERROR(#REF!/GAMSopt!X4,"")</f>
        <v/>
      </c>
      <c r="Z4" s="40" t="str">
        <f>IFERROR(#REF!/GAMSopt!Y4,"")</f>
        <v/>
      </c>
      <c r="AA4" s="40" t="str">
        <f>IFERROR(#REF!/GAMSopt!Z4,"")</f>
        <v/>
      </c>
      <c r="AB4" s="40" t="str">
        <f>IFERROR(#REF!/GAMSopt!AA4,"")</f>
        <v/>
      </c>
      <c r="AC4" s="40" t="str">
        <f>IFERROR(#REF!/GAMSopt!AB4,"")</f>
        <v/>
      </c>
      <c r="AD4" s="40" t="str">
        <f>IFERROR(#REF!/GAMSopt!AC4,"")</f>
        <v/>
      </c>
      <c r="AE4" s="40" t="str">
        <f>IFERROR(#REF!/GAMSopt!AD4,"")</f>
        <v/>
      </c>
      <c r="AF4" s="40" t="str">
        <f>IFERROR(#REF!/GAMSopt!AE4,"")</f>
        <v/>
      </c>
      <c r="AG4" s="40" t="str">
        <f>IFERROR(#REF!/GAMSopt!AF4,"")</f>
        <v/>
      </c>
      <c r="AH4" s="40" t="str">
        <f>IFERROR(#REF!/GAMSopt!AG4,"")</f>
        <v/>
      </c>
      <c r="AI4" s="40" t="str">
        <f>IFERROR(#REF!/GAMSopt!AH4,"")</f>
        <v/>
      </c>
      <c r="AJ4" s="40" t="str">
        <f>IFERROR(#REF!/GAMSopt!AI4,"")</f>
        <v/>
      </c>
      <c r="AK4" s="40" t="str">
        <f>IFERROR(#REF!/GAMSopt!AJ4,"")</f>
        <v/>
      </c>
      <c r="AL4" s="40" t="str">
        <f>IFERROR(#REF!/GAMSopt!AK4,"")</f>
        <v/>
      </c>
      <c r="AM4" s="40" t="str">
        <f>IFERROR(#REF!/GAMSopt!AL4,"")</f>
        <v/>
      </c>
      <c r="AN4" s="40" t="str">
        <f>IFERROR(#REF!/GAMSopt!AM4,"")</f>
        <v/>
      </c>
      <c r="AO4" s="40" t="str">
        <f>IFERROR(#REF!/GAMSopt!AN4,"")</f>
        <v/>
      </c>
      <c r="AP4" s="40" t="str">
        <f>IFERROR(#REF!/GAMSopt!AO4,"")</f>
        <v/>
      </c>
      <c r="AQ4" s="40" t="str">
        <f>IFERROR(#REF!/GAMSopt!AP4,"")</f>
        <v/>
      </c>
      <c r="AR4" s="40" t="str">
        <f>IFERROR(#REF!/GAMSopt!AQ4,"")</f>
        <v/>
      </c>
      <c r="AS4" s="40" t="str">
        <f>IFERROR(#REF!/GAMSopt!AR4,"")</f>
        <v/>
      </c>
      <c r="AT4" s="40" t="str">
        <f>IFERROR(#REF!/GAMSopt!AS4,"")</f>
        <v/>
      </c>
      <c r="AU4" s="40" t="str">
        <f>IFERROR(#REF!/GAMSopt!AT4,"")</f>
        <v/>
      </c>
      <c r="AV4" s="40" t="str">
        <f>IFERROR(#REF!/GAMSopt!AU4,"")</f>
        <v/>
      </c>
      <c r="AW4" s="40" t="str">
        <f>IFERROR(#REF!/GAMSopt!AV4,"")</f>
        <v/>
      </c>
      <c r="AX4" s="40" t="str">
        <f>IFERROR(#REF!/GAMSopt!AW4,"")</f>
        <v/>
      </c>
      <c r="AY4" s="40" t="str">
        <f>IFERROR(#REF!/GAMSopt!AX4,"")</f>
        <v/>
      </c>
      <c r="AZ4" s="40" t="str">
        <f>IFERROR(#REF!/GAMSopt!AY4,"")</f>
        <v/>
      </c>
      <c r="BA4" s="40" t="str">
        <f>IFERROR(#REF!/GAMSopt!AZ4,"")</f>
        <v/>
      </c>
      <c r="BB4" s="40" t="str">
        <f>IFERROR(#REF!/GAMSopt!BA4,"")</f>
        <v/>
      </c>
      <c r="BC4" s="40" t="str">
        <f>IFERROR(#REF!/GAMSopt!BB4,"")</f>
        <v/>
      </c>
      <c r="BD4" s="40" t="str">
        <f>IFERROR(#REF!/GAMSopt!BC4,"")</f>
        <v/>
      </c>
      <c r="BE4" s="40" t="str">
        <f>IFERROR(#REF!/GAMSopt!BD4,"")</f>
        <v/>
      </c>
      <c r="BF4" s="40" t="str">
        <f>IFERROR(#REF!/GAMSopt!BE4,"")</f>
        <v/>
      </c>
      <c r="BG4" s="40" t="str">
        <f>IFERROR(#REF!/GAMSopt!BF4,"")</f>
        <v/>
      </c>
      <c r="BH4" s="40" t="str">
        <f>IFERROR(#REF!/GAMSopt!BG4,"")</f>
        <v/>
      </c>
      <c r="BI4" s="40" t="str">
        <f>IFERROR(#REF!/GAMSopt!BH4,"")</f>
        <v/>
      </c>
      <c r="BJ4" s="40" t="str">
        <f>IFERROR(#REF!/GAMSopt!BI4,"")</f>
        <v/>
      </c>
    </row>
    <row r="5" spans="1:62" x14ac:dyDescent="0.15">
      <c r="A5" t="e">
        <f>#REF!</f>
        <v>#REF!</v>
      </c>
      <c r="B5" t="str">
        <f>GAMSopt!A5</f>
        <v>Capital Share</v>
      </c>
      <c r="C5" s="40" t="str">
        <f>IFERROR(#REF!/GAMSopt!B5,"")</f>
        <v/>
      </c>
      <c r="D5" s="40" t="str">
        <f>IFERROR(#REF!/GAMSopt!C5,"")</f>
        <v/>
      </c>
      <c r="E5" s="40" t="str">
        <f>IFERROR(#REF!/GAMSopt!D5,"")</f>
        <v/>
      </c>
      <c r="F5" s="40" t="str">
        <f>IFERROR(#REF!/GAMSopt!E5,"")</f>
        <v/>
      </c>
      <c r="G5" s="40" t="str">
        <f>IFERROR(#REF!/GAMSopt!F5,"")</f>
        <v/>
      </c>
      <c r="H5" s="40" t="str">
        <f>IFERROR(#REF!/GAMSopt!G5,"")</f>
        <v/>
      </c>
      <c r="I5" s="40" t="str">
        <f>IFERROR(#REF!/GAMSopt!H5,"")</f>
        <v/>
      </c>
      <c r="J5" s="40" t="str">
        <f>IFERROR(#REF!/GAMSopt!I5,"")</f>
        <v/>
      </c>
      <c r="K5" s="40" t="str">
        <f>IFERROR(#REF!/GAMSopt!J5,"")</f>
        <v/>
      </c>
      <c r="L5" s="40" t="str">
        <f>IFERROR(#REF!/GAMSopt!K5,"")</f>
        <v/>
      </c>
      <c r="M5" s="40" t="str">
        <f>IFERROR(#REF!/GAMSopt!L5,"")</f>
        <v/>
      </c>
      <c r="N5" s="40" t="str">
        <f>IFERROR(#REF!/GAMSopt!M5,"")</f>
        <v/>
      </c>
      <c r="O5" s="40" t="str">
        <f>IFERROR(#REF!/GAMSopt!N5,"")</f>
        <v/>
      </c>
      <c r="P5" s="40" t="str">
        <f>IFERROR(#REF!/GAMSopt!O5,"")</f>
        <v/>
      </c>
      <c r="Q5" s="40" t="str">
        <f>IFERROR(#REF!/GAMSopt!P5,"")</f>
        <v/>
      </c>
      <c r="R5" s="40" t="str">
        <f>IFERROR(#REF!/GAMSopt!Q5,"")</f>
        <v/>
      </c>
      <c r="S5" s="40" t="str">
        <f>IFERROR(#REF!/GAMSopt!R5,"")</f>
        <v/>
      </c>
      <c r="T5" s="40" t="str">
        <f>IFERROR(#REF!/GAMSopt!S5,"")</f>
        <v/>
      </c>
      <c r="U5" s="40" t="str">
        <f>IFERROR(#REF!/GAMSopt!T5,"")</f>
        <v/>
      </c>
      <c r="V5" s="40" t="str">
        <f>IFERROR(#REF!/GAMSopt!U5,"")</f>
        <v/>
      </c>
      <c r="W5" s="40" t="str">
        <f>IFERROR(#REF!/GAMSopt!V5,"")</f>
        <v/>
      </c>
      <c r="X5" s="40" t="str">
        <f>IFERROR(#REF!/GAMSopt!W5,"")</f>
        <v/>
      </c>
      <c r="Y5" s="40" t="str">
        <f>IFERROR(#REF!/GAMSopt!X5,"")</f>
        <v/>
      </c>
      <c r="Z5" s="40" t="str">
        <f>IFERROR(#REF!/GAMSopt!Y5,"")</f>
        <v/>
      </c>
      <c r="AA5" s="40" t="str">
        <f>IFERROR(#REF!/GAMSopt!Z5,"")</f>
        <v/>
      </c>
      <c r="AB5" s="40" t="str">
        <f>IFERROR(#REF!/GAMSopt!AA5,"")</f>
        <v/>
      </c>
      <c r="AC5" s="40" t="str">
        <f>IFERROR(#REF!/GAMSopt!AB5,"")</f>
        <v/>
      </c>
      <c r="AD5" s="40" t="str">
        <f>IFERROR(#REF!/GAMSopt!AC5,"")</f>
        <v/>
      </c>
      <c r="AE5" s="40" t="str">
        <f>IFERROR(#REF!/GAMSopt!AD5,"")</f>
        <v/>
      </c>
      <c r="AF5" s="40" t="str">
        <f>IFERROR(#REF!/GAMSopt!AE5,"")</f>
        <v/>
      </c>
      <c r="AG5" s="40" t="str">
        <f>IFERROR(#REF!/GAMSopt!AF5,"")</f>
        <v/>
      </c>
      <c r="AH5" s="40" t="str">
        <f>IFERROR(#REF!/GAMSopt!AG5,"")</f>
        <v/>
      </c>
      <c r="AI5" s="40" t="str">
        <f>IFERROR(#REF!/GAMSopt!AH5,"")</f>
        <v/>
      </c>
      <c r="AJ5" s="40" t="str">
        <f>IFERROR(#REF!/GAMSopt!AI5,"")</f>
        <v/>
      </c>
      <c r="AK5" s="40" t="str">
        <f>IFERROR(#REF!/GAMSopt!AJ5,"")</f>
        <v/>
      </c>
      <c r="AL5" s="40" t="str">
        <f>IFERROR(#REF!/GAMSopt!AK5,"")</f>
        <v/>
      </c>
      <c r="AM5" s="40" t="str">
        <f>IFERROR(#REF!/GAMSopt!AL5,"")</f>
        <v/>
      </c>
      <c r="AN5" s="40" t="str">
        <f>IFERROR(#REF!/GAMSopt!AM5,"")</f>
        <v/>
      </c>
      <c r="AO5" s="40" t="str">
        <f>IFERROR(#REF!/GAMSopt!AN5,"")</f>
        <v/>
      </c>
      <c r="AP5" s="40" t="str">
        <f>IFERROR(#REF!/GAMSopt!AO5,"")</f>
        <v/>
      </c>
      <c r="AQ5" s="40" t="str">
        <f>IFERROR(#REF!/GAMSopt!AP5,"")</f>
        <v/>
      </c>
      <c r="AR5" s="40" t="str">
        <f>IFERROR(#REF!/GAMSopt!AQ5,"")</f>
        <v/>
      </c>
      <c r="AS5" s="40" t="str">
        <f>IFERROR(#REF!/GAMSopt!AR5,"")</f>
        <v/>
      </c>
      <c r="AT5" s="40" t="str">
        <f>IFERROR(#REF!/GAMSopt!AS5,"")</f>
        <v/>
      </c>
      <c r="AU5" s="40" t="str">
        <f>IFERROR(#REF!/GAMSopt!AT5,"")</f>
        <v/>
      </c>
      <c r="AV5" s="40" t="str">
        <f>IFERROR(#REF!/GAMSopt!AU5,"")</f>
        <v/>
      </c>
      <c r="AW5" s="40" t="str">
        <f>IFERROR(#REF!/GAMSopt!AV5,"")</f>
        <v/>
      </c>
      <c r="AX5" s="40" t="str">
        <f>IFERROR(#REF!/GAMSopt!AW5,"")</f>
        <v/>
      </c>
      <c r="AY5" s="40" t="str">
        <f>IFERROR(#REF!/GAMSopt!AX5,"")</f>
        <v/>
      </c>
      <c r="AZ5" s="40" t="str">
        <f>IFERROR(#REF!/GAMSopt!AY5,"")</f>
        <v/>
      </c>
      <c r="BA5" s="40" t="str">
        <f>IFERROR(#REF!/GAMSopt!AZ5,"")</f>
        <v/>
      </c>
      <c r="BB5" s="40" t="str">
        <f>IFERROR(#REF!/GAMSopt!BA5,"")</f>
        <v/>
      </c>
      <c r="BC5" s="40" t="str">
        <f>IFERROR(#REF!/GAMSopt!BB5,"")</f>
        <v/>
      </c>
      <c r="BD5" s="40" t="str">
        <f>IFERROR(#REF!/GAMSopt!BC5,"")</f>
        <v/>
      </c>
      <c r="BE5" s="40" t="str">
        <f>IFERROR(#REF!/GAMSopt!BD5,"")</f>
        <v/>
      </c>
      <c r="BF5" s="40" t="str">
        <f>IFERROR(#REF!/GAMSopt!BE5,"")</f>
        <v/>
      </c>
      <c r="BG5" s="40" t="str">
        <f>IFERROR(#REF!/GAMSopt!BF5,"")</f>
        <v/>
      </c>
      <c r="BH5" s="40" t="str">
        <f>IFERROR(#REF!/GAMSopt!BG5,"")</f>
        <v/>
      </c>
      <c r="BI5" s="40" t="str">
        <f>IFERROR(#REF!/GAMSopt!BH5,"")</f>
        <v/>
      </c>
      <c r="BJ5" s="40" t="str">
        <f>IFERROR(#REF!/GAMSopt!BI5,"")</f>
        <v/>
      </c>
    </row>
    <row r="6" spans="1:62" x14ac:dyDescent="0.15">
      <c r="A6" t="e">
        <f>#REF!</f>
        <v>#REF!</v>
      </c>
      <c r="B6" t="str">
        <f>GAMSopt!A6</f>
        <v>Depreciation</v>
      </c>
      <c r="C6" s="40" t="str">
        <f>IFERROR(#REF!/GAMSopt!B6,"")</f>
        <v/>
      </c>
      <c r="D6" s="40" t="str">
        <f>IFERROR(#REF!/GAMSopt!C6,"")</f>
        <v/>
      </c>
      <c r="E6" s="40" t="str">
        <f>IFERROR(#REF!/GAMSopt!D6,"")</f>
        <v/>
      </c>
      <c r="F6" s="40" t="str">
        <f>IFERROR(#REF!/GAMSopt!E6,"")</f>
        <v/>
      </c>
      <c r="G6" s="40" t="str">
        <f>IFERROR(#REF!/GAMSopt!F6,"")</f>
        <v/>
      </c>
      <c r="H6" s="40" t="str">
        <f>IFERROR(#REF!/GAMSopt!G6,"")</f>
        <v/>
      </c>
      <c r="I6" s="40" t="str">
        <f>IFERROR(#REF!/GAMSopt!H6,"")</f>
        <v/>
      </c>
      <c r="J6" s="40" t="str">
        <f>IFERROR(#REF!/GAMSopt!I6,"")</f>
        <v/>
      </c>
      <c r="K6" s="40" t="str">
        <f>IFERROR(#REF!/GAMSopt!J6,"")</f>
        <v/>
      </c>
      <c r="L6" s="40" t="str">
        <f>IFERROR(#REF!/GAMSopt!K6,"")</f>
        <v/>
      </c>
      <c r="M6" s="40" t="str">
        <f>IFERROR(#REF!/GAMSopt!L6,"")</f>
        <v/>
      </c>
      <c r="N6" s="40" t="str">
        <f>IFERROR(#REF!/GAMSopt!M6,"")</f>
        <v/>
      </c>
      <c r="O6" s="40" t="str">
        <f>IFERROR(#REF!/GAMSopt!N6,"")</f>
        <v/>
      </c>
      <c r="P6" s="40" t="str">
        <f>IFERROR(#REF!/GAMSopt!O6,"")</f>
        <v/>
      </c>
      <c r="Q6" s="40" t="str">
        <f>IFERROR(#REF!/GAMSopt!P6,"")</f>
        <v/>
      </c>
      <c r="R6" s="40" t="str">
        <f>IFERROR(#REF!/GAMSopt!Q6,"")</f>
        <v/>
      </c>
      <c r="S6" s="40" t="str">
        <f>IFERROR(#REF!/GAMSopt!R6,"")</f>
        <v/>
      </c>
      <c r="T6" s="40" t="str">
        <f>IFERROR(#REF!/GAMSopt!S6,"")</f>
        <v/>
      </c>
      <c r="U6" s="40" t="str">
        <f>IFERROR(#REF!/GAMSopt!T6,"")</f>
        <v/>
      </c>
      <c r="V6" s="40" t="str">
        <f>IFERROR(#REF!/GAMSopt!U6,"")</f>
        <v/>
      </c>
      <c r="W6" s="40" t="str">
        <f>IFERROR(#REF!/GAMSopt!V6,"")</f>
        <v/>
      </c>
      <c r="X6" s="40" t="str">
        <f>IFERROR(#REF!/GAMSopt!W6,"")</f>
        <v/>
      </c>
      <c r="Y6" s="40" t="str">
        <f>IFERROR(#REF!/GAMSopt!X6,"")</f>
        <v/>
      </c>
      <c r="Z6" s="40" t="str">
        <f>IFERROR(#REF!/GAMSopt!Y6,"")</f>
        <v/>
      </c>
      <c r="AA6" s="40" t="str">
        <f>IFERROR(#REF!/GAMSopt!Z6,"")</f>
        <v/>
      </c>
      <c r="AB6" s="40" t="str">
        <f>IFERROR(#REF!/GAMSopt!AA6,"")</f>
        <v/>
      </c>
      <c r="AC6" s="40" t="str">
        <f>IFERROR(#REF!/GAMSopt!AB6,"")</f>
        <v/>
      </c>
      <c r="AD6" s="40" t="str">
        <f>IFERROR(#REF!/GAMSopt!AC6,"")</f>
        <v/>
      </c>
      <c r="AE6" s="40" t="str">
        <f>IFERROR(#REF!/GAMSopt!AD6,"")</f>
        <v/>
      </c>
      <c r="AF6" s="40" t="str">
        <f>IFERROR(#REF!/GAMSopt!AE6,"")</f>
        <v/>
      </c>
      <c r="AG6" s="40" t="str">
        <f>IFERROR(#REF!/GAMSopt!AF6,"")</f>
        <v/>
      </c>
      <c r="AH6" s="40" t="str">
        <f>IFERROR(#REF!/GAMSopt!AG6,"")</f>
        <v/>
      </c>
      <c r="AI6" s="40" t="str">
        <f>IFERROR(#REF!/GAMSopt!AH6,"")</f>
        <v/>
      </c>
      <c r="AJ6" s="40" t="str">
        <f>IFERROR(#REF!/GAMSopt!AI6,"")</f>
        <v/>
      </c>
      <c r="AK6" s="40" t="str">
        <f>IFERROR(#REF!/GAMSopt!AJ6,"")</f>
        <v/>
      </c>
      <c r="AL6" s="40" t="str">
        <f>IFERROR(#REF!/GAMSopt!AK6,"")</f>
        <v/>
      </c>
      <c r="AM6" s="40" t="str">
        <f>IFERROR(#REF!/GAMSopt!AL6,"")</f>
        <v/>
      </c>
      <c r="AN6" s="40" t="str">
        <f>IFERROR(#REF!/GAMSopt!AM6,"")</f>
        <v/>
      </c>
      <c r="AO6" s="40" t="str">
        <f>IFERROR(#REF!/GAMSopt!AN6,"")</f>
        <v/>
      </c>
      <c r="AP6" s="40" t="str">
        <f>IFERROR(#REF!/GAMSopt!AO6,"")</f>
        <v/>
      </c>
      <c r="AQ6" s="40" t="str">
        <f>IFERROR(#REF!/GAMSopt!AP6,"")</f>
        <v/>
      </c>
      <c r="AR6" s="40" t="str">
        <f>IFERROR(#REF!/GAMSopt!AQ6,"")</f>
        <v/>
      </c>
      <c r="AS6" s="40" t="str">
        <f>IFERROR(#REF!/GAMSopt!AR6,"")</f>
        <v/>
      </c>
      <c r="AT6" s="40" t="str">
        <f>IFERROR(#REF!/GAMSopt!AS6,"")</f>
        <v/>
      </c>
      <c r="AU6" s="40" t="str">
        <f>IFERROR(#REF!/GAMSopt!AT6,"")</f>
        <v/>
      </c>
      <c r="AV6" s="40" t="str">
        <f>IFERROR(#REF!/GAMSopt!AU6,"")</f>
        <v/>
      </c>
      <c r="AW6" s="40" t="str">
        <f>IFERROR(#REF!/GAMSopt!AV6,"")</f>
        <v/>
      </c>
      <c r="AX6" s="40" t="str">
        <f>IFERROR(#REF!/GAMSopt!AW6,"")</f>
        <v/>
      </c>
      <c r="AY6" s="40" t="str">
        <f>IFERROR(#REF!/GAMSopt!AX6,"")</f>
        <v/>
      </c>
      <c r="AZ6" s="40" t="str">
        <f>IFERROR(#REF!/GAMSopt!AY6,"")</f>
        <v/>
      </c>
      <c r="BA6" s="40" t="str">
        <f>IFERROR(#REF!/GAMSopt!AZ6,"")</f>
        <v/>
      </c>
      <c r="BB6" s="40" t="str">
        <f>IFERROR(#REF!/GAMSopt!BA6,"")</f>
        <v/>
      </c>
      <c r="BC6" s="40" t="str">
        <f>IFERROR(#REF!/GAMSopt!BB6,"")</f>
        <v/>
      </c>
      <c r="BD6" s="40" t="str">
        <f>IFERROR(#REF!/GAMSopt!BC6,"")</f>
        <v/>
      </c>
      <c r="BE6" s="40" t="str">
        <f>IFERROR(#REF!/GAMSopt!BD6,"")</f>
        <v/>
      </c>
      <c r="BF6" s="40" t="str">
        <f>IFERROR(#REF!/GAMSopt!BE6,"")</f>
        <v/>
      </c>
      <c r="BG6" s="40" t="str">
        <f>IFERROR(#REF!/GAMSopt!BF6,"")</f>
        <v/>
      </c>
      <c r="BH6" s="40" t="str">
        <f>IFERROR(#REF!/GAMSopt!BG6,"")</f>
        <v/>
      </c>
      <c r="BI6" s="40" t="str">
        <f>IFERROR(#REF!/GAMSopt!BH6,"")</f>
        <v/>
      </c>
      <c r="BJ6" s="40" t="str">
        <f>IFERROR(#REF!/GAMSopt!BI6,"")</f>
        <v/>
      </c>
    </row>
    <row r="7" spans="1:62" x14ac:dyDescent="0.15">
      <c r="A7" t="e">
        <f>#REF!</f>
        <v>#REF!</v>
      </c>
      <c r="B7" t="str">
        <f>GAMSopt!A7</f>
        <v>World Capital Risk Premium</v>
      </c>
      <c r="C7" s="40" t="str">
        <f>IFERROR(#REF!/GAMSopt!B7,"")</f>
        <v/>
      </c>
      <c r="D7" s="40" t="str">
        <f>IFERROR(#REF!/GAMSopt!C7,"")</f>
        <v/>
      </c>
      <c r="E7" s="40" t="str">
        <f>IFERROR(#REF!/GAMSopt!D7,"")</f>
        <v/>
      </c>
      <c r="F7" s="40" t="str">
        <f>IFERROR(#REF!/GAMSopt!E7,"")</f>
        <v/>
      </c>
      <c r="G7" s="40" t="str">
        <f>IFERROR(#REF!/GAMSopt!F7,"")</f>
        <v/>
      </c>
      <c r="H7" s="40" t="str">
        <f>IFERROR(#REF!/GAMSopt!G7,"")</f>
        <v/>
      </c>
      <c r="I7" s="40" t="str">
        <f>IFERROR(#REF!/GAMSopt!H7,"")</f>
        <v/>
      </c>
      <c r="J7" s="40" t="str">
        <f>IFERROR(#REF!/GAMSopt!I7,"")</f>
        <v/>
      </c>
      <c r="K7" s="40" t="str">
        <f>IFERROR(#REF!/GAMSopt!J7,"")</f>
        <v/>
      </c>
      <c r="L7" s="40" t="str">
        <f>IFERROR(#REF!/GAMSopt!K7,"")</f>
        <v/>
      </c>
      <c r="M7" s="40" t="str">
        <f>IFERROR(#REF!/GAMSopt!L7,"")</f>
        <v/>
      </c>
      <c r="N7" s="40" t="str">
        <f>IFERROR(#REF!/GAMSopt!M7,"")</f>
        <v/>
      </c>
      <c r="O7" s="40" t="str">
        <f>IFERROR(#REF!/GAMSopt!N7,"")</f>
        <v/>
      </c>
      <c r="P7" s="40" t="str">
        <f>IFERROR(#REF!/GAMSopt!O7,"")</f>
        <v/>
      </c>
      <c r="Q7" s="40" t="str">
        <f>IFERROR(#REF!/GAMSopt!P7,"")</f>
        <v/>
      </c>
      <c r="R7" s="40" t="str">
        <f>IFERROR(#REF!/GAMSopt!Q7,"")</f>
        <v/>
      </c>
      <c r="S7" s="40" t="str">
        <f>IFERROR(#REF!/GAMSopt!R7,"")</f>
        <v/>
      </c>
      <c r="T7" s="40" t="str">
        <f>IFERROR(#REF!/GAMSopt!S7,"")</f>
        <v/>
      </c>
      <c r="U7" s="40" t="str">
        <f>IFERROR(#REF!/GAMSopt!T7,"")</f>
        <v/>
      </c>
      <c r="V7" s="40" t="str">
        <f>IFERROR(#REF!/GAMSopt!U7,"")</f>
        <v/>
      </c>
      <c r="W7" s="40" t="str">
        <f>IFERROR(#REF!/GAMSopt!V7,"")</f>
        <v/>
      </c>
      <c r="X7" s="40" t="str">
        <f>IFERROR(#REF!/GAMSopt!W7,"")</f>
        <v/>
      </c>
      <c r="Y7" s="40" t="str">
        <f>IFERROR(#REF!/GAMSopt!X7,"")</f>
        <v/>
      </c>
      <c r="Z7" s="40" t="str">
        <f>IFERROR(#REF!/GAMSopt!Y7,"")</f>
        <v/>
      </c>
      <c r="AA7" s="40" t="str">
        <f>IFERROR(#REF!/GAMSopt!Z7,"")</f>
        <v/>
      </c>
      <c r="AB7" s="40" t="str">
        <f>IFERROR(#REF!/GAMSopt!AA7,"")</f>
        <v/>
      </c>
      <c r="AC7" s="40" t="str">
        <f>IFERROR(#REF!/GAMSopt!AB7,"")</f>
        <v/>
      </c>
      <c r="AD7" s="40" t="str">
        <f>IFERROR(#REF!/GAMSopt!AC7,"")</f>
        <v/>
      </c>
      <c r="AE7" s="40" t="str">
        <f>IFERROR(#REF!/GAMSopt!AD7,"")</f>
        <v/>
      </c>
      <c r="AF7" s="40" t="str">
        <f>IFERROR(#REF!/GAMSopt!AE7,"")</f>
        <v/>
      </c>
      <c r="AG7" s="40" t="str">
        <f>IFERROR(#REF!/GAMSopt!AF7,"")</f>
        <v/>
      </c>
      <c r="AH7" s="40" t="str">
        <f>IFERROR(#REF!/GAMSopt!AG7,"")</f>
        <v/>
      </c>
      <c r="AI7" s="40" t="str">
        <f>IFERROR(#REF!/GAMSopt!AH7,"")</f>
        <v/>
      </c>
      <c r="AJ7" s="40" t="str">
        <f>IFERROR(#REF!/GAMSopt!AI7,"")</f>
        <v/>
      </c>
      <c r="AK7" s="40" t="str">
        <f>IFERROR(#REF!/GAMSopt!AJ7,"")</f>
        <v/>
      </c>
      <c r="AL7" s="40" t="str">
        <f>IFERROR(#REF!/GAMSopt!AK7,"")</f>
        <v/>
      </c>
      <c r="AM7" s="40" t="str">
        <f>IFERROR(#REF!/GAMSopt!AL7,"")</f>
        <v/>
      </c>
      <c r="AN7" s="40" t="str">
        <f>IFERROR(#REF!/GAMSopt!AM7,"")</f>
        <v/>
      </c>
      <c r="AO7" s="40" t="str">
        <f>IFERROR(#REF!/GAMSopt!AN7,"")</f>
        <v/>
      </c>
      <c r="AP7" s="40" t="str">
        <f>IFERROR(#REF!/GAMSopt!AO7,"")</f>
        <v/>
      </c>
      <c r="AQ7" s="40" t="str">
        <f>IFERROR(#REF!/GAMSopt!AP7,"")</f>
        <v/>
      </c>
      <c r="AR7" s="40" t="str">
        <f>IFERROR(#REF!/GAMSopt!AQ7,"")</f>
        <v/>
      </c>
      <c r="AS7" s="40" t="str">
        <f>IFERROR(#REF!/GAMSopt!AR7,"")</f>
        <v/>
      </c>
      <c r="AT7" s="40" t="str">
        <f>IFERROR(#REF!/GAMSopt!AS7,"")</f>
        <v/>
      </c>
      <c r="AU7" s="40" t="str">
        <f>IFERROR(#REF!/GAMSopt!AT7,"")</f>
        <v/>
      </c>
      <c r="AV7" s="40" t="str">
        <f>IFERROR(#REF!/GAMSopt!AU7,"")</f>
        <v/>
      </c>
      <c r="AW7" s="40" t="str">
        <f>IFERROR(#REF!/GAMSopt!AV7,"")</f>
        <v/>
      </c>
      <c r="AX7" s="40" t="str">
        <f>IFERROR(#REF!/GAMSopt!AW7,"")</f>
        <v/>
      </c>
      <c r="AY7" s="40" t="str">
        <f>IFERROR(#REF!/GAMSopt!AX7,"")</f>
        <v/>
      </c>
      <c r="AZ7" s="40" t="str">
        <f>IFERROR(#REF!/GAMSopt!AY7,"")</f>
        <v/>
      </c>
      <c r="BA7" s="40" t="str">
        <f>IFERROR(#REF!/GAMSopt!AZ7,"")</f>
        <v/>
      </c>
      <c r="BB7" s="40" t="str">
        <f>IFERROR(#REF!/GAMSopt!BA7,"")</f>
        <v/>
      </c>
      <c r="BC7" s="40" t="str">
        <f>IFERROR(#REF!/GAMSopt!BB7,"")</f>
        <v/>
      </c>
      <c r="BD7" s="40" t="str">
        <f>IFERROR(#REF!/GAMSopt!BC7,"")</f>
        <v/>
      </c>
      <c r="BE7" s="40" t="str">
        <f>IFERROR(#REF!/GAMSopt!BD7,"")</f>
        <v/>
      </c>
      <c r="BF7" s="40" t="str">
        <f>IFERROR(#REF!/GAMSopt!BE7,"")</f>
        <v/>
      </c>
      <c r="BG7" s="40" t="str">
        <f>IFERROR(#REF!/GAMSopt!BF7,"")</f>
        <v/>
      </c>
      <c r="BH7" s="40" t="str">
        <f>IFERROR(#REF!/GAMSopt!BG7,"")</f>
        <v/>
      </c>
      <c r="BI7" s="40" t="str">
        <f>IFERROR(#REF!/GAMSopt!BH7,"")</f>
        <v/>
      </c>
      <c r="BJ7" s="40" t="str">
        <f>IFERROR(#REF!/GAMSopt!BI7,"")</f>
        <v/>
      </c>
    </row>
    <row r="8" spans="1:62" x14ac:dyDescent="0.15">
      <c r="A8" t="e">
        <f>#REF!</f>
        <v>#REF!</v>
      </c>
      <c r="B8" t="str">
        <f>GAMSopt!A8</f>
        <v>Fraction Diversifiable Risk</v>
      </c>
      <c r="C8" s="40" t="str">
        <f>IFERROR(#REF!/GAMSopt!B8,"")</f>
        <v/>
      </c>
      <c r="D8" s="40" t="str">
        <f>IFERROR(#REF!/GAMSopt!C8,"")</f>
        <v/>
      </c>
      <c r="E8" s="40" t="str">
        <f>IFERROR(#REF!/GAMSopt!D8,"")</f>
        <v/>
      </c>
      <c r="F8" s="40" t="str">
        <f>IFERROR(#REF!/GAMSopt!E8,"")</f>
        <v/>
      </c>
      <c r="G8" s="40" t="str">
        <f>IFERROR(#REF!/GAMSopt!F8,"")</f>
        <v/>
      </c>
      <c r="H8" s="40" t="str">
        <f>IFERROR(#REF!/GAMSopt!G8,"")</f>
        <v/>
      </c>
      <c r="I8" s="40" t="str">
        <f>IFERROR(#REF!/GAMSopt!H8,"")</f>
        <v/>
      </c>
      <c r="J8" s="40" t="str">
        <f>IFERROR(#REF!/GAMSopt!I8,"")</f>
        <v/>
      </c>
      <c r="K8" s="40" t="str">
        <f>IFERROR(#REF!/GAMSopt!J8,"")</f>
        <v/>
      </c>
      <c r="L8" s="40" t="str">
        <f>IFERROR(#REF!/GAMSopt!K8,"")</f>
        <v/>
      </c>
      <c r="M8" s="40" t="str">
        <f>IFERROR(#REF!/GAMSopt!L8,"")</f>
        <v/>
      </c>
      <c r="N8" s="40" t="str">
        <f>IFERROR(#REF!/GAMSopt!M8,"")</f>
        <v/>
      </c>
      <c r="O8" s="40" t="str">
        <f>IFERROR(#REF!/GAMSopt!N8,"")</f>
        <v/>
      </c>
      <c r="P8" s="40" t="str">
        <f>IFERROR(#REF!/GAMSopt!O8,"")</f>
        <v/>
      </c>
      <c r="Q8" s="40" t="str">
        <f>IFERROR(#REF!/GAMSopt!P8,"")</f>
        <v/>
      </c>
      <c r="R8" s="40" t="str">
        <f>IFERROR(#REF!/GAMSopt!Q8,"")</f>
        <v/>
      </c>
      <c r="S8" s="40" t="str">
        <f>IFERROR(#REF!/GAMSopt!R8,"")</f>
        <v/>
      </c>
      <c r="T8" s="40" t="str">
        <f>IFERROR(#REF!/GAMSopt!S8,"")</f>
        <v/>
      </c>
      <c r="U8" s="40" t="str">
        <f>IFERROR(#REF!/GAMSopt!T8,"")</f>
        <v/>
      </c>
      <c r="V8" s="40" t="str">
        <f>IFERROR(#REF!/GAMSopt!U8,"")</f>
        <v/>
      </c>
      <c r="W8" s="40" t="str">
        <f>IFERROR(#REF!/GAMSopt!V8,"")</f>
        <v/>
      </c>
      <c r="X8" s="40" t="str">
        <f>IFERROR(#REF!/GAMSopt!W8,"")</f>
        <v/>
      </c>
      <c r="Y8" s="40" t="str">
        <f>IFERROR(#REF!/GAMSopt!X8,"")</f>
        <v/>
      </c>
      <c r="Z8" s="40" t="str">
        <f>IFERROR(#REF!/GAMSopt!Y8,"")</f>
        <v/>
      </c>
      <c r="AA8" s="40" t="str">
        <f>IFERROR(#REF!/GAMSopt!Z8,"")</f>
        <v/>
      </c>
      <c r="AB8" s="40" t="str">
        <f>IFERROR(#REF!/GAMSopt!AA8,"")</f>
        <v/>
      </c>
      <c r="AC8" s="40" t="str">
        <f>IFERROR(#REF!/GAMSopt!AB8,"")</f>
        <v/>
      </c>
      <c r="AD8" s="40" t="str">
        <f>IFERROR(#REF!/GAMSopt!AC8,"")</f>
        <v/>
      </c>
      <c r="AE8" s="40" t="str">
        <f>IFERROR(#REF!/GAMSopt!AD8,"")</f>
        <v/>
      </c>
      <c r="AF8" s="40" t="str">
        <f>IFERROR(#REF!/GAMSopt!AE8,"")</f>
        <v/>
      </c>
      <c r="AG8" s="40" t="str">
        <f>IFERROR(#REF!/GAMSopt!AF8,"")</f>
        <v/>
      </c>
      <c r="AH8" s="40" t="str">
        <f>IFERROR(#REF!/GAMSopt!AG8,"")</f>
        <v/>
      </c>
      <c r="AI8" s="40" t="str">
        <f>IFERROR(#REF!/GAMSopt!AH8,"")</f>
        <v/>
      </c>
      <c r="AJ8" s="40" t="str">
        <f>IFERROR(#REF!/GAMSopt!AI8,"")</f>
        <v/>
      </c>
      <c r="AK8" s="40" t="str">
        <f>IFERROR(#REF!/GAMSopt!AJ8,"")</f>
        <v/>
      </c>
      <c r="AL8" s="40" t="str">
        <f>IFERROR(#REF!/GAMSopt!AK8,"")</f>
        <v/>
      </c>
      <c r="AM8" s="40" t="str">
        <f>IFERROR(#REF!/GAMSopt!AL8,"")</f>
        <v/>
      </c>
      <c r="AN8" s="40" t="str">
        <f>IFERROR(#REF!/GAMSopt!AM8,"")</f>
        <v/>
      </c>
      <c r="AO8" s="40" t="str">
        <f>IFERROR(#REF!/GAMSopt!AN8,"")</f>
        <v/>
      </c>
      <c r="AP8" s="40" t="str">
        <f>IFERROR(#REF!/GAMSopt!AO8,"")</f>
        <v/>
      </c>
      <c r="AQ8" s="40" t="str">
        <f>IFERROR(#REF!/GAMSopt!AP8,"")</f>
        <v/>
      </c>
      <c r="AR8" s="40" t="str">
        <f>IFERROR(#REF!/GAMSopt!AQ8,"")</f>
        <v/>
      </c>
      <c r="AS8" s="40" t="str">
        <f>IFERROR(#REF!/GAMSopt!AR8,"")</f>
        <v/>
      </c>
      <c r="AT8" s="40" t="str">
        <f>IFERROR(#REF!/GAMSopt!AS8,"")</f>
        <v/>
      </c>
      <c r="AU8" s="40" t="str">
        <f>IFERROR(#REF!/GAMSopt!AT8,"")</f>
        <v/>
      </c>
      <c r="AV8" s="40" t="str">
        <f>IFERROR(#REF!/GAMSopt!AU8,"")</f>
        <v/>
      </c>
      <c r="AW8" s="40" t="str">
        <f>IFERROR(#REF!/GAMSopt!AV8,"")</f>
        <v/>
      </c>
      <c r="AX8" s="40" t="str">
        <f>IFERROR(#REF!/GAMSopt!AW8,"")</f>
        <v/>
      </c>
      <c r="AY8" s="40" t="str">
        <f>IFERROR(#REF!/GAMSopt!AX8,"")</f>
        <v/>
      </c>
      <c r="AZ8" s="40" t="str">
        <f>IFERROR(#REF!/GAMSopt!AY8,"")</f>
        <v/>
      </c>
      <c r="BA8" s="40" t="str">
        <f>IFERROR(#REF!/GAMSopt!AZ8,"")</f>
        <v/>
      </c>
      <c r="BB8" s="40" t="str">
        <f>IFERROR(#REF!/GAMSopt!BA8,"")</f>
        <v/>
      </c>
      <c r="BC8" s="40" t="str">
        <f>IFERROR(#REF!/GAMSopt!BB8,"")</f>
        <v/>
      </c>
      <c r="BD8" s="40" t="str">
        <f>IFERROR(#REF!/GAMSopt!BC8,"")</f>
        <v/>
      </c>
      <c r="BE8" s="40" t="str">
        <f>IFERROR(#REF!/GAMSopt!BD8,"")</f>
        <v/>
      </c>
      <c r="BF8" s="40" t="str">
        <f>IFERROR(#REF!/GAMSopt!BE8,"")</f>
        <v/>
      </c>
      <c r="BG8" s="40" t="str">
        <f>IFERROR(#REF!/GAMSopt!BF8,"")</f>
        <v/>
      </c>
      <c r="BH8" s="40" t="str">
        <f>IFERROR(#REF!/GAMSopt!BG8,"")</f>
        <v/>
      </c>
      <c r="BI8" s="40" t="str">
        <f>IFERROR(#REF!/GAMSopt!BH8,"")</f>
        <v/>
      </c>
      <c r="BJ8" s="40" t="str">
        <f>IFERROR(#REF!/GAMSopt!BI8,"")</f>
        <v/>
      </c>
    </row>
    <row r="9" spans="1:62" x14ac:dyDescent="0.15">
      <c r="A9" t="e">
        <f>#REF!</f>
        <v>#REF!</v>
      </c>
      <c r="B9" t="str">
        <f>GAMSopt!A9</f>
        <v>Diversifiable Risk ( per year)</v>
      </c>
      <c r="C9" s="40" t="str">
        <f>IFERROR(#REF!/GAMSopt!B9,"")</f>
        <v/>
      </c>
      <c r="D9" s="40" t="str">
        <f>IFERROR(#REF!/GAMSopt!C9,"")</f>
        <v/>
      </c>
      <c r="E9" s="40" t="str">
        <f>IFERROR(#REF!/GAMSopt!D9,"")</f>
        <v/>
      </c>
      <c r="F9" s="40" t="str">
        <f>IFERROR(#REF!/GAMSopt!E9,"")</f>
        <v/>
      </c>
      <c r="G9" s="40" t="str">
        <f>IFERROR(#REF!/GAMSopt!F9,"")</f>
        <v/>
      </c>
      <c r="H9" s="40" t="str">
        <f>IFERROR(#REF!/GAMSopt!G9,"")</f>
        <v/>
      </c>
      <c r="I9" s="40" t="str">
        <f>IFERROR(#REF!/GAMSopt!H9,"")</f>
        <v/>
      </c>
      <c r="J9" s="40" t="str">
        <f>IFERROR(#REF!/GAMSopt!I9,"")</f>
        <v/>
      </c>
      <c r="K9" s="40" t="str">
        <f>IFERROR(#REF!/GAMSopt!J9,"")</f>
        <v/>
      </c>
      <c r="L9" s="40" t="str">
        <f>IFERROR(#REF!/GAMSopt!K9,"")</f>
        <v/>
      </c>
      <c r="M9" s="40" t="str">
        <f>IFERROR(#REF!/GAMSopt!L9,"")</f>
        <v/>
      </c>
      <c r="N9" s="40" t="str">
        <f>IFERROR(#REF!/GAMSopt!M9,"")</f>
        <v/>
      </c>
      <c r="O9" s="40" t="str">
        <f>IFERROR(#REF!/GAMSopt!N9,"")</f>
        <v/>
      </c>
      <c r="P9" s="40" t="str">
        <f>IFERROR(#REF!/GAMSopt!O9,"")</f>
        <v/>
      </c>
      <c r="Q9" s="40" t="str">
        <f>IFERROR(#REF!/GAMSopt!P9,"")</f>
        <v/>
      </c>
      <c r="R9" s="40" t="str">
        <f>IFERROR(#REF!/GAMSopt!Q9,"")</f>
        <v/>
      </c>
      <c r="S9" s="40" t="str">
        <f>IFERROR(#REF!/GAMSopt!R9,"")</f>
        <v/>
      </c>
      <c r="T9" s="40" t="str">
        <f>IFERROR(#REF!/GAMSopt!S9,"")</f>
        <v/>
      </c>
      <c r="U9" s="40" t="str">
        <f>IFERROR(#REF!/GAMSopt!T9,"")</f>
        <v/>
      </c>
      <c r="V9" s="40" t="str">
        <f>IFERROR(#REF!/GAMSopt!U9,"")</f>
        <v/>
      </c>
      <c r="W9" s="40" t="str">
        <f>IFERROR(#REF!/GAMSopt!V9,"")</f>
        <v/>
      </c>
      <c r="X9" s="40" t="str">
        <f>IFERROR(#REF!/GAMSopt!W9,"")</f>
        <v/>
      </c>
      <c r="Y9" s="40" t="str">
        <f>IFERROR(#REF!/GAMSopt!X9,"")</f>
        <v/>
      </c>
      <c r="Z9" s="40" t="str">
        <f>IFERROR(#REF!/GAMSopt!Y9,"")</f>
        <v/>
      </c>
      <c r="AA9" s="40" t="str">
        <f>IFERROR(#REF!/GAMSopt!Z9,"")</f>
        <v/>
      </c>
      <c r="AB9" s="40" t="str">
        <f>IFERROR(#REF!/GAMSopt!AA9,"")</f>
        <v/>
      </c>
      <c r="AC9" s="40" t="str">
        <f>IFERROR(#REF!/GAMSopt!AB9,"")</f>
        <v/>
      </c>
      <c r="AD9" s="40" t="str">
        <f>IFERROR(#REF!/GAMSopt!AC9,"")</f>
        <v/>
      </c>
      <c r="AE9" s="40" t="str">
        <f>IFERROR(#REF!/GAMSopt!AD9,"")</f>
        <v/>
      </c>
      <c r="AF9" s="40" t="str">
        <f>IFERROR(#REF!/GAMSopt!AE9,"")</f>
        <v/>
      </c>
      <c r="AG9" s="40" t="str">
        <f>IFERROR(#REF!/GAMSopt!AF9,"")</f>
        <v/>
      </c>
      <c r="AH9" s="40" t="str">
        <f>IFERROR(#REF!/GAMSopt!AG9,"")</f>
        <v/>
      </c>
      <c r="AI9" s="40" t="str">
        <f>IFERROR(#REF!/GAMSopt!AH9,"")</f>
        <v/>
      </c>
      <c r="AJ9" s="40" t="str">
        <f>IFERROR(#REF!/GAMSopt!AI9,"")</f>
        <v/>
      </c>
      <c r="AK9" s="40" t="str">
        <f>IFERROR(#REF!/GAMSopt!AJ9,"")</f>
        <v/>
      </c>
      <c r="AL9" s="40" t="str">
        <f>IFERROR(#REF!/GAMSopt!AK9,"")</f>
        <v/>
      </c>
      <c r="AM9" s="40" t="str">
        <f>IFERROR(#REF!/GAMSopt!AL9,"")</f>
        <v/>
      </c>
      <c r="AN9" s="40" t="str">
        <f>IFERROR(#REF!/GAMSopt!AM9,"")</f>
        <v/>
      </c>
      <c r="AO9" s="40" t="str">
        <f>IFERROR(#REF!/GAMSopt!AN9,"")</f>
        <v/>
      </c>
      <c r="AP9" s="40" t="str">
        <f>IFERROR(#REF!/GAMSopt!AO9,"")</f>
        <v/>
      </c>
      <c r="AQ9" s="40" t="str">
        <f>IFERROR(#REF!/GAMSopt!AP9,"")</f>
        <v/>
      </c>
      <c r="AR9" s="40" t="str">
        <f>IFERROR(#REF!/GAMSopt!AQ9,"")</f>
        <v/>
      </c>
      <c r="AS9" s="40" t="str">
        <f>IFERROR(#REF!/GAMSopt!AR9,"")</f>
        <v/>
      </c>
      <c r="AT9" s="40" t="str">
        <f>IFERROR(#REF!/GAMSopt!AS9,"")</f>
        <v/>
      </c>
      <c r="AU9" s="40" t="str">
        <f>IFERROR(#REF!/GAMSopt!AT9,"")</f>
        <v/>
      </c>
      <c r="AV9" s="40" t="str">
        <f>IFERROR(#REF!/GAMSopt!AU9,"")</f>
        <v/>
      </c>
      <c r="AW9" s="40" t="str">
        <f>IFERROR(#REF!/GAMSopt!AV9,"")</f>
        <v/>
      </c>
      <c r="AX9" s="40" t="str">
        <f>IFERROR(#REF!/GAMSopt!AW9,"")</f>
        <v/>
      </c>
      <c r="AY9" s="40" t="str">
        <f>IFERROR(#REF!/GAMSopt!AX9,"")</f>
        <v/>
      </c>
      <c r="AZ9" s="40" t="str">
        <f>IFERROR(#REF!/GAMSopt!AY9,"")</f>
        <v/>
      </c>
      <c r="BA9" s="40" t="str">
        <f>IFERROR(#REF!/GAMSopt!AZ9,"")</f>
        <v/>
      </c>
      <c r="BB9" s="40" t="str">
        <f>IFERROR(#REF!/GAMSopt!BA9,"")</f>
        <v/>
      </c>
      <c r="BC9" s="40" t="str">
        <f>IFERROR(#REF!/GAMSopt!BB9,"")</f>
        <v/>
      </c>
      <c r="BD9" s="40" t="str">
        <f>IFERROR(#REF!/GAMSopt!BC9,"")</f>
        <v/>
      </c>
      <c r="BE9" s="40" t="str">
        <f>IFERROR(#REF!/GAMSopt!BD9,"")</f>
        <v/>
      </c>
      <c r="BF9" s="40" t="str">
        <f>IFERROR(#REF!/GAMSopt!BE9,"")</f>
        <v/>
      </c>
      <c r="BG9" s="40" t="str">
        <f>IFERROR(#REF!/GAMSopt!BF9,"")</f>
        <v/>
      </c>
      <c r="BH9" s="40" t="str">
        <f>IFERROR(#REF!/GAMSopt!BG9,"")</f>
        <v/>
      </c>
      <c r="BI9" s="40" t="str">
        <f>IFERROR(#REF!/GAMSopt!BH9,"")</f>
        <v/>
      </c>
      <c r="BJ9" s="40" t="str">
        <f>IFERROR(#REF!/GAMSopt!BI9,"")</f>
        <v/>
      </c>
    </row>
    <row r="10" spans="1:62" x14ac:dyDescent="0.15">
      <c r="A10" t="e">
        <f>#REF!</f>
        <v>#REF!</v>
      </c>
      <c r="B10" t="str">
        <f>GAMSopt!A10</f>
        <v>Depreciation with no Risk (per year)</v>
      </c>
      <c r="C10" s="40" t="str">
        <f>IFERROR(#REF!/GAMSopt!B10,"")</f>
        <v/>
      </c>
      <c r="D10" s="40" t="str">
        <f>IFERROR(#REF!/GAMSopt!C10,"")</f>
        <v/>
      </c>
      <c r="E10" s="40" t="str">
        <f>IFERROR(#REF!/GAMSopt!D10,"")</f>
        <v/>
      </c>
      <c r="F10" s="40" t="str">
        <f>IFERROR(#REF!/GAMSopt!E10,"")</f>
        <v/>
      </c>
      <c r="G10" s="40" t="str">
        <f>IFERROR(#REF!/GAMSopt!F10,"")</f>
        <v/>
      </c>
      <c r="H10" s="40" t="str">
        <f>IFERROR(#REF!/GAMSopt!G10,"")</f>
        <v/>
      </c>
      <c r="I10" s="40" t="str">
        <f>IFERROR(#REF!/GAMSopt!H10,"")</f>
        <v/>
      </c>
      <c r="J10" s="40" t="str">
        <f>IFERROR(#REF!/GAMSopt!I10,"")</f>
        <v/>
      </c>
      <c r="K10" s="40" t="str">
        <f>IFERROR(#REF!/GAMSopt!J10,"")</f>
        <v/>
      </c>
      <c r="L10" s="40" t="str">
        <f>IFERROR(#REF!/GAMSopt!K10,"")</f>
        <v/>
      </c>
      <c r="M10" s="40" t="str">
        <f>IFERROR(#REF!/GAMSopt!L10,"")</f>
        <v/>
      </c>
      <c r="N10" s="40" t="str">
        <f>IFERROR(#REF!/GAMSopt!M10,"")</f>
        <v/>
      </c>
      <c r="O10" s="40" t="str">
        <f>IFERROR(#REF!/GAMSopt!N10,"")</f>
        <v/>
      </c>
      <c r="P10" s="40" t="str">
        <f>IFERROR(#REF!/GAMSopt!O10,"")</f>
        <v/>
      </c>
      <c r="Q10" s="40" t="str">
        <f>IFERROR(#REF!/GAMSopt!P10,"")</f>
        <v/>
      </c>
      <c r="R10" s="40" t="str">
        <f>IFERROR(#REF!/GAMSopt!Q10,"")</f>
        <v/>
      </c>
      <c r="S10" s="40" t="str">
        <f>IFERROR(#REF!/GAMSopt!R10,"")</f>
        <v/>
      </c>
      <c r="T10" s="40" t="str">
        <f>IFERROR(#REF!/GAMSopt!S10,"")</f>
        <v/>
      </c>
      <c r="U10" s="40" t="str">
        <f>IFERROR(#REF!/GAMSopt!T10,"")</f>
        <v/>
      </c>
      <c r="V10" s="40" t="str">
        <f>IFERROR(#REF!/GAMSopt!U10,"")</f>
        <v/>
      </c>
      <c r="W10" s="40" t="str">
        <f>IFERROR(#REF!/GAMSopt!V10,"")</f>
        <v/>
      </c>
      <c r="X10" s="40" t="str">
        <f>IFERROR(#REF!/GAMSopt!W10,"")</f>
        <v/>
      </c>
      <c r="Y10" s="40" t="str">
        <f>IFERROR(#REF!/GAMSopt!X10,"")</f>
        <v/>
      </c>
      <c r="Z10" s="40" t="str">
        <f>IFERROR(#REF!/GAMSopt!Y10,"")</f>
        <v/>
      </c>
      <c r="AA10" s="40" t="str">
        <f>IFERROR(#REF!/GAMSopt!Z10,"")</f>
        <v/>
      </c>
      <c r="AB10" s="40" t="str">
        <f>IFERROR(#REF!/GAMSopt!AA10,"")</f>
        <v/>
      </c>
      <c r="AC10" s="40" t="str">
        <f>IFERROR(#REF!/GAMSopt!AB10,"")</f>
        <v/>
      </c>
      <c r="AD10" s="40" t="str">
        <f>IFERROR(#REF!/GAMSopt!AC10,"")</f>
        <v/>
      </c>
      <c r="AE10" s="40" t="str">
        <f>IFERROR(#REF!/GAMSopt!AD10,"")</f>
        <v/>
      </c>
      <c r="AF10" s="40" t="str">
        <f>IFERROR(#REF!/GAMSopt!AE10,"")</f>
        <v/>
      </c>
      <c r="AG10" s="40" t="str">
        <f>IFERROR(#REF!/GAMSopt!AF10,"")</f>
        <v/>
      </c>
      <c r="AH10" s="40" t="str">
        <f>IFERROR(#REF!/GAMSopt!AG10,"")</f>
        <v/>
      </c>
      <c r="AI10" s="40" t="str">
        <f>IFERROR(#REF!/GAMSopt!AH10,"")</f>
        <v/>
      </c>
      <c r="AJ10" s="40" t="str">
        <f>IFERROR(#REF!/GAMSopt!AI10,"")</f>
        <v/>
      </c>
      <c r="AK10" s="40" t="str">
        <f>IFERROR(#REF!/GAMSopt!AJ10,"")</f>
        <v/>
      </c>
      <c r="AL10" s="40" t="str">
        <f>IFERROR(#REF!/GAMSopt!AK10,"")</f>
        <v/>
      </c>
      <c r="AM10" s="40" t="str">
        <f>IFERROR(#REF!/GAMSopt!AL10,"")</f>
        <v/>
      </c>
      <c r="AN10" s="40" t="str">
        <f>IFERROR(#REF!/GAMSopt!AM10,"")</f>
        <v/>
      </c>
      <c r="AO10" s="40" t="str">
        <f>IFERROR(#REF!/GAMSopt!AN10,"")</f>
        <v/>
      </c>
      <c r="AP10" s="40" t="str">
        <f>IFERROR(#REF!/GAMSopt!AO10,"")</f>
        <v/>
      </c>
      <c r="AQ10" s="40" t="str">
        <f>IFERROR(#REF!/GAMSopt!AP10,"")</f>
        <v/>
      </c>
      <c r="AR10" s="40" t="str">
        <f>IFERROR(#REF!/GAMSopt!AQ10,"")</f>
        <v/>
      </c>
      <c r="AS10" s="40" t="str">
        <f>IFERROR(#REF!/GAMSopt!AR10,"")</f>
        <v/>
      </c>
      <c r="AT10" s="40" t="str">
        <f>IFERROR(#REF!/GAMSopt!AS10,"")</f>
        <v/>
      </c>
      <c r="AU10" s="40" t="str">
        <f>IFERROR(#REF!/GAMSopt!AT10,"")</f>
        <v/>
      </c>
      <c r="AV10" s="40" t="str">
        <f>IFERROR(#REF!/GAMSopt!AU10,"")</f>
        <v/>
      </c>
      <c r="AW10" s="40" t="str">
        <f>IFERROR(#REF!/GAMSopt!AV10,"")</f>
        <v/>
      </c>
      <c r="AX10" s="40" t="str">
        <f>IFERROR(#REF!/GAMSopt!AW10,"")</f>
        <v/>
      </c>
      <c r="AY10" s="40" t="str">
        <f>IFERROR(#REF!/GAMSopt!AX10,"")</f>
        <v/>
      </c>
      <c r="AZ10" s="40" t="str">
        <f>IFERROR(#REF!/GAMSopt!AY10,"")</f>
        <v/>
      </c>
      <c r="BA10" s="40" t="str">
        <f>IFERROR(#REF!/GAMSopt!AZ10,"")</f>
        <v/>
      </c>
      <c r="BB10" s="40" t="str">
        <f>IFERROR(#REF!/GAMSopt!BA10,"")</f>
        <v/>
      </c>
      <c r="BC10" s="40" t="str">
        <f>IFERROR(#REF!/GAMSopt!BB10,"")</f>
        <v/>
      </c>
      <c r="BD10" s="40" t="str">
        <f>IFERROR(#REF!/GAMSopt!BC10,"")</f>
        <v/>
      </c>
      <c r="BE10" s="40" t="str">
        <f>IFERROR(#REF!/GAMSopt!BD10,"")</f>
        <v/>
      </c>
      <c r="BF10" s="40" t="str">
        <f>IFERROR(#REF!/GAMSopt!BE10,"")</f>
        <v/>
      </c>
      <c r="BG10" s="40" t="str">
        <f>IFERROR(#REF!/GAMSopt!BF10,"")</f>
        <v/>
      </c>
      <c r="BH10" s="40" t="str">
        <f>IFERROR(#REF!/GAMSopt!BG10,"")</f>
        <v/>
      </c>
      <c r="BI10" s="40" t="str">
        <f>IFERROR(#REF!/GAMSopt!BH10,"")</f>
        <v/>
      </c>
      <c r="BJ10" s="40" t="str">
        <f>IFERROR(#REF!/GAMSopt!BI10,"")</f>
        <v/>
      </c>
    </row>
    <row r="11" spans="1:62" x14ac:dyDescent="0.15">
      <c r="A11" t="e">
        <f>#REF!</f>
        <v>#REF!</v>
      </c>
      <c r="B11" t="str">
        <f>GAMSopt!A11</f>
        <v>Initial Output (2005 US International $, trillions)</v>
      </c>
      <c r="C11" s="40" t="str">
        <f>IFERROR(#REF!/GAMSopt!B11,"")</f>
        <v/>
      </c>
      <c r="D11" s="40" t="str">
        <f>IFERROR(#REF!/GAMSopt!C11,"")</f>
        <v/>
      </c>
      <c r="E11" s="40" t="str">
        <f>IFERROR(#REF!/GAMSopt!D11,"")</f>
        <v/>
      </c>
      <c r="F11" s="40" t="str">
        <f>IFERROR(#REF!/GAMSopt!E11,"")</f>
        <v/>
      </c>
      <c r="G11" s="40" t="str">
        <f>IFERROR(#REF!/GAMSopt!F11,"")</f>
        <v/>
      </c>
      <c r="H11" s="40" t="str">
        <f>IFERROR(#REF!/GAMSopt!G11,"")</f>
        <v/>
      </c>
      <c r="I11" s="40" t="str">
        <f>IFERROR(#REF!/GAMSopt!H11,"")</f>
        <v/>
      </c>
      <c r="J11" s="40" t="str">
        <f>IFERROR(#REF!/GAMSopt!I11,"")</f>
        <v/>
      </c>
      <c r="K11" s="40" t="str">
        <f>IFERROR(#REF!/GAMSopt!J11,"")</f>
        <v/>
      </c>
      <c r="L11" s="40" t="str">
        <f>IFERROR(#REF!/GAMSopt!K11,"")</f>
        <v/>
      </c>
      <c r="M11" s="40" t="str">
        <f>IFERROR(#REF!/GAMSopt!L11,"")</f>
        <v/>
      </c>
      <c r="N11" s="40" t="str">
        <f>IFERROR(#REF!/GAMSopt!M11,"")</f>
        <v/>
      </c>
      <c r="O11" s="40" t="str">
        <f>IFERROR(#REF!/GAMSopt!N11,"")</f>
        <v/>
      </c>
      <c r="P11" s="40" t="str">
        <f>IFERROR(#REF!/GAMSopt!O11,"")</f>
        <v/>
      </c>
      <c r="Q11" s="40" t="str">
        <f>IFERROR(#REF!/GAMSopt!P11,"")</f>
        <v/>
      </c>
      <c r="R11" s="40" t="str">
        <f>IFERROR(#REF!/GAMSopt!Q11,"")</f>
        <v/>
      </c>
      <c r="S11" s="40" t="str">
        <f>IFERROR(#REF!/GAMSopt!R11,"")</f>
        <v/>
      </c>
      <c r="T11" s="40" t="str">
        <f>IFERROR(#REF!/GAMSopt!S11,"")</f>
        <v/>
      </c>
      <c r="U11" s="40" t="str">
        <f>IFERROR(#REF!/GAMSopt!T11,"")</f>
        <v/>
      </c>
      <c r="V11" s="40" t="str">
        <f>IFERROR(#REF!/GAMSopt!U11,"")</f>
        <v/>
      </c>
      <c r="W11" s="40" t="str">
        <f>IFERROR(#REF!/GAMSopt!V11,"")</f>
        <v/>
      </c>
      <c r="X11" s="40" t="str">
        <f>IFERROR(#REF!/GAMSopt!W11,"")</f>
        <v/>
      </c>
      <c r="Y11" s="40" t="str">
        <f>IFERROR(#REF!/GAMSopt!X11,"")</f>
        <v/>
      </c>
      <c r="Z11" s="40" t="str">
        <f>IFERROR(#REF!/GAMSopt!Y11,"")</f>
        <v/>
      </c>
      <c r="AA11" s="40" t="str">
        <f>IFERROR(#REF!/GAMSopt!Z11,"")</f>
        <v/>
      </c>
      <c r="AB11" s="40" t="str">
        <f>IFERROR(#REF!/GAMSopt!AA11,"")</f>
        <v/>
      </c>
      <c r="AC11" s="40" t="str">
        <f>IFERROR(#REF!/GAMSopt!AB11,"")</f>
        <v/>
      </c>
      <c r="AD11" s="40" t="str">
        <f>IFERROR(#REF!/GAMSopt!AC11,"")</f>
        <v/>
      </c>
      <c r="AE11" s="40" t="str">
        <f>IFERROR(#REF!/GAMSopt!AD11,"")</f>
        <v/>
      </c>
      <c r="AF11" s="40" t="str">
        <f>IFERROR(#REF!/GAMSopt!AE11,"")</f>
        <v/>
      </c>
      <c r="AG11" s="40" t="str">
        <f>IFERROR(#REF!/GAMSopt!AF11,"")</f>
        <v/>
      </c>
      <c r="AH11" s="40" t="str">
        <f>IFERROR(#REF!/GAMSopt!AG11,"")</f>
        <v/>
      </c>
      <c r="AI11" s="40" t="str">
        <f>IFERROR(#REF!/GAMSopt!AH11,"")</f>
        <v/>
      </c>
      <c r="AJ11" s="40" t="str">
        <f>IFERROR(#REF!/GAMSopt!AI11,"")</f>
        <v/>
      </c>
      <c r="AK11" s="40" t="str">
        <f>IFERROR(#REF!/GAMSopt!AJ11,"")</f>
        <v/>
      </c>
      <c r="AL11" s="40" t="str">
        <f>IFERROR(#REF!/GAMSopt!AK11,"")</f>
        <v/>
      </c>
      <c r="AM11" s="40" t="str">
        <f>IFERROR(#REF!/GAMSopt!AL11,"")</f>
        <v/>
      </c>
      <c r="AN11" s="40" t="str">
        <f>IFERROR(#REF!/GAMSopt!AM11,"")</f>
        <v/>
      </c>
      <c r="AO11" s="40" t="str">
        <f>IFERROR(#REF!/GAMSopt!AN11,"")</f>
        <v/>
      </c>
      <c r="AP11" s="40" t="str">
        <f>IFERROR(#REF!/GAMSopt!AO11,"")</f>
        <v/>
      </c>
      <c r="AQ11" s="40" t="str">
        <f>IFERROR(#REF!/GAMSopt!AP11,"")</f>
        <v/>
      </c>
      <c r="AR11" s="40" t="str">
        <f>IFERROR(#REF!/GAMSopt!AQ11,"")</f>
        <v/>
      </c>
      <c r="AS11" s="40" t="str">
        <f>IFERROR(#REF!/GAMSopt!AR11,"")</f>
        <v/>
      </c>
      <c r="AT11" s="40" t="str">
        <f>IFERROR(#REF!/GAMSopt!AS11,"")</f>
        <v/>
      </c>
      <c r="AU11" s="40" t="str">
        <f>IFERROR(#REF!/GAMSopt!AT11,"")</f>
        <v/>
      </c>
      <c r="AV11" s="40" t="str">
        <f>IFERROR(#REF!/GAMSopt!AU11,"")</f>
        <v/>
      </c>
      <c r="AW11" s="40" t="str">
        <f>IFERROR(#REF!/GAMSopt!AV11,"")</f>
        <v/>
      </c>
      <c r="AX11" s="40" t="str">
        <f>IFERROR(#REF!/GAMSopt!AW11,"")</f>
        <v/>
      </c>
      <c r="AY11" s="40" t="str">
        <f>IFERROR(#REF!/GAMSopt!AX11,"")</f>
        <v/>
      </c>
      <c r="AZ11" s="40" t="str">
        <f>IFERROR(#REF!/GAMSopt!AY11,"")</f>
        <v/>
      </c>
      <c r="BA11" s="40" t="str">
        <f>IFERROR(#REF!/GAMSopt!AZ11,"")</f>
        <v/>
      </c>
      <c r="BB11" s="40" t="str">
        <f>IFERROR(#REF!/GAMSopt!BA11,"")</f>
        <v/>
      </c>
      <c r="BC11" s="40" t="str">
        <f>IFERROR(#REF!/GAMSopt!BB11,"")</f>
        <v/>
      </c>
      <c r="BD11" s="40" t="str">
        <f>IFERROR(#REF!/GAMSopt!BC11,"")</f>
        <v/>
      </c>
      <c r="BE11" s="40" t="str">
        <f>IFERROR(#REF!/GAMSopt!BD11,"")</f>
        <v/>
      </c>
      <c r="BF11" s="40" t="str">
        <f>IFERROR(#REF!/GAMSopt!BE11,"")</f>
        <v/>
      </c>
      <c r="BG11" s="40" t="str">
        <f>IFERROR(#REF!/GAMSopt!BF11,"")</f>
        <v/>
      </c>
      <c r="BH11" s="40" t="str">
        <f>IFERROR(#REF!/GAMSopt!BG11,"")</f>
        <v/>
      </c>
      <c r="BI11" s="40" t="str">
        <f>IFERROR(#REF!/GAMSopt!BH11,"")</f>
        <v/>
      </c>
      <c r="BJ11" s="40" t="str">
        <f>IFERROR(#REF!/GAMSopt!BI11,"")</f>
        <v/>
      </c>
    </row>
    <row r="12" spans="1:62" x14ac:dyDescent="0.15">
      <c r="A12" t="e">
        <f>#REF!</f>
        <v>#REF!</v>
      </c>
      <c r="B12" t="str">
        <f>GAMSopt!A12</f>
        <v>Initial K (Capital Stock)</v>
      </c>
      <c r="C12" s="40" t="str">
        <f>IFERROR(#REF!/GAMSopt!B12,"")</f>
        <v/>
      </c>
      <c r="D12" s="40" t="str">
        <f>IFERROR(#REF!/GAMSopt!C12,"")</f>
        <v/>
      </c>
      <c r="E12" s="40" t="str">
        <f>IFERROR(#REF!/GAMSopt!D12,"")</f>
        <v/>
      </c>
      <c r="F12" s="40" t="str">
        <f>IFERROR(#REF!/GAMSopt!E12,"")</f>
        <v/>
      </c>
      <c r="G12" s="40" t="str">
        <f>IFERROR(#REF!/GAMSopt!F12,"")</f>
        <v/>
      </c>
      <c r="H12" s="40" t="str">
        <f>IFERROR(#REF!/GAMSopt!G12,"")</f>
        <v/>
      </c>
      <c r="I12" s="40" t="str">
        <f>IFERROR(#REF!/GAMSopt!H12,"")</f>
        <v/>
      </c>
      <c r="J12" s="40" t="str">
        <f>IFERROR(#REF!/GAMSopt!I12,"")</f>
        <v/>
      </c>
      <c r="K12" s="40" t="str">
        <f>IFERROR(#REF!/GAMSopt!J12,"")</f>
        <v/>
      </c>
      <c r="L12" s="40" t="str">
        <f>IFERROR(#REF!/GAMSopt!K12,"")</f>
        <v/>
      </c>
      <c r="M12" s="40" t="str">
        <f>IFERROR(#REF!/GAMSopt!L12,"")</f>
        <v/>
      </c>
      <c r="N12" s="40" t="str">
        <f>IFERROR(#REF!/GAMSopt!M12,"")</f>
        <v/>
      </c>
      <c r="O12" s="40" t="str">
        <f>IFERROR(#REF!/GAMSopt!N12,"")</f>
        <v/>
      </c>
      <c r="P12" s="40" t="str">
        <f>IFERROR(#REF!/GAMSopt!O12,"")</f>
        <v/>
      </c>
      <c r="Q12" s="40" t="str">
        <f>IFERROR(#REF!/GAMSopt!P12,"")</f>
        <v/>
      </c>
      <c r="R12" s="40" t="str">
        <f>IFERROR(#REF!/GAMSopt!Q12,"")</f>
        <v/>
      </c>
      <c r="S12" s="40" t="str">
        <f>IFERROR(#REF!/GAMSopt!R12,"")</f>
        <v/>
      </c>
      <c r="T12" s="40" t="str">
        <f>IFERROR(#REF!/GAMSopt!S12,"")</f>
        <v/>
      </c>
      <c r="U12" s="40" t="str">
        <f>IFERROR(#REF!/GAMSopt!T12,"")</f>
        <v/>
      </c>
      <c r="V12" s="40" t="str">
        <f>IFERROR(#REF!/GAMSopt!U12,"")</f>
        <v/>
      </c>
      <c r="W12" s="40" t="str">
        <f>IFERROR(#REF!/GAMSopt!V12,"")</f>
        <v/>
      </c>
      <c r="X12" s="40" t="str">
        <f>IFERROR(#REF!/GAMSopt!W12,"")</f>
        <v/>
      </c>
      <c r="Y12" s="40" t="str">
        <f>IFERROR(#REF!/GAMSopt!X12,"")</f>
        <v/>
      </c>
      <c r="Z12" s="40" t="str">
        <f>IFERROR(#REF!/GAMSopt!Y12,"")</f>
        <v/>
      </c>
      <c r="AA12" s="40" t="str">
        <f>IFERROR(#REF!/GAMSopt!Z12,"")</f>
        <v/>
      </c>
      <c r="AB12" s="40" t="str">
        <f>IFERROR(#REF!/GAMSopt!AA12,"")</f>
        <v/>
      </c>
      <c r="AC12" s="40" t="str">
        <f>IFERROR(#REF!/GAMSopt!AB12,"")</f>
        <v/>
      </c>
      <c r="AD12" s="40" t="str">
        <f>IFERROR(#REF!/GAMSopt!AC12,"")</f>
        <v/>
      </c>
      <c r="AE12" s="40" t="str">
        <f>IFERROR(#REF!/GAMSopt!AD12,"")</f>
        <v/>
      </c>
      <c r="AF12" s="40" t="str">
        <f>IFERROR(#REF!/GAMSopt!AE12,"")</f>
        <v/>
      </c>
      <c r="AG12" s="40" t="str">
        <f>IFERROR(#REF!/GAMSopt!AF12,"")</f>
        <v/>
      </c>
      <c r="AH12" s="40" t="str">
        <f>IFERROR(#REF!/GAMSopt!AG12,"")</f>
        <v/>
      </c>
      <c r="AI12" s="40" t="str">
        <f>IFERROR(#REF!/GAMSopt!AH12,"")</f>
        <v/>
      </c>
      <c r="AJ12" s="40" t="str">
        <f>IFERROR(#REF!/GAMSopt!AI12,"")</f>
        <v/>
      </c>
      <c r="AK12" s="40" t="str">
        <f>IFERROR(#REF!/GAMSopt!AJ12,"")</f>
        <v/>
      </c>
      <c r="AL12" s="40" t="str">
        <f>IFERROR(#REF!/GAMSopt!AK12,"")</f>
        <v/>
      </c>
      <c r="AM12" s="40" t="str">
        <f>IFERROR(#REF!/GAMSopt!AL12,"")</f>
        <v/>
      </c>
      <c r="AN12" s="40" t="str">
        <f>IFERROR(#REF!/GAMSopt!AM12,"")</f>
        <v/>
      </c>
      <c r="AO12" s="40" t="str">
        <f>IFERROR(#REF!/GAMSopt!AN12,"")</f>
        <v/>
      </c>
      <c r="AP12" s="40" t="str">
        <f>IFERROR(#REF!/GAMSopt!AO12,"")</f>
        <v/>
      </c>
      <c r="AQ12" s="40" t="str">
        <f>IFERROR(#REF!/GAMSopt!AP12,"")</f>
        <v/>
      </c>
      <c r="AR12" s="40" t="str">
        <f>IFERROR(#REF!/GAMSopt!AQ12,"")</f>
        <v/>
      </c>
      <c r="AS12" s="40" t="str">
        <f>IFERROR(#REF!/GAMSopt!AR12,"")</f>
        <v/>
      </c>
      <c r="AT12" s="40" t="str">
        <f>IFERROR(#REF!/GAMSopt!AS12,"")</f>
        <v/>
      </c>
      <c r="AU12" s="40" t="str">
        <f>IFERROR(#REF!/GAMSopt!AT12,"")</f>
        <v/>
      </c>
      <c r="AV12" s="40" t="str">
        <f>IFERROR(#REF!/GAMSopt!AU12,"")</f>
        <v/>
      </c>
      <c r="AW12" s="40" t="str">
        <f>IFERROR(#REF!/GAMSopt!AV12,"")</f>
        <v/>
      </c>
      <c r="AX12" s="40" t="str">
        <f>IFERROR(#REF!/GAMSopt!AW12,"")</f>
        <v/>
      </c>
      <c r="AY12" s="40" t="str">
        <f>IFERROR(#REF!/GAMSopt!AX12,"")</f>
        <v/>
      </c>
      <c r="AZ12" s="40" t="str">
        <f>IFERROR(#REF!/GAMSopt!AY12,"")</f>
        <v/>
      </c>
      <c r="BA12" s="40" t="str">
        <f>IFERROR(#REF!/GAMSopt!AZ12,"")</f>
        <v/>
      </c>
      <c r="BB12" s="40" t="str">
        <f>IFERROR(#REF!/GAMSopt!BA12,"")</f>
        <v/>
      </c>
      <c r="BC12" s="40" t="str">
        <f>IFERROR(#REF!/GAMSopt!BB12,"")</f>
        <v/>
      </c>
      <c r="BD12" s="40" t="str">
        <f>IFERROR(#REF!/GAMSopt!BC12,"")</f>
        <v/>
      </c>
      <c r="BE12" s="40" t="str">
        <f>IFERROR(#REF!/GAMSopt!BD12,"")</f>
        <v/>
      </c>
      <c r="BF12" s="40" t="str">
        <f>IFERROR(#REF!/GAMSopt!BE12,"")</f>
        <v/>
      </c>
      <c r="BG12" s="40" t="str">
        <f>IFERROR(#REF!/GAMSopt!BF12,"")</f>
        <v/>
      </c>
      <c r="BH12" s="40" t="str">
        <f>IFERROR(#REF!/GAMSopt!BG12,"")</f>
        <v/>
      </c>
      <c r="BI12" s="40" t="str">
        <f>IFERROR(#REF!/GAMSopt!BH12,"")</f>
        <v/>
      </c>
      <c r="BJ12" s="40" t="str">
        <f>IFERROR(#REF!/GAMSopt!BI12,"")</f>
        <v/>
      </c>
    </row>
    <row r="13" spans="1:62" x14ac:dyDescent="0.15">
      <c r="A13" t="e">
        <f>#REF!</f>
        <v>#REF!</v>
      </c>
      <c r="B13" t="str">
        <f>GAMSopt!A13</f>
        <v>Initial A (Total Factor Productivity)</v>
      </c>
      <c r="C13" s="40" t="str">
        <f>IFERROR(#REF!/GAMSopt!B13,"")</f>
        <v/>
      </c>
      <c r="D13" s="40" t="str">
        <f>IFERROR(#REF!/GAMSopt!C13,"")</f>
        <v/>
      </c>
      <c r="E13" s="40" t="str">
        <f>IFERROR(#REF!/GAMSopt!D13,"")</f>
        <v/>
      </c>
      <c r="F13" s="40" t="str">
        <f>IFERROR(#REF!/GAMSopt!E13,"")</f>
        <v/>
      </c>
      <c r="G13" s="40" t="str">
        <f>IFERROR(#REF!/GAMSopt!F13,"")</f>
        <v/>
      </c>
      <c r="H13" s="40" t="str">
        <f>IFERROR(#REF!/GAMSopt!G13,"")</f>
        <v/>
      </c>
      <c r="I13" s="40" t="str">
        <f>IFERROR(#REF!/GAMSopt!H13,"")</f>
        <v/>
      </c>
      <c r="J13" s="40" t="str">
        <f>IFERROR(#REF!/GAMSopt!I13,"")</f>
        <v/>
      </c>
      <c r="K13" s="40" t="str">
        <f>IFERROR(#REF!/GAMSopt!J13,"")</f>
        <v/>
      </c>
      <c r="L13" s="40" t="str">
        <f>IFERROR(#REF!/GAMSopt!K13,"")</f>
        <v/>
      </c>
      <c r="M13" s="40" t="str">
        <f>IFERROR(#REF!/GAMSopt!L13,"")</f>
        <v/>
      </c>
      <c r="N13" s="40" t="str">
        <f>IFERROR(#REF!/GAMSopt!M13,"")</f>
        <v/>
      </c>
      <c r="O13" s="40" t="str">
        <f>IFERROR(#REF!/GAMSopt!N13,"")</f>
        <v/>
      </c>
      <c r="P13" s="40" t="str">
        <f>IFERROR(#REF!/GAMSopt!O13,"")</f>
        <v/>
      </c>
      <c r="Q13" s="40" t="str">
        <f>IFERROR(#REF!/GAMSopt!P13,"")</f>
        <v/>
      </c>
      <c r="R13" s="40" t="str">
        <f>IFERROR(#REF!/GAMSopt!Q13,"")</f>
        <v/>
      </c>
      <c r="S13" s="40" t="str">
        <f>IFERROR(#REF!/GAMSopt!R13,"")</f>
        <v/>
      </c>
      <c r="T13" s="40" t="str">
        <f>IFERROR(#REF!/GAMSopt!S13,"")</f>
        <v/>
      </c>
      <c r="U13" s="40" t="str">
        <f>IFERROR(#REF!/GAMSopt!T13,"")</f>
        <v/>
      </c>
      <c r="V13" s="40" t="str">
        <f>IFERROR(#REF!/GAMSopt!U13,"")</f>
        <v/>
      </c>
      <c r="W13" s="40" t="str">
        <f>IFERROR(#REF!/GAMSopt!V13,"")</f>
        <v/>
      </c>
      <c r="X13" s="40" t="str">
        <f>IFERROR(#REF!/GAMSopt!W13,"")</f>
        <v/>
      </c>
      <c r="Y13" s="40" t="str">
        <f>IFERROR(#REF!/GAMSopt!X13,"")</f>
        <v/>
      </c>
      <c r="Z13" s="40" t="str">
        <f>IFERROR(#REF!/GAMSopt!Y13,"")</f>
        <v/>
      </c>
      <c r="AA13" s="40" t="str">
        <f>IFERROR(#REF!/GAMSopt!Z13,"")</f>
        <v/>
      </c>
      <c r="AB13" s="40" t="str">
        <f>IFERROR(#REF!/GAMSopt!AA13,"")</f>
        <v/>
      </c>
      <c r="AC13" s="40" t="str">
        <f>IFERROR(#REF!/GAMSopt!AB13,"")</f>
        <v/>
      </c>
      <c r="AD13" s="40" t="str">
        <f>IFERROR(#REF!/GAMSopt!AC13,"")</f>
        <v/>
      </c>
      <c r="AE13" s="40" t="str">
        <f>IFERROR(#REF!/GAMSopt!AD13,"")</f>
        <v/>
      </c>
      <c r="AF13" s="40" t="str">
        <f>IFERROR(#REF!/GAMSopt!AE13,"")</f>
        <v/>
      </c>
      <c r="AG13" s="40" t="str">
        <f>IFERROR(#REF!/GAMSopt!AF13,"")</f>
        <v/>
      </c>
      <c r="AH13" s="40" t="str">
        <f>IFERROR(#REF!/GAMSopt!AG13,"")</f>
        <v/>
      </c>
      <c r="AI13" s="40" t="str">
        <f>IFERROR(#REF!/GAMSopt!AH13,"")</f>
        <v/>
      </c>
      <c r="AJ13" s="40" t="str">
        <f>IFERROR(#REF!/GAMSopt!AI13,"")</f>
        <v/>
      </c>
      <c r="AK13" s="40" t="str">
        <f>IFERROR(#REF!/GAMSopt!AJ13,"")</f>
        <v/>
      </c>
      <c r="AL13" s="40" t="str">
        <f>IFERROR(#REF!/GAMSopt!AK13,"")</f>
        <v/>
      </c>
      <c r="AM13" s="40" t="str">
        <f>IFERROR(#REF!/GAMSopt!AL13,"")</f>
        <v/>
      </c>
      <c r="AN13" s="40" t="str">
        <f>IFERROR(#REF!/GAMSopt!AM13,"")</f>
        <v/>
      </c>
      <c r="AO13" s="40" t="str">
        <f>IFERROR(#REF!/GAMSopt!AN13,"")</f>
        <v/>
      </c>
      <c r="AP13" s="40" t="str">
        <f>IFERROR(#REF!/GAMSopt!AO13,"")</f>
        <v/>
      </c>
      <c r="AQ13" s="40" t="str">
        <f>IFERROR(#REF!/GAMSopt!AP13,"")</f>
        <v/>
      </c>
      <c r="AR13" s="40" t="str">
        <f>IFERROR(#REF!/GAMSopt!AQ13,"")</f>
        <v/>
      </c>
      <c r="AS13" s="40" t="str">
        <f>IFERROR(#REF!/GAMSopt!AR13,"")</f>
        <v/>
      </c>
      <c r="AT13" s="40" t="str">
        <f>IFERROR(#REF!/GAMSopt!AS13,"")</f>
        <v/>
      </c>
      <c r="AU13" s="40" t="str">
        <f>IFERROR(#REF!/GAMSopt!AT13,"")</f>
        <v/>
      </c>
      <c r="AV13" s="40" t="str">
        <f>IFERROR(#REF!/GAMSopt!AU13,"")</f>
        <v/>
      </c>
      <c r="AW13" s="40" t="str">
        <f>IFERROR(#REF!/GAMSopt!AV13,"")</f>
        <v/>
      </c>
      <c r="AX13" s="40" t="str">
        <f>IFERROR(#REF!/GAMSopt!AW13,"")</f>
        <v/>
      </c>
      <c r="AY13" s="40" t="str">
        <f>IFERROR(#REF!/GAMSopt!AX13,"")</f>
        <v/>
      </c>
      <c r="AZ13" s="40" t="str">
        <f>IFERROR(#REF!/GAMSopt!AY13,"")</f>
        <v/>
      </c>
      <c r="BA13" s="40" t="str">
        <f>IFERROR(#REF!/GAMSopt!AZ13,"")</f>
        <v/>
      </c>
      <c r="BB13" s="40" t="str">
        <f>IFERROR(#REF!/GAMSopt!BA13,"")</f>
        <v/>
      </c>
      <c r="BC13" s="40" t="str">
        <f>IFERROR(#REF!/GAMSopt!BB13,"")</f>
        <v/>
      </c>
      <c r="BD13" s="40" t="str">
        <f>IFERROR(#REF!/GAMSopt!BC13,"")</f>
        <v/>
      </c>
      <c r="BE13" s="40" t="str">
        <f>IFERROR(#REF!/GAMSopt!BD13,"")</f>
        <v/>
      </c>
      <c r="BF13" s="40" t="str">
        <f>IFERROR(#REF!/GAMSopt!BE13,"")</f>
        <v/>
      </c>
      <c r="BG13" s="40" t="str">
        <f>IFERROR(#REF!/GAMSopt!BF13,"")</f>
        <v/>
      </c>
      <c r="BH13" s="40" t="str">
        <f>IFERROR(#REF!/GAMSopt!BG13,"")</f>
        <v/>
      </c>
      <c r="BI13" s="40" t="str">
        <f>IFERROR(#REF!/GAMSopt!BH13,"")</f>
        <v/>
      </c>
      <c r="BJ13" s="40" t="str">
        <f>IFERROR(#REF!/GAMSopt!BI13,"")</f>
        <v/>
      </c>
    </row>
    <row r="14" spans="1:62" x14ac:dyDescent="0.15">
      <c r="A14" t="e">
        <f>#REF!</f>
        <v>#REF!</v>
      </c>
      <c r="B14" t="str">
        <f>GAMSopt!A14</f>
        <v>* WELFARE</v>
      </c>
      <c r="C14" s="40" t="str">
        <f>IFERROR(#REF!/GAMSopt!B14,"")</f>
        <v/>
      </c>
      <c r="D14" s="40" t="str">
        <f>IFERROR(#REF!/GAMSopt!C14,"")</f>
        <v/>
      </c>
      <c r="E14" s="40" t="str">
        <f>IFERROR(#REF!/GAMSopt!D14,"")</f>
        <v/>
      </c>
      <c r="F14" s="40" t="str">
        <f>IFERROR(#REF!/GAMSopt!E14,"")</f>
        <v/>
      </c>
      <c r="G14" s="40" t="str">
        <f>IFERROR(#REF!/GAMSopt!F14,"")</f>
        <v/>
      </c>
      <c r="H14" s="40" t="str">
        <f>IFERROR(#REF!/GAMSopt!G14,"")</f>
        <v/>
      </c>
      <c r="I14" s="40" t="str">
        <f>IFERROR(#REF!/GAMSopt!H14,"")</f>
        <v/>
      </c>
      <c r="J14" s="40" t="str">
        <f>IFERROR(#REF!/GAMSopt!I14,"")</f>
        <v/>
      </c>
      <c r="K14" s="40" t="str">
        <f>IFERROR(#REF!/GAMSopt!J14,"")</f>
        <v/>
      </c>
      <c r="L14" s="40" t="str">
        <f>IFERROR(#REF!/GAMSopt!K14,"")</f>
        <v/>
      </c>
      <c r="M14" s="40" t="str">
        <f>IFERROR(#REF!/GAMSopt!L14,"")</f>
        <v/>
      </c>
      <c r="N14" s="40" t="str">
        <f>IFERROR(#REF!/GAMSopt!M14,"")</f>
        <v/>
      </c>
      <c r="O14" s="40" t="str">
        <f>IFERROR(#REF!/GAMSopt!N14,"")</f>
        <v/>
      </c>
      <c r="P14" s="40" t="str">
        <f>IFERROR(#REF!/GAMSopt!O14,"")</f>
        <v/>
      </c>
      <c r="Q14" s="40" t="str">
        <f>IFERROR(#REF!/GAMSopt!P14,"")</f>
        <v/>
      </c>
      <c r="R14" s="40" t="str">
        <f>IFERROR(#REF!/GAMSopt!Q14,"")</f>
        <v/>
      </c>
      <c r="S14" s="40" t="str">
        <f>IFERROR(#REF!/GAMSopt!R14,"")</f>
        <v/>
      </c>
      <c r="T14" s="40" t="str">
        <f>IFERROR(#REF!/GAMSopt!S14,"")</f>
        <v/>
      </c>
      <c r="U14" s="40" t="str">
        <f>IFERROR(#REF!/GAMSopt!T14,"")</f>
        <v/>
      </c>
      <c r="V14" s="40" t="str">
        <f>IFERROR(#REF!/GAMSopt!U14,"")</f>
        <v/>
      </c>
      <c r="W14" s="40" t="str">
        <f>IFERROR(#REF!/GAMSopt!V14,"")</f>
        <v/>
      </c>
      <c r="X14" s="40" t="str">
        <f>IFERROR(#REF!/GAMSopt!W14,"")</f>
        <v/>
      </c>
      <c r="Y14" s="40" t="str">
        <f>IFERROR(#REF!/GAMSopt!X14,"")</f>
        <v/>
      </c>
      <c r="Z14" s="40" t="str">
        <f>IFERROR(#REF!/GAMSopt!Y14,"")</f>
        <v/>
      </c>
      <c r="AA14" s="40" t="str">
        <f>IFERROR(#REF!/GAMSopt!Z14,"")</f>
        <v/>
      </c>
      <c r="AB14" s="40" t="str">
        <f>IFERROR(#REF!/GAMSopt!AA14,"")</f>
        <v/>
      </c>
      <c r="AC14" s="40" t="str">
        <f>IFERROR(#REF!/GAMSopt!AB14,"")</f>
        <v/>
      </c>
      <c r="AD14" s="40" t="str">
        <f>IFERROR(#REF!/GAMSopt!AC14,"")</f>
        <v/>
      </c>
      <c r="AE14" s="40" t="str">
        <f>IFERROR(#REF!/GAMSopt!AD14,"")</f>
        <v/>
      </c>
      <c r="AF14" s="40" t="str">
        <f>IFERROR(#REF!/GAMSopt!AE14,"")</f>
        <v/>
      </c>
      <c r="AG14" s="40" t="str">
        <f>IFERROR(#REF!/GAMSopt!AF14,"")</f>
        <v/>
      </c>
      <c r="AH14" s="40" t="str">
        <f>IFERROR(#REF!/GAMSopt!AG14,"")</f>
        <v/>
      </c>
      <c r="AI14" s="40" t="str">
        <f>IFERROR(#REF!/GAMSopt!AH14,"")</f>
        <v/>
      </c>
      <c r="AJ14" s="40" t="str">
        <f>IFERROR(#REF!/GAMSopt!AI14,"")</f>
        <v/>
      </c>
      <c r="AK14" s="40" t="str">
        <f>IFERROR(#REF!/GAMSopt!AJ14,"")</f>
        <v/>
      </c>
      <c r="AL14" s="40" t="str">
        <f>IFERROR(#REF!/GAMSopt!AK14,"")</f>
        <v/>
      </c>
      <c r="AM14" s="40" t="str">
        <f>IFERROR(#REF!/GAMSopt!AL14,"")</f>
        <v/>
      </c>
      <c r="AN14" s="40" t="str">
        <f>IFERROR(#REF!/GAMSopt!AM14,"")</f>
        <v/>
      </c>
      <c r="AO14" s="40" t="str">
        <f>IFERROR(#REF!/GAMSopt!AN14,"")</f>
        <v/>
      </c>
      <c r="AP14" s="40" t="str">
        <f>IFERROR(#REF!/GAMSopt!AO14,"")</f>
        <v/>
      </c>
      <c r="AQ14" s="40" t="str">
        <f>IFERROR(#REF!/GAMSopt!AP14,"")</f>
        <v/>
      </c>
      <c r="AR14" s="40" t="str">
        <f>IFERROR(#REF!/GAMSopt!AQ14,"")</f>
        <v/>
      </c>
      <c r="AS14" s="40" t="str">
        <f>IFERROR(#REF!/GAMSopt!AR14,"")</f>
        <v/>
      </c>
      <c r="AT14" s="40" t="str">
        <f>IFERROR(#REF!/GAMSopt!AS14,"")</f>
        <v/>
      </c>
      <c r="AU14" s="40" t="str">
        <f>IFERROR(#REF!/GAMSopt!AT14,"")</f>
        <v/>
      </c>
      <c r="AV14" s="40" t="str">
        <f>IFERROR(#REF!/GAMSopt!AU14,"")</f>
        <v/>
      </c>
      <c r="AW14" s="40" t="str">
        <f>IFERROR(#REF!/GAMSopt!AV14,"")</f>
        <v/>
      </c>
      <c r="AX14" s="40" t="str">
        <f>IFERROR(#REF!/GAMSopt!AW14,"")</f>
        <v/>
      </c>
      <c r="AY14" s="40" t="str">
        <f>IFERROR(#REF!/GAMSopt!AX14,"")</f>
        <v/>
      </c>
      <c r="AZ14" s="40" t="str">
        <f>IFERROR(#REF!/GAMSopt!AY14,"")</f>
        <v/>
      </c>
      <c r="BA14" s="40" t="str">
        <f>IFERROR(#REF!/GAMSopt!AZ14,"")</f>
        <v/>
      </c>
      <c r="BB14" s="40" t="str">
        <f>IFERROR(#REF!/GAMSopt!BA14,"")</f>
        <v/>
      </c>
      <c r="BC14" s="40" t="str">
        <f>IFERROR(#REF!/GAMSopt!BB14,"")</f>
        <v/>
      </c>
      <c r="BD14" s="40" t="str">
        <f>IFERROR(#REF!/GAMSopt!BC14,"")</f>
        <v/>
      </c>
      <c r="BE14" s="40" t="str">
        <f>IFERROR(#REF!/GAMSopt!BD14,"")</f>
        <v/>
      </c>
      <c r="BF14" s="40" t="str">
        <f>IFERROR(#REF!/GAMSopt!BE14,"")</f>
        <v/>
      </c>
      <c r="BG14" s="40" t="str">
        <f>IFERROR(#REF!/GAMSopt!BF14,"")</f>
        <v/>
      </c>
      <c r="BH14" s="40" t="str">
        <f>IFERROR(#REF!/GAMSopt!BG14,"")</f>
        <v/>
      </c>
      <c r="BI14" s="40" t="str">
        <f>IFERROR(#REF!/GAMSopt!BH14,"")</f>
        <v/>
      </c>
      <c r="BJ14" s="40" t="str">
        <f>IFERROR(#REF!/GAMSopt!BI14,"")</f>
        <v/>
      </c>
    </row>
    <row r="15" spans="1:62" x14ac:dyDescent="0.15">
      <c r="A15" t="e">
        <f>#REF!</f>
        <v>#REF!</v>
      </c>
      <c r="B15" t="str">
        <f>GAMSopt!A15</f>
        <v>Time Preference plus Risk (per year)</v>
      </c>
      <c r="C15" s="40" t="str">
        <f>IFERROR(#REF!/GAMSopt!B15,"")</f>
        <v/>
      </c>
      <c r="D15" s="40" t="str">
        <f>IFERROR(#REF!/GAMSopt!C15,"")</f>
        <v/>
      </c>
      <c r="E15" s="40" t="str">
        <f>IFERROR(#REF!/GAMSopt!D15,"")</f>
        <v/>
      </c>
      <c r="F15" s="40" t="str">
        <f>IFERROR(#REF!/GAMSopt!E15,"")</f>
        <v/>
      </c>
      <c r="G15" s="40" t="str">
        <f>IFERROR(#REF!/GAMSopt!F15,"")</f>
        <v/>
      </c>
      <c r="H15" s="40" t="str">
        <f>IFERROR(#REF!/GAMSopt!G15,"")</f>
        <v/>
      </c>
      <c r="I15" s="40" t="str">
        <f>IFERROR(#REF!/GAMSopt!H15,"")</f>
        <v/>
      </c>
      <c r="J15" s="40" t="str">
        <f>IFERROR(#REF!/GAMSopt!I15,"")</f>
        <v/>
      </c>
      <c r="K15" s="40" t="str">
        <f>IFERROR(#REF!/GAMSopt!J15,"")</f>
        <v/>
      </c>
      <c r="L15" s="40" t="str">
        <f>IFERROR(#REF!/GAMSopt!K15,"")</f>
        <v/>
      </c>
      <c r="M15" s="40" t="str">
        <f>IFERROR(#REF!/GAMSopt!L15,"")</f>
        <v/>
      </c>
      <c r="N15" s="40" t="str">
        <f>IFERROR(#REF!/GAMSopt!M15,"")</f>
        <v/>
      </c>
      <c r="O15" s="40" t="str">
        <f>IFERROR(#REF!/GAMSopt!N15,"")</f>
        <v/>
      </c>
      <c r="P15" s="40" t="str">
        <f>IFERROR(#REF!/GAMSopt!O15,"")</f>
        <v/>
      </c>
      <c r="Q15" s="40" t="str">
        <f>IFERROR(#REF!/GAMSopt!P15,"")</f>
        <v/>
      </c>
      <c r="R15" s="40" t="str">
        <f>IFERROR(#REF!/GAMSopt!Q15,"")</f>
        <v/>
      </c>
      <c r="S15" s="40" t="str">
        <f>IFERROR(#REF!/GAMSopt!R15,"")</f>
        <v/>
      </c>
      <c r="T15" s="40" t="str">
        <f>IFERROR(#REF!/GAMSopt!S15,"")</f>
        <v/>
      </c>
      <c r="U15" s="40" t="str">
        <f>IFERROR(#REF!/GAMSopt!T15,"")</f>
        <v/>
      </c>
      <c r="V15" s="40" t="str">
        <f>IFERROR(#REF!/GAMSopt!U15,"")</f>
        <v/>
      </c>
      <c r="W15" s="40" t="str">
        <f>IFERROR(#REF!/GAMSopt!V15,"")</f>
        <v/>
      </c>
      <c r="X15" s="40" t="str">
        <f>IFERROR(#REF!/GAMSopt!W15,"")</f>
        <v/>
      </c>
      <c r="Y15" s="40" t="str">
        <f>IFERROR(#REF!/GAMSopt!X15,"")</f>
        <v/>
      </c>
      <c r="Z15" s="40" t="str">
        <f>IFERROR(#REF!/GAMSopt!Y15,"")</f>
        <v/>
      </c>
      <c r="AA15" s="40" t="str">
        <f>IFERROR(#REF!/GAMSopt!Z15,"")</f>
        <v/>
      </c>
      <c r="AB15" s="40" t="str">
        <f>IFERROR(#REF!/GAMSopt!AA15,"")</f>
        <v/>
      </c>
      <c r="AC15" s="40" t="str">
        <f>IFERROR(#REF!/GAMSopt!AB15,"")</f>
        <v/>
      </c>
      <c r="AD15" s="40" t="str">
        <f>IFERROR(#REF!/GAMSopt!AC15,"")</f>
        <v/>
      </c>
      <c r="AE15" s="40" t="str">
        <f>IFERROR(#REF!/GAMSopt!AD15,"")</f>
        <v/>
      </c>
      <c r="AF15" s="40" t="str">
        <f>IFERROR(#REF!/GAMSopt!AE15,"")</f>
        <v/>
      </c>
      <c r="AG15" s="40" t="str">
        <f>IFERROR(#REF!/GAMSopt!AF15,"")</f>
        <v/>
      </c>
      <c r="AH15" s="40" t="str">
        <f>IFERROR(#REF!/GAMSopt!AG15,"")</f>
        <v/>
      </c>
      <c r="AI15" s="40" t="str">
        <f>IFERROR(#REF!/GAMSopt!AH15,"")</f>
        <v/>
      </c>
      <c r="AJ15" s="40" t="str">
        <f>IFERROR(#REF!/GAMSopt!AI15,"")</f>
        <v/>
      </c>
      <c r="AK15" s="40" t="str">
        <f>IFERROR(#REF!/GAMSopt!AJ15,"")</f>
        <v/>
      </c>
      <c r="AL15" s="40" t="str">
        <f>IFERROR(#REF!/GAMSopt!AK15,"")</f>
        <v/>
      </c>
      <c r="AM15" s="40" t="str">
        <f>IFERROR(#REF!/GAMSopt!AL15,"")</f>
        <v/>
      </c>
      <c r="AN15" s="40" t="str">
        <f>IFERROR(#REF!/GAMSopt!AM15,"")</f>
        <v/>
      </c>
      <c r="AO15" s="40" t="str">
        <f>IFERROR(#REF!/GAMSopt!AN15,"")</f>
        <v/>
      </c>
      <c r="AP15" s="40" t="str">
        <f>IFERROR(#REF!/GAMSopt!AO15,"")</f>
        <v/>
      </c>
      <c r="AQ15" s="40" t="str">
        <f>IFERROR(#REF!/GAMSopt!AP15,"")</f>
        <v/>
      </c>
      <c r="AR15" s="40" t="str">
        <f>IFERROR(#REF!/GAMSopt!AQ15,"")</f>
        <v/>
      </c>
      <c r="AS15" s="40" t="str">
        <f>IFERROR(#REF!/GAMSopt!AR15,"")</f>
        <v/>
      </c>
      <c r="AT15" s="40" t="str">
        <f>IFERROR(#REF!/GAMSopt!AS15,"")</f>
        <v/>
      </c>
      <c r="AU15" s="40" t="str">
        <f>IFERROR(#REF!/GAMSopt!AT15,"")</f>
        <v/>
      </c>
      <c r="AV15" s="40" t="str">
        <f>IFERROR(#REF!/GAMSopt!AU15,"")</f>
        <v/>
      </c>
      <c r="AW15" s="40" t="str">
        <f>IFERROR(#REF!/GAMSopt!AV15,"")</f>
        <v/>
      </c>
      <c r="AX15" s="40" t="str">
        <f>IFERROR(#REF!/GAMSopt!AW15,"")</f>
        <v/>
      </c>
      <c r="AY15" s="40" t="str">
        <f>IFERROR(#REF!/GAMSopt!AX15,"")</f>
        <v/>
      </c>
      <c r="AZ15" s="40" t="str">
        <f>IFERROR(#REF!/GAMSopt!AY15,"")</f>
        <v/>
      </c>
      <c r="BA15" s="40" t="str">
        <f>IFERROR(#REF!/GAMSopt!AZ15,"")</f>
        <v/>
      </c>
      <c r="BB15" s="40" t="str">
        <f>IFERROR(#REF!/GAMSopt!BA15,"")</f>
        <v/>
      </c>
      <c r="BC15" s="40" t="str">
        <f>IFERROR(#REF!/GAMSopt!BB15,"")</f>
        <v/>
      </c>
      <c r="BD15" s="40" t="str">
        <f>IFERROR(#REF!/GAMSopt!BC15,"")</f>
        <v/>
      </c>
      <c r="BE15" s="40" t="str">
        <f>IFERROR(#REF!/GAMSopt!BD15,"")</f>
        <v/>
      </c>
      <c r="BF15" s="40" t="str">
        <f>IFERROR(#REF!/GAMSopt!BE15,"")</f>
        <v/>
      </c>
      <c r="BG15" s="40" t="str">
        <f>IFERROR(#REF!/GAMSopt!BF15,"")</f>
        <v/>
      </c>
      <c r="BH15" s="40" t="str">
        <f>IFERROR(#REF!/GAMSopt!BG15,"")</f>
        <v/>
      </c>
      <c r="BI15" s="40" t="str">
        <f>IFERROR(#REF!/GAMSopt!BH15,"")</f>
        <v/>
      </c>
      <c r="BJ15" s="40" t="str">
        <f>IFERROR(#REF!/GAMSopt!BI15,"")</f>
        <v/>
      </c>
    </row>
    <row r="16" spans="1:62" x14ac:dyDescent="0.15">
      <c r="A16" t="e">
        <f>#REF!</f>
        <v>#REF!</v>
      </c>
      <c r="B16" t="str">
        <f>GAMSopt!A16</f>
        <v>Time Premium</v>
      </c>
      <c r="C16" s="40" t="str">
        <f>IFERROR(#REF!/GAMSopt!B16,"")</f>
        <v/>
      </c>
      <c r="D16" s="40" t="str">
        <f>IFERROR(#REF!/GAMSopt!C16,"")</f>
        <v/>
      </c>
      <c r="E16" s="40" t="str">
        <f>IFERROR(#REF!/GAMSopt!D16,"")</f>
        <v/>
      </c>
      <c r="F16" s="40" t="str">
        <f>IFERROR(#REF!/GAMSopt!E16,"")</f>
        <v/>
      </c>
      <c r="G16" s="40" t="str">
        <f>IFERROR(#REF!/GAMSopt!F16,"")</f>
        <v/>
      </c>
      <c r="H16" s="40" t="str">
        <f>IFERROR(#REF!/GAMSopt!G16,"")</f>
        <v/>
      </c>
      <c r="I16" s="40" t="str">
        <f>IFERROR(#REF!/GAMSopt!H16,"")</f>
        <v/>
      </c>
      <c r="J16" s="40" t="str">
        <f>IFERROR(#REF!/GAMSopt!I16,"")</f>
        <v/>
      </c>
      <c r="K16" s="40" t="str">
        <f>IFERROR(#REF!/GAMSopt!J16,"")</f>
        <v/>
      </c>
      <c r="L16" s="40" t="str">
        <f>IFERROR(#REF!/GAMSopt!K16,"")</f>
        <v/>
      </c>
      <c r="M16" s="40" t="str">
        <f>IFERROR(#REF!/GAMSopt!L16,"")</f>
        <v/>
      </c>
      <c r="N16" s="40" t="str">
        <f>IFERROR(#REF!/GAMSopt!M16,"")</f>
        <v/>
      </c>
      <c r="O16" s="40" t="str">
        <f>IFERROR(#REF!/GAMSopt!N16,"")</f>
        <v/>
      </c>
      <c r="P16" s="40" t="str">
        <f>IFERROR(#REF!/GAMSopt!O16,"")</f>
        <v/>
      </c>
      <c r="Q16" s="40" t="str">
        <f>IFERROR(#REF!/GAMSopt!P16,"")</f>
        <v/>
      </c>
      <c r="R16" s="40" t="str">
        <f>IFERROR(#REF!/GAMSopt!Q16,"")</f>
        <v/>
      </c>
      <c r="S16" s="40" t="str">
        <f>IFERROR(#REF!/GAMSopt!R16,"")</f>
        <v/>
      </c>
      <c r="T16" s="40" t="str">
        <f>IFERROR(#REF!/GAMSopt!S16,"")</f>
        <v/>
      </c>
      <c r="U16" s="40" t="str">
        <f>IFERROR(#REF!/GAMSopt!T16,"")</f>
        <v/>
      </c>
      <c r="V16" s="40" t="str">
        <f>IFERROR(#REF!/GAMSopt!U16,"")</f>
        <v/>
      </c>
      <c r="W16" s="40" t="str">
        <f>IFERROR(#REF!/GAMSopt!V16,"")</f>
        <v/>
      </c>
      <c r="X16" s="40" t="str">
        <f>IFERROR(#REF!/GAMSopt!W16,"")</f>
        <v/>
      </c>
      <c r="Y16" s="40" t="str">
        <f>IFERROR(#REF!/GAMSopt!X16,"")</f>
        <v/>
      </c>
      <c r="Z16" s="40" t="str">
        <f>IFERROR(#REF!/GAMSopt!Y16,"")</f>
        <v/>
      </c>
      <c r="AA16" s="40" t="str">
        <f>IFERROR(#REF!/GAMSopt!Z16,"")</f>
        <v/>
      </c>
      <c r="AB16" s="40" t="str">
        <f>IFERROR(#REF!/GAMSopt!AA16,"")</f>
        <v/>
      </c>
      <c r="AC16" s="40" t="str">
        <f>IFERROR(#REF!/GAMSopt!AB16,"")</f>
        <v/>
      </c>
      <c r="AD16" s="40" t="str">
        <f>IFERROR(#REF!/GAMSopt!AC16,"")</f>
        <v/>
      </c>
      <c r="AE16" s="40" t="str">
        <f>IFERROR(#REF!/GAMSopt!AD16,"")</f>
        <v/>
      </c>
      <c r="AF16" s="40" t="str">
        <f>IFERROR(#REF!/GAMSopt!AE16,"")</f>
        <v/>
      </c>
      <c r="AG16" s="40" t="str">
        <f>IFERROR(#REF!/GAMSopt!AF16,"")</f>
        <v/>
      </c>
      <c r="AH16" s="40" t="str">
        <f>IFERROR(#REF!/GAMSopt!AG16,"")</f>
        <v/>
      </c>
      <c r="AI16" s="40" t="str">
        <f>IFERROR(#REF!/GAMSopt!AH16,"")</f>
        <v/>
      </c>
      <c r="AJ16" s="40" t="str">
        <f>IFERROR(#REF!/GAMSopt!AI16,"")</f>
        <v/>
      </c>
      <c r="AK16" s="40" t="str">
        <f>IFERROR(#REF!/GAMSopt!AJ16,"")</f>
        <v/>
      </c>
      <c r="AL16" s="40" t="str">
        <f>IFERROR(#REF!/GAMSopt!AK16,"")</f>
        <v/>
      </c>
      <c r="AM16" s="40" t="str">
        <f>IFERROR(#REF!/GAMSopt!AL16,"")</f>
        <v/>
      </c>
      <c r="AN16" s="40" t="str">
        <f>IFERROR(#REF!/GAMSopt!AM16,"")</f>
        <v/>
      </c>
      <c r="AO16" s="40" t="str">
        <f>IFERROR(#REF!/GAMSopt!AN16,"")</f>
        <v/>
      </c>
      <c r="AP16" s="40" t="str">
        <f>IFERROR(#REF!/GAMSopt!AO16,"")</f>
        <v/>
      </c>
      <c r="AQ16" s="40" t="str">
        <f>IFERROR(#REF!/GAMSopt!AP16,"")</f>
        <v/>
      </c>
      <c r="AR16" s="40" t="str">
        <f>IFERROR(#REF!/GAMSopt!AQ16,"")</f>
        <v/>
      </c>
      <c r="AS16" s="40" t="str">
        <f>IFERROR(#REF!/GAMSopt!AR16,"")</f>
        <v/>
      </c>
      <c r="AT16" s="40" t="str">
        <f>IFERROR(#REF!/GAMSopt!AS16,"")</f>
        <v/>
      </c>
      <c r="AU16" s="40" t="str">
        <f>IFERROR(#REF!/GAMSopt!AT16,"")</f>
        <v/>
      </c>
      <c r="AV16" s="40" t="str">
        <f>IFERROR(#REF!/GAMSopt!AU16,"")</f>
        <v/>
      </c>
      <c r="AW16" s="40" t="str">
        <f>IFERROR(#REF!/GAMSopt!AV16,"")</f>
        <v/>
      </c>
      <c r="AX16" s="40" t="str">
        <f>IFERROR(#REF!/GAMSopt!AW16,"")</f>
        <v/>
      </c>
      <c r="AY16" s="40" t="str">
        <f>IFERROR(#REF!/GAMSopt!AX16,"")</f>
        <v/>
      </c>
      <c r="AZ16" s="40" t="str">
        <f>IFERROR(#REF!/GAMSopt!AY16,"")</f>
        <v/>
      </c>
      <c r="BA16" s="40" t="str">
        <f>IFERROR(#REF!/GAMSopt!AZ16,"")</f>
        <v/>
      </c>
      <c r="BB16" s="40" t="str">
        <f>IFERROR(#REF!/GAMSopt!BA16,"")</f>
        <v/>
      </c>
      <c r="BC16" s="40" t="str">
        <f>IFERROR(#REF!/GAMSopt!BB16,"")</f>
        <v/>
      </c>
      <c r="BD16" s="40" t="str">
        <f>IFERROR(#REF!/GAMSopt!BC16,"")</f>
        <v/>
      </c>
      <c r="BE16" s="40" t="str">
        <f>IFERROR(#REF!/GAMSopt!BD16,"")</f>
        <v/>
      </c>
      <c r="BF16" s="40" t="str">
        <f>IFERROR(#REF!/GAMSopt!BE16,"")</f>
        <v/>
      </c>
      <c r="BG16" s="40" t="str">
        <f>IFERROR(#REF!/GAMSopt!BF16,"")</f>
        <v/>
      </c>
      <c r="BH16" s="40" t="str">
        <f>IFERROR(#REF!/GAMSopt!BG16,"")</f>
        <v/>
      </c>
      <c r="BI16" s="40" t="str">
        <f>IFERROR(#REF!/GAMSopt!BH16,"")</f>
        <v/>
      </c>
      <c r="BJ16" s="40" t="str">
        <f>IFERROR(#REF!/GAMSopt!BI16,"")</f>
        <v/>
      </c>
    </row>
    <row r="17" spans="1:62" x14ac:dyDescent="0.15">
      <c r="A17" t="e">
        <f>#REF!</f>
        <v>#REF!</v>
      </c>
      <c r="B17" t="str">
        <f>GAMSopt!A17</f>
        <v>Non-Diversifiable Global Risk (per year)</v>
      </c>
      <c r="C17" s="40" t="str">
        <f>IFERROR(#REF!/GAMSopt!B17,"")</f>
        <v/>
      </c>
      <c r="D17" s="40" t="str">
        <f>IFERROR(#REF!/GAMSopt!C17,"")</f>
        <v/>
      </c>
      <c r="E17" s="40" t="str">
        <f>IFERROR(#REF!/GAMSopt!D17,"")</f>
        <v/>
      </c>
      <c r="F17" s="40" t="str">
        <f>IFERROR(#REF!/GAMSopt!E17,"")</f>
        <v/>
      </c>
      <c r="G17" s="40" t="str">
        <f>IFERROR(#REF!/GAMSopt!F17,"")</f>
        <v/>
      </c>
      <c r="H17" s="40" t="str">
        <f>IFERROR(#REF!/GAMSopt!G17,"")</f>
        <v/>
      </c>
      <c r="I17" s="40" t="str">
        <f>IFERROR(#REF!/GAMSopt!H17,"")</f>
        <v/>
      </c>
      <c r="J17" s="40" t="str">
        <f>IFERROR(#REF!/GAMSopt!I17,"")</f>
        <v/>
      </c>
      <c r="K17" s="40" t="str">
        <f>IFERROR(#REF!/GAMSopt!J17,"")</f>
        <v/>
      </c>
      <c r="L17" s="40" t="str">
        <f>IFERROR(#REF!/GAMSopt!K17,"")</f>
        <v/>
      </c>
      <c r="M17" s="40" t="str">
        <f>IFERROR(#REF!/GAMSopt!L17,"")</f>
        <v/>
      </c>
      <c r="N17" s="40" t="str">
        <f>IFERROR(#REF!/GAMSopt!M17,"")</f>
        <v/>
      </c>
      <c r="O17" s="40" t="str">
        <f>IFERROR(#REF!/GAMSopt!N17,"")</f>
        <v/>
      </c>
      <c r="P17" s="40" t="str">
        <f>IFERROR(#REF!/GAMSopt!O17,"")</f>
        <v/>
      </c>
      <c r="Q17" s="40" t="str">
        <f>IFERROR(#REF!/GAMSopt!P17,"")</f>
        <v/>
      </c>
      <c r="R17" s="40" t="str">
        <f>IFERROR(#REF!/GAMSopt!Q17,"")</f>
        <v/>
      </c>
      <c r="S17" s="40" t="str">
        <f>IFERROR(#REF!/GAMSopt!R17,"")</f>
        <v/>
      </c>
      <c r="T17" s="40" t="str">
        <f>IFERROR(#REF!/GAMSopt!S17,"")</f>
        <v/>
      </c>
      <c r="U17" s="40" t="str">
        <f>IFERROR(#REF!/GAMSopt!T17,"")</f>
        <v/>
      </c>
      <c r="V17" s="40" t="str">
        <f>IFERROR(#REF!/GAMSopt!U17,"")</f>
        <v/>
      </c>
      <c r="W17" s="40" t="str">
        <f>IFERROR(#REF!/GAMSopt!V17,"")</f>
        <v/>
      </c>
      <c r="X17" s="40" t="str">
        <f>IFERROR(#REF!/GAMSopt!W17,"")</f>
        <v/>
      </c>
      <c r="Y17" s="40" t="str">
        <f>IFERROR(#REF!/GAMSopt!X17,"")</f>
        <v/>
      </c>
      <c r="Z17" s="40" t="str">
        <f>IFERROR(#REF!/GAMSopt!Y17,"")</f>
        <v/>
      </c>
      <c r="AA17" s="40" t="str">
        <f>IFERROR(#REF!/GAMSopt!Z17,"")</f>
        <v/>
      </c>
      <c r="AB17" s="40" t="str">
        <f>IFERROR(#REF!/GAMSopt!AA17,"")</f>
        <v/>
      </c>
      <c r="AC17" s="40" t="str">
        <f>IFERROR(#REF!/GAMSopt!AB17,"")</f>
        <v/>
      </c>
      <c r="AD17" s="40" t="str">
        <f>IFERROR(#REF!/GAMSopt!AC17,"")</f>
        <v/>
      </c>
      <c r="AE17" s="40" t="str">
        <f>IFERROR(#REF!/GAMSopt!AD17,"")</f>
        <v/>
      </c>
      <c r="AF17" s="40" t="str">
        <f>IFERROR(#REF!/GAMSopt!AE17,"")</f>
        <v/>
      </c>
      <c r="AG17" s="40" t="str">
        <f>IFERROR(#REF!/GAMSopt!AF17,"")</f>
        <v/>
      </c>
      <c r="AH17" s="40" t="str">
        <f>IFERROR(#REF!/GAMSopt!AG17,"")</f>
        <v/>
      </c>
      <c r="AI17" s="40" t="str">
        <f>IFERROR(#REF!/GAMSopt!AH17,"")</f>
        <v/>
      </c>
      <c r="AJ17" s="40" t="str">
        <f>IFERROR(#REF!/GAMSopt!AI17,"")</f>
        <v/>
      </c>
      <c r="AK17" s="40" t="str">
        <f>IFERROR(#REF!/GAMSopt!AJ17,"")</f>
        <v/>
      </c>
      <c r="AL17" s="40" t="str">
        <f>IFERROR(#REF!/GAMSopt!AK17,"")</f>
        <v/>
      </c>
      <c r="AM17" s="40" t="str">
        <f>IFERROR(#REF!/GAMSopt!AL17,"")</f>
        <v/>
      </c>
      <c r="AN17" s="40" t="str">
        <f>IFERROR(#REF!/GAMSopt!AM17,"")</f>
        <v/>
      </c>
      <c r="AO17" s="40" t="str">
        <f>IFERROR(#REF!/GAMSopt!AN17,"")</f>
        <v/>
      </c>
      <c r="AP17" s="40" t="str">
        <f>IFERROR(#REF!/GAMSopt!AO17,"")</f>
        <v/>
      </c>
      <c r="AQ17" s="40" t="str">
        <f>IFERROR(#REF!/GAMSopt!AP17,"")</f>
        <v/>
      </c>
      <c r="AR17" s="40" t="str">
        <f>IFERROR(#REF!/GAMSopt!AQ17,"")</f>
        <v/>
      </c>
      <c r="AS17" s="40" t="str">
        <f>IFERROR(#REF!/GAMSopt!AR17,"")</f>
        <v/>
      </c>
      <c r="AT17" s="40" t="str">
        <f>IFERROR(#REF!/GAMSopt!AS17,"")</f>
        <v/>
      </c>
      <c r="AU17" s="40" t="str">
        <f>IFERROR(#REF!/GAMSopt!AT17,"")</f>
        <v/>
      </c>
      <c r="AV17" s="40" t="str">
        <f>IFERROR(#REF!/GAMSopt!AU17,"")</f>
        <v/>
      </c>
      <c r="AW17" s="40" t="str">
        <f>IFERROR(#REF!/GAMSopt!AV17,"")</f>
        <v/>
      </c>
      <c r="AX17" s="40" t="str">
        <f>IFERROR(#REF!/GAMSopt!AW17,"")</f>
        <v/>
      </c>
      <c r="AY17" s="40" t="str">
        <f>IFERROR(#REF!/GAMSopt!AX17,"")</f>
        <v/>
      </c>
      <c r="AZ17" s="40" t="str">
        <f>IFERROR(#REF!/GAMSopt!AY17,"")</f>
        <v/>
      </c>
      <c r="BA17" s="40" t="str">
        <f>IFERROR(#REF!/GAMSopt!AZ17,"")</f>
        <v/>
      </c>
      <c r="BB17" s="40" t="str">
        <f>IFERROR(#REF!/GAMSopt!BA17,"")</f>
        <v/>
      </c>
      <c r="BC17" s="40" t="str">
        <f>IFERROR(#REF!/GAMSopt!BB17,"")</f>
        <v/>
      </c>
      <c r="BD17" s="40" t="str">
        <f>IFERROR(#REF!/GAMSopt!BC17,"")</f>
        <v/>
      </c>
      <c r="BE17" s="40" t="str">
        <f>IFERROR(#REF!/GAMSopt!BD17,"")</f>
        <v/>
      </c>
      <c r="BF17" s="40" t="str">
        <f>IFERROR(#REF!/GAMSopt!BE17,"")</f>
        <v/>
      </c>
      <c r="BG17" s="40" t="str">
        <f>IFERROR(#REF!/GAMSopt!BF17,"")</f>
        <v/>
      </c>
      <c r="BH17" s="40" t="str">
        <f>IFERROR(#REF!/GAMSopt!BG17,"")</f>
        <v/>
      </c>
      <c r="BI17" s="40" t="str">
        <f>IFERROR(#REF!/GAMSopt!BH17,"")</f>
        <v/>
      </c>
      <c r="BJ17" s="40" t="str">
        <f>IFERROR(#REF!/GAMSopt!BI17,"")</f>
        <v/>
      </c>
    </row>
    <row r="18" spans="1:62" x14ac:dyDescent="0.15">
      <c r="A18" t="e">
        <f>#REF!</f>
        <v>#REF!</v>
      </c>
      <c r="B18" t="str">
        <f>GAMSopt!A18</f>
        <v>Social Time Preference Factor</v>
      </c>
      <c r="C18" s="40" t="str">
        <f>IFERROR(#REF!/GAMSopt!B18,"")</f>
        <v/>
      </c>
      <c r="D18" s="40" t="str">
        <f>IFERROR(#REF!/GAMSopt!C18,"")</f>
        <v/>
      </c>
      <c r="E18" s="40" t="str">
        <f>IFERROR(#REF!/GAMSopt!D18,"")</f>
        <v/>
      </c>
      <c r="F18" s="40" t="str">
        <f>IFERROR(#REF!/GAMSopt!E18,"")</f>
        <v/>
      </c>
      <c r="G18" s="40" t="str">
        <f>IFERROR(#REF!/GAMSopt!F18,"")</f>
        <v/>
      </c>
      <c r="H18" s="40" t="str">
        <f>IFERROR(#REF!/GAMSopt!G18,"")</f>
        <v/>
      </c>
      <c r="I18" s="40" t="str">
        <f>IFERROR(#REF!/GAMSopt!H18,"")</f>
        <v/>
      </c>
      <c r="J18" s="40" t="str">
        <f>IFERROR(#REF!/GAMSopt!I18,"")</f>
        <v/>
      </c>
      <c r="K18" s="40" t="str">
        <f>IFERROR(#REF!/GAMSopt!J18,"")</f>
        <v/>
      </c>
      <c r="L18" s="40" t="str">
        <f>IFERROR(#REF!/GAMSopt!K18,"")</f>
        <v/>
      </c>
      <c r="M18" s="40" t="str">
        <f>IFERROR(#REF!/GAMSopt!L18,"")</f>
        <v/>
      </c>
      <c r="N18" s="40" t="str">
        <f>IFERROR(#REF!/GAMSopt!M18,"")</f>
        <v/>
      </c>
      <c r="O18" s="40" t="str">
        <f>IFERROR(#REF!/GAMSopt!N18,"")</f>
        <v/>
      </c>
      <c r="P18" s="40" t="str">
        <f>IFERROR(#REF!/GAMSopt!O18,"")</f>
        <v/>
      </c>
      <c r="Q18" s="40" t="str">
        <f>IFERROR(#REF!/GAMSopt!P18,"")</f>
        <v/>
      </c>
      <c r="R18" s="40" t="str">
        <f>IFERROR(#REF!/GAMSopt!Q18,"")</f>
        <v/>
      </c>
      <c r="S18" s="40" t="str">
        <f>IFERROR(#REF!/GAMSopt!R18,"")</f>
        <v/>
      </c>
      <c r="T18" s="40" t="str">
        <f>IFERROR(#REF!/GAMSopt!S18,"")</f>
        <v/>
      </c>
      <c r="U18" s="40" t="str">
        <f>IFERROR(#REF!/GAMSopt!T18,"")</f>
        <v/>
      </c>
      <c r="V18" s="40" t="str">
        <f>IFERROR(#REF!/GAMSopt!U18,"")</f>
        <v/>
      </c>
      <c r="W18" s="40" t="str">
        <f>IFERROR(#REF!/GAMSopt!V18,"")</f>
        <v/>
      </c>
      <c r="X18" s="40" t="str">
        <f>IFERROR(#REF!/GAMSopt!W18,"")</f>
        <v/>
      </c>
      <c r="Y18" s="40" t="str">
        <f>IFERROR(#REF!/GAMSopt!X18,"")</f>
        <v/>
      </c>
      <c r="Z18" s="40" t="str">
        <f>IFERROR(#REF!/GAMSopt!Y18,"")</f>
        <v/>
      </c>
      <c r="AA18" s="40" t="str">
        <f>IFERROR(#REF!/GAMSopt!Z18,"")</f>
        <v/>
      </c>
      <c r="AB18" s="40" t="str">
        <f>IFERROR(#REF!/GAMSopt!AA18,"")</f>
        <v/>
      </c>
      <c r="AC18" s="40" t="str">
        <f>IFERROR(#REF!/GAMSopt!AB18,"")</f>
        <v/>
      </c>
      <c r="AD18" s="40" t="str">
        <f>IFERROR(#REF!/GAMSopt!AC18,"")</f>
        <v/>
      </c>
      <c r="AE18" s="40" t="str">
        <f>IFERROR(#REF!/GAMSopt!AD18,"")</f>
        <v/>
      </c>
      <c r="AF18" s="40" t="str">
        <f>IFERROR(#REF!/GAMSopt!AE18,"")</f>
        <v/>
      </c>
      <c r="AG18" s="40" t="str">
        <f>IFERROR(#REF!/GAMSopt!AF18,"")</f>
        <v/>
      </c>
      <c r="AH18" s="40" t="str">
        <f>IFERROR(#REF!/GAMSopt!AG18,"")</f>
        <v/>
      </c>
      <c r="AI18" s="40" t="str">
        <f>IFERROR(#REF!/GAMSopt!AH18,"")</f>
        <v/>
      </c>
      <c r="AJ18" s="40" t="str">
        <f>IFERROR(#REF!/GAMSopt!AI18,"")</f>
        <v/>
      </c>
      <c r="AK18" s="40" t="str">
        <f>IFERROR(#REF!/GAMSopt!AJ18,"")</f>
        <v/>
      </c>
      <c r="AL18" s="40" t="str">
        <f>IFERROR(#REF!/GAMSopt!AK18,"")</f>
        <v/>
      </c>
      <c r="AM18" s="40" t="str">
        <f>IFERROR(#REF!/GAMSopt!AL18,"")</f>
        <v/>
      </c>
      <c r="AN18" s="40" t="str">
        <f>IFERROR(#REF!/GAMSopt!AM18,"")</f>
        <v/>
      </c>
      <c r="AO18" s="40" t="str">
        <f>IFERROR(#REF!/GAMSopt!AN18,"")</f>
        <v/>
      </c>
      <c r="AP18" s="40" t="str">
        <f>IFERROR(#REF!/GAMSopt!AO18,"")</f>
        <v/>
      </c>
      <c r="AQ18" s="40" t="str">
        <f>IFERROR(#REF!/GAMSopt!AP18,"")</f>
        <v/>
      </c>
      <c r="AR18" s="40" t="str">
        <f>IFERROR(#REF!/GAMSopt!AQ18,"")</f>
        <v/>
      </c>
      <c r="AS18" s="40" t="str">
        <f>IFERROR(#REF!/GAMSopt!AR18,"")</f>
        <v/>
      </c>
      <c r="AT18" s="40" t="str">
        <f>IFERROR(#REF!/GAMSopt!AS18,"")</f>
        <v/>
      </c>
      <c r="AU18" s="40" t="str">
        <f>IFERROR(#REF!/GAMSopt!AT18,"")</f>
        <v/>
      </c>
      <c r="AV18" s="40" t="str">
        <f>IFERROR(#REF!/GAMSopt!AU18,"")</f>
        <v/>
      </c>
      <c r="AW18" s="40" t="str">
        <f>IFERROR(#REF!/GAMSopt!AV18,"")</f>
        <v/>
      </c>
      <c r="AX18" s="40" t="str">
        <f>IFERROR(#REF!/GAMSopt!AW18,"")</f>
        <v/>
      </c>
      <c r="AY18" s="40" t="str">
        <f>IFERROR(#REF!/GAMSopt!AX18,"")</f>
        <v/>
      </c>
      <c r="AZ18" s="40" t="str">
        <f>IFERROR(#REF!/GAMSopt!AY18,"")</f>
        <v/>
      </c>
      <c r="BA18" s="40" t="str">
        <f>IFERROR(#REF!/GAMSopt!AZ18,"")</f>
        <v/>
      </c>
      <c r="BB18" s="40" t="str">
        <f>IFERROR(#REF!/GAMSopt!BA18,"")</f>
        <v/>
      </c>
      <c r="BC18" s="40" t="str">
        <f>IFERROR(#REF!/GAMSopt!BB18,"")</f>
        <v/>
      </c>
      <c r="BD18" s="40" t="str">
        <f>IFERROR(#REF!/GAMSopt!BC18,"")</f>
        <v/>
      </c>
      <c r="BE18" s="40" t="str">
        <f>IFERROR(#REF!/GAMSopt!BD18,"")</f>
        <v/>
      </c>
      <c r="BF18" s="40" t="str">
        <f>IFERROR(#REF!/GAMSopt!BE18,"")</f>
        <v/>
      </c>
      <c r="BG18" s="40" t="str">
        <f>IFERROR(#REF!/GAMSopt!BF18,"")</f>
        <v/>
      </c>
      <c r="BH18" s="40" t="str">
        <f>IFERROR(#REF!/GAMSopt!BG18,"")</f>
        <v/>
      </c>
      <c r="BI18" s="40" t="str">
        <f>IFERROR(#REF!/GAMSopt!BH18,"")</f>
        <v/>
      </c>
      <c r="BJ18" s="40" t="str">
        <f>IFERROR(#REF!/GAMSopt!BI18,"")</f>
        <v/>
      </c>
    </row>
    <row r="19" spans="1:62" x14ac:dyDescent="0.15">
      <c r="A19" t="e">
        <f>#REF!</f>
        <v>#REF!</v>
      </c>
      <c r="B19" t="str">
        <f>GAMSopt!A19</f>
        <v>Elasticity of MU of Consumption</v>
      </c>
      <c r="C19" s="40" t="str">
        <f>IFERROR(#REF!/GAMSopt!B19,"")</f>
        <v/>
      </c>
      <c r="D19" s="40" t="str">
        <f>IFERROR(#REF!/GAMSopt!C19,"")</f>
        <v/>
      </c>
      <c r="E19" s="40" t="str">
        <f>IFERROR(#REF!/GAMSopt!D19,"")</f>
        <v/>
      </c>
      <c r="F19" s="40" t="str">
        <f>IFERROR(#REF!/GAMSopt!E19,"")</f>
        <v/>
      </c>
      <c r="G19" s="40" t="str">
        <f>IFERROR(#REF!/GAMSopt!F19,"")</f>
        <v/>
      </c>
      <c r="H19" s="40" t="str">
        <f>IFERROR(#REF!/GAMSopt!G19,"")</f>
        <v/>
      </c>
      <c r="I19" s="40" t="str">
        <f>IFERROR(#REF!/GAMSopt!H19,"")</f>
        <v/>
      </c>
      <c r="J19" s="40" t="str">
        <f>IFERROR(#REF!/GAMSopt!I19,"")</f>
        <v/>
      </c>
      <c r="K19" s="40" t="str">
        <f>IFERROR(#REF!/GAMSopt!J19,"")</f>
        <v/>
      </c>
      <c r="L19" s="40" t="str">
        <f>IFERROR(#REF!/GAMSopt!K19,"")</f>
        <v/>
      </c>
      <c r="M19" s="40" t="str">
        <f>IFERROR(#REF!/GAMSopt!L19,"")</f>
        <v/>
      </c>
      <c r="N19" s="40" t="str">
        <f>IFERROR(#REF!/GAMSopt!M19,"")</f>
        <v/>
      </c>
      <c r="O19" s="40" t="str">
        <f>IFERROR(#REF!/GAMSopt!N19,"")</f>
        <v/>
      </c>
      <c r="P19" s="40" t="str">
        <f>IFERROR(#REF!/GAMSopt!O19,"")</f>
        <v/>
      </c>
      <c r="Q19" s="40" t="str">
        <f>IFERROR(#REF!/GAMSopt!P19,"")</f>
        <v/>
      </c>
      <c r="R19" s="40" t="str">
        <f>IFERROR(#REF!/GAMSopt!Q19,"")</f>
        <v/>
      </c>
      <c r="S19" s="40" t="str">
        <f>IFERROR(#REF!/GAMSopt!R19,"")</f>
        <v/>
      </c>
      <c r="T19" s="40" t="str">
        <f>IFERROR(#REF!/GAMSopt!S19,"")</f>
        <v/>
      </c>
      <c r="U19" s="40" t="str">
        <f>IFERROR(#REF!/GAMSopt!T19,"")</f>
        <v/>
      </c>
      <c r="V19" s="40" t="str">
        <f>IFERROR(#REF!/GAMSopt!U19,"")</f>
        <v/>
      </c>
      <c r="W19" s="40" t="str">
        <f>IFERROR(#REF!/GAMSopt!V19,"")</f>
        <v/>
      </c>
      <c r="X19" s="40" t="str">
        <f>IFERROR(#REF!/GAMSopt!W19,"")</f>
        <v/>
      </c>
      <c r="Y19" s="40" t="str">
        <f>IFERROR(#REF!/GAMSopt!X19,"")</f>
        <v/>
      </c>
      <c r="Z19" s="40" t="str">
        <f>IFERROR(#REF!/GAMSopt!Y19,"")</f>
        <v/>
      </c>
      <c r="AA19" s="40" t="str">
        <f>IFERROR(#REF!/GAMSopt!Z19,"")</f>
        <v/>
      </c>
      <c r="AB19" s="40" t="str">
        <f>IFERROR(#REF!/GAMSopt!AA19,"")</f>
        <v/>
      </c>
      <c r="AC19" s="40" t="str">
        <f>IFERROR(#REF!/GAMSopt!AB19,"")</f>
        <v/>
      </c>
      <c r="AD19" s="40" t="str">
        <f>IFERROR(#REF!/GAMSopt!AC19,"")</f>
        <v/>
      </c>
      <c r="AE19" s="40" t="str">
        <f>IFERROR(#REF!/GAMSopt!AD19,"")</f>
        <v/>
      </c>
      <c r="AF19" s="40" t="str">
        <f>IFERROR(#REF!/GAMSopt!AE19,"")</f>
        <v/>
      </c>
      <c r="AG19" s="40" t="str">
        <f>IFERROR(#REF!/GAMSopt!AF19,"")</f>
        <v/>
      </c>
      <c r="AH19" s="40" t="str">
        <f>IFERROR(#REF!/GAMSopt!AG19,"")</f>
        <v/>
      </c>
      <c r="AI19" s="40" t="str">
        <f>IFERROR(#REF!/GAMSopt!AH19,"")</f>
        <v/>
      </c>
      <c r="AJ19" s="40" t="str">
        <f>IFERROR(#REF!/GAMSopt!AI19,"")</f>
        <v/>
      </c>
      <c r="AK19" s="40" t="str">
        <f>IFERROR(#REF!/GAMSopt!AJ19,"")</f>
        <v/>
      </c>
      <c r="AL19" s="40" t="str">
        <f>IFERROR(#REF!/GAMSopt!AK19,"")</f>
        <v/>
      </c>
      <c r="AM19" s="40" t="str">
        <f>IFERROR(#REF!/GAMSopt!AL19,"")</f>
        <v/>
      </c>
      <c r="AN19" s="40" t="str">
        <f>IFERROR(#REF!/GAMSopt!AM19,"")</f>
        <v/>
      </c>
      <c r="AO19" s="40" t="str">
        <f>IFERROR(#REF!/GAMSopt!AN19,"")</f>
        <v/>
      </c>
      <c r="AP19" s="40" t="str">
        <f>IFERROR(#REF!/GAMSopt!AO19,"")</f>
        <v/>
      </c>
      <c r="AQ19" s="40" t="str">
        <f>IFERROR(#REF!/GAMSopt!AP19,"")</f>
        <v/>
      </c>
      <c r="AR19" s="40" t="str">
        <f>IFERROR(#REF!/GAMSopt!AQ19,"")</f>
        <v/>
      </c>
      <c r="AS19" s="40" t="str">
        <f>IFERROR(#REF!/GAMSopt!AR19,"")</f>
        <v/>
      </c>
      <c r="AT19" s="40" t="str">
        <f>IFERROR(#REF!/GAMSopt!AS19,"")</f>
        <v/>
      </c>
      <c r="AU19" s="40" t="str">
        <f>IFERROR(#REF!/GAMSopt!AT19,"")</f>
        <v/>
      </c>
      <c r="AV19" s="40" t="str">
        <f>IFERROR(#REF!/GAMSopt!AU19,"")</f>
        <v/>
      </c>
      <c r="AW19" s="40" t="str">
        <f>IFERROR(#REF!/GAMSopt!AV19,"")</f>
        <v/>
      </c>
      <c r="AX19" s="40" t="str">
        <f>IFERROR(#REF!/GAMSopt!AW19,"")</f>
        <v/>
      </c>
      <c r="AY19" s="40" t="str">
        <f>IFERROR(#REF!/GAMSopt!AX19,"")</f>
        <v/>
      </c>
      <c r="AZ19" s="40" t="str">
        <f>IFERROR(#REF!/GAMSopt!AY19,"")</f>
        <v/>
      </c>
      <c r="BA19" s="40" t="str">
        <f>IFERROR(#REF!/GAMSopt!AZ19,"")</f>
        <v/>
      </c>
      <c r="BB19" s="40" t="str">
        <f>IFERROR(#REF!/GAMSopt!BA19,"")</f>
        <v/>
      </c>
      <c r="BC19" s="40" t="str">
        <f>IFERROR(#REF!/GAMSopt!BB19,"")</f>
        <v/>
      </c>
      <c r="BD19" s="40" t="str">
        <f>IFERROR(#REF!/GAMSopt!BC19,"")</f>
        <v/>
      </c>
      <c r="BE19" s="40" t="str">
        <f>IFERROR(#REF!/GAMSopt!BD19,"")</f>
        <v/>
      </c>
      <c r="BF19" s="40" t="str">
        <f>IFERROR(#REF!/GAMSopt!BE19,"")</f>
        <v/>
      </c>
      <c r="BG19" s="40" t="str">
        <f>IFERROR(#REF!/GAMSopt!BF19,"")</f>
        <v/>
      </c>
      <c r="BH19" s="40" t="str">
        <f>IFERROR(#REF!/GAMSopt!BG19,"")</f>
        <v/>
      </c>
      <c r="BI19" s="40" t="str">
        <f>IFERROR(#REF!/GAMSopt!BH19,"")</f>
        <v/>
      </c>
      <c r="BJ19" s="40" t="str">
        <f>IFERROR(#REF!/GAMSopt!BI19,"")</f>
        <v/>
      </c>
    </row>
    <row r="20" spans="1:62" x14ac:dyDescent="0.15">
      <c r="A20" t="e">
        <f>#REF!</f>
        <v>#REF!</v>
      </c>
      <c r="B20" t="str">
        <f>GAMSopt!A20</f>
        <v>* PRODUCTIVITY</v>
      </c>
      <c r="C20" s="40" t="str">
        <f>IFERROR(#REF!/GAMSopt!B20,"")</f>
        <v/>
      </c>
      <c r="D20" s="40" t="str">
        <f>IFERROR(#REF!/GAMSopt!C20,"")</f>
        <v/>
      </c>
      <c r="E20" s="40" t="str">
        <f>IFERROR(#REF!/GAMSopt!D20,"")</f>
        <v/>
      </c>
      <c r="F20" s="40" t="str">
        <f>IFERROR(#REF!/GAMSopt!E20,"")</f>
        <v/>
      </c>
      <c r="G20" s="40" t="str">
        <f>IFERROR(#REF!/GAMSopt!F20,"")</f>
        <v/>
      </c>
      <c r="H20" s="40" t="str">
        <f>IFERROR(#REF!/GAMSopt!G20,"")</f>
        <v/>
      </c>
      <c r="I20" s="40" t="str">
        <f>IFERROR(#REF!/GAMSopt!H20,"")</f>
        <v/>
      </c>
      <c r="J20" s="40" t="str">
        <f>IFERROR(#REF!/GAMSopt!I20,"")</f>
        <v/>
      </c>
      <c r="K20" s="40" t="str">
        <f>IFERROR(#REF!/GAMSopt!J20,"")</f>
        <v/>
      </c>
      <c r="L20" s="40" t="str">
        <f>IFERROR(#REF!/GAMSopt!K20,"")</f>
        <v/>
      </c>
      <c r="M20" s="40" t="str">
        <f>IFERROR(#REF!/GAMSopt!L20,"")</f>
        <v/>
      </c>
      <c r="N20" s="40" t="str">
        <f>IFERROR(#REF!/GAMSopt!M20,"")</f>
        <v/>
      </c>
      <c r="O20" s="40" t="str">
        <f>IFERROR(#REF!/GAMSopt!N20,"")</f>
        <v/>
      </c>
      <c r="P20" s="40" t="str">
        <f>IFERROR(#REF!/GAMSopt!O20,"")</f>
        <v/>
      </c>
      <c r="Q20" s="40" t="str">
        <f>IFERROR(#REF!/GAMSopt!P20,"")</f>
        <v/>
      </c>
      <c r="R20" s="40" t="str">
        <f>IFERROR(#REF!/GAMSopt!Q20,"")</f>
        <v/>
      </c>
      <c r="S20" s="40" t="str">
        <f>IFERROR(#REF!/GAMSopt!R20,"")</f>
        <v/>
      </c>
      <c r="T20" s="40" t="str">
        <f>IFERROR(#REF!/GAMSopt!S20,"")</f>
        <v/>
      </c>
      <c r="U20" s="40" t="str">
        <f>IFERROR(#REF!/GAMSopt!T20,"")</f>
        <v/>
      </c>
      <c r="V20" s="40" t="str">
        <f>IFERROR(#REF!/GAMSopt!U20,"")</f>
        <v/>
      </c>
      <c r="W20" s="40" t="str">
        <f>IFERROR(#REF!/GAMSopt!V20,"")</f>
        <v/>
      </c>
      <c r="X20" s="40" t="str">
        <f>IFERROR(#REF!/GAMSopt!W20,"")</f>
        <v/>
      </c>
      <c r="Y20" s="40" t="str">
        <f>IFERROR(#REF!/GAMSopt!X20,"")</f>
        <v/>
      </c>
      <c r="Z20" s="40" t="str">
        <f>IFERROR(#REF!/GAMSopt!Y20,"")</f>
        <v/>
      </c>
      <c r="AA20" s="40" t="str">
        <f>IFERROR(#REF!/GAMSopt!Z20,"")</f>
        <v/>
      </c>
      <c r="AB20" s="40" t="str">
        <f>IFERROR(#REF!/GAMSopt!AA20,"")</f>
        <v/>
      </c>
      <c r="AC20" s="40" t="str">
        <f>IFERROR(#REF!/GAMSopt!AB20,"")</f>
        <v/>
      </c>
      <c r="AD20" s="40" t="str">
        <f>IFERROR(#REF!/GAMSopt!AC20,"")</f>
        <v/>
      </c>
      <c r="AE20" s="40" t="str">
        <f>IFERROR(#REF!/GAMSopt!AD20,"")</f>
        <v/>
      </c>
      <c r="AF20" s="40" t="str">
        <f>IFERROR(#REF!/GAMSopt!AE20,"")</f>
        <v/>
      </c>
      <c r="AG20" s="40" t="str">
        <f>IFERROR(#REF!/GAMSopt!AF20,"")</f>
        <v/>
      </c>
      <c r="AH20" s="40" t="str">
        <f>IFERROR(#REF!/GAMSopt!AG20,"")</f>
        <v/>
      </c>
      <c r="AI20" s="40" t="str">
        <f>IFERROR(#REF!/GAMSopt!AH20,"")</f>
        <v/>
      </c>
      <c r="AJ20" s="40" t="str">
        <f>IFERROR(#REF!/GAMSopt!AI20,"")</f>
        <v/>
      </c>
      <c r="AK20" s="40" t="str">
        <f>IFERROR(#REF!/GAMSopt!AJ20,"")</f>
        <v/>
      </c>
      <c r="AL20" s="40" t="str">
        <f>IFERROR(#REF!/GAMSopt!AK20,"")</f>
        <v/>
      </c>
      <c r="AM20" s="40" t="str">
        <f>IFERROR(#REF!/GAMSopt!AL20,"")</f>
        <v/>
      </c>
      <c r="AN20" s="40" t="str">
        <f>IFERROR(#REF!/GAMSopt!AM20,"")</f>
        <v/>
      </c>
      <c r="AO20" s="40" t="str">
        <f>IFERROR(#REF!/GAMSopt!AN20,"")</f>
        <v/>
      </c>
      <c r="AP20" s="40" t="str">
        <f>IFERROR(#REF!/GAMSopt!AO20,"")</f>
        <v/>
      </c>
      <c r="AQ20" s="40" t="str">
        <f>IFERROR(#REF!/GAMSopt!AP20,"")</f>
        <v/>
      </c>
      <c r="AR20" s="40" t="str">
        <f>IFERROR(#REF!/GAMSopt!AQ20,"")</f>
        <v/>
      </c>
      <c r="AS20" s="40" t="str">
        <f>IFERROR(#REF!/GAMSopt!AR20,"")</f>
        <v/>
      </c>
      <c r="AT20" s="40" t="str">
        <f>IFERROR(#REF!/GAMSopt!AS20,"")</f>
        <v/>
      </c>
      <c r="AU20" s="40" t="str">
        <f>IFERROR(#REF!/GAMSopt!AT20,"")</f>
        <v/>
      </c>
      <c r="AV20" s="40" t="str">
        <f>IFERROR(#REF!/GAMSopt!AU20,"")</f>
        <v/>
      </c>
      <c r="AW20" s="40" t="str">
        <f>IFERROR(#REF!/GAMSopt!AV20,"")</f>
        <v/>
      </c>
      <c r="AX20" s="40" t="str">
        <f>IFERROR(#REF!/GAMSopt!AW20,"")</f>
        <v/>
      </c>
      <c r="AY20" s="40" t="str">
        <f>IFERROR(#REF!/GAMSopt!AX20,"")</f>
        <v/>
      </c>
      <c r="AZ20" s="40" t="str">
        <f>IFERROR(#REF!/GAMSopt!AY20,"")</f>
        <v/>
      </c>
      <c r="BA20" s="40" t="str">
        <f>IFERROR(#REF!/GAMSopt!AZ20,"")</f>
        <v/>
      </c>
      <c r="BB20" s="40" t="str">
        <f>IFERROR(#REF!/GAMSopt!BA20,"")</f>
        <v/>
      </c>
      <c r="BC20" s="40" t="str">
        <f>IFERROR(#REF!/GAMSopt!BB20,"")</f>
        <v/>
      </c>
      <c r="BD20" s="40" t="str">
        <f>IFERROR(#REF!/GAMSopt!BC20,"")</f>
        <v/>
      </c>
      <c r="BE20" s="40" t="str">
        <f>IFERROR(#REF!/GAMSopt!BD20,"")</f>
        <v/>
      </c>
      <c r="BF20" s="40" t="str">
        <f>IFERROR(#REF!/GAMSopt!BE20,"")</f>
        <v/>
      </c>
      <c r="BG20" s="40" t="str">
        <f>IFERROR(#REF!/GAMSopt!BF20,"")</f>
        <v/>
      </c>
      <c r="BH20" s="40" t="str">
        <f>IFERROR(#REF!/GAMSopt!BG20,"")</f>
        <v/>
      </c>
      <c r="BI20" s="40" t="str">
        <f>IFERROR(#REF!/GAMSopt!BH20,"")</f>
        <v/>
      </c>
      <c r="BJ20" s="40" t="str">
        <f>IFERROR(#REF!/GAMSopt!BI20,"")</f>
        <v/>
      </c>
    </row>
    <row r="21" spans="1:62" x14ac:dyDescent="0.15">
      <c r="A21" t="e">
        <f>#REF!</f>
        <v>#REF!</v>
      </c>
      <c r="B21" t="str">
        <f>GAMSopt!A21</f>
        <v>Total Factor Productivity</v>
      </c>
      <c r="C21" s="40" t="str">
        <f>IFERROR(#REF!/GAMSopt!B21,"")</f>
        <v/>
      </c>
      <c r="D21" s="40" t="str">
        <f>IFERROR(#REF!/GAMSopt!C21,"")</f>
        <v/>
      </c>
      <c r="E21" s="40" t="str">
        <f>IFERROR(#REF!/GAMSopt!D21,"")</f>
        <v/>
      </c>
      <c r="F21" s="40" t="str">
        <f>IFERROR(#REF!/GAMSopt!E21,"")</f>
        <v/>
      </c>
      <c r="G21" s="40" t="str">
        <f>IFERROR(#REF!/GAMSopt!F21,"")</f>
        <v/>
      </c>
      <c r="H21" s="40" t="str">
        <f>IFERROR(#REF!/GAMSopt!G21,"")</f>
        <v/>
      </c>
      <c r="I21" s="40" t="str">
        <f>IFERROR(#REF!/GAMSopt!H21,"")</f>
        <v/>
      </c>
      <c r="J21" s="40" t="str">
        <f>IFERROR(#REF!/GAMSopt!I21,"")</f>
        <v/>
      </c>
      <c r="K21" s="40" t="str">
        <f>IFERROR(#REF!/GAMSopt!J21,"")</f>
        <v/>
      </c>
      <c r="L21" s="40" t="str">
        <f>IFERROR(#REF!/GAMSopt!K21,"")</f>
        <v/>
      </c>
      <c r="M21" s="40" t="str">
        <f>IFERROR(#REF!/GAMSopt!L21,"")</f>
        <v/>
      </c>
      <c r="N21" s="40" t="str">
        <f>IFERROR(#REF!/GAMSopt!M21,"")</f>
        <v/>
      </c>
      <c r="O21" s="40" t="str">
        <f>IFERROR(#REF!/GAMSopt!N21,"")</f>
        <v/>
      </c>
      <c r="P21" s="40" t="str">
        <f>IFERROR(#REF!/GAMSopt!O21,"")</f>
        <v/>
      </c>
      <c r="Q21" s="40" t="str">
        <f>IFERROR(#REF!/GAMSopt!P21,"")</f>
        <v/>
      </c>
      <c r="R21" s="40" t="str">
        <f>IFERROR(#REF!/GAMSopt!Q21,"")</f>
        <v/>
      </c>
      <c r="S21" s="40" t="str">
        <f>IFERROR(#REF!/GAMSopt!R21,"")</f>
        <v/>
      </c>
      <c r="T21" s="40" t="str">
        <f>IFERROR(#REF!/GAMSopt!S21,"")</f>
        <v/>
      </c>
      <c r="U21" s="40" t="str">
        <f>IFERROR(#REF!/GAMSopt!T21,"")</f>
        <v/>
      </c>
      <c r="V21" s="40" t="str">
        <f>IFERROR(#REF!/GAMSopt!U21,"")</f>
        <v/>
      </c>
      <c r="W21" s="40" t="str">
        <f>IFERROR(#REF!/GAMSopt!V21,"")</f>
        <v/>
      </c>
      <c r="X21" s="40" t="str">
        <f>IFERROR(#REF!/GAMSopt!W21,"")</f>
        <v/>
      </c>
      <c r="Y21" s="40" t="str">
        <f>IFERROR(#REF!/GAMSopt!X21,"")</f>
        <v/>
      </c>
      <c r="Z21" s="40" t="str">
        <f>IFERROR(#REF!/GAMSopt!Y21,"")</f>
        <v/>
      </c>
      <c r="AA21" s="40" t="str">
        <f>IFERROR(#REF!/GAMSopt!Z21,"")</f>
        <v/>
      </c>
      <c r="AB21" s="40" t="str">
        <f>IFERROR(#REF!/GAMSopt!AA21,"")</f>
        <v/>
      </c>
      <c r="AC21" s="40" t="str">
        <f>IFERROR(#REF!/GAMSopt!AB21,"")</f>
        <v/>
      </c>
      <c r="AD21" s="40" t="str">
        <f>IFERROR(#REF!/GAMSopt!AC21,"")</f>
        <v/>
      </c>
      <c r="AE21" s="40" t="str">
        <f>IFERROR(#REF!/GAMSopt!AD21,"")</f>
        <v/>
      </c>
      <c r="AF21" s="40" t="str">
        <f>IFERROR(#REF!/GAMSopt!AE21,"")</f>
        <v/>
      </c>
      <c r="AG21" s="40" t="str">
        <f>IFERROR(#REF!/GAMSopt!AF21,"")</f>
        <v/>
      </c>
      <c r="AH21" s="40" t="str">
        <f>IFERROR(#REF!/GAMSopt!AG21,"")</f>
        <v/>
      </c>
      <c r="AI21" s="40" t="str">
        <f>IFERROR(#REF!/GAMSopt!AH21,"")</f>
        <v/>
      </c>
      <c r="AJ21" s="40" t="str">
        <f>IFERROR(#REF!/GAMSopt!AI21,"")</f>
        <v/>
      </c>
      <c r="AK21" s="40" t="str">
        <f>IFERROR(#REF!/GAMSopt!AJ21,"")</f>
        <v/>
      </c>
      <c r="AL21" s="40" t="str">
        <f>IFERROR(#REF!/GAMSopt!AK21,"")</f>
        <v/>
      </c>
      <c r="AM21" s="40" t="str">
        <f>IFERROR(#REF!/GAMSopt!AL21,"")</f>
        <v/>
      </c>
      <c r="AN21" s="40" t="str">
        <f>IFERROR(#REF!/GAMSopt!AM21,"")</f>
        <v/>
      </c>
      <c r="AO21" s="40" t="str">
        <f>IFERROR(#REF!/GAMSopt!AN21,"")</f>
        <v/>
      </c>
      <c r="AP21" s="40" t="str">
        <f>IFERROR(#REF!/GAMSopt!AO21,"")</f>
        <v/>
      </c>
      <c r="AQ21" s="40" t="str">
        <f>IFERROR(#REF!/GAMSopt!AP21,"")</f>
        <v/>
      </c>
      <c r="AR21" s="40" t="str">
        <f>IFERROR(#REF!/GAMSopt!AQ21,"")</f>
        <v/>
      </c>
      <c r="AS21" s="40" t="str">
        <f>IFERROR(#REF!/GAMSopt!AR21,"")</f>
        <v/>
      </c>
      <c r="AT21" s="40" t="str">
        <f>IFERROR(#REF!/GAMSopt!AS21,"")</f>
        <v/>
      </c>
      <c r="AU21" s="40" t="str">
        <f>IFERROR(#REF!/GAMSopt!AT21,"")</f>
        <v/>
      </c>
      <c r="AV21" s="40" t="str">
        <f>IFERROR(#REF!/GAMSopt!AU21,"")</f>
        <v/>
      </c>
      <c r="AW21" s="40" t="str">
        <f>IFERROR(#REF!/GAMSopt!AV21,"")</f>
        <v/>
      </c>
      <c r="AX21" s="40" t="str">
        <f>IFERROR(#REF!/GAMSopt!AW21,"")</f>
        <v/>
      </c>
      <c r="AY21" s="40" t="str">
        <f>IFERROR(#REF!/GAMSopt!AX21,"")</f>
        <v/>
      </c>
      <c r="AZ21" s="40" t="str">
        <f>IFERROR(#REF!/GAMSopt!AY21,"")</f>
        <v/>
      </c>
      <c r="BA21" s="40" t="str">
        <f>IFERROR(#REF!/GAMSopt!AZ21,"")</f>
        <v/>
      </c>
      <c r="BB21" s="40" t="str">
        <f>IFERROR(#REF!/GAMSopt!BA21,"")</f>
        <v/>
      </c>
      <c r="BC21" s="40" t="str">
        <f>IFERROR(#REF!/GAMSopt!BB21,"")</f>
        <v/>
      </c>
      <c r="BD21" s="40" t="str">
        <f>IFERROR(#REF!/GAMSopt!BC21,"")</f>
        <v/>
      </c>
      <c r="BE21" s="40" t="str">
        <f>IFERROR(#REF!/GAMSopt!BD21,"")</f>
        <v/>
      </c>
      <c r="BF21" s="40" t="str">
        <f>IFERROR(#REF!/GAMSopt!BE21,"")</f>
        <v/>
      </c>
      <c r="BG21" s="40" t="str">
        <f>IFERROR(#REF!/GAMSopt!BF21,"")</f>
        <v/>
      </c>
      <c r="BH21" s="40" t="str">
        <f>IFERROR(#REF!/GAMSopt!BG21,"")</f>
        <v/>
      </c>
      <c r="BI21" s="40" t="str">
        <f>IFERROR(#REF!/GAMSopt!BH21,"")</f>
        <v/>
      </c>
      <c r="BJ21" s="40" t="str">
        <f>IFERROR(#REF!/GAMSopt!BI21,"")</f>
        <v/>
      </c>
    </row>
    <row r="22" spans="1:62" x14ac:dyDescent="0.15">
      <c r="A22" t="e">
        <f>#REF!</f>
        <v>#REF!</v>
      </c>
      <c r="B22" t="str">
        <f>GAMSopt!A22</f>
        <v>Initial Total Factor Productivity</v>
      </c>
      <c r="C22" s="40" t="str">
        <f>IFERROR(#REF!/GAMSopt!B22,"")</f>
        <v/>
      </c>
      <c r="D22" s="40" t="str">
        <f>IFERROR(#REF!/GAMSopt!C22,"")</f>
        <v/>
      </c>
      <c r="E22" s="40" t="str">
        <f>IFERROR(#REF!/GAMSopt!D22,"")</f>
        <v/>
      </c>
      <c r="F22" s="40" t="str">
        <f>IFERROR(#REF!/GAMSopt!E22,"")</f>
        <v/>
      </c>
      <c r="G22" s="40" t="str">
        <f>IFERROR(#REF!/GAMSopt!F22,"")</f>
        <v/>
      </c>
      <c r="H22" s="40" t="str">
        <f>IFERROR(#REF!/GAMSopt!G22,"")</f>
        <v/>
      </c>
      <c r="I22" s="40" t="str">
        <f>IFERROR(#REF!/GAMSopt!H22,"")</f>
        <v/>
      </c>
      <c r="J22" s="40" t="str">
        <f>IFERROR(#REF!/GAMSopt!I22,"")</f>
        <v/>
      </c>
      <c r="K22" s="40" t="str">
        <f>IFERROR(#REF!/GAMSopt!J22,"")</f>
        <v/>
      </c>
      <c r="L22" s="40" t="str">
        <f>IFERROR(#REF!/GAMSopt!K22,"")</f>
        <v/>
      </c>
      <c r="M22" s="40" t="str">
        <f>IFERROR(#REF!/GAMSopt!L22,"")</f>
        <v/>
      </c>
      <c r="N22" s="40" t="str">
        <f>IFERROR(#REF!/GAMSopt!M22,"")</f>
        <v/>
      </c>
      <c r="O22" s="40" t="str">
        <f>IFERROR(#REF!/GAMSopt!N22,"")</f>
        <v/>
      </c>
      <c r="P22" s="40" t="str">
        <f>IFERROR(#REF!/GAMSopt!O22,"")</f>
        <v/>
      </c>
      <c r="Q22" s="40" t="str">
        <f>IFERROR(#REF!/GAMSopt!P22,"")</f>
        <v/>
      </c>
      <c r="R22" s="40" t="str">
        <f>IFERROR(#REF!/GAMSopt!Q22,"")</f>
        <v/>
      </c>
      <c r="S22" s="40" t="str">
        <f>IFERROR(#REF!/GAMSopt!R22,"")</f>
        <v/>
      </c>
      <c r="T22" s="40" t="str">
        <f>IFERROR(#REF!/GAMSopt!S22,"")</f>
        <v/>
      </c>
      <c r="U22" s="40" t="str">
        <f>IFERROR(#REF!/GAMSopt!T22,"")</f>
        <v/>
      </c>
      <c r="V22" s="40" t="str">
        <f>IFERROR(#REF!/GAMSopt!U22,"")</f>
        <v/>
      </c>
      <c r="W22" s="40" t="str">
        <f>IFERROR(#REF!/GAMSopt!V22,"")</f>
        <v/>
      </c>
      <c r="X22" s="40" t="str">
        <f>IFERROR(#REF!/GAMSopt!W22,"")</f>
        <v/>
      </c>
      <c r="Y22" s="40" t="str">
        <f>IFERROR(#REF!/GAMSopt!X22,"")</f>
        <v/>
      </c>
      <c r="Z22" s="40" t="str">
        <f>IFERROR(#REF!/GAMSopt!Y22,"")</f>
        <v/>
      </c>
      <c r="AA22" s="40" t="str">
        <f>IFERROR(#REF!/GAMSopt!Z22,"")</f>
        <v/>
      </c>
      <c r="AB22" s="40" t="str">
        <f>IFERROR(#REF!/GAMSopt!AA22,"")</f>
        <v/>
      </c>
      <c r="AC22" s="40" t="str">
        <f>IFERROR(#REF!/GAMSopt!AB22,"")</f>
        <v/>
      </c>
      <c r="AD22" s="40" t="str">
        <f>IFERROR(#REF!/GAMSopt!AC22,"")</f>
        <v/>
      </c>
      <c r="AE22" s="40" t="str">
        <f>IFERROR(#REF!/GAMSopt!AD22,"")</f>
        <v/>
      </c>
      <c r="AF22" s="40" t="str">
        <f>IFERROR(#REF!/GAMSopt!AE22,"")</f>
        <v/>
      </c>
      <c r="AG22" s="40" t="str">
        <f>IFERROR(#REF!/GAMSopt!AF22,"")</f>
        <v/>
      </c>
      <c r="AH22" s="40" t="str">
        <f>IFERROR(#REF!/GAMSopt!AG22,"")</f>
        <v/>
      </c>
      <c r="AI22" s="40" t="str">
        <f>IFERROR(#REF!/GAMSopt!AH22,"")</f>
        <v/>
      </c>
      <c r="AJ22" s="40" t="str">
        <f>IFERROR(#REF!/GAMSopt!AI22,"")</f>
        <v/>
      </c>
      <c r="AK22" s="40" t="str">
        <f>IFERROR(#REF!/GAMSopt!AJ22,"")</f>
        <v/>
      </c>
      <c r="AL22" s="40" t="str">
        <f>IFERROR(#REF!/GAMSopt!AK22,"")</f>
        <v/>
      </c>
      <c r="AM22" s="40" t="str">
        <f>IFERROR(#REF!/GAMSopt!AL22,"")</f>
        <v/>
      </c>
      <c r="AN22" s="40" t="str">
        <f>IFERROR(#REF!/GAMSopt!AM22,"")</f>
        <v/>
      </c>
      <c r="AO22" s="40" t="str">
        <f>IFERROR(#REF!/GAMSopt!AN22,"")</f>
        <v/>
      </c>
      <c r="AP22" s="40" t="str">
        <f>IFERROR(#REF!/GAMSopt!AO22,"")</f>
        <v/>
      </c>
      <c r="AQ22" s="40" t="str">
        <f>IFERROR(#REF!/GAMSopt!AP22,"")</f>
        <v/>
      </c>
      <c r="AR22" s="40" t="str">
        <f>IFERROR(#REF!/GAMSopt!AQ22,"")</f>
        <v/>
      </c>
      <c r="AS22" s="40" t="str">
        <f>IFERROR(#REF!/GAMSopt!AR22,"")</f>
        <v/>
      </c>
      <c r="AT22" s="40" t="str">
        <f>IFERROR(#REF!/GAMSopt!AS22,"")</f>
        <v/>
      </c>
      <c r="AU22" s="40" t="str">
        <f>IFERROR(#REF!/GAMSopt!AT22,"")</f>
        <v/>
      </c>
      <c r="AV22" s="40" t="str">
        <f>IFERROR(#REF!/GAMSopt!AU22,"")</f>
        <v/>
      </c>
      <c r="AW22" s="40" t="str">
        <f>IFERROR(#REF!/GAMSopt!AV22,"")</f>
        <v/>
      </c>
      <c r="AX22" s="40" t="str">
        <f>IFERROR(#REF!/GAMSopt!AW22,"")</f>
        <v/>
      </c>
      <c r="AY22" s="40" t="str">
        <f>IFERROR(#REF!/GAMSopt!AX22,"")</f>
        <v/>
      </c>
      <c r="AZ22" s="40" t="str">
        <f>IFERROR(#REF!/GAMSopt!AY22,"")</f>
        <v/>
      </c>
      <c r="BA22" s="40" t="str">
        <f>IFERROR(#REF!/GAMSopt!AZ22,"")</f>
        <v/>
      </c>
      <c r="BB22" s="40" t="str">
        <f>IFERROR(#REF!/GAMSopt!BA22,"")</f>
        <v/>
      </c>
      <c r="BC22" s="40" t="str">
        <f>IFERROR(#REF!/GAMSopt!BB22,"")</f>
        <v/>
      </c>
      <c r="BD22" s="40" t="str">
        <f>IFERROR(#REF!/GAMSopt!BC22,"")</f>
        <v/>
      </c>
      <c r="BE22" s="40" t="str">
        <f>IFERROR(#REF!/GAMSopt!BD22,"")</f>
        <v/>
      </c>
      <c r="BF22" s="40" t="str">
        <f>IFERROR(#REF!/GAMSopt!BE22,"")</f>
        <v/>
      </c>
      <c r="BG22" s="40" t="str">
        <f>IFERROR(#REF!/GAMSopt!BF22,"")</f>
        <v/>
      </c>
      <c r="BH22" s="40" t="str">
        <f>IFERROR(#REF!/GAMSopt!BG22,"")</f>
        <v/>
      </c>
      <c r="BI22" s="40" t="str">
        <f>IFERROR(#REF!/GAMSopt!BH22,"")</f>
        <v/>
      </c>
      <c r="BJ22" s="40" t="str">
        <f>IFERROR(#REF!/GAMSopt!BI22,"")</f>
        <v/>
      </c>
    </row>
    <row r="23" spans="1:62" x14ac:dyDescent="0.15">
      <c r="A23" t="e">
        <f>#REF!</f>
        <v>#REF!</v>
      </c>
      <c r="B23" t="str">
        <f>GAMSopt!A23</f>
        <v>Rate of Growth of Productivity</v>
      </c>
      <c r="C23" s="40" t="str">
        <f>IFERROR(#REF!/GAMSopt!B23,"")</f>
        <v/>
      </c>
      <c r="D23" s="40" t="str">
        <f>IFERROR(#REF!/GAMSopt!C23,"")</f>
        <v/>
      </c>
      <c r="E23" s="40" t="str">
        <f>IFERROR(#REF!/GAMSopt!D23,"")</f>
        <v/>
      </c>
      <c r="F23" s="40" t="str">
        <f>IFERROR(#REF!/GAMSopt!E23,"")</f>
        <v/>
      </c>
      <c r="G23" s="40" t="str">
        <f>IFERROR(#REF!/GAMSopt!F23,"")</f>
        <v/>
      </c>
      <c r="H23" s="40" t="str">
        <f>IFERROR(#REF!/GAMSopt!G23,"")</f>
        <v/>
      </c>
      <c r="I23" s="40" t="str">
        <f>IFERROR(#REF!/GAMSopt!H23,"")</f>
        <v/>
      </c>
      <c r="J23" s="40" t="str">
        <f>IFERROR(#REF!/GAMSopt!I23,"")</f>
        <v/>
      </c>
      <c r="K23" s="40" t="str">
        <f>IFERROR(#REF!/GAMSopt!J23,"")</f>
        <v/>
      </c>
      <c r="L23" s="40" t="str">
        <f>IFERROR(#REF!/GAMSopt!K23,"")</f>
        <v/>
      </c>
      <c r="M23" s="40" t="str">
        <f>IFERROR(#REF!/GAMSopt!L23,"")</f>
        <v/>
      </c>
      <c r="N23" s="40" t="str">
        <f>IFERROR(#REF!/GAMSopt!M23,"")</f>
        <v/>
      </c>
      <c r="O23" s="40" t="str">
        <f>IFERROR(#REF!/GAMSopt!N23,"")</f>
        <v/>
      </c>
      <c r="P23" s="40" t="str">
        <f>IFERROR(#REF!/GAMSopt!O23,"")</f>
        <v/>
      </c>
      <c r="Q23" s="40" t="str">
        <f>IFERROR(#REF!/GAMSopt!P23,"")</f>
        <v/>
      </c>
      <c r="R23" s="40" t="str">
        <f>IFERROR(#REF!/GAMSopt!Q23,"")</f>
        <v/>
      </c>
      <c r="S23" s="40" t="str">
        <f>IFERROR(#REF!/GAMSopt!R23,"")</f>
        <v/>
      </c>
      <c r="T23" s="40" t="str">
        <f>IFERROR(#REF!/GAMSopt!S23,"")</f>
        <v/>
      </c>
      <c r="U23" s="40" t="str">
        <f>IFERROR(#REF!/GAMSopt!T23,"")</f>
        <v/>
      </c>
      <c r="V23" s="40" t="str">
        <f>IFERROR(#REF!/GAMSopt!U23,"")</f>
        <v/>
      </c>
      <c r="W23" s="40" t="str">
        <f>IFERROR(#REF!/GAMSopt!V23,"")</f>
        <v/>
      </c>
      <c r="X23" s="40" t="str">
        <f>IFERROR(#REF!/GAMSopt!W23,"")</f>
        <v/>
      </c>
      <c r="Y23" s="40" t="str">
        <f>IFERROR(#REF!/GAMSopt!X23,"")</f>
        <v/>
      </c>
      <c r="Z23" s="40" t="str">
        <f>IFERROR(#REF!/GAMSopt!Y23,"")</f>
        <v/>
      </c>
      <c r="AA23" s="40" t="str">
        <f>IFERROR(#REF!/GAMSopt!Z23,"")</f>
        <v/>
      </c>
      <c r="AB23" s="40" t="str">
        <f>IFERROR(#REF!/GAMSopt!AA23,"")</f>
        <v/>
      </c>
      <c r="AC23" s="40" t="str">
        <f>IFERROR(#REF!/GAMSopt!AB23,"")</f>
        <v/>
      </c>
      <c r="AD23" s="40" t="str">
        <f>IFERROR(#REF!/GAMSopt!AC23,"")</f>
        <v/>
      </c>
      <c r="AE23" s="40" t="str">
        <f>IFERROR(#REF!/GAMSopt!AD23,"")</f>
        <v/>
      </c>
      <c r="AF23" s="40" t="str">
        <f>IFERROR(#REF!/GAMSopt!AE23,"")</f>
        <v/>
      </c>
      <c r="AG23" s="40" t="str">
        <f>IFERROR(#REF!/GAMSopt!AF23,"")</f>
        <v/>
      </c>
      <c r="AH23" s="40" t="str">
        <f>IFERROR(#REF!/GAMSopt!AG23,"")</f>
        <v/>
      </c>
      <c r="AI23" s="40" t="str">
        <f>IFERROR(#REF!/GAMSopt!AH23,"")</f>
        <v/>
      </c>
      <c r="AJ23" s="40" t="str">
        <f>IFERROR(#REF!/GAMSopt!AI23,"")</f>
        <v/>
      </c>
      <c r="AK23" s="40" t="str">
        <f>IFERROR(#REF!/GAMSopt!AJ23,"")</f>
        <v/>
      </c>
      <c r="AL23" s="40" t="str">
        <f>IFERROR(#REF!/GAMSopt!AK23,"")</f>
        <v/>
      </c>
      <c r="AM23" s="40" t="str">
        <f>IFERROR(#REF!/GAMSopt!AL23,"")</f>
        <v/>
      </c>
      <c r="AN23" s="40" t="str">
        <f>IFERROR(#REF!/GAMSopt!AM23,"")</f>
        <v/>
      </c>
      <c r="AO23" s="40" t="str">
        <f>IFERROR(#REF!/GAMSopt!AN23,"")</f>
        <v/>
      </c>
      <c r="AP23" s="40" t="str">
        <f>IFERROR(#REF!/GAMSopt!AO23,"")</f>
        <v/>
      </c>
      <c r="AQ23" s="40" t="str">
        <f>IFERROR(#REF!/GAMSopt!AP23,"")</f>
        <v/>
      </c>
      <c r="AR23" s="40" t="str">
        <f>IFERROR(#REF!/GAMSopt!AQ23,"")</f>
        <v/>
      </c>
      <c r="AS23" s="40" t="str">
        <f>IFERROR(#REF!/GAMSopt!AR23,"")</f>
        <v/>
      </c>
      <c r="AT23" s="40" t="str">
        <f>IFERROR(#REF!/GAMSopt!AS23,"")</f>
        <v/>
      </c>
      <c r="AU23" s="40" t="str">
        <f>IFERROR(#REF!/GAMSopt!AT23,"")</f>
        <v/>
      </c>
      <c r="AV23" s="40" t="str">
        <f>IFERROR(#REF!/GAMSopt!AU23,"")</f>
        <v/>
      </c>
      <c r="AW23" s="40" t="str">
        <f>IFERROR(#REF!/GAMSopt!AV23,"")</f>
        <v/>
      </c>
      <c r="AX23" s="40" t="str">
        <f>IFERROR(#REF!/GAMSopt!AW23,"")</f>
        <v/>
      </c>
      <c r="AY23" s="40" t="str">
        <f>IFERROR(#REF!/GAMSopt!AX23,"")</f>
        <v/>
      </c>
      <c r="AZ23" s="40" t="str">
        <f>IFERROR(#REF!/GAMSopt!AY23,"")</f>
        <v/>
      </c>
      <c r="BA23" s="40" t="str">
        <f>IFERROR(#REF!/GAMSopt!AZ23,"")</f>
        <v/>
      </c>
      <c r="BB23" s="40" t="str">
        <f>IFERROR(#REF!/GAMSopt!BA23,"")</f>
        <v/>
      </c>
      <c r="BC23" s="40" t="str">
        <f>IFERROR(#REF!/GAMSopt!BB23,"")</f>
        <v/>
      </c>
      <c r="BD23" s="40" t="str">
        <f>IFERROR(#REF!/GAMSopt!BC23,"")</f>
        <v/>
      </c>
      <c r="BE23" s="40" t="str">
        <f>IFERROR(#REF!/GAMSopt!BD23,"")</f>
        <v/>
      </c>
      <c r="BF23" s="40" t="str">
        <f>IFERROR(#REF!/GAMSopt!BE23,"")</f>
        <v/>
      </c>
      <c r="BG23" s="40" t="str">
        <f>IFERROR(#REF!/GAMSopt!BF23,"")</f>
        <v/>
      </c>
      <c r="BH23" s="40" t="str">
        <f>IFERROR(#REF!/GAMSopt!BG23,"")</f>
        <v/>
      </c>
      <c r="BI23" s="40" t="str">
        <f>IFERROR(#REF!/GAMSopt!BH23,"")</f>
        <v/>
      </c>
      <c r="BJ23" s="40" t="str">
        <f>IFERROR(#REF!/GAMSopt!BI23,"")</f>
        <v/>
      </c>
    </row>
    <row r="24" spans="1:62" x14ac:dyDescent="0.15">
      <c r="A24" t="e">
        <f>#REF!</f>
        <v>#REF!</v>
      </c>
      <c r="B24" t="str">
        <f>GAMSopt!A24</f>
        <v>* DAMAGE FUNCTION</v>
      </c>
      <c r="C24" s="40" t="str">
        <f>IFERROR(#REF!/GAMSopt!B24,"")</f>
        <v/>
      </c>
      <c r="D24" s="40" t="str">
        <f>IFERROR(#REF!/GAMSopt!C24,"")</f>
        <v/>
      </c>
      <c r="E24" s="40" t="str">
        <f>IFERROR(#REF!/GAMSopt!D24,"")</f>
        <v/>
      </c>
      <c r="F24" s="40" t="str">
        <f>IFERROR(#REF!/GAMSopt!E24,"")</f>
        <v/>
      </c>
      <c r="G24" s="40" t="str">
        <f>IFERROR(#REF!/GAMSopt!F24,"")</f>
        <v/>
      </c>
      <c r="H24" s="40" t="str">
        <f>IFERROR(#REF!/GAMSopt!G24,"")</f>
        <v/>
      </c>
      <c r="I24" s="40" t="str">
        <f>IFERROR(#REF!/GAMSopt!H24,"")</f>
        <v/>
      </c>
      <c r="J24" s="40" t="str">
        <f>IFERROR(#REF!/GAMSopt!I24,"")</f>
        <v/>
      </c>
      <c r="K24" s="40" t="str">
        <f>IFERROR(#REF!/GAMSopt!J24,"")</f>
        <v/>
      </c>
      <c r="L24" s="40" t="str">
        <f>IFERROR(#REF!/GAMSopt!K24,"")</f>
        <v/>
      </c>
      <c r="M24" s="40" t="str">
        <f>IFERROR(#REF!/GAMSopt!L24,"")</f>
        <v/>
      </c>
      <c r="N24" s="40" t="str">
        <f>IFERROR(#REF!/GAMSopt!M24,"")</f>
        <v/>
      </c>
      <c r="O24" s="40" t="str">
        <f>IFERROR(#REF!/GAMSopt!N24,"")</f>
        <v/>
      </c>
      <c r="P24" s="40" t="str">
        <f>IFERROR(#REF!/GAMSopt!O24,"")</f>
        <v/>
      </c>
      <c r="Q24" s="40" t="str">
        <f>IFERROR(#REF!/GAMSopt!P24,"")</f>
        <v/>
      </c>
      <c r="R24" s="40" t="str">
        <f>IFERROR(#REF!/GAMSopt!Q24,"")</f>
        <v/>
      </c>
      <c r="S24" s="40" t="str">
        <f>IFERROR(#REF!/GAMSopt!R24,"")</f>
        <v/>
      </c>
      <c r="T24" s="40" t="str">
        <f>IFERROR(#REF!/GAMSopt!S24,"")</f>
        <v/>
      </c>
      <c r="U24" s="40" t="str">
        <f>IFERROR(#REF!/GAMSopt!T24,"")</f>
        <v/>
      </c>
      <c r="V24" s="40" t="str">
        <f>IFERROR(#REF!/GAMSopt!U24,"")</f>
        <v/>
      </c>
      <c r="W24" s="40" t="str">
        <f>IFERROR(#REF!/GAMSopt!V24,"")</f>
        <v/>
      </c>
      <c r="X24" s="40" t="str">
        <f>IFERROR(#REF!/GAMSopt!W24,"")</f>
        <v/>
      </c>
      <c r="Y24" s="40" t="str">
        <f>IFERROR(#REF!/GAMSopt!X24,"")</f>
        <v/>
      </c>
      <c r="Z24" s="40" t="str">
        <f>IFERROR(#REF!/GAMSopt!Y24,"")</f>
        <v/>
      </c>
      <c r="AA24" s="40" t="str">
        <f>IFERROR(#REF!/GAMSopt!Z24,"")</f>
        <v/>
      </c>
      <c r="AB24" s="40" t="str">
        <f>IFERROR(#REF!/GAMSopt!AA24,"")</f>
        <v/>
      </c>
      <c r="AC24" s="40" t="str">
        <f>IFERROR(#REF!/GAMSopt!AB24,"")</f>
        <v/>
      </c>
      <c r="AD24" s="40" t="str">
        <f>IFERROR(#REF!/GAMSopt!AC24,"")</f>
        <v/>
      </c>
      <c r="AE24" s="40" t="str">
        <f>IFERROR(#REF!/GAMSopt!AD24,"")</f>
        <v/>
      </c>
      <c r="AF24" s="40" t="str">
        <f>IFERROR(#REF!/GAMSopt!AE24,"")</f>
        <v/>
      </c>
      <c r="AG24" s="40" t="str">
        <f>IFERROR(#REF!/GAMSopt!AF24,"")</f>
        <v/>
      </c>
      <c r="AH24" s="40" t="str">
        <f>IFERROR(#REF!/GAMSopt!AG24,"")</f>
        <v/>
      </c>
      <c r="AI24" s="40" t="str">
        <f>IFERROR(#REF!/GAMSopt!AH24,"")</f>
        <v/>
      </c>
      <c r="AJ24" s="40" t="str">
        <f>IFERROR(#REF!/GAMSopt!AI24,"")</f>
        <v/>
      </c>
      <c r="AK24" s="40" t="str">
        <f>IFERROR(#REF!/GAMSopt!AJ24,"")</f>
        <v/>
      </c>
      <c r="AL24" s="40" t="str">
        <f>IFERROR(#REF!/GAMSopt!AK24,"")</f>
        <v/>
      </c>
      <c r="AM24" s="40" t="str">
        <f>IFERROR(#REF!/GAMSopt!AL24,"")</f>
        <v/>
      </c>
      <c r="AN24" s="40" t="str">
        <f>IFERROR(#REF!/GAMSopt!AM24,"")</f>
        <v/>
      </c>
      <c r="AO24" s="40" t="str">
        <f>IFERROR(#REF!/GAMSopt!AN24,"")</f>
        <v/>
      </c>
      <c r="AP24" s="40" t="str">
        <f>IFERROR(#REF!/GAMSopt!AO24,"")</f>
        <v/>
      </c>
      <c r="AQ24" s="40" t="str">
        <f>IFERROR(#REF!/GAMSopt!AP24,"")</f>
        <v/>
      </c>
      <c r="AR24" s="40" t="str">
        <f>IFERROR(#REF!/GAMSopt!AQ24,"")</f>
        <v/>
      </c>
      <c r="AS24" s="40" t="str">
        <f>IFERROR(#REF!/GAMSopt!AR24,"")</f>
        <v/>
      </c>
      <c r="AT24" s="40" t="str">
        <f>IFERROR(#REF!/GAMSopt!AS24,"")</f>
        <v/>
      </c>
      <c r="AU24" s="40" t="str">
        <f>IFERROR(#REF!/GAMSopt!AT24,"")</f>
        <v/>
      </c>
      <c r="AV24" s="40" t="str">
        <f>IFERROR(#REF!/GAMSopt!AU24,"")</f>
        <v/>
      </c>
      <c r="AW24" s="40" t="str">
        <f>IFERROR(#REF!/GAMSopt!AV24,"")</f>
        <v/>
      </c>
      <c r="AX24" s="40" t="str">
        <f>IFERROR(#REF!/GAMSopt!AW24,"")</f>
        <v/>
      </c>
      <c r="AY24" s="40" t="str">
        <f>IFERROR(#REF!/GAMSopt!AX24,"")</f>
        <v/>
      </c>
      <c r="AZ24" s="40" t="str">
        <f>IFERROR(#REF!/GAMSopt!AY24,"")</f>
        <v/>
      </c>
      <c r="BA24" s="40" t="str">
        <f>IFERROR(#REF!/GAMSopt!AZ24,"")</f>
        <v/>
      </c>
      <c r="BB24" s="40" t="str">
        <f>IFERROR(#REF!/GAMSopt!BA24,"")</f>
        <v/>
      </c>
      <c r="BC24" s="40" t="str">
        <f>IFERROR(#REF!/GAMSopt!BB24,"")</f>
        <v/>
      </c>
      <c r="BD24" s="40" t="str">
        <f>IFERROR(#REF!/GAMSopt!BC24,"")</f>
        <v/>
      </c>
      <c r="BE24" s="40" t="str">
        <f>IFERROR(#REF!/GAMSopt!BD24,"")</f>
        <v/>
      </c>
      <c r="BF24" s="40" t="str">
        <f>IFERROR(#REF!/GAMSopt!BE24,"")</f>
        <v/>
      </c>
      <c r="BG24" s="40" t="str">
        <f>IFERROR(#REF!/GAMSopt!BF24,"")</f>
        <v/>
      </c>
      <c r="BH24" s="40" t="str">
        <f>IFERROR(#REF!/GAMSopt!BG24,"")</f>
        <v/>
      </c>
      <c r="BI24" s="40" t="str">
        <f>IFERROR(#REF!/GAMSopt!BH24,"")</f>
        <v/>
      </c>
      <c r="BJ24" s="40" t="str">
        <f>IFERROR(#REF!/GAMSopt!BI24,"")</f>
        <v/>
      </c>
    </row>
    <row r="25" spans="1:62" x14ac:dyDescent="0.15">
      <c r="A25" t="e">
        <f>#REF!</f>
        <v>#REF!</v>
      </c>
      <c r="B25" t="str">
        <f>GAMSopt!A25</f>
        <v>Damage Coefficient on Temperature</v>
      </c>
      <c r="C25" s="40" t="str">
        <f>IFERROR(#REF!/GAMSopt!B25,"")</f>
        <v/>
      </c>
      <c r="D25" s="40" t="str">
        <f>IFERROR(#REF!/GAMSopt!C25,"")</f>
        <v/>
      </c>
      <c r="E25" s="40" t="str">
        <f>IFERROR(#REF!/GAMSopt!D25,"")</f>
        <v/>
      </c>
      <c r="F25" s="40" t="str">
        <f>IFERROR(#REF!/GAMSopt!E25,"")</f>
        <v/>
      </c>
      <c r="G25" s="40" t="str">
        <f>IFERROR(#REF!/GAMSopt!F25,"")</f>
        <v/>
      </c>
      <c r="H25" s="40" t="str">
        <f>IFERROR(#REF!/GAMSopt!G25,"")</f>
        <v/>
      </c>
      <c r="I25" s="40" t="str">
        <f>IFERROR(#REF!/GAMSopt!H25,"")</f>
        <v/>
      </c>
      <c r="J25" s="40" t="str">
        <f>IFERROR(#REF!/GAMSopt!I25,"")</f>
        <v/>
      </c>
      <c r="K25" s="40" t="str">
        <f>IFERROR(#REF!/GAMSopt!J25,"")</f>
        <v/>
      </c>
      <c r="L25" s="40" t="str">
        <f>IFERROR(#REF!/GAMSopt!K25,"")</f>
        <v/>
      </c>
      <c r="M25" s="40" t="str">
        <f>IFERROR(#REF!/GAMSopt!L25,"")</f>
        <v/>
      </c>
      <c r="N25" s="40" t="str">
        <f>IFERROR(#REF!/GAMSopt!M25,"")</f>
        <v/>
      </c>
      <c r="O25" s="40" t="str">
        <f>IFERROR(#REF!/GAMSopt!N25,"")</f>
        <v/>
      </c>
      <c r="P25" s="40" t="str">
        <f>IFERROR(#REF!/GAMSopt!O25,"")</f>
        <v/>
      </c>
      <c r="Q25" s="40" t="str">
        <f>IFERROR(#REF!/GAMSopt!P25,"")</f>
        <v/>
      </c>
      <c r="R25" s="40" t="str">
        <f>IFERROR(#REF!/GAMSopt!Q25,"")</f>
        <v/>
      </c>
      <c r="S25" s="40" t="str">
        <f>IFERROR(#REF!/GAMSopt!R25,"")</f>
        <v/>
      </c>
      <c r="T25" s="40" t="str">
        <f>IFERROR(#REF!/GAMSopt!S25,"")</f>
        <v/>
      </c>
      <c r="U25" s="40" t="str">
        <f>IFERROR(#REF!/GAMSopt!T25,"")</f>
        <v/>
      </c>
      <c r="V25" s="40" t="str">
        <f>IFERROR(#REF!/GAMSopt!U25,"")</f>
        <v/>
      </c>
      <c r="W25" s="40" t="str">
        <f>IFERROR(#REF!/GAMSopt!V25,"")</f>
        <v/>
      </c>
      <c r="X25" s="40" t="str">
        <f>IFERROR(#REF!/GAMSopt!W25,"")</f>
        <v/>
      </c>
      <c r="Y25" s="40" t="str">
        <f>IFERROR(#REF!/GAMSopt!X25,"")</f>
        <v/>
      </c>
      <c r="Z25" s="40" t="str">
        <f>IFERROR(#REF!/GAMSopt!Y25,"")</f>
        <v/>
      </c>
      <c r="AA25" s="40" t="str">
        <f>IFERROR(#REF!/GAMSopt!Z25,"")</f>
        <v/>
      </c>
      <c r="AB25" s="40" t="str">
        <f>IFERROR(#REF!/GAMSopt!AA25,"")</f>
        <v/>
      </c>
      <c r="AC25" s="40" t="str">
        <f>IFERROR(#REF!/GAMSopt!AB25,"")</f>
        <v/>
      </c>
      <c r="AD25" s="40" t="str">
        <f>IFERROR(#REF!/GAMSopt!AC25,"")</f>
        <v/>
      </c>
      <c r="AE25" s="40" t="str">
        <f>IFERROR(#REF!/GAMSopt!AD25,"")</f>
        <v/>
      </c>
      <c r="AF25" s="40" t="str">
        <f>IFERROR(#REF!/GAMSopt!AE25,"")</f>
        <v/>
      </c>
      <c r="AG25" s="40" t="str">
        <f>IFERROR(#REF!/GAMSopt!AF25,"")</f>
        <v/>
      </c>
      <c r="AH25" s="40" t="str">
        <f>IFERROR(#REF!/GAMSopt!AG25,"")</f>
        <v/>
      </c>
      <c r="AI25" s="40" t="str">
        <f>IFERROR(#REF!/GAMSopt!AH25,"")</f>
        <v/>
      </c>
      <c r="AJ25" s="40" t="str">
        <f>IFERROR(#REF!/GAMSopt!AI25,"")</f>
        <v/>
      </c>
      <c r="AK25" s="40" t="str">
        <f>IFERROR(#REF!/GAMSopt!AJ25,"")</f>
        <v/>
      </c>
      <c r="AL25" s="40" t="str">
        <f>IFERROR(#REF!/GAMSopt!AK25,"")</f>
        <v/>
      </c>
      <c r="AM25" s="40" t="str">
        <f>IFERROR(#REF!/GAMSopt!AL25,"")</f>
        <v/>
      </c>
      <c r="AN25" s="40" t="str">
        <f>IFERROR(#REF!/GAMSopt!AM25,"")</f>
        <v/>
      </c>
      <c r="AO25" s="40" t="str">
        <f>IFERROR(#REF!/GAMSopt!AN25,"")</f>
        <v/>
      </c>
      <c r="AP25" s="40" t="str">
        <f>IFERROR(#REF!/GAMSopt!AO25,"")</f>
        <v/>
      </c>
      <c r="AQ25" s="40" t="str">
        <f>IFERROR(#REF!/GAMSopt!AP25,"")</f>
        <v/>
      </c>
      <c r="AR25" s="40" t="str">
        <f>IFERROR(#REF!/GAMSopt!AQ25,"")</f>
        <v/>
      </c>
      <c r="AS25" s="40" t="str">
        <f>IFERROR(#REF!/GAMSopt!AR25,"")</f>
        <v/>
      </c>
      <c r="AT25" s="40" t="str">
        <f>IFERROR(#REF!/GAMSopt!AS25,"")</f>
        <v/>
      </c>
      <c r="AU25" s="40" t="str">
        <f>IFERROR(#REF!/GAMSopt!AT25,"")</f>
        <v/>
      </c>
      <c r="AV25" s="40" t="str">
        <f>IFERROR(#REF!/GAMSopt!AU25,"")</f>
        <v/>
      </c>
      <c r="AW25" s="40" t="str">
        <f>IFERROR(#REF!/GAMSopt!AV25,"")</f>
        <v/>
      </c>
      <c r="AX25" s="40" t="str">
        <f>IFERROR(#REF!/GAMSopt!AW25,"")</f>
        <v/>
      </c>
      <c r="AY25" s="40" t="str">
        <f>IFERROR(#REF!/GAMSopt!AX25,"")</f>
        <v/>
      </c>
      <c r="AZ25" s="40" t="str">
        <f>IFERROR(#REF!/GAMSopt!AY25,"")</f>
        <v/>
      </c>
      <c r="BA25" s="40" t="str">
        <f>IFERROR(#REF!/GAMSopt!AZ25,"")</f>
        <v/>
      </c>
      <c r="BB25" s="40" t="str">
        <f>IFERROR(#REF!/GAMSopt!BA25,"")</f>
        <v/>
      </c>
      <c r="BC25" s="40" t="str">
        <f>IFERROR(#REF!/GAMSopt!BB25,"")</f>
        <v/>
      </c>
      <c r="BD25" s="40" t="str">
        <f>IFERROR(#REF!/GAMSopt!BC25,"")</f>
        <v/>
      </c>
      <c r="BE25" s="40" t="str">
        <f>IFERROR(#REF!/GAMSopt!BD25,"")</f>
        <v/>
      </c>
      <c r="BF25" s="40" t="str">
        <f>IFERROR(#REF!/GAMSopt!BE25,"")</f>
        <v/>
      </c>
      <c r="BG25" s="40" t="str">
        <f>IFERROR(#REF!/GAMSopt!BF25,"")</f>
        <v/>
      </c>
      <c r="BH25" s="40" t="str">
        <f>IFERROR(#REF!/GAMSopt!BG25,"")</f>
        <v/>
      </c>
      <c r="BI25" s="40" t="str">
        <f>IFERROR(#REF!/GAMSopt!BH25,"")</f>
        <v/>
      </c>
      <c r="BJ25" s="40" t="str">
        <f>IFERROR(#REF!/GAMSopt!BI25,"")</f>
        <v/>
      </c>
    </row>
    <row r="26" spans="1:62" x14ac:dyDescent="0.15">
      <c r="A26" t="e">
        <f>#REF!</f>
        <v>#REF!</v>
      </c>
      <c r="B26" t="str">
        <f>GAMSopt!A26</f>
        <v>Damage Coefficient on Temperature ^2</v>
      </c>
      <c r="C26" s="40" t="str">
        <f>IFERROR(#REF!/GAMSopt!B26,"")</f>
        <v/>
      </c>
      <c r="D26" s="40" t="str">
        <f>IFERROR(#REF!/GAMSopt!C26,"")</f>
        <v/>
      </c>
      <c r="E26" s="40" t="str">
        <f>IFERROR(#REF!/GAMSopt!D26,"")</f>
        <v/>
      </c>
      <c r="F26" s="40" t="str">
        <f>IFERROR(#REF!/GAMSopt!E26,"")</f>
        <v/>
      </c>
      <c r="G26" s="40" t="str">
        <f>IFERROR(#REF!/GAMSopt!F26,"")</f>
        <v/>
      </c>
      <c r="H26" s="40" t="str">
        <f>IFERROR(#REF!/GAMSopt!G26,"")</f>
        <v/>
      </c>
      <c r="I26" s="40" t="str">
        <f>IFERROR(#REF!/GAMSopt!H26,"")</f>
        <v/>
      </c>
      <c r="J26" s="40" t="str">
        <f>IFERROR(#REF!/GAMSopt!I26,"")</f>
        <v/>
      </c>
      <c r="K26" s="40" t="str">
        <f>IFERROR(#REF!/GAMSopt!J26,"")</f>
        <v/>
      </c>
      <c r="L26" s="40" t="str">
        <f>IFERROR(#REF!/GAMSopt!K26,"")</f>
        <v/>
      </c>
      <c r="M26" s="40" t="str">
        <f>IFERROR(#REF!/GAMSopt!L26,"")</f>
        <v/>
      </c>
      <c r="N26" s="40" t="str">
        <f>IFERROR(#REF!/GAMSopt!M26,"")</f>
        <v/>
      </c>
      <c r="O26" s="40" t="str">
        <f>IFERROR(#REF!/GAMSopt!N26,"")</f>
        <v/>
      </c>
      <c r="P26" s="40" t="str">
        <f>IFERROR(#REF!/GAMSopt!O26,"")</f>
        <v/>
      </c>
      <c r="Q26" s="40" t="str">
        <f>IFERROR(#REF!/GAMSopt!P26,"")</f>
        <v/>
      </c>
      <c r="R26" s="40" t="str">
        <f>IFERROR(#REF!/GAMSopt!Q26,"")</f>
        <v/>
      </c>
      <c r="S26" s="40" t="str">
        <f>IFERROR(#REF!/GAMSopt!R26,"")</f>
        <v/>
      </c>
      <c r="T26" s="40" t="str">
        <f>IFERROR(#REF!/GAMSopt!S26,"")</f>
        <v/>
      </c>
      <c r="U26" s="40" t="str">
        <f>IFERROR(#REF!/GAMSopt!T26,"")</f>
        <v/>
      </c>
      <c r="V26" s="40" t="str">
        <f>IFERROR(#REF!/GAMSopt!U26,"")</f>
        <v/>
      </c>
      <c r="W26" s="40" t="str">
        <f>IFERROR(#REF!/GAMSopt!V26,"")</f>
        <v/>
      </c>
      <c r="X26" s="40" t="str">
        <f>IFERROR(#REF!/GAMSopt!W26,"")</f>
        <v/>
      </c>
      <c r="Y26" s="40" t="str">
        <f>IFERROR(#REF!/GAMSopt!X26,"")</f>
        <v/>
      </c>
      <c r="Z26" s="40" t="str">
        <f>IFERROR(#REF!/GAMSopt!Y26,"")</f>
        <v/>
      </c>
      <c r="AA26" s="40" t="str">
        <f>IFERROR(#REF!/GAMSopt!Z26,"")</f>
        <v/>
      </c>
      <c r="AB26" s="40" t="str">
        <f>IFERROR(#REF!/GAMSopt!AA26,"")</f>
        <v/>
      </c>
      <c r="AC26" s="40" t="str">
        <f>IFERROR(#REF!/GAMSopt!AB26,"")</f>
        <v/>
      </c>
      <c r="AD26" s="40" t="str">
        <f>IFERROR(#REF!/GAMSopt!AC26,"")</f>
        <v/>
      </c>
      <c r="AE26" s="40" t="str">
        <f>IFERROR(#REF!/GAMSopt!AD26,"")</f>
        <v/>
      </c>
      <c r="AF26" s="40" t="str">
        <f>IFERROR(#REF!/GAMSopt!AE26,"")</f>
        <v/>
      </c>
      <c r="AG26" s="40" t="str">
        <f>IFERROR(#REF!/GAMSopt!AF26,"")</f>
        <v/>
      </c>
      <c r="AH26" s="40" t="str">
        <f>IFERROR(#REF!/GAMSopt!AG26,"")</f>
        <v/>
      </c>
      <c r="AI26" s="40" t="str">
        <f>IFERROR(#REF!/GAMSopt!AH26,"")</f>
        <v/>
      </c>
      <c r="AJ26" s="40" t="str">
        <f>IFERROR(#REF!/GAMSopt!AI26,"")</f>
        <v/>
      </c>
      <c r="AK26" s="40" t="str">
        <f>IFERROR(#REF!/GAMSopt!AJ26,"")</f>
        <v/>
      </c>
      <c r="AL26" s="40" t="str">
        <f>IFERROR(#REF!/GAMSopt!AK26,"")</f>
        <v/>
      </c>
      <c r="AM26" s="40" t="str">
        <f>IFERROR(#REF!/GAMSopt!AL26,"")</f>
        <v/>
      </c>
      <c r="AN26" s="40" t="str">
        <f>IFERROR(#REF!/GAMSopt!AM26,"")</f>
        <v/>
      </c>
      <c r="AO26" s="40" t="str">
        <f>IFERROR(#REF!/GAMSopt!AN26,"")</f>
        <v/>
      </c>
      <c r="AP26" s="40" t="str">
        <f>IFERROR(#REF!/GAMSopt!AO26,"")</f>
        <v/>
      </c>
      <c r="AQ26" s="40" t="str">
        <f>IFERROR(#REF!/GAMSopt!AP26,"")</f>
        <v/>
      </c>
      <c r="AR26" s="40" t="str">
        <f>IFERROR(#REF!/GAMSopt!AQ26,"")</f>
        <v/>
      </c>
      <c r="AS26" s="40" t="str">
        <f>IFERROR(#REF!/GAMSopt!AR26,"")</f>
        <v/>
      </c>
      <c r="AT26" s="40" t="str">
        <f>IFERROR(#REF!/GAMSopt!AS26,"")</f>
        <v/>
      </c>
      <c r="AU26" s="40" t="str">
        <f>IFERROR(#REF!/GAMSopt!AT26,"")</f>
        <v/>
      </c>
      <c r="AV26" s="40" t="str">
        <f>IFERROR(#REF!/GAMSopt!AU26,"")</f>
        <v/>
      </c>
      <c r="AW26" s="40" t="str">
        <f>IFERROR(#REF!/GAMSopt!AV26,"")</f>
        <v/>
      </c>
      <c r="AX26" s="40" t="str">
        <f>IFERROR(#REF!/GAMSopt!AW26,"")</f>
        <v/>
      </c>
      <c r="AY26" s="40" t="str">
        <f>IFERROR(#REF!/GAMSopt!AX26,"")</f>
        <v/>
      </c>
      <c r="AZ26" s="40" t="str">
        <f>IFERROR(#REF!/GAMSopt!AY26,"")</f>
        <v/>
      </c>
      <c r="BA26" s="40" t="str">
        <f>IFERROR(#REF!/GAMSopt!AZ26,"")</f>
        <v/>
      </c>
      <c r="BB26" s="40" t="str">
        <f>IFERROR(#REF!/GAMSopt!BA26,"")</f>
        <v/>
      </c>
      <c r="BC26" s="40" t="str">
        <f>IFERROR(#REF!/GAMSopt!BB26,"")</f>
        <v/>
      </c>
      <c r="BD26" s="40" t="str">
        <f>IFERROR(#REF!/GAMSopt!BC26,"")</f>
        <v/>
      </c>
      <c r="BE26" s="40" t="str">
        <f>IFERROR(#REF!/GAMSopt!BD26,"")</f>
        <v/>
      </c>
      <c r="BF26" s="40" t="str">
        <f>IFERROR(#REF!/GAMSopt!BE26,"")</f>
        <v/>
      </c>
      <c r="BG26" s="40" t="str">
        <f>IFERROR(#REF!/GAMSopt!BF26,"")</f>
        <v/>
      </c>
      <c r="BH26" s="40" t="str">
        <f>IFERROR(#REF!/GAMSopt!BG26,"")</f>
        <v/>
      </c>
      <c r="BI26" s="40" t="str">
        <f>IFERROR(#REF!/GAMSopt!BH26,"")</f>
        <v/>
      </c>
      <c r="BJ26" s="40" t="str">
        <f>IFERROR(#REF!/GAMSopt!BI26,"")</f>
        <v/>
      </c>
    </row>
    <row r="27" spans="1:62" x14ac:dyDescent="0.15">
      <c r="A27" t="e">
        <f>#REF!</f>
        <v>#REF!</v>
      </c>
      <c r="B27" t="str">
        <f>GAMSopt!A27</f>
        <v>Exponent on Damages</v>
      </c>
      <c r="C27" s="40" t="str">
        <f>IFERROR(#REF!/GAMSopt!B27,"")</f>
        <v/>
      </c>
      <c r="D27" s="40" t="str">
        <f>IFERROR(#REF!/GAMSopt!C27,"")</f>
        <v/>
      </c>
      <c r="E27" s="40" t="str">
        <f>IFERROR(#REF!/GAMSopt!D27,"")</f>
        <v/>
      </c>
      <c r="F27" s="40" t="str">
        <f>IFERROR(#REF!/GAMSopt!E27,"")</f>
        <v/>
      </c>
      <c r="G27" s="40" t="str">
        <f>IFERROR(#REF!/GAMSopt!F27,"")</f>
        <v/>
      </c>
      <c r="H27" s="40" t="str">
        <f>IFERROR(#REF!/GAMSopt!G27,"")</f>
        <v/>
      </c>
      <c r="I27" s="40" t="str">
        <f>IFERROR(#REF!/GAMSopt!H27,"")</f>
        <v/>
      </c>
      <c r="J27" s="40" t="str">
        <f>IFERROR(#REF!/GAMSopt!I27,"")</f>
        <v/>
      </c>
      <c r="K27" s="40" t="str">
        <f>IFERROR(#REF!/GAMSopt!J27,"")</f>
        <v/>
      </c>
      <c r="L27" s="40" t="str">
        <f>IFERROR(#REF!/GAMSopt!K27,"")</f>
        <v/>
      </c>
      <c r="M27" s="40" t="str">
        <f>IFERROR(#REF!/GAMSopt!L27,"")</f>
        <v/>
      </c>
      <c r="N27" s="40" t="str">
        <f>IFERROR(#REF!/GAMSopt!M27,"")</f>
        <v/>
      </c>
      <c r="O27" s="40" t="str">
        <f>IFERROR(#REF!/GAMSopt!N27,"")</f>
        <v/>
      </c>
      <c r="P27" s="40" t="str">
        <f>IFERROR(#REF!/GAMSopt!O27,"")</f>
        <v/>
      </c>
      <c r="Q27" s="40" t="str">
        <f>IFERROR(#REF!/GAMSopt!P27,"")</f>
        <v/>
      </c>
      <c r="R27" s="40" t="str">
        <f>IFERROR(#REF!/GAMSopt!Q27,"")</f>
        <v/>
      </c>
      <c r="S27" s="40" t="str">
        <f>IFERROR(#REF!/GAMSopt!R27,"")</f>
        <v/>
      </c>
      <c r="T27" s="40" t="str">
        <f>IFERROR(#REF!/GAMSopt!S27,"")</f>
        <v/>
      </c>
      <c r="U27" s="40" t="str">
        <f>IFERROR(#REF!/GAMSopt!T27,"")</f>
        <v/>
      </c>
      <c r="V27" s="40" t="str">
        <f>IFERROR(#REF!/GAMSopt!U27,"")</f>
        <v/>
      </c>
      <c r="W27" s="40" t="str">
        <f>IFERROR(#REF!/GAMSopt!V27,"")</f>
        <v/>
      </c>
      <c r="X27" s="40" t="str">
        <f>IFERROR(#REF!/GAMSopt!W27,"")</f>
        <v/>
      </c>
      <c r="Y27" s="40" t="str">
        <f>IFERROR(#REF!/GAMSopt!X27,"")</f>
        <v/>
      </c>
      <c r="Z27" s="40" t="str">
        <f>IFERROR(#REF!/GAMSopt!Y27,"")</f>
        <v/>
      </c>
      <c r="AA27" s="40" t="str">
        <f>IFERROR(#REF!/GAMSopt!Z27,"")</f>
        <v/>
      </c>
      <c r="AB27" s="40" t="str">
        <f>IFERROR(#REF!/GAMSopt!AA27,"")</f>
        <v/>
      </c>
      <c r="AC27" s="40" t="str">
        <f>IFERROR(#REF!/GAMSopt!AB27,"")</f>
        <v/>
      </c>
      <c r="AD27" s="40" t="str">
        <f>IFERROR(#REF!/GAMSopt!AC27,"")</f>
        <v/>
      </c>
      <c r="AE27" s="40" t="str">
        <f>IFERROR(#REF!/GAMSopt!AD27,"")</f>
        <v/>
      </c>
      <c r="AF27" s="40" t="str">
        <f>IFERROR(#REF!/GAMSopt!AE27,"")</f>
        <v/>
      </c>
      <c r="AG27" s="40" t="str">
        <f>IFERROR(#REF!/GAMSopt!AF27,"")</f>
        <v/>
      </c>
      <c r="AH27" s="40" t="str">
        <f>IFERROR(#REF!/GAMSopt!AG27,"")</f>
        <v/>
      </c>
      <c r="AI27" s="40" t="str">
        <f>IFERROR(#REF!/GAMSopt!AH27,"")</f>
        <v/>
      </c>
      <c r="AJ27" s="40" t="str">
        <f>IFERROR(#REF!/GAMSopt!AI27,"")</f>
        <v/>
      </c>
      <c r="AK27" s="40" t="str">
        <f>IFERROR(#REF!/GAMSopt!AJ27,"")</f>
        <v/>
      </c>
      <c r="AL27" s="40" t="str">
        <f>IFERROR(#REF!/GAMSopt!AK27,"")</f>
        <v/>
      </c>
      <c r="AM27" s="40" t="str">
        <f>IFERROR(#REF!/GAMSopt!AL27,"")</f>
        <v/>
      </c>
      <c r="AN27" s="40" t="str">
        <f>IFERROR(#REF!/GAMSopt!AM27,"")</f>
        <v/>
      </c>
      <c r="AO27" s="40" t="str">
        <f>IFERROR(#REF!/GAMSopt!AN27,"")</f>
        <v/>
      </c>
      <c r="AP27" s="40" t="str">
        <f>IFERROR(#REF!/GAMSopt!AO27,"")</f>
        <v/>
      </c>
      <c r="AQ27" s="40" t="str">
        <f>IFERROR(#REF!/GAMSopt!AP27,"")</f>
        <v/>
      </c>
      <c r="AR27" s="40" t="str">
        <f>IFERROR(#REF!/GAMSopt!AQ27,"")</f>
        <v/>
      </c>
      <c r="AS27" s="40" t="str">
        <f>IFERROR(#REF!/GAMSopt!AR27,"")</f>
        <v/>
      </c>
      <c r="AT27" s="40" t="str">
        <f>IFERROR(#REF!/GAMSopt!AS27,"")</f>
        <v/>
      </c>
      <c r="AU27" s="40" t="str">
        <f>IFERROR(#REF!/GAMSopt!AT27,"")</f>
        <v/>
      </c>
      <c r="AV27" s="40" t="str">
        <f>IFERROR(#REF!/GAMSopt!AU27,"")</f>
        <v/>
      </c>
      <c r="AW27" s="40" t="str">
        <f>IFERROR(#REF!/GAMSopt!AV27,"")</f>
        <v/>
      </c>
      <c r="AX27" s="40" t="str">
        <f>IFERROR(#REF!/GAMSopt!AW27,"")</f>
        <v/>
      </c>
      <c r="AY27" s="40" t="str">
        <f>IFERROR(#REF!/GAMSopt!AX27,"")</f>
        <v/>
      </c>
      <c r="AZ27" s="40" t="str">
        <f>IFERROR(#REF!/GAMSopt!AY27,"")</f>
        <v/>
      </c>
      <c r="BA27" s="40" t="str">
        <f>IFERROR(#REF!/GAMSopt!AZ27,"")</f>
        <v/>
      </c>
      <c r="BB27" s="40" t="str">
        <f>IFERROR(#REF!/GAMSopt!BA27,"")</f>
        <v/>
      </c>
      <c r="BC27" s="40" t="str">
        <f>IFERROR(#REF!/GAMSopt!BB27,"")</f>
        <v/>
      </c>
      <c r="BD27" s="40" t="str">
        <f>IFERROR(#REF!/GAMSopt!BC27,"")</f>
        <v/>
      </c>
      <c r="BE27" s="40" t="str">
        <f>IFERROR(#REF!/GAMSopt!BD27,"")</f>
        <v/>
      </c>
      <c r="BF27" s="40" t="str">
        <f>IFERROR(#REF!/GAMSopt!BE27,"")</f>
        <v/>
      </c>
      <c r="BG27" s="40" t="str">
        <f>IFERROR(#REF!/GAMSopt!BF27,"")</f>
        <v/>
      </c>
      <c r="BH27" s="40" t="str">
        <f>IFERROR(#REF!/GAMSopt!BG27,"")</f>
        <v/>
      </c>
      <c r="BI27" s="40" t="str">
        <f>IFERROR(#REF!/GAMSopt!BH27,"")</f>
        <v/>
      </c>
      <c r="BJ27" s="40" t="str">
        <f>IFERROR(#REF!/GAMSopt!BI27,"")</f>
        <v/>
      </c>
    </row>
    <row r="28" spans="1:62" x14ac:dyDescent="0.15">
      <c r="A28" t="e">
        <f>#REF!</f>
        <v>#REF!</v>
      </c>
      <c r="B28" t="str">
        <f>GAMSopt!A28</f>
        <v>Threshold for Catastrophic Damages</v>
      </c>
      <c r="C28" s="40" t="str">
        <f>IFERROR(#REF!/GAMSopt!B28,"")</f>
        <v/>
      </c>
      <c r="D28" s="40" t="str">
        <f>IFERROR(#REF!/GAMSopt!C28,"")</f>
        <v/>
      </c>
      <c r="E28" s="40" t="str">
        <f>IFERROR(#REF!/GAMSopt!D28,"")</f>
        <v/>
      </c>
      <c r="F28" s="40" t="str">
        <f>IFERROR(#REF!/GAMSopt!E28,"")</f>
        <v/>
      </c>
      <c r="G28" s="40" t="str">
        <f>IFERROR(#REF!/GAMSopt!F28,"")</f>
        <v/>
      </c>
      <c r="H28" s="40" t="str">
        <f>IFERROR(#REF!/GAMSopt!G28,"")</f>
        <v/>
      </c>
      <c r="I28" s="40" t="str">
        <f>IFERROR(#REF!/GAMSopt!H28,"")</f>
        <v/>
      </c>
      <c r="J28" s="40" t="str">
        <f>IFERROR(#REF!/GAMSopt!I28,"")</f>
        <v/>
      </c>
      <c r="K28" s="40" t="str">
        <f>IFERROR(#REF!/GAMSopt!J28,"")</f>
        <v/>
      </c>
      <c r="L28" s="40" t="str">
        <f>IFERROR(#REF!/GAMSopt!K28,"")</f>
        <v/>
      </c>
      <c r="M28" s="40" t="str">
        <f>IFERROR(#REF!/GAMSopt!L28,"")</f>
        <v/>
      </c>
      <c r="N28" s="40" t="str">
        <f>IFERROR(#REF!/GAMSopt!M28,"")</f>
        <v/>
      </c>
      <c r="O28" s="40" t="str">
        <f>IFERROR(#REF!/GAMSopt!N28,"")</f>
        <v/>
      </c>
      <c r="P28" s="40" t="str">
        <f>IFERROR(#REF!/GAMSopt!O28,"")</f>
        <v/>
      </c>
      <c r="Q28" s="40" t="str">
        <f>IFERROR(#REF!/GAMSopt!P28,"")</f>
        <v/>
      </c>
      <c r="R28" s="40" t="str">
        <f>IFERROR(#REF!/GAMSopt!Q28,"")</f>
        <v/>
      </c>
      <c r="S28" s="40" t="str">
        <f>IFERROR(#REF!/GAMSopt!R28,"")</f>
        <v/>
      </c>
      <c r="T28" s="40" t="str">
        <f>IFERROR(#REF!/GAMSopt!S28,"")</f>
        <v/>
      </c>
      <c r="U28" s="40" t="str">
        <f>IFERROR(#REF!/GAMSopt!T28,"")</f>
        <v/>
      </c>
      <c r="V28" s="40" t="str">
        <f>IFERROR(#REF!/GAMSopt!U28,"")</f>
        <v/>
      </c>
      <c r="W28" s="40" t="str">
        <f>IFERROR(#REF!/GAMSopt!V28,"")</f>
        <v/>
      </c>
      <c r="X28" s="40" t="str">
        <f>IFERROR(#REF!/GAMSopt!W28,"")</f>
        <v/>
      </c>
      <c r="Y28" s="40" t="str">
        <f>IFERROR(#REF!/GAMSopt!X28,"")</f>
        <v/>
      </c>
      <c r="Z28" s="40" t="str">
        <f>IFERROR(#REF!/GAMSopt!Y28,"")</f>
        <v/>
      </c>
      <c r="AA28" s="40" t="str">
        <f>IFERROR(#REF!/GAMSopt!Z28,"")</f>
        <v/>
      </c>
      <c r="AB28" s="40" t="str">
        <f>IFERROR(#REF!/GAMSopt!AA28,"")</f>
        <v/>
      </c>
      <c r="AC28" s="40" t="str">
        <f>IFERROR(#REF!/GAMSopt!AB28,"")</f>
        <v/>
      </c>
      <c r="AD28" s="40" t="str">
        <f>IFERROR(#REF!/GAMSopt!AC28,"")</f>
        <v/>
      </c>
      <c r="AE28" s="40" t="str">
        <f>IFERROR(#REF!/GAMSopt!AD28,"")</f>
        <v/>
      </c>
      <c r="AF28" s="40" t="str">
        <f>IFERROR(#REF!/GAMSopt!AE28,"")</f>
        <v/>
      </c>
      <c r="AG28" s="40" t="str">
        <f>IFERROR(#REF!/GAMSopt!AF28,"")</f>
        <v/>
      </c>
      <c r="AH28" s="40" t="str">
        <f>IFERROR(#REF!/GAMSopt!AG28,"")</f>
        <v/>
      </c>
      <c r="AI28" s="40" t="str">
        <f>IFERROR(#REF!/GAMSopt!AH28,"")</f>
        <v/>
      </c>
      <c r="AJ28" s="40" t="str">
        <f>IFERROR(#REF!/GAMSopt!AI28,"")</f>
        <v/>
      </c>
      <c r="AK28" s="40" t="str">
        <f>IFERROR(#REF!/GAMSopt!AJ28,"")</f>
        <v/>
      </c>
      <c r="AL28" s="40" t="str">
        <f>IFERROR(#REF!/GAMSopt!AK28,"")</f>
        <v/>
      </c>
      <c r="AM28" s="40" t="str">
        <f>IFERROR(#REF!/GAMSopt!AL28,"")</f>
        <v/>
      </c>
      <c r="AN28" s="40" t="str">
        <f>IFERROR(#REF!/GAMSopt!AM28,"")</f>
        <v/>
      </c>
      <c r="AO28" s="40" t="str">
        <f>IFERROR(#REF!/GAMSopt!AN28,"")</f>
        <v/>
      </c>
      <c r="AP28" s="40" t="str">
        <f>IFERROR(#REF!/GAMSopt!AO28,"")</f>
        <v/>
      </c>
      <c r="AQ28" s="40" t="str">
        <f>IFERROR(#REF!/GAMSopt!AP28,"")</f>
        <v/>
      </c>
      <c r="AR28" s="40" t="str">
        <f>IFERROR(#REF!/GAMSopt!AQ28,"")</f>
        <v/>
      </c>
      <c r="AS28" s="40" t="str">
        <f>IFERROR(#REF!/GAMSopt!AR28,"")</f>
        <v/>
      </c>
      <c r="AT28" s="40" t="str">
        <f>IFERROR(#REF!/GAMSopt!AS28,"")</f>
        <v/>
      </c>
      <c r="AU28" s="40" t="str">
        <f>IFERROR(#REF!/GAMSopt!AT28,"")</f>
        <v/>
      </c>
      <c r="AV28" s="40" t="str">
        <f>IFERROR(#REF!/GAMSopt!AU28,"")</f>
        <v/>
      </c>
      <c r="AW28" s="40" t="str">
        <f>IFERROR(#REF!/GAMSopt!AV28,"")</f>
        <v/>
      </c>
      <c r="AX28" s="40" t="str">
        <f>IFERROR(#REF!/GAMSopt!AW28,"")</f>
        <v/>
      </c>
      <c r="AY28" s="40" t="str">
        <f>IFERROR(#REF!/GAMSopt!AX28,"")</f>
        <v/>
      </c>
      <c r="AZ28" s="40" t="str">
        <f>IFERROR(#REF!/GAMSopt!AY28,"")</f>
        <v/>
      </c>
      <c r="BA28" s="40" t="str">
        <f>IFERROR(#REF!/GAMSopt!AZ28,"")</f>
        <v/>
      </c>
      <c r="BB28" s="40" t="str">
        <f>IFERROR(#REF!/GAMSopt!BA28,"")</f>
        <v/>
      </c>
      <c r="BC28" s="40" t="str">
        <f>IFERROR(#REF!/GAMSopt!BB28,"")</f>
        <v/>
      </c>
      <c r="BD28" s="40" t="str">
        <f>IFERROR(#REF!/GAMSopt!BC28,"")</f>
        <v/>
      </c>
      <c r="BE28" s="40" t="str">
        <f>IFERROR(#REF!/GAMSopt!BD28,"")</f>
        <v/>
      </c>
      <c r="BF28" s="40" t="str">
        <f>IFERROR(#REF!/GAMSopt!BE28,"")</f>
        <v/>
      </c>
      <c r="BG28" s="40" t="str">
        <f>IFERROR(#REF!/GAMSopt!BF28,"")</f>
        <v/>
      </c>
      <c r="BH28" s="40" t="str">
        <f>IFERROR(#REF!/GAMSopt!BG28,"")</f>
        <v/>
      </c>
      <c r="BI28" s="40" t="str">
        <f>IFERROR(#REF!/GAMSopt!BH28,"")</f>
        <v/>
      </c>
      <c r="BJ28" s="40" t="str">
        <f>IFERROR(#REF!/GAMSopt!BI28,"")</f>
        <v/>
      </c>
    </row>
    <row r="29" spans="1:62" x14ac:dyDescent="0.15">
      <c r="A29" t="e">
        <f>#REF!</f>
        <v>#REF!</v>
      </c>
      <c r="B29" t="str">
        <f>GAMSopt!A29</f>
        <v>Exponent for Catastrophic Damages</v>
      </c>
      <c r="C29" s="40" t="str">
        <f>IFERROR(#REF!/GAMSopt!B29,"")</f>
        <v/>
      </c>
      <c r="D29" s="40" t="str">
        <f>IFERROR(#REF!/GAMSopt!C29,"")</f>
        <v/>
      </c>
      <c r="E29" s="40" t="str">
        <f>IFERROR(#REF!/GAMSopt!D29,"")</f>
        <v/>
      </c>
      <c r="F29" s="40" t="str">
        <f>IFERROR(#REF!/GAMSopt!E29,"")</f>
        <v/>
      </c>
      <c r="G29" s="40" t="str">
        <f>IFERROR(#REF!/GAMSopt!F29,"")</f>
        <v/>
      </c>
      <c r="H29" s="40" t="str">
        <f>IFERROR(#REF!/GAMSopt!G29,"")</f>
        <v/>
      </c>
      <c r="I29" s="40" t="str">
        <f>IFERROR(#REF!/GAMSopt!H29,"")</f>
        <v/>
      </c>
      <c r="J29" s="40" t="str">
        <f>IFERROR(#REF!/GAMSopt!I29,"")</f>
        <v/>
      </c>
      <c r="K29" s="40" t="str">
        <f>IFERROR(#REF!/GAMSopt!J29,"")</f>
        <v/>
      </c>
      <c r="L29" s="40" t="str">
        <f>IFERROR(#REF!/GAMSopt!K29,"")</f>
        <v/>
      </c>
      <c r="M29" s="40" t="str">
        <f>IFERROR(#REF!/GAMSopt!L29,"")</f>
        <v/>
      </c>
      <c r="N29" s="40" t="str">
        <f>IFERROR(#REF!/GAMSopt!M29,"")</f>
        <v/>
      </c>
      <c r="O29" s="40" t="str">
        <f>IFERROR(#REF!/GAMSopt!N29,"")</f>
        <v/>
      </c>
      <c r="P29" s="40" t="str">
        <f>IFERROR(#REF!/GAMSopt!O29,"")</f>
        <v/>
      </c>
      <c r="Q29" s="40" t="str">
        <f>IFERROR(#REF!/GAMSopt!P29,"")</f>
        <v/>
      </c>
      <c r="R29" s="40" t="str">
        <f>IFERROR(#REF!/GAMSopt!Q29,"")</f>
        <v/>
      </c>
      <c r="S29" s="40" t="str">
        <f>IFERROR(#REF!/GAMSopt!R29,"")</f>
        <v/>
      </c>
      <c r="T29" s="40" t="str">
        <f>IFERROR(#REF!/GAMSopt!S29,"")</f>
        <v/>
      </c>
      <c r="U29" s="40" t="str">
        <f>IFERROR(#REF!/GAMSopt!T29,"")</f>
        <v/>
      </c>
      <c r="V29" s="40" t="str">
        <f>IFERROR(#REF!/GAMSopt!U29,"")</f>
        <v/>
      </c>
      <c r="W29" s="40" t="str">
        <f>IFERROR(#REF!/GAMSopt!V29,"")</f>
        <v/>
      </c>
      <c r="X29" s="40" t="str">
        <f>IFERROR(#REF!/GAMSopt!W29,"")</f>
        <v/>
      </c>
      <c r="Y29" s="40" t="str">
        <f>IFERROR(#REF!/GAMSopt!X29,"")</f>
        <v/>
      </c>
      <c r="Z29" s="40" t="str">
        <f>IFERROR(#REF!/GAMSopt!Y29,"")</f>
        <v/>
      </c>
      <c r="AA29" s="40" t="str">
        <f>IFERROR(#REF!/GAMSopt!Z29,"")</f>
        <v/>
      </c>
      <c r="AB29" s="40" t="str">
        <f>IFERROR(#REF!/GAMSopt!AA29,"")</f>
        <v/>
      </c>
      <c r="AC29" s="40" t="str">
        <f>IFERROR(#REF!/GAMSopt!AB29,"")</f>
        <v/>
      </c>
      <c r="AD29" s="40" t="str">
        <f>IFERROR(#REF!/GAMSopt!AC29,"")</f>
        <v/>
      </c>
      <c r="AE29" s="40" t="str">
        <f>IFERROR(#REF!/GAMSopt!AD29,"")</f>
        <v/>
      </c>
      <c r="AF29" s="40" t="str">
        <f>IFERROR(#REF!/GAMSopt!AE29,"")</f>
        <v/>
      </c>
      <c r="AG29" s="40" t="str">
        <f>IFERROR(#REF!/GAMSopt!AF29,"")</f>
        <v/>
      </c>
      <c r="AH29" s="40" t="str">
        <f>IFERROR(#REF!/GAMSopt!AG29,"")</f>
        <v/>
      </c>
      <c r="AI29" s="40" t="str">
        <f>IFERROR(#REF!/GAMSopt!AH29,"")</f>
        <v/>
      </c>
      <c r="AJ29" s="40" t="str">
        <f>IFERROR(#REF!/GAMSopt!AI29,"")</f>
        <v/>
      </c>
      <c r="AK29" s="40" t="str">
        <f>IFERROR(#REF!/GAMSopt!AJ29,"")</f>
        <v/>
      </c>
      <c r="AL29" s="40" t="str">
        <f>IFERROR(#REF!/GAMSopt!AK29,"")</f>
        <v/>
      </c>
      <c r="AM29" s="40" t="str">
        <f>IFERROR(#REF!/GAMSopt!AL29,"")</f>
        <v/>
      </c>
      <c r="AN29" s="40" t="str">
        <f>IFERROR(#REF!/GAMSopt!AM29,"")</f>
        <v/>
      </c>
      <c r="AO29" s="40" t="str">
        <f>IFERROR(#REF!/GAMSopt!AN29,"")</f>
        <v/>
      </c>
      <c r="AP29" s="40" t="str">
        <f>IFERROR(#REF!/GAMSopt!AO29,"")</f>
        <v/>
      </c>
      <c r="AQ29" s="40" t="str">
        <f>IFERROR(#REF!/GAMSopt!AP29,"")</f>
        <v/>
      </c>
      <c r="AR29" s="40" t="str">
        <f>IFERROR(#REF!/GAMSopt!AQ29,"")</f>
        <v/>
      </c>
      <c r="AS29" s="40" t="str">
        <f>IFERROR(#REF!/GAMSopt!AR29,"")</f>
        <v/>
      </c>
      <c r="AT29" s="40" t="str">
        <f>IFERROR(#REF!/GAMSopt!AS29,"")</f>
        <v/>
      </c>
      <c r="AU29" s="40" t="str">
        <f>IFERROR(#REF!/GAMSopt!AT29,"")</f>
        <v/>
      </c>
      <c r="AV29" s="40" t="str">
        <f>IFERROR(#REF!/GAMSopt!AU29,"")</f>
        <v/>
      </c>
      <c r="AW29" s="40" t="str">
        <f>IFERROR(#REF!/GAMSopt!AV29,"")</f>
        <v/>
      </c>
      <c r="AX29" s="40" t="str">
        <f>IFERROR(#REF!/GAMSopt!AW29,"")</f>
        <v/>
      </c>
      <c r="AY29" s="40" t="str">
        <f>IFERROR(#REF!/GAMSopt!AX29,"")</f>
        <v/>
      </c>
      <c r="AZ29" s="40" t="str">
        <f>IFERROR(#REF!/GAMSopt!AY29,"")</f>
        <v/>
      </c>
      <c r="BA29" s="40" t="str">
        <f>IFERROR(#REF!/GAMSopt!AZ29,"")</f>
        <v/>
      </c>
      <c r="BB29" s="40" t="str">
        <f>IFERROR(#REF!/GAMSopt!BA29,"")</f>
        <v/>
      </c>
      <c r="BC29" s="40" t="str">
        <f>IFERROR(#REF!/GAMSopt!BB29,"")</f>
        <v/>
      </c>
      <c r="BD29" s="40" t="str">
        <f>IFERROR(#REF!/GAMSopt!BC29,"")</f>
        <v/>
      </c>
      <c r="BE29" s="40" t="str">
        <f>IFERROR(#REF!/GAMSopt!BD29,"")</f>
        <v/>
      </c>
      <c r="BF29" s="40" t="str">
        <f>IFERROR(#REF!/GAMSopt!BE29,"")</f>
        <v/>
      </c>
      <c r="BG29" s="40" t="str">
        <f>IFERROR(#REF!/GAMSopt!BF29,"")</f>
        <v/>
      </c>
      <c r="BH29" s="40" t="str">
        <f>IFERROR(#REF!/GAMSopt!BG29,"")</f>
        <v/>
      </c>
      <c r="BI29" s="40" t="str">
        <f>IFERROR(#REF!/GAMSopt!BH29,"")</f>
        <v/>
      </c>
      <c r="BJ29" s="40" t="str">
        <f>IFERROR(#REF!/GAMSopt!BI29,"")</f>
        <v/>
      </c>
    </row>
    <row r="30" spans="1:62" x14ac:dyDescent="0.15">
      <c r="A30" t="e">
        <f>#REF!</f>
        <v>#REF!</v>
      </c>
      <c r="B30" t="str">
        <f>GAMSopt!A30</f>
        <v>Damage Rate at Threshold for Catastrophic Damages</v>
      </c>
      <c r="C30" s="40" t="str">
        <f>IFERROR(#REF!/GAMSopt!B30,"")</f>
        <v/>
      </c>
      <c r="D30" s="40" t="str">
        <f>IFERROR(#REF!/GAMSopt!C30,"")</f>
        <v/>
      </c>
      <c r="E30" s="40" t="str">
        <f>IFERROR(#REF!/GAMSopt!D30,"")</f>
        <v/>
      </c>
      <c r="F30" s="40" t="str">
        <f>IFERROR(#REF!/GAMSopt!E30,"")</f>
        <v/>
      </c>
      <c r="G30" s="40" t="str">
        <f>IFERROR(#REF!/GAMSopt!F30,"")</f>
        <v/>
      </c>
      <c r="H30" s="40" t="str">
        <f>IFERROR(#REF!/GAMSopt!G30,"")</f>
        <v/>
      </c>
      <c r="I30" s="40" t="str">
        <f>IFERROR(#REF!/GAMSopt!H30,"")</f>
        <v/>
      </c>
      <c r="J30" s="40" t="str">
        <f>IFERROR(#REF!/GAMSopt!I30,"")</f>
        <v/>
      </c>
      <c r="K30" s="40" t="str">
        <f>IFERROR(#REF!/GAMSopt!J30,"")</f>
        <v/>
      </c>
      <c r="L30" s="40" t="str">
        <f>IFERROR(#REF!/GAMSopt!K30,"")</f>
        <v/>
      </c>
      <c r="M30" s="40" t="str">
        <f>IFERROR(#REF!/GAMSopt!L30,"")</f>
        <v/>
      </c>
      <c r="N30" s="40" t="str">
        <f>IFERROR(#REF!/GAMSopt!M30,"")</f>
        <v/>
      </c>
      <c r="O30" s="40" t="str">
        <f>IFERROR(#REF!/GAMSopt!N30,"")</f>
        <v/>
      </c>
      <c r="P30" s="40" t="str">
        <f>IFERROR(#REF!/GAMSopt!O30,"")</f>
        <v/>
      </c>
      <c r="Q30" s="40" t="str">
        <f>IFERROR(#REF!/GAMSopt!P30,"")</f>
        <v/>
      </c>
      <c r="R30" s="40" t="str">
        <f>IFERROR(#REF!/GAMSopt!Q30,"")</f>
        <v/>
      </c>
      <c r="S30" s="40" t="str">
        <f>IFERROR(#REF!/GAMSopt!R30,"")</f>
        <v/>
      </c>
      <c r="T30" s="40" t="str">
        <f>IFERROR(#REF!/GAMSopt!S30,"")</f>
        <v/>
      </c>
      <c r="U30" s="40" t="str">
        <f>IFERROR(#REF!/GAMSopt!T30,"")</f>
        <v/>
      </c>
      <c r="V30" s="40" t="str">
        <f>IFERROR(#REF!/GAMSopt!U30,"")</f>
        <v/>
      </c>
      <c r="W30" s="40" t="str">
        <f>IFERROR(#REF!/GAMSopt!V30,"")</f>
        <v/>
      </c>
      <c r="X30" s="40" t="str">
        <f>IFERROR(#REF!/GAMSopt!W30,"")</f>
        <v/>
      </c>
      <c r="Y30" s="40" t="str">
        <f>IFERROR(#REF!/GAMSopt!X30,"")</f>
        <v/>
      </c>
      <c r="Z30" s="40" t="str">
        <f>IFERROR(#REF!/GAMSopt!Y30,"")</f>
        <v/>
      </c>
      <c r="AA30" s="40" t="str">
        <f>IFERROR(#REF!/GAMSopt!Z30,"")</f>
        <v/>
      </c>
      <c r="AB30" s="40" t="str">
        <f>IFERROR(#REF!/GAMSopt!AA30,"")</f>
        <v/>
      </c>
      <c r="AC30" s="40" t="str">
        <f>IFERROR(#REF!/GAMSopt!AB30,"")</f>
        <v/>
      </c>
      <c r="AD30" s="40" t="str">
        <f>IFERROR(#REF!/GAMSopt!AC30,"")</f>
        <v/>
      </c>
      <c r="AE30" s="40" t="str">
        <f>IFERROR(#REF!/GAMSopt!AD30,"")</f>
        <v/>
      </c>
      <c r="AF30" s="40" t="str">
        <f>IFERROR(#REF!/GAMSopt!AE30,"")</f>
        <v/>
      </c>
      <c r="AG30" s="40" t="str">
        <f>IFERROR(#REF!/GAMSopt!AF30,"")</f>
        <v/>
      </c>
      <c r="AH30" s="40" t="str">
        <f>IFERROR(#REF!/GAMSopt!AG30,"")</f>
        <v/>
      </c>
      <c r="AI30" s="40" t="str">
        <f>IFERROR(#REF!/GAMSopt!AH30,"")</f>
        <v/>
      </c>
      <c r="AJ30" s="40" t="str">
        <f>IFERROR(#REF!/GAMSopt!AI30,"")</f>
        <v/>
      </c>
      <c r="AK30" s="40" t="str">
        <f>IFERROR(#REF!/GAMSopt!AJ30,"")</f>
        <v/>
      </c>
      <c r="AL30" s="40" t="str">
        <f>IFERROR(#REF!/GAMSopt!AK30,"")</f>
        <v/>
      </c>
      <c r="AM30" s="40" t="str">
        <f>IFERROR(#REF!/GAMSopt!AL30,"")</f>
        <v/>
      </c>
      <c r="AN30" s="40" t="str">
        <f>IFERROR(#REF!/GAMSopt!AM30,"")</f>
        <v/>
      </c>
      <c r="AO30" s="40" t="str">
        <f>IFERROR(#REF!/GAMSopt!AN30,"")</f>
        <v/>
      </c>
      <c r="AP30" s="40" t="str">
        <f>IFERROR(#REF!/GAMSopt!AO30,"")</f>
        <v/>
      </c>
      <c r="AQ30" s="40" t="str">
        <f>IFERROR(#REF!/GAMSopt!AP30,"")</f>
        <v/>
      </c>
      <c r="AR30" s="40" t="str">
        <f>IFERROR(#REF!/GAMSopt!AQ30,"")</f>
        <v/>
      </c>
      <c r="AS30" s="40" t="str">
        <f>IFERROR(#REF!/GAMSopt!AR30,"")</f>
        <v/>
      </c>
      <c r="AT30" s="40" t="str">
        <f>IFERROR(#REF!/GAMSopt!AS30,"")</f>
        <v/>
      </c>
      <c r="AU30" s="40" t="str">
        <f>IFERROR(#REF!/GAMSopt!AT30,"")</f>
        <v/>
      </c>
      <c r="AV30" s="40" t="str">
        <f>IFERROR(#REF!/GAMSopt!AU30,"")</f>
        <v/>
      </c>
      <c r="AW30" s="40" t="str">
        <f>IFERROR(#REF!/GAMSopt!AV30,"")</f>
        <v/>
      </c>
      <c r="AX30" s="40" t="str">
        <f>IFERROR(#REF!/GAMSopt!AW30,"")</f>
        <v/>
      </c>
      <c r="AY30" s="40" t="str">
        <f>IFERROR(#REF!/GAMSopt!AX30,"")</f>
        <v/>
      </c>
      <c r="AZ30" s="40" t="str">
        <f>IFERROR(#REF!/GAMSopt!AY30,"")</f>
        <v/>
      </c>
      <c r="BA30" s="40" t="str">
        <f>IFERROR(#REF!/GAMSopt!AZ30,"")</f>
        <v/>
      </c>
      <c r="BB30" s="40" t="str">
        <f>IFERROR(#REF!/GAMSopt!BA30,"")</f>
        <v/>
      </c>
      <c r="BC30" s="40" t="str">
        <f>IFERROR(#REF!/GAMSopt!BB30,"")</f>
        <v/>
      </c>
      <c r="BD30" s="40" t="str">
        <f>IFERROR(#REF!/GAMSopt!BC30,"")</f>
        <v/>
      </c>
      <c r="BE30" s="40" t="str">
        <f>IFERROR(#REF!/GAMSopt!BD30,"")</f>
        <v/>
      </c>
      <c r="BF30" s="40" t="str">
        <f>IFERROR(#REF!/GAMSopt!BE30,"")</f>
        <v/>
      </c>
      <c r="BG30" s="40" t="str">
        <f>IFERROR(#REF!/GAMSopt!BF30,"")</f>
        <v/>
      </c>
      <c r="BH30" s="40" t="str">
        <f>IFERROR(#REF!/GAMSopt!BG30,"")</f>
        <v/>
      </c>
      <c r="BI30" s="40" t="str">
        <f>IFERROR(#REF!/GAMSopt!BH30,"")</f>
        <v/>
      </c>
      <c r="BJ30" s="40" t="str">
        <f>IFERROR(#REF!/GAMSopt!BI30,"")</f>
        <v/>
      </c>
    </row>
    <row r="31" spans="1:62" x14ac:dyDescent="0.15">
      <c r="A31" t="e">
        <f>#REF!</f>
        <v>#REF!</v>
      </c>
      <c r="B31" t="str">
        <f>GAMSopt!A31</f>
        <v>* ABATEMENT COST</v>
      </c>
      <c r="C31" s="40" t="str">
        <f>IFERROR(#REF!/GAMSopt!B31,"")</f>
        <v/>
      </c>
      <c r="D31" s="40" t="str">
        <f>IFERROR(#REF!/GAMSopt!C31,"")</f>
        <v/>
      </c>
      <c r="E31" s="40" t="str">
        <f>IFERROR(#REF!/GAMSopt!D31,"")</f>
        <v/>
      </c>
      <c r="F31" s="40" t="str">
        <f>IFERROR(#REF!/GAMSopt!E31,"")</f>
        <v/>
      </c>
      <c r="G31" s="40" t="str">
        <f>IFERROR(#REF!/GAMSopt!F31,"")</f>
        <v/>
      </c>
      <c r="H31" s="40" t="str">
        <f>IFERROR(#REF!/GAMSopt!G31,"")</f>
        <v/>
      </c>
      <c r="I31" s="40" t="str">
        <f>IFERROR(#REF!/GAMSopt!H31,"")</f>
        <v/>
      </c>
      <c r="J31" s="40" t="str">
        <f>IFERROR(#REF!/GAMSopt!I31,"")</f>
        <v/>
      </c>
      <c r="K31" s="40" t="str">
        <f>IFERROR(#REF!/GAMSopt!J31,"")</f>
        <v/>
      </c>
      <c r="L31" s="40" t="str">
        <f>IFERROR(#REF!/GAMSopt!K31,"")</f>
        <v/>
      </c>
      <c r="M31" s="40" t="str">
        <f>IFERROR(#REF!/GAMSopt!L31,"")</f>
        <v/>
      </c>
      <c r="N31" s="40" t="str">
        <f>IFERROR(#REF!/GAMSopt!M31,"")</f>
        <v/>
      </c>
      <c r="O31" s="40" t="str">
        <f>IFERROR(#REF!/GAMSopt!N31,"")</f>
        <v/>
      </c>
      <c r="P31" s="40" t="str">
        <f>IFERROR(#REF!/GAMSopt!O31,"")</f>
        <v/>
      </c>
      <c r="Q31" s="40" t="str">
        <f>IFERROR(#REF!/GAMSopt!P31,"")</f>
        <v/>
      </c>
      <c r="R31" s="40" t="str">
        <f>IFERROR(#REF!/GAMSopt!Q31,"")</f>
        <v/>
      </c>
      <c r="S31" s="40" t="str">
        <f>IFERROR(#REF!/GAMSopt!R31,"")</f>
        <v/>
      </c>
      <c r="T31" s="40" t="str">
        <f>IFERROR(#REF!/GAMSopt!S31,"")</f>
        <v/>
      </c>
      <c r="U31" s="40" t="str">
        <f>IFERROR(#REF!/GAMSopt!T31,"")</f>
        <v/>
      </c>
      <c r="V31" s="40" t="str">
        <f>IFERROR(#REF!/GAMSopt!U31,"")</f>
        <v/>
      </c>
      <c r="W31" s="40" t="str">
        <f>IFERROR(#REF!/GAMSopt!V31,"")</f>
        <v/>
      </c>
      <c r="X31" s="40" t="str">
        <f>IFERROR(#REF!/GAMSopt!W31,"")</f>
        <v/>
      </c>
      <c r="Y31" s="40" t="str">
        <f>IFERROR(#REF!/GAMSopt!X31,"")</f>
        <v/>
      </c>
      <c r="Z31" s="40" t="str">
        <f>IFERROR(#REF!/GAMSopt!Y31,"")</f>
        <v/>
      </c>
      <c r="AA31" s="40" t="str">
        <f>IFERROR(#REF!/GAMSopt!Z31,"")</f>
        <v/>
      </c>
      <c r="AB31" s="40" t="str">
        <f>IFERROR(#REF!/GAMSopt!AA31,"")</f>
        <v/>
      </c>
      <c r="AC31" s="40" t="str">
        <f>IFERROR(#REF!/GAMSopt!AB31,"")</f>
        <v/>
      </c>
      <c r="AD31" s="40" t="str">
        <f>IFERROR(#REF!/GAMSopt!AC31,"")</f>
        <v/>
      </c>
      <c r="AE31" s="40" t="str">
        <f>IFERROR(#REF!/GAMSopt!AD31,"")</f>
        <v/>
      </c>
      <c r="AF31" s="40" t="str">
        <f>IFERROR(#REF!/GAMSopt!AE31,"")</f>
        <v/>
      </c>
      <c r="AG31" s="40" t="str">
        <f>IFERROR(#REF!/GAMSopt!AF31,"")</f>
        <v/>
      </c>
      <c r="AH31" s="40" t="str">
        <f>IFERROR(#REF!/GAMSopt!AG31,"")</f>
        <v/>
      </c>
      <c r="AI31" s="40" t="str">
        <f>IFERROR(#REF!/GAMSopt!AH31,"")</f>
        <v/>
      </c>
      <c r="AJ31" s="40" t="str">
        <f>IFERROR(#REF!/GAMSopt!AI31,"")</f>
        <v/>
      </c>
      <c r="AK31" s="40" t="str">
        <f>IFERROR(#REF!/GAMSopt!AJ31,"")</f>
        <v/>
      </c>
      <c r="AL31" s="40" t="str">
        <f>IFERROR(#REF!/GAMSopt!AK31,"")</f>
        <v/>
      </c>
      <c r="AM31" s="40" t="str">
        <f>IFERROR(#REF!/GAMSopt!AL31,"")</f>
        <v/>
      </c>
      <c r="AN31" s="40" t="str">
        <f>IFERROR(#REF!/GAMSopt!AM31,"")</f>
        <v/>
      </c>
      <c r="AO31" s="40" t="str">
        <f>IFERROR(#REF!/GAMSopt!AN31,"")</f>
        <v/>
      </c>
      <c r="AP31" s="40" t="str">
        <f>IFERROR(#REF!/GAMSopt!AO31,"")</f>
        <v/>
      </c>
      <c r="AQ31" s="40" t="str">
        <f>IFERROR(#REF!/GAMSopt!AP31,"")</f>
        <v/>
      </c>
      <c r="AR31" s="40" t="str">
        <f>IFERROR(#REF!/GAMSopt!AQ31,"")</f>
        <v/>
      </c>
      <c r="AS31" s="40" t="str">
        <f>IFERROR(#REF!/GAMSopt!AR31,"")</f>
        <v/>
      </c>
      <c r="AT31" s="40" t="str">
        <f>IFERROR(#REF!/GAMSopt!AS31,"")</f>
        <v/>
      </c>
      <c r="AU31" s="40" t="str">
        <f>IFERROR(#REF!/GAMSopt!AT31,"")</f>
        <v/>
      </c>
      <c r="AV31" s="40" t="str">
        <f>IFERROR(#REF!/GAMSopt!AU31,"")</f>
        <v/>
      </c>
      <c r="AW31" s="40" t="str">
        <f>IFERROR(#REF!/GAMSopt!AV31,"")</f>
        <v/>
      </c>
      <c r="AX31" s="40" t="str">
        <f>IFERROR(#REF!/GAMSopt!AW31,"")</f>
        <v/>
      </c>
      <c r="AY31" s="40" t="str">
        <f>IFERROR(#REF!/GAMSopt!AX31,"")</f>
        <v/>
      </c>
      <c r="AZ31" s="40" t="str">
        <f>IFERROR(#REF!/GAMSopt!AY31,"")</f>
        <v/>
      </c>
      <c r="BA31" s="40" t="str">
        <f>IFERROR(#REF!/GAMSopt!AZ31,"")</f>
        <v/>
      </c>
      <c r="BB31" s="40" t="str">
        <f>IFERROR(#REF!/GAMSopt!BA31,"")</f>
        <v/>
      </c>
      <c r="BC31" s="40" t="str">
        <f>IFERROR(#REF!/GAMSopt!BB31,"")</f>
        <v/>
      </c>
      <c r="BD31" s="40" t="str">
        <f>IFERROR(#REF!/GAMSopt!BC31,"")</f>
        <v/>
      </c>
      <c r="BE31" s="40" t="str">
        <f>IFERROR(#REF!/GAMSopt!BD31,"")</f>
        <v/>
      </c>
      <c r="BF31" s="40" t="str">
        <f>IFERROR(#REF!/GAMSopt!BE31,"")</f>
        <v/>
      </c>
      <c r="BG31" s="40" t="str">
        <f>IFERROR(#REF!/GAMSopt!BF31,"")</f>
        <v/>
      </c>
      <c r="BH31" s="40" t="str">
        <f>IFERROR(#REF!/GAMSopt!BG31,"")</f>
        <v/>
      </c>
      <c r="BI31" s="40" t="str">
        <f>IFERROR(#REF!/GAMSopt!BH31,"")</f>
        <v/>
      </c>
      <c r="BJ31" s="40" t="str">
        <f>IFERROR(#REF!/GAMSopt!BI31,"")</f>
        <v/>
      </c>
    </row>
    <row r="32" spans="1:62" x14ac:dyDescent="0.15">
      <c r="A32" t="e">
        <f>#REF!</f>
        <v>#REF!</v>
      </c>
      <c r="B32" t="str">
        <f>GAMSopt!A32</f>
        <v>Abatement cost function coefficient</v>
      </c>
      <c r="C32" s="40" t="str">
        <f>IFERROR(#REF!/GAMSopt!B32,"")</f>
        <v/>
      </c>
      <c r="D32" s="40" t="str">
        <f>IFERROR(#REF!/GAMSopt!C32,"")</f>
        <v/>
      </c>
      <c r="E32" s="40" t="str">
        <f>IFERROR(#REF!/GAMSopt!D32,"")</f>
        <v/>
      </c>
      <c r="F32" s="40" t="str">
        <f>IFERROR(#REF!/GAMSopt!E32,"")</f>
        <v/>
      </c>
      <c r="G32" s="40" t="str">
        <f>IFERROR(#REF!/GAMSopt!F32,"")</f>
        <v/>
      </c>
      <c r="H32" s="40" t="str">
        <f>IFERROR(#REF!/GAMSopt!G32,"")</f>
        <v/>
      </c>
      <c r="I32" s="40" t="str">
        <f>IFERROR(#REF!/GAMSopt!H32,"")</f>
        <v/>
      </c>
      <c r="J32" s="40" t="str">
        <f>IFERROR(#REF!/GAMSopt!I32,"")</f>
        <v/>
      </c>
      <c r="K32" s="40" t="str">
        <f>IFERROR(#REF!/GAMSopt!J32,"")</f>
        <v/>
      </c>
      <c r="L32" s="40" t="str">
        <f>IFERROR(#REF!/GAMSopt!K32,"")</f>
        <v/>
      </c>
      <c r="M32" s="40" t="str">
        <f>IFERROR(#REF!/GAMSopt!L32,"")</f>
        <v/>
      </c>
      <c r="N32" s="40" t="str">
        <f>IFERROR(#REF!/GAMSopt!M32,"")</f>
        <v/>
      </c>
      <c r="O32" s="40" t="str">
        <f>IFERROR(#REF!/GAMSopt!N32,"")</f>
        <v/>
      </c>
      <c r="P32" s="40" t="str">
        <f>IFERROR(#REF!/GAMSopt!O32,"")</f>
        <v/>
      </c>
      <c r="Q32" s="40" t="str">
        <f>IFERROR(#REF!/GAMSopt!P32,"")</f>
        <v/>
      </c>
      <c r="R32" s="40" t="str">
        <f>IFERROR(#REF!/GAMSopt!Q32,"")</f>
        <v/>
      </c>
      <c r="S32" s="40" t="str">
        <f>IFERROR(#REF!/GAMSopt!R32,"")</f>
        <v/>
      </c>
      <c r="T32" s="40" t="str">
        <f>IFERROR(#REF!/GAMSopt!S32,"")</f>
        <v/>
      </c>
      <c r="U32" s="40" t="str">
        <f>IFERROR(#REF!/GAMSopt!T32,"")</f>
        <v/>
      </c>
      <c r="V32" s="40" t="str">
        <f>IFERROR(#REF!/GAMSopt!U32,"")</f>
        <v/>
      </c>
      <c r="W32" s="40" t="str">
        <f>IFERROR(#REF!/GAMSopt!V32,"")</f>
        <v/>
      </c>
      <c r="X32" s="40" t="str">
        <f>IFERROR(#REF!/GAMSopt!W32,"")</f>
        <v/>
      </c>
      <c r="Y32" s="40" t="str">
        <f>IFERROR(#REF!/GAMSopt!X32,"")</f>
        <v/>
      </c>
      <c r="Z32" s="40" t="str">
        <f>IFERROR(#REF!/GAMSopt!Y32,"")</f>
        <v/>
      </c>
      <c r="AA32" s="40" t="str">
        <f>IFERROR(#REF!/GAMSopt!Z32,"")</f>
        <v/>
      </c>
      <c r="AB32" s="40" t="str">
        <f>IFERROR(#REF!/GAMSopt!AA32,"")</f>
        <v/>
      </c>
      <c r="AC32" s="40" t="str">
        <f>IFERROR(#REF!/GAMSopt!AB32,"")</f>
        <v/>
      </c>
      <c r="AD32" s="40" t="str">
        <f>IFERROR(#REF!/GAMSopt!AC32,"")</f>
        <v/>
      </c>
      <c r="AE32" s="40" t="str">
        <f>IFERROR(#REF!/GAMSopt!AD32,"")</f>
        <v/>
      </c>
      <c r="AF32" s="40" t="str">
        <f>IFERROR(#REF!/GAMSopt!AE32,"")</f>
        <v/>
      </c>
      <c r="AG32" s="40" t="str">
        <f>IFERROR(#REF!/GAMSopt!AF32,"")</f>
        <v/>
      </c>
      <c r="AH32" s="40" t="str">
        <f>IFERROR(#REF!/GAMSopt!AG32,"")</f>
        <v/>
      </c>
      <c r="AI32" s="40" t="str">
        <f>IFERROR(#REF!/GAMSopt!AH32,"")</f>
        <v/>
      </c>
      <c r="AJ32" s="40" t="str">
        <f>IFERROR(#REF!/GAMSopt!AI32,"")</f>
        <v/>
      </c>
      <c r="AK32" s="40" t="str">
        <f>IFERROR(#REF!/GAMSopt!AJ32,"")</f>
        <v/>
      </c>
      <c r="AL32" s="40" t="str">
        <f>IFERROR(#REF!/GAMSopt!AK32,"")</f>
        <v/>
      </c>
      <c r="AM32" s="40" t="str">
        <f>IFERROR(#REF!/GAMSopt!AL32,"")</f>
        <v/>
      </c>
      <c r="AN32" s="40" t="str">
        <f>IFERROR(#REF!/GAMSopt!AM32,"")</f>
        <v/>
      </c>
      <c r="AO32" s="40" t="str">
        <f>IFERROR(#REF!/GAMSopt!AN32,"")</f>
        <v/>
      </c>
      <c r="AP32" s="40" t="str">
        <f>IFERROR(#REF!/GAMSopt!AO32,"")</f>
        <v/>
      </c>
      <c r="AQ32" s="40" t="str">
        <f>IFERROR(#REF!/GAMSopt!AP32,"")</f>
        <v/>
      </c>
      <c r="AR32" s="40" t="str">
        <f>IFERROR(#REF!/GAMSopt!AQ32,"")</f>
        <v/>
      </c>
      <c r="AS32" s="40" t="str">
        <f>IFERROR(#REF!/GAMSopt!AR32,"")</f>
        <v/>
      </c>
      <c r="AT32" s="40" t="str">
        <f>IFERROR(#REF!/GAMSopt!AS32,"")</f>
        <v/>
      </c>
      <c r="AU32" s="40" t="str">
        <f>IFERROR(#REF!/GAMSopt!AT32,"")</f>
        <v/>
      </c>
      <c r="AV32" s="40" t="str">
        <f>IFERROR(#REF!/GAMSopt!AU32,"")</f>
        <v/>
      </c>
      <c r="AW32" s="40" t="str">
        <f>IFERROR(#REF!/GAMSopt!AV32,"")</f>
        <v/>
      </c>
      <c r="AX32" s="40" t="str">
        <f>IFERROR(#REF!/GAMSopt!AW32,"")</f>
        <v/>
      </c>
      <c r="AY32" s="40" t="str">
        <f>IFERROR(#REF!/GAMSopt!AX32,"")</f>
        <v/>
      </c>
      <c r="AZ32" s="40" t="str">
        <f>IFERROR(#REF!/GAMSopt!AY32,"")</f>
        <v/>
      </c>
      <c r="BA32" s="40" t="str">
        <f>IFERROR(#REF!/GAMSopt!AZ32,"")</f>
        <v/>
      </c>
      <c r="BB32" s="40" t="str">
        <f>IFERROR(#REF!/GAMSopt!BA32,"")</f>
        <v/>
      </c>
      <c r="BC32" s="40" t="str">
        <f>IFERROR(#REF!/GAMSopt!BB32,"")</f>
        <v/>
      </c>
      <c r="BD32" s="40" t="str">
        <f>IFERROR(#REF!/GAMSopt!BC32,"")</f>
        <v/>
      </c>
      <c r="BE32" s="40" t="str">
        <f>IFERROR(#REF!/GAMSopt!BD32,"")</f>
        <v/>
      </c>
      <c r="BF32" s="40" t="str">
        <f>IFERROR(#REF!/GAMSopt!BE32,"")</f>
        <v/>
      </c>
      <c r="BG32" s="40" t="str">
        <f>IFERROR(#REF!/GAMSopt!BF32,"")</f>
        <v/>
      </c>
      <c r="BH32" s="40" t="str">
        <f>IFERROR(#REF!/GAMSopt!BG32,"")</f>
        <v/>
      </c>
      <c r="BI32" s="40" t="str">
        <f>IFERROR(#REF!/GAMSopt!BH32,"")</f>
        <v/>
      </c>
      <c r="BJ32" s="40" t="str">
        <f>IFERROR(#REF!/GAMSopt!BI32,"")</f>
        <v/>
      </c>
    </row>
    <row r="33" spans="1:62" x14ac:dyDescent="0.15">
      <c r="A33" t="e">
        <f>#REF!</f>
        <v>#REF!</v>
      </c>
      <c r="B33" t="str">
        <f>GAMSopt!A33</f>
        <v xml:space="preserve"> Price of Backstop Technology (1000 USD per ton C)</v>
      </c>
      <c r="C33" s="40" t="str">
        <f>IFERROR(#REF!/GAMSopt!B33,"")</f>
        <v/>
      </c>
      <c r="D33" s="40" t="str">
        <f>IFERROR(#REF!/GAMSopt!C33,"")</f>
        <v/>
      </c>
      <c r="E33" s="40" t="str">
        <f>IFERROR(#REF!/GAMSopt!D33,"")</f>
        <v/>
      </c>
      <c r="F33" s="40" t="str">
        <f>IFERROR(#REF!/GAMSopt!E33,"")</f>
        <v/>
      </c>
      <c r="G33" s="40" t="str">
        <f>IFERROR(#REF!/GAMSopt!F33,"")</f>
        <v/>
      </c>
      <c r="H33" s="40" t="str">
        <f>IFERROR(#REF!/GAMSopt!G33,"")</f>
        <v/>
      </c>
      <c r="I33" s="40" t="str">
        <f>IFERROR(#REF!/GAMSopt!H33,"")</f>
        <v/>
      </c>
      <c r="J33" s="40" t="str">
        <f>IFERROR(#REF!/GAMSopt!I33,"")</f>
        <v/>
      </c>
      <c r="K33" s="40" t="str">
        <f>IFERROR(#REF!/GAMSopt!J33,"")</f>
        <v/>
      </c>
      <c r="L33" s="40" t="str">
        <f>IFERROR(#REF!/GAMSopt!K33,"")</f>
        <v/>
      </c>
      <c r="M33" s="40" t="str">
        <f>IFERROR(#REF!/GAMSopt!L33,"")</f>
        <v/>
      </c>
      <c r="N33" s="40" t="str">
        <f>IFERROR(#REF!/GAMSopt!M33,"")</f>
        <v/>
      </c>
      <c r="O33" s="40" t="str">
        <f>IFERROR(#REF!/GAMSopt!N33,"")</f>
        <v/>
      </c>
      <c r="P33" s="40" t="str">
        <f>IFERROR(#REF!/GAMSopt!O33,"")</f>
        <v/>
      </c>
      <c r="Q33" s="40" t="str">
        <f>IFERROR(#REF!/GAMSopt!P33,"")</f>
        <v/>
      </c>
      <c r="R33" s="40" t="str">
        <f>IFERROR(#REF!/GAMSopt!Q33,"")</f>
        <v/>
      </c>
      <c r="S33" s="40" t="str">
        <f>IFERROR(#REF!/GAMSopt!R33,"")</f>
        <v/>
      </c>
      <c r="T33" s="40" t="str">
        <f>IFERROR(#REF!/GAMSopt!S33,"")</f>
        <v/>
      </c>
      <c r="U33" s="40" t="str">
        <f>IFERROR(#REF!/GAMSopt!T33,"")</f>
        <v/>
      </c>
      <c r="V33" s="40" t="str">
        <f>IFERROR(#REF!/GAMSopt!U33,"")</f>
        <v/>
      </c>
      <c r="W33" s="40" t="str">
        <f>IFERROR(#REF!/GAMSopt!V33,"")</f>
        <v/>
      </c>
      <c r="X33" s="40" t="str">
        <f>IFERROR(#REF!/GAMSopt!W33,"")</f>
        <v/>
      </c>
      <c r="Y33" s="40" t="str">
        <f>IFERROR(#REF!/GAMSopt!X33,"")</f>
        <v/>
      </c>
      <c r="Z33" s="40" t="str">
        <f>IFERROR(#REF!/GAMSopt!Y33,"")</f>
        <v/>
      </c>
      <c r="AA33" s="40" t="str">
        <f>IFERROR(#REF!/GAMSopt!Z33,"")</f>
        <v/>
      </c>
      <c r="AB33" s="40" t="str">
        <f>IFERROR(#REF!/GAMSopt!AA33,"")</f>
        <v/>
      </c>
      <c r="AC33" s="40" t="str">
        <f>IFERROR(#REF!/GAMSopt!AB33,"")</f>
        <v/>
      </c>
      <c r="AD33" s="40" t="str">
        <f>IFERROR(#REF!/GAMSopt!AC33,"")</f>
        <v/>
      </c>
      <c r="AE33" s="40" t="str">
        <f>IFERROR(#REF!/GAMSopt!AD33,"")</f>
        <v/>
      </c>
      <c r="AF33" s="40" t="str">
        <f>IFERROR(#REF!/GAMSopt!AE33,"")</f>
        <v/>
      </c>
      <c r="AG33" s="40" t="str">
        <f>IFERROR(#REF!/GAMSopt!AF33,"")</f>
        <v/>
      </c>
      <c r="AH33" s="40" t="str">
        <f>IFERROR(#REF!/GAMSopt!AG33,"")</f>
        <v/>
      </c>
      <c r="AI33" s="40" t="str">
        <f>IFERROR(#REF!/GAMSopt!AH33,"")</f>
        <v/>
      </c>
      <c r="AJ33" s="40" t="str">
        <f>IFERROR(#REF!/GAMSopt!AI33,"")</f>
        <v/>
      </c>
      <c r="AK33" s="40" t="str">
        <f>IFERROR(#REF!/GAMSopt!AJ33,"")</f>
        <v/>
      </c>
      <c r="AL33" s="40" t="str">
        <f>IFERROR(#REF!/GAMSopt!AK33,"")</f>
        <v/>
      </c>
      <c r="AM33" s="40" t="str">
        <f>IFERROR(#REF!/GAMSopt!AL33,"")</f>
        <v/>
      </c>
      <c r="AN33" s="40" t="str">
        <f>IFERROR(#REF!/GAMSopt!AM33,"")</f>
        <v/>
      </c>
      <c r="AO33" s="40" t="str">
        <f>IFERROR(#REF!/GAMSopt!AN33,"")</f>
        <v/>
      </c>
      <c r="AP33" s="40" t="str">
        <f>IFERROR(#REF!/GAMSopt!AO33,"")</f>
        <v/>
      </c>
      <c r="AQ33" s="40" t="str">
        <f>IFERROR(#REF!/GAMSopt!AP33,"")</f>
        <v/>
      </c>
      <c r="AR33" s="40" t="str">
        <f>IFERROR(#REF!/GAMSopt!AQ33,"")</f>
        <v/>
      </c>
      <c r="AS33" s="40" t="str">
        <f>IFERROR(#REF!/GAMSopt!AR33,"")</f>
        <v/>
      </c>
      <c r="AT33" s="40" t="str">
        <f>IFERROR(#REF!/GAMSopt!AS33,"")</f>
        <v/>
      </c>
      <c r="AU33" s="40" t="str">
        <f>IFERROR(#REF!/GAMSopt!AT33,"")</f>
        <v/>
      </c>
      <c r="AV33" s="40" t="str">
        <f>IFERROR(#REF!/GAMSopt!AU33,"")</f>
        <v/>
      </c>
      <c r="AW33" s="40" t="str">
        <f>IFERROR(#REF!/GAMSopt!AV33,"")</f>
        <v/>
      </c>
      <c r="AX33" s="40" t="str">
        <f>IFERROR(#REF!/GAMSopt!AW33,"")</f>
        <v/>
      </c>
      <c r="AY33" s="40" t="str">
        <f>IFERROR(#REF!/GAMSopt!AX33,"")</f>
        <v/>
      </c>
      <c r="AZ33" s="40" t="str">
        <f>IFERROR(#REF!/GAMSopt!AY33,"")</f>
        <v/>
      </c>
      <c r="BA33" s="40" t="str">
        <f>IFERROR(#REF!/GAMSopt!AZ33,"")</f>
        <v/>
      </c>
      <c r="BB33" s="40" t="str">
        <f>IFERROR(#REF!/GAMSopt!BA33,"")</f>
        <v/>
      </c>
      <c r="BC33" s="40" t="str">
        <f>IFERROR(#REF!/GAMSopt!BB33,"")</f>
        <v/>
      </c>
      <c r="BD33" s="40" t="str">
        <f>IFERROR(#REF!/GAMSopt!BC33,"")</f>
        <v/>
      </c>
      <c r="BE33" s="40" t="str">
        <f>IFERROR(#REF!/GAMSopt!BD33,"")</f>
        <v/>
      </c>
      <c r="BF33" s="40" t="str">
        <f>IFERROR(#REF!/GAMSopt!BE33,"")</f>
        <v/>
      </c>
      <c r="BG33" s="40" t="str">
        <f>IFERROR(#REF!/GAMSopt!BF33,"")</f>
        <v/>
      </c>
      <c r="BH33" s="40" t="str">
        <f>IFERROR(#REF!/GAMSopt!BG33,"")</f>
        <v/>
      </c>
      <c r="BI33" s="40" t="str">
        <f>IFERROR(#REF!/GAMSopt!BH33,"")</f>
        <v/>
      </c>
      <c r="BJ33" s="40" t="str">
        <f>IFERROR(#REF!/GAMSopt!BI33,"")</f>
        <v/>
      </c>
    </row>
    <row r="34" spans="1:62" x14ac:dyDescent="0.15">
      <c r="A34" t="e">
        <f>#REF!</f>
        <v>#REF!</v>
      </c>
      <c r="B34" t="str">
        <f>GAMSopt!A34</f>
        <v xml:space="preserve"> Backstop Price (1000 USD per ton CO2)</v>
      </c>
      <c r="C34" s="40" t="str">
        <f>IFERROR(#REF!/GAMSopt!B34,"")</f>
        <v/>
      </c>
      <c r="D34" s="40" t="str">
        <f>IFERROR(#REF!/GAMSopt!C34,"")</f>
        <v/>
      </c>
      <c r="E34" s="40" t="str">
        <f>IFERROR(#REF!/GAMSopt!D34,"")</f>
        <v/>
      </c>
      <c r="F34" s="40" t="str">
        <f>IFERROR(#REF!/GAMSopt!E34,"")</f>
        <v/>
      </c>
      <c r="G34" s="40" t="str">
        <f>IFERROR(#REF!/GAMSopt!F34,"")</f>
        <v/>
      </c>
      <c r="H34" s="40" t="str">
        <f>IFERROR(#REF!/GAMSopt!G34,"")</f>
        <v/>
      </c>
      <c r="I34" s="40" t="str">
        <f>IFERROR(#REF!/GAMSopt!H34,"")</f>
        <v/>
      </c>
      <c r="J34" s="40" t="str">
        <f>IFERROR(#REF!/GAMSopt!I34,"")</f>
        <v/>
      </c>
      <c r="K34" s="40" t="str">
        <f>IFERROR(#REF!/GAMSopt!J34,"")</f>
        <v/>
      </c>
      <c r="L34" s="40" t="str">
        <f>IFERROR(#REF!/GAMSopt!K34,"")</f>
        <v/>
      </c>
      <c r="M34" s="40" t="str">
        <f>IFERROR(#REF!/GAMSopt!L34,"")</f>
        <v/>
      </c>
      <c r="N34" s="40" t="str">
        <f>IFERROR(#REF!/GAMSopt!M34,"")</f>
        <v/>
      </c>
      <c r="O34" s="40" t="str">
        <f>IFERROR(#REF!/GAMSopt!N34,"")</f>
        <v/>
      </c>
      <c r="P34" s="40" t="str">
        <f>IFERROR(#REF!/GAMSopt!O34,"")</f>
        <v/>
      </c>
      <c r="Q34" s="40" t="str">
        <f>IFERROR(#REF!/GAMSopt!P34,"")</f>
        <v/>
      </c>
      <c r="R34" s="40" t="str">
        <f>IFERROR(#REF!/GAMSopt!Q34,"")</f>
        <v/>
      </c>
      <c r="S34" s="40" t="str">
        <f>IFERROR(#REF!/GAMSopt!R34,"")</f>
        <v/>
      </c>
      <c r="T34" s="40" t="str">
        <f>IFERROR(#REF!/GAMSopt!S34,"")</f>
        <v/>
      </c>
      <c r="U34" s="40" t="str">
        <f>IFERROR(#REF!/GAMSopt!T34,"")</f>
        <v/>
      </c>
      <c r="V34" s="40" t="str">
        <f>IFERROR(#REF!/GAMSopt!U34,"")</f>
        <v/>
      </c>
      <c r="W34" s="40" t="str">
        <f>IFERROR(#REF!/GAMSopt!V34,"")</f>
        <v/>
      </c>
      <c r="X34" s="40" t="str">
        <f>IFERROR(#REF!/GAMSopt!W34,"")</f>
        <v/>
      </c>
      <c r="Y34" s="40" t="str">
        <f>IFERROR(#REF!/GAMSopt!X34,"")</f>
        <v/>
      </c>
      <c r="Z34" s="40" t="str">
        <f>IFERROR(#REF!/GAMSopt!Y34,"")</f>
        <v/>
      </c>
      <c r="AA34" s="40" t="str">
        <f>IFERROR(#REF!/GAMSopt!Z34,"")</f>
        <v/>
      </c>
      <c r="AB34" s="40" t="str">
        <f>IFERROR(#REF!/GAMSopt!AA34,"")</f>
        <v/>
      </c>
      <c r="AC34" s="40" t="str">
        <f>IFERROR(#REF!/GAMSopt!AB34,"")</f>
        <v/>
      </c>
      <c r="AD34" s="40" t="str">
        <f>IFERROR(#REF!/GAMSopt!AC34,"")</f>
        <v/>
      </c>
      <c r="AE34" s="40" t="str">
        <f>IFERROR(#REF!/GAMSopt!AD34,"")</f>
        <v/>
      </c>
      <c r="AF34" s="40" t="str">
        <f>IFERROR(#REF!/GAMSopt!AE34,"")</f>
        <v/>
      </c>
      <c r="AG34" s="40" t="str">
        <f>IFERROR(#REF!/GAMSopt!AF34,"")</f>
        <v/>
      </c>
      <c r="AH34" s="40" t="str">
        <f>IFERROR(#REF!/GAMSopt!AG34,"")</f>
        <v/>
      </c>
      <c r="AI34" s="40" t="str">
        <f>IFERROR(#REF!/GAMSopt!AH34,"")</f>
        <v/>
      </c>
      <c r="AJ34" s="40" t="str">
        <f>IFERROR(#REF!/GAMSopt!AI34,"")</f>
        <v/>
      </c>
      <c r="AK34" s="40" t="str">
        <f>IFERROR(#REF!/GAMSopt!AJ34,"")</f>
        <v/>
      </c>
      <c r="AL34" s="40" t="str">
        <f>IFERROR(#REF!/GAMSopt!AK34,"")</f>
        <v/>
      </c>
      <c r="AM34" s="40" t="str">
        <f>IFERROR(#REF!/GAMSopt!AL34,"")</f>
        <v/>
      </c>
      <c r="AN34" s="40" t="str">
        <f>IFERROR(#REF!/GAMSopt!AM34,"")</f>
        <v/>
      </c>
      <c r="AO34" s="40" t="str">
        <f>IFERROR(#REF!/GAMSopt!AN34,"")</f>
        <v/>
      </c>
      <c r="AP34" s="40" t="str">
        <f>IFERROR(#REF!/GAMSopt!AO34,"")</f>
        <v/>
      </c>
      <c r="AQ34" s="40" t="str">
        <f>IFERROR(#REF!/GAMSopt!AP34,"")</f>
        <v/>
      </c>
      <c r="AR34" s="40" t="str">
        <f>IFERROR(#REF!/GAMSopt!AQ34,"")</f>
        <v/>
      </c>
      <c r="AS34" s="40" t="str">
        <f>IFERROR(#REF!/GAMSopt!AR34,"")</f>
        <v/>
      </c>
      <c r="AT34" s="40" t="str">
        <f>IFERROR(#REF!/GAMSopt!AS34,"")</f>
        <v/>
      </c>
      <c r="AU34" s="40" t="str">
        <f>IFERROR(#REF!/GAMSopt!AT34,"")</f>
        <v/>
      </c>
      <c r="AV34" s="40" t="str">
        <f>IFERROR(#REF!/GAMSopt!AU34,"")</f>
        <v/>
      </c>
      <c r="AW34" s="40" t="str">
        <f>IFERROR(#REF!/GAMSopt!AV34,"")</f>
        <v/>
      </c>
      <c r="AX34" s="40" t="str">
        <f>IFERROR(#REF!/GAMSopt!AW34,"")</f>
        <v/>
      </c>
      <c r="AY34" s="40" t="str">
        <f>IFERROR(#REF!/GAMSopt!AX34,"")</f>
        <v/>
      </c>
      <c r="AZ34" s="40" t="str">
        <f>IFERROR(#REF!/GAMSopt!AY34,"")</f>
        <v/>
      </c>
      <c r="BA34" s="40" t="str">
        <f>IFERROR(#REF!/GAMSopt!AZ34,"")</f>
        <v/>
      </c>
      <c r="BB34" s="40" t="str">
        <f>IFERROR(#REF!/GAMSopt!BA34,"")</f>
        <v/>
      </c>
      <c r="BC34" s="40" t="str">
        <f>IFERROR(#REF!/GAMSopt!BB34,"")</f>
        <v/>
      </c>
      <c r="BD34" s="40" t="str">
        <f>IFERROR(#REF!/GAMSopt!BC34,"")</f>
        <v/>
      </c>
      <c r="BE34" s="40" t="str">
        <f>IFERROR(#REF!/GAMSopt!BD34,"")</f>
        <v/>
      </c>
      <c r="BF34" s="40" t="str">
        <f>IFERROR(#REF!/GAMSopt!BE34,"")</f>
        <v/>
      </c>
      <c r="BG34" s="40" t="str">
        <f>IFERROR(#REF!/GAMSopt!BF34,"")</f>
        <v/>
      </c>
      <c r="BH34" s="40" t="str">
        <f>IFERROR(#REF!/GAMSopt!BG34,"")</f>
        <v/>
      </c>
      <c r="BI34" s="40" t="str">
        <f>IFERROR(#REF!/GAMSopt!BH34,"")</f>
        <v/>
      </c>
      <c r="BJ34" s="40" t="str">
        <f>IFERROR(#REF!/GAMSopt!BI34,"")</f>
        <v/>
      </c>
    </row>
    <row r="35" spans="1:62" x14ac:dyDescent="0.15">
      <c r="A35" t="e">
        <f>#REF!</f>
        <v>#REF!</v>
      </c>
      <c r="B35" t="str">
        <f>GAMSopt!A35</f>
        <v>Ratio of Asymptotic to Initial Backstop Price</v>
      </c>
      <c r="C35" s="40" t="str">
        <f>IFERROR(#REF!/GAMSopt!B35,"")</f>
        <v/>
      </c>
      <c r="D35" s="40" t="str">
        <f>IFERROR(#REF!/GAMSopt!C35,"")</f>
        <v/>
      </c>
      <c r="E35" s="40" t="str">
        <f>IFERROR(#REF!/GAMSopt!D35,"")</f>
        <v/>
      </c>
      <c r="F35" s="40" t="str">
        <f>IFERROR(#REF!/GAMSopt!E35,"")</f>
        <v/>
      </c>
      <c r="G35" s="40" t="str">
        <f>IFERROR(#REF!/GAMSopt!F35,"")</f>
        <v/>
      </c>
      <c r="H35" s="40" t="str">
        <f>IFERROR(#REF!/GAMSopt!G35,"")</f>
        <v/>
      </c>
      <c r="I35" s="40" t="str">
        <f>IFERROR(#REF!/GAMSopt!H35,"")</f>
        <v/>
      </c>
      <c r="J35" s="40" t="str">
        <f>IFERROR(#REF!/GAMSopt!I35,"")</f>
        <v/>
      </c>
      <c r="K35" s="40" t="str">
        <f>IFERROR(#REF!/GAMSopt!J35,"")</f>
        <v/>
      </c>
      <c r="L35" s="40" t="str">
        <f>IFERROR(#REF!/GAMSopt!K35,"")</f>
        <v/>
      </c>
      <c r="M35" s="40" t="str">
        <f>IFERROR(#REF!/GAMSopt!L35,"")</f>
        <v/>
      </c>
      <c r="N35" s="40" t="str">
        <f>IFERROR(#REF!/GAMSopt!M35,"")</f>
        <v/>
      </c>
      <c r="O35" s="40" t="str">
        <f>IFERROR(#REF!/GAMSopt!N35,"")</f>
        <v/>
      </c>
      <c r="P35" s="40" t="str">
        <f>IFERROR(#REF!/GAMSopt!O35,"")</f>
        <v/>
      </c>
      <c r="Q35" s="40" t="str">
        <f>IFERROR(#REF!/GAMSopt!P35,"")</f>
        <v/>
      </c>
      <c r="R35" s="40" t="str">
        <f>IFERROR(#REF!/GAMSopt!Q35,"")</f>
        <v/>
      </c>
      <c r="S35" s="40" t="str">
        <f>IFERROR(#REF!/GAMSopt!R35,"")</f>
        <v/>
      </c>
      <c r="T35" s="40" t="str">
        <f>IFERROR(#REF!/GAMSopt!S35,"")</f>
        <v/>
      </c>
      <c r="U35" s="40" t="str">
        <f>IFERROR(#REF!/GAMSopt!T35,"")</f>
        <v/>
      </c>
      <c r="V35" s="40" t="str">
        <f>IFERROR(#REF!/GAMSopt!U35,"")</f>
        <v/>
      </c>
      <c r="W35" s="40" t="str">
        <f>IFERROR(#REF!/GAMSopt!V35,"")</f>
        <v/>
      </c>
      <c r="X35" s="40" t="str">
        <f>IFERROR(#REF!/GAMSopt!W35,"")</f>
        <v/>
      </c>
      <c r="Y35" s="40" t="str">
        <f>IFERROR(#REF!/GAMSopt!X35,"")</f>
        <v/>
      </c>
      <c r="Z35" s="40" t="str">
        <f>IFERROR(#REF!/GAMSopt!Y35,"")</f>
        <v/>
      </c>
      <c r="AA35" s="40" t="str">
        <f>IFERROR(#REF!/GAMSopt!Z35,"")</f>
        <v/>
      </c>
      <c r="AB35" s="40" t="str">
        <f>IFERROR(#REF!/GAMSopt!AA35,"")</f>
        <v/>
      </c>
      <c r="AC35" s="40" t="str">
        <f>IFERROR(#REF!/GAMSopt!AB35,"")</f>
        <v/>
      </c>
      <c r="AD35" s="40" t="str">
        <f>IFERROR(#REF!/GAMSopt!AC35,"")</f>
        <v/>
      </c>
      <c r="AE35" s="40" t="str">
        <f>IFERROR(#REF!/GAMSopt!AD35,"")</f>
        <v/>
      </c>
      <c r="AF35" s="40" t="str">
        <f>IFERROR(#REF!/GAMSopt!AE35,"")</f>
        <v/>
      </c>
      <c r="AG35" s="40" t="str">
        <f>IFERROR(#REF!/GAMSopt!AF35,"")</f>
        <v/>
      </c>
      <c r="AH35" s="40" t="str">
        <f>IFERROR(#REF!/GAMSopt!AG35,"")</f>
        <v/>
      </c>
      <c r="AI35" s="40" t="str">
        <f>IFERROR(#REF!/GAMSopt!AH35,"")</f>
        <v/>
      </c>
      <c r="AJ35" s="40" t="str">
        <f>IFERROR(#REF!/GAMSopt!AI35,"")</f>
        <v/>
      </c>
      <c r="AK35" s="40" t="str">
        <f>IFERROR(#REF!/GAMSopt!AJ35,"")</f>
        <v/>
      </c>
      <c r="AL35" s="40" t="str">
        <f>IFERROR(#REF!/GAMSopt!AK35,"")</f>
        <v/>
      </c>
      <c r="AM35" s="40" t="str">
        <f>IFERROR(#REF!/GAMSopt!AL35,"")</f>
        <v/>
      </c>
      <c r="AN35" s="40" t="str">
        <f>IFERROR(#REF!/GAMSopt!AM35,"")</f>
        <v/>
      </c>
      <c r="AO35" s="40" t="str">
        <f>IFERROR(#REF!/GAMSopt!AN35,"")</f>
        <v/>
      </c>
      <c r="AP35" s="40" t="str">
        <f>IFERROR(#REF!/GAMSopt!AO35,"")</f>
        <v/>
      </c>
      <c r="AQ35" s="40" t="str">
        <f>IFERROR(#REF!/GAMSopt!AP35,"")</f>
        <v/>
      </c>
      <c r="AR35" s="40" t="str">
        <f>IFERROR(#REF!/GAMSopt!AQ35,"")</f>
        <v/>
      </c>
      <c r="AS35" s="40" t="str">
        <f>IFERROR(#REF!/GAMSopt!AR35,"")</f>
        <v/>
      </c>
      <c r="AT35" s="40" t="str">
        <f>IFERROR(#REF!/GAMSopt!AS35,"")</f>
        <v/>
      </c>
      <c r="AU35" s="40" t="str">
        <f>IFERROR(#REF!/GAMSopt!AT35,"")</f>
        <v/>
      </c>
      <c r="AV35" s="40" t="str">
        <f>IFERROR(#REF!/GAMSopt!AU35,"")</f>
        <v/>
      </c>
      <c r="AW35" s="40" t="str">
        <f>IFERROR(#REF!/GAMSopt!AV35,"")</f>
        <v/>
      </c>
      <c r="AX35" s="40" t="str">
        <f>IFERROR(#REF!/GAMSopt!AW35,"")</f>
        <v/>
      </c>
      <c r="AY35" s="40" t="str">
        <f>IFERROR(#REF!/GAMSopt!AX35,"")</f>
        <v/>
      </c>
      <c r="AZ35" s="40" t="str">
        <f>IFERROR(#REF!/GAMSopt!AY35,"")</f>
        <v/>
      </c>
      <c r="BA35" s="40" t="str">
        <f>IFERROR(#REF!/GAMSopt!AZ35,"")</f>
        <v/>
      </c>
      <c r="BB35" s="40" t="str">
        <f>IFERROR(#REF!/GAMSopt!BA35,"")</f>
        <v/>
      </c>
      <c r="BC35" s="40" t="str">
        <f>IFERROR(#REF!/GAMSopt!BB35,"")</f>
        <v/>
      </c>
      <c r="BD35" s="40" t="str">
        <f>IFERROR(#REF!/GAMSopt!BC35,"")</f>
        <v/>
      </c>
      <c r="BE35" s="40" t="str">
        <f>IFERROR(#REF!/GAMSopt!BD35,"")</f>
        <v/>
      </c>
      <c r="BF35" s="40" t="str">
        <f>IFERROR(#REF!/GAMSopt!BE35,"")</f>
        <v/>
      </c>
      <c r="BG35" s="40" t="str">
        <f>IFERROR(#REF!/GAMSopt!BF35,"")</f>
        <v/>
      </c>
      <c r="BH35" s="40" t="str">
        <f>IFERROR(#REF!/GAMSopt!BG35,"")</f>
        <v/>
      </c>
      <c r="BI35" s="40" t="str">
        <f>IFERROR(#REF!/GAMSopt!BH35,"")</f>
        <v/>
      </c>
      <c r="BJ35" s="40" t="str">
        <f>IFERROR(#REF!/GAMSopt!BI35,"")</f>
        <v/>
      </c>
    </row>
    <row r="36" spans="1:62" x14ac:dyDescent="0.15">
      <c r="A36" t="e">
        <f>#REF!</f>
        <v>#REF!</v>
      </c>
      <c r="B36" t="str">
        <f>GAMSopt!A36</f>
        <v>Decline Rate of Backstop Price (per period)</v>
      </c>
      <c r="C36" s="40" t="str">
        <f>IFERROR(#REF!/GAMSopt!B36,"")</f>
        <v/>
      </c>
      <c r="D36" s="40" t="str">
        <f>IFERROR(#REF!/GAMSopt!C36,"")</f>
        <v/>
      </c>
      <c r="E36" s="40" t="str">
        <f>IFERROR(#REF!/GAMSopt!D36,"")</f>
        <v/>
      </c>
      <c r="F36" s="40" t="str">
        <f>IFERROR(#REF!/GAMSopt!E36,"")</f>
        <v/>
      </c>
      <c r="G36" s="40" t="str">
        <f>IFERROR(#REF!/GAMSopt!F36,"")</f>
        <v/>
      </c>
      <c r="H36" s="40" t="str">
        <f>IFERROR(#REF!/GAMSopt!G36,"")</f>
        <v/>
      </c>
      <c r="I36" s="40" t="str">
        <f>IFERROR(#REF!/GAMSopt!H36,"")</f>
        <v/>
      </c>
      <c r="J36" s="40" t="str">
        <f>IFERROR(#REF!/GAMSopt!I36,"")</f>
        <v/>
      </c>
      <c r="K36" s="40" t="str">
        <f>IFERROR(#REF!/GAMSopt!J36,"")</f>
        <v/>
      </c>
      <c r="L36" s="40" t="str">
        <f>IFERROR(#REF!/GAMSopt!K36,"")</f>
        <v/>
      </c>
      <c r="M36" s="40" t="str">
        <f>IFERROR(#REF!/GAMSopt!L36,"")</f>
        <v/>
      </c>
      <c r="N36" s="40" t="str">
        <f>IFERROR(#REF!/GAMSopt!M36,"")</f>
        <v/>
      </c>
      <c r="O36" s="40" t="str">
        <f>IFERROR(#REF!/GAMSopt!N36,"")</f>
        <v/>
      </c>
      <c r="P36" s="40" t="str">
        <f>IFERROR(#REF!/GAMSopt!O36,"")</f>
        <v/>
      </c>
      <c r="Q36" s="40" t="str">
        <f>IFERROR(#REF!/GAMSopt!P36,"")</f>
        <v/>
      </c>
      <c r="R36" s="40" t="str">
        <f>IFERROR(#REF!/GAMSopt!Q36,"")</f>
        <v/>
      </c>
      <c r="S36" s="40" t="str">
        <f>IFERROR(#REF!/GAMSopt!R36,"")</f>
        <v/>
      </c>
      <c r="T36" s="40" t="str">
        <f>IFERROR(#REF!/GAMSopt!S36,"")</f>
        <v/>
      </c>
      <c r="U36" s="40" t="str">
        <f>IFERROR(#REF!/GAMSopt!T36,"")</f>
        <v/>
      </c>
      <c r="V36" s="40" t="str">
        <f>IFERROR(#REF!/GAMSopt!U36,"")</f>
        <v/>
      </c>
      <c r="W36" s="40" t="str">
        <f>IFERROR(#REF!/GAMSopt!V36,"")</f>
        <v/>
      </c>
      <c r="X36" s="40" t="str">
        <f>IFERROR(#REF!/GAMSopt!W36,"")</f>
        <v/>
      </c>
      <c r="Y36" s="40" t="str">
        <f>IFERROR(#REF!/GAMSopt!X36,"")</f>
        <v/>
      </c>
      <c r="Z36" s="40" t="str">
        <f>IFERROR(#REF!/GAMSopt!Y36,"")</f>
        <v/>
      </c>
      <c r="AA36" s="40" t="str">
        <f>IFERROR(#REF!/GAMSopt!Z36,"")</f>
        <v/>
      </c>
      <c r="AB36" s="40" t="str">
        <f>IFERROR(#REF!/GAMSopt!AA36,"")</f>
        <v/>
      </c>
      <c r="AC36" s="40" t="str">
        <f>IFERROR(#REF!/GAMSopt!AB36,"")</f>
        <v/>
      </c>
      <c r="AD36" s="40" t="str">
        <f>IFERROR(#REF!/GAMSopt!AC36,"")</f>
        <v/>
      </c>
      <c r="AE36" s="40" t="str">
        <f>IFERROR(#REF!/GAMSopt!AD36,"")</f>
        <v/>
      </c>
      <c r="AF36" s="40" t="str">
        <f>IFERROR(#REF!/GAMSopt!AE36,"")</f>
        <v/>
      </c>
      <c r="AG36" s="40" t="str">
        <f>IFERROR(#REF!/GAMSopt!AF36,"")</f>
        <v/>
      </c>
      <c r="AH36" s="40" t="str">
        <f>IFERROR(#REF!/GAMSopt!AG36,"")</f>
        <v/>
      </c>
      <c r="AI36" s="40" t="str">
        <f>IFERROR(#REF!/GAMSopt!AH36,"")</f>
        <v/>
      </c>
      <c r="AJ36" s="40" t="str">
        <f>IFERROR(#REF!/GAMSopt!AI36,"")</f>
        <v/>
      </c>
      <c r="AK36" s="40" t="str">
        <f>IFERROR(#REF!/GAMSopt!AJ36,"")</f>
        <v/>
      </c>
      <c r="AL36" s="40" t="str">
        <f>IFERROR(#REF!/GAMSopt!AK36,"")</f>
        <v/>
      </c>
      <c r="AM36" s="40" t="str">
        <f>IFERROR(#REF!/GAMSopt!AL36,"")</f>
        <v/>
      </c>
      <c r="AN36" s="40" t="str">
        <f>IFERROR(#REF!/GAMSopt!AM36,"")</f>
        <v/>
      </c>
      <c r="AO36" s="40" t="str">
        <f>IFERROR(#REF!/GAMSopt!AN36,"")</f>
        <v/>
      </c>
      <c r="AP36" s="40" t="str">
        <f>IFERROR(#REF!/GAMSopt!AO36,"")</f>
        <v/>
      </c>
      <c r="AQ36" s="40" t="str">
        <f>IFERROR(#REF!/GAMSopt!AP36,"")</f>
        <v/>
      </c>
      <c r="AR36" s="40" t="str">
        <f>IFERROR(#REF!/GAMSopt!AQ36,"")</f>
        <v/>
      </c>
      <c r="AS36" s="40" t="str">
        <f>IFERROR(#REF!/GAMSopt!AR36,"")</f>
        <v/>
      </c>
      <c r="AT36" s="40" t="str">
        <f>IFERROR(#REF!/GAMSopt!AS36,"")</f>
        <v/>
      </c>
      <c r="AU36" s="40" t="str">
        <f>IFERROR(#REF!/GAMSopt!AT36,"")</f>
        <v/>
      </c>
      <c r="AV36" s="40" t="str">
        <f>IFERROR(#REF!/GAMSopt!AU36,"")</f>
        <v/>
      </c>
      <c r="AW36" s="40" t="str">
        <f>IFERROR(#REF!/GAMSopt!AV36,"")</f>
        <v/>
      </c>
      <c r="AX36" s="40" t="str">
        <f>IFERROR(#REF!/GAMSopt!AW36,"")</f>
        <v/>
      </c>
      <c r="AY36" s="40" t="str">
        <f>IFERROR(#REF!/GAMSopt!AX36,"")</f>
        <v/>
      </c>
      <c r="AZ36" s="40" t="str">
        <f>IFERROR(#REF!/GAMSopt!AY36,"")</f>
        <v/>
      </c>
      <c r="BA36" s="40" t="str">
        <f>IFERROR(#REF!/GAMSopt!AZ36,"")</f>
        <v/>
      </c>
      <c r="BB36" s="40" t="str">
        <f>IFERROR(#REF!/GAMSopt!BA36,"")</f>
        <v/>
      </c>
      <c r="BC36" s="40" t="str">
        <f>IFERROR(#REF!/GAMSopt!BB36,"")</f>
        <v/>
      </c>
      <c r="BD36" s="40" t="str">
        <f>IFERROR(#REF!/GAMSopt!BC36,"")</f>
        <v/>
      </c>
      <c r="BE36" s="40" t="str">
        <f>IFERROR(#REF!/GAMSopt!BD36,"")</f>
        <v/>
      </c>
      <c r="BF36" s="40" t="str">
        <f>IFERROR(#REF!/GAMSopt!BE36,"")</f>
        <v/>
      </c>
      <c r="BG36" s="40" t="str">
        <f>IFERROR(#REF!/GAMSopt!BF36,"")</f>
        <v/>
      </c>
      <c r="BH36" s="40" t="str">
        <f>IFERROR(#REF!/GAMSopt!BG36,"")</f>
        <v/>
      </c>
      <c r="BI36" s="40" t="str">
        <f>IFERROR(#REF!/GAMSopt!BH36,"")</f>
        <v/>
      </c>
      <c r="BJ36" s="40" t="str">
        <f>IFERROR(#REF!/GAMSopt!BI36,"")</f>
        <v/>
      </c>
    </row>
    <row r="37" spans="1:62" x14ac:dyDescent="0.15">
      <c r="A37" t="e">
        <f>#REF!</f>
        <v>#REF!</v>
      </c>
      <c r="B37" t="str">
        <f>GAMSopt!A37</f>
        <v>Upper limit of Control Rate</v>
      </c>
      <c r="C37" s="40" t="str">
        <f>IFERROR(#REF!/GAMSopt!B37,"")</f>
        <v/>
      </c>
      <c r="D37" s="40" t="str">
        <f>IFERROR(#REF!/GAMSopt!C37,"")</f>
        <v/>
      </c>
      <c r="E37" s="40" t="str">
        <f>IFERROR(#REF!/GAMSopt!D37,"")</f>
        <v/>
      </c>
      <c r="F37" s="40" t="str">
        <f>IFERROR(#REF!/GAMSopt!E37,"")</f>
        <v/>
      </c>
      <c r="G37" s="40" t="str">
        <f>IFERROR(#REF!/GAMSopt!F37,"")</f>
        <v/>
      </c>
      <c r="H37" s="40" t="str">
        <f>IFERROR(#REF!/GAMSopt!G37,"")</f>
        <v/>
      </c>
      <c r="I37" s="40" t="str">
        <f>IFERROR(#REF!/GAMSopt!H37,"")</f>
        <v/>
      </c>
      <c r="J37" s="40" t="str">
        <f>IFERROR(#REF!/GAMSopt!I37,"")</f>
        <v/>
      </c>
      <c r="K37" s="40" t="str">
        <f>IFERROR(#REF!/GAMSopt!J37,"")</f>
        <v/>
      </c>
      <c r="L37" s="40" t="str">
        <f>IFERROR(#REF!/GAMSopt!K37,"")</f>
        <v/>
      </c>
      <c r="M37" s="40" t="str">
        <f>IFERROR(#REF!/GAMSopt!L37,"")</f>
        <v/>
      </c>
      <c r="N37" s="40" t="str">
        <f>IFERROR(#REF!/GAMSopt!M37,"")</f>
        <v/>
      </c>
      <c r="O37" s="40" t="str">
        <f>IFERROR(#REF!/GAMSopt!N37,"")</f>
        <v/>
      </c>
      <c r="P37" s="40" t="str">
        <f>IFERROR(#REF!/GAMSopt!O37,"")</f>
        <v/>
      </c>
      <c r="Q37" s="40" t="str">
        <f>IFERROR(#REF!/GAMSopt!P37,"")</f>
        <v/>
      </c>
      <c r="R37" s="40" t="str">
        <f>IFERROR(#REF!/GAMSopt!Q37,"")</f>
        <v/>
      </c>
      <c r="S37" s="40" t="str">
        <f>IFERROR(#REF!/GAMSopt!R37,"")</f>
        <v/>
      </c>
      <c r="T37" s="40" t="str">
        <f>IFERROR(#REF!/GAMSopt!S37,"")</f>
        <v/>
      </c>
      <c r="U37" s="40" t="str">
        <f>IFERROR(#REF!/GAMSopt!T37,"")</f>
        <v/>
      </c>
      <c r="V37" s="40" t="str">
        <f>IFERROR(#REF!/GAMSopt!U37,"")</f>
        <v/>
      </c>
      <c r="W37" s="40" t="str">
        <f>IFERROR(#REF!/GAMSopt!V37,"")</f>
        <v/>
      </c>
      <c r="X37" s="40" t="str">
        <f>IFERROR(#REF!/GAMSopt!W37,"")</f>
        <v/>
      </c>
      <c r="Y37" s="40" t="str">
        <f>IFERROR(#REF!/GAMSopt!X37,"")</f>
        <v/>
      </c>
      <c r="Z37" s="40" t="str">
        <f>IFERROR(#REF!/GAMSopt!Y37,"")</f>
        <v/>
      </c>
      <c r="AA37" s="40" t="str">
        <f>IFERROR(#REF!/GAMSopt!Z37,"")</f>
        <v/>
      </c>
      <c r="AB37" s="40" t="str">
        <f>IFERROR(#REF!/GAMSopt!AA37,"")</f>
        <v/>
      </c>
      <c r="AC37" s="40" t="str">
        <f>IFERROR(#REF!/GAMSopt!AB37,"")</f>
        <v/>
      </c>
      <c r="AD37" s="40" t="str">
        <f>IFERROR(#REF!/GAMSopt!AC37,"")</f>
        <v/>
      </c>
      <c r="AE37" s="40" t="str">
        <f>IFERROR(#REF!/GAMSopt!AD37,"")</f>
        <v/>
      </c>
      <c r="AF37" s="40" t="str">
        <f>IFERROR(#REF!/GAMSopt!AE37,"")</f>
        <v/>
      </c>
      <c r="AG37" s="40" t="str">
        <f>IFERROR(#REF!/GAMSopt!AF37,"")</f>
        <v/>
      </c>
      <c r="AH37" s="40" t="str">
        <f>IFERROR(#REF!/GAMSopt!AG37,"")</f>
        <v/>
      </c>
      <c r="AI37" s="40" t="str">
        <f>IFERROR(#REF!/GAMSopt!AH37,"")</f>
        <v/>
      </c>
      <c r="AJ37" s="40" t="str">
        <f>IFERROR(#REF!/GAMSopt!AI37,"")</f>
        <v/>
      </c>
      <c r="AK37" s="40" t="str">
        <f>IFERROR(#REF!/GAMSopt!AJ37,"")</f>
        <v/>
      </c>
      <c r="AL37" s="40" t="str">
        <f>IFERROR(#REF!/GAMSopt!AK37,"")</f>
        <v/>
      </c>
      <c r="AM37" s="40" t="str">
        <f>IFERROR(#REF!/GAMSopt!AL37,"")</f>
        <v/>
      </c>
      <c r="AN37" s="40" t="str">
        <f>IFERROR(#REF!/GAMSopt!AM37,"")</f>
        <v/>
      </c>
      <c r="AO37" s="40" t="str">
        <f>IFERROR(#REF!/GAMSopt!AN37,"")</f>
        <v/>
      </c>
      <c r="AP37" s="40" t="str">
        <f>IFERROR(#REF!/GAMSopt!AO37,"")</f>
        <v/>
      </c>
      <c r="AQ37" s="40" t="str">
        <f>IFERROR(#REF!/GAMSopt!AP37,"")</f>
        <v/>
      </c>
      <c r="AR37" s="40" t="str">
        <f>IFERROR(#REF!/GAMSopt!AQ37,"")</f>
        <v/>
      </c>
      <c r="AS37" s="40" t="str">
        <f>IFERROR(#REF!/GAMSopt!AR37,"")</f>
        <v/>
      </c>
      <c r="AT37" s="40" t="str">
        <f>IFERROR(#REF!/GAMSopt!AS37,"")</f>
        <v/>
      </c>
      <c r="AU37" s="40" t="str">
        <f>IFERROR(#REF!/GAMSopt!AT37,"")</f>
        <v/>
      </c>
      <c r="AV37" s="40" t="str">
        <f>IFERROR(#REF!/GAMSopt!AU37,"")</f>
        <v/>
      </c>
      <c r="AW37" s="40" t="str">
        <f>IFERROR(#REF!/GAMSopt!AV37,"")</f>
        <v/>
      </c>
      <c r="AX37" s="40" t="str">
        <f>IFERROR(#REF!/GAMSopt!AW37,"")</f>
        <v/>
      </c>
      <c r="AY37" s="40" t="str">
        <f>IFERROR(#REF!/GAMSopt!AX37,"")</f>
        <v/>
      </c>
      <c r="AZ37" s="40" t="str">
        <f>IFERROR(#REF!/GAMSopt!AY37,"")</f>
        <v/>
      </c>
      <c r="BA37" s="40" t="str">
        <f>IFERROR(#REF!/GAMSopt!AZ37,"")</f>
        <v/>
      </c>
      <c r="BB37" s="40" t="str">
        <f>IFERROR(#REF!/GAMSopt!BA37,"")</f>
        <v/>
      </c>
      <c r="BC37" s="40" t="str">
        <f>IFERROR(#REF!/GAMSopt!BB37,"")</f>
        <v/>
      </c>
      <c r="BD37" s="40" t="str">
        <f>IFERROR(#REF!/GAMSopt!BC37,"")</f>
        <v/>
      </c>
      <c r="BE37" s="40" t="str">
        <f>IFERROR(#REF!/GAMSopt!BD37,"")</f>
        <v/>
      </c>
      <c r="BF37" s="40" t="str">
        <f>IFERROR(#REF!/GAMSopt!BE37,"")</f>
        <v/>
      </c>
      <c r="BG37" s="40" t="str">
        <f>IFERROR(#REF!/GAMSopt!BF37,"")</f>
        <v/>
      </c>
      <c r="BH37" s="40" t="str">
        <f>IFERROR(#REF!/GAMSopt!BG37,"")</f>
        <v/>
      </c>
      <c r="BI37" s="40" t="str">
        <f>IFERROR(#REF!/GAMSopt!BH37,"")</f>
        <v/>
      </c>
      <c r="BJ37" s="40" t="str">
        <f>IFERROR(#REF!/GAMSopt!BI37,"")</f>
        <v/>
      </c>
    </row>
    <row r="38" spans="1:62" x14ac:dyDescent="0.15">
      <c r="A38" t="e">
        <f>#REF!</f>
        <v>#REF!</v>
      </c>
      <c r="B38" t="str">
        <f>GAMSopt!A38</f>
        <v>Backstop Competitive Year (Henceforth pBack declines rapidly)</v>
      </c>
      <c r="C38" s="40" t="str">
        <f>IFERROR(#REF!/GAMSopt!B38,"")</f>
        <v/>
      </c>
      <c r="D38" s="40" t="str">
        <f>IFERROR(#REF!/GAMSopt!C38,"")</f>
        <v/>
      </c>
      <c r="E38" s="40" t="str">
        <f>IFERROR(#REF!/GAMSopt!D38,"")</f>
        <v/>
      </c>
      <c r="F38" s="40" t="str">
        <f>IFERROR(#REF!/GAMSopt!E38,"")</f>
        <v/>
      </c>
      <c r="G38" s="40" t="str">
        <f>IFERROR(#REF!/GAMSopt!F38,"")</f>
        <v/>
      </c>
      <c r="H38" s="40" t="str">
        <f>IFERROR(#REF!/GAMSopt!G38,"")</f>
        <v/>
      </c>
      <c r="I38" s="40" t="str">
        <f>IFERROR(#REF!/GAMSopt!H38,"")</f>
        <v/>
      </c>
      <c r="J38" s="40" t="str">
        <f>IFERROR(#REF!/GAMSopt!I38,"")</f>
        <v/>
      </c>
      <c r="K38" s="40" t="str">
        <f>IFERROR(#REF!/GAMSopt!J38,"")</f>
        <v/>
      </c>
      <c r="L38" s="40" t="str">
        <f>IFERROR(#REF!/GAMSopt!K38,"")</f>
        <v/>
      </c>
      <c r="M38" s="40" t="str">
        <f>IFERROR(#REF!/GAMSopt!L38,"")</f>
        <v/>
      </c>
      <c r="N38" s="40" t="str">
        <f>IFERROR(#REF!/GAMSopt!M38,"")</f>
        <v/>
      </c>
      <c r="O38" s="40" t="str">
        <f>IFERROR(#REF!/GAMSopt!N38,"")</f>
        <v/>
      </c>
      <c r="P38" s="40" t="str">
        <f>IFERROR(#REF!/GAMSopt!O38,"")</f>
        <v/>
      </c>
      <c r="Q38" s="40" t="str">
        <f>IFERROR(#REF!/GAMSopt!P38,"")</f>
        <v/>
      </c>
      <c r="R38" s="40" t="str">
        <f>IFERROR(#REF!/GAMSopt!Q38,"")</f>
        <v/>
      </c>
      <c r="S38" s="40" t="str">
        <f>IFERROR(#REF!/GAMSopt!R38,"")</f>
        <v/>
      </c>
      <c r="T38" s="40" t="str">
        <f>IFERROR(#REF!/GAMSopt!S38,"")</f>
        <v/>
      </c>
      <c r="U38" s="40" t="str">
        <f>IFERROR(#REF!/GAMSopt!T38,"")</f>
        <v/>
      </c>
      <c r="V38" s="40" t="str">
        <f>IFERROR(#REF!/GAMSopt!U38,"")</f>
        <v/>
      </c>
      <c r="W38" s="40" t="str">
        <f>IFERROR(#REF!/GAMSopt!V38,"")</f>
        <v/>
      </c>
      <c r="X38" s="40" t="str">
        <f>IFERROR(#REF!/GAMSopt!W38,"")</f>
        <v/>
      </c>
      <c r="Y38" s="40" t="str">
        <f>IFERROR(#REF!/GAMSopt!X38,"")</f>
        <v/>
      </c>
      <c r="Z38" s="40" t="str">
        <f>IFERROR(#REF!/GAMSopt!Y38,"")</f>
        <v/>
      </c>
      <c r="AA38" s="40" t="str">
        <f>IFERROR(#REF!/GAMSopt!Z38,"")</f>
        <v/>
      </c>
      <c r="AB38" s="40" t="str">
        <f>IFERROR(#REF!/GAMSopt!AA38,"")</f>
        <v/>
      </c>
      <c r="AC38" s="40" t="str">
        <f>IFERROR(#REF!/GAMSopt!AB38,"")</f>
        <v/>
      </c>
      <c r="AD38" s="40" t="str">
        <f>IFERROR(#REF!/GAMSopt!AC38,"")</f>
        <v/>
      </c>
      <c r="AE38" s="40" t="str">
        <f>IFERROR(#REF!/GAMSopt!AD38,"")</f>
        <v/>
      </c>
      <c r="AF38" s="40" t="str">
        <f>IFERROR(#REF!/GAMSopt!AE38,"")</f>
        <v/>
      </c>
      <c r="AG38" s="40" t="str">
        <f>IFERROR(#REF!/GAMSopt!AF38,"")</f>
        <v/>
      </c>
      <c r="AH38" s="40" t="str">
        <f>IFERROR(#REF!/GAMSopt!AG38,"")</f>
        <v/>
      </c>
      <c r="AI38" s="40" t="str">
        <f>IFERROR(#REF!/GAMSopt!AH38,"")</f>
        <v/>
      </c>
      <c r="AJ38" s="40" t="str">
        <f>IFERROR(#REF!/GAMSopt!AI38,"")</f>
        <v/>
      </c>
      <c r="AK38" s="40" t="str">
        <f>IFERROR(#REF!/GAMSopt!AJ38,"")</f>
        <v/>
      </c>
      <c r="AL38" s="40" t="str">
        <f>IFERROR(#REF!/GAMSopt!AK38,"")</f>
        <v/>
      </c>
      <c r="AM38" s="40" t="str">
        <f>IFERROR(#REF!/GAMSopt!AL38,"")</f>
        <v/>
      </c>
      <c r="AN38" s="40" t="str">
        <f>IFERROR(#REF!/GAMSopt!AM38,"")</f>
        <v/>
      </c>
      <c r="AO38" s="40" t="str">
        <f>IFERROR(#REF!/GAMSopt!AN38,"")</f>
        <v/>
      </c>
      <c r="AP38" s="40" t="str">
        <f>IFERROR(#REF!/GAMSopt!AO38,"")</f>
        <v/>
      </c>
      <c r="AQ38" s="40" t="str">
        <f>IFERROR(#REF!/GAMSopt!AP38,"")</f>
        <v/>
      </c>
      <c r="AR38" s="40" t="str">
        <f>IFERROR(#REF!/GAMSopt!AQ38,"")</f>
        <v/>
      </c>
      <c r="AS38" s="40" t="str">
        <f>IFERROR(#REF!/GAMSopt!AR38,"")</f>
        <v/>
      </c>
      <c r="AT38" s="40" t="str">
        <f>IFERROR(#REF!/GAMSopt!AS38,"")</f>
        <v/>
      </c>
      <c r="AU38" s="40" t="str">
        <f>IFERROR(#REF!/GAMSopt!AT38,"")</f>
        <v/>
      </c>
      <c r="AV38" s="40" t="str">
        <f>IFERROR(#REF!/GAMSopt!AU38,"")</f>
        <v/>
      </c>
      <c r="AW38" s="40" t="str">
        <f>IFERROR(#REF!/GAMSopt!AV38,"")</f>
        <v/>
      </c>
      <c r="AX38" s="40" t="str">
        <f>IFERROR(#REF!/GAMSopt!AW38,"")</f>
        <v/>
      </c>
      <c r="AY38" s="40" t="str">
        <f>IFERROR(#REF!/GAMSopt!AX38,"")</f>
        <v/>
      </c>
      <c r="AZ38" s="40" t="str">
        <f>IFERROR(#REF!/GAMSopt!AY38,"")</f>
        <v/>
      </c>
      <c r="BA38" s="40" t="str">
        <f>IFERROR(#REF!/GAMSopt!AZ38,"")</f>
        <v/>
      </c>
      <c r="BB38" s="40" t="str">
        <f>IFERROR(#REF!/GAMSopt!BA38,"")</f>
        <v/>
      </c>
      <c r="BC38" s="40" t="str">
        <f>IFERROR(#REF!/GAMSopt!BB38,"")</f>
        <v/>
      </c>
      <c r="BD38" s="40" t="str">
        <f>IFERROR(#REF!/GAMSopt!BC38,"")</f>
        <v/>
      </c>
      <c r="BE38" s="40" t="str">
        <f>IFERROR(#REF!/GAMSopt!BD38,"")</f>
        <v/>
      </c>
      <c r="BF38" s="40" t="str">
        <f>IFERROR(#REF!/GAMSopt!BE38,"")</f>
        <v/>
      </c>
      <c r="BG38" s="40" t="str">
        <f>IFERROR(#REF!/GAMSopt!BF38,"")</f>
        <v/>
      </c>
      <c r="BH38" s="40" t="str">
        <f>IFERROR(#REF!/GAMSopt!BG38,"")</f>
        <v/>
      </c>
      <c r="BI38" s="40" t="str">
        <f>IFERROR(#REF!/GAMSopt!BH38,"")</f>
        <v/>
      </c>
      <c r="BJ38" s="40" t="str">
        <f>IFERROR(#REF!/GAMSopt!BI38,"")</f>
        <v/>
      </c>
    </row>
    <row r="39" spans="1:62" x14ac:dyDescent="0.15">
      <c r="A39" t="e">
        <f>#REF!</f>
        <v>#REF!</v>
      </c>
      <c r="B39" t="str">
        <f>GAMSopt!A39</f>
        <v>Exponent of control cost function</v>
      </c>
      <c r="C39" s="40" t="str">
        <f>IFERROR(#REF!/GAMSopt!B39,"")</f>
        <v/>
      </c>
      <c r="D39" s="40" t="str">
        <f>IFERROR(#REF!/GAMSopt!C39,"")</f>
        <v/>
      </c>
      <c r="E39" s="40" t="str">
        <f>IFERROR(#REF!/GAMSopt!D39,"")</f>
        <v/>
      </c>
      <c r="F39" s="40" t="str">
        <f>IFERROR(#REF!/GAMSopt!E39,"")</f>
        <v/>
      </c>
      <c r="G39" s="40" t="str">
        <f>IFERROR(#REF!/GAMSopt!F39,"")</f>
        <v/>
      </c>
      <c r="H39" s="40" t="str">
        <f>IFERROR(#REF!/GAMSopt!G39,"")</f>
        <v/>
      </c>
      <c r="I39" s="40" t="str">
        <f>IFERROR(#REF!/GAMSopt!H39,"")</f>
        <v/>
      </c>
      <c r="J39" s="40" t="str">
        <f>IFERROR(#REF!/GAMSopt!I39,"")</f>
        <v/>
      </c>
      <c r="K39" s="40" t="str">
        <f>IFERROR(#REF!/GAMSopt!J39,"")</f>
        <v/>
      </c>
      <c r="L39" s="40" t="str">
        <f>IFERROR(#REF!/GAMSopt!K39,"")</f>
        <v/>
      </c>
      <c r="M39" s="40" t="str">
        <f>IFERROR(#REF!/GAMSopt!L39,"")</f>
        <v/>
      </c>
      <c r="N39" s="40" t="str">
        <f>IFERROR(#REF!/GAMSopt!M39,"")</f>
        <v/>
      </c>
      <c r="O39" s="40" t="str">
        <f>IFERROR(#REF!/GAMSopt!N39,"")</f>
        <v/>
      </c>
      <c r="P39" s="40" t="str">
        <f>IFERROR(#REF!/GAMSopt!O39,"")</f>
        <v/>
      </c>
      <c r="Q39" s="40" t="str">
        <f>IFERROR(#REF!/GAMSopt!P39,"")</f>
        <v/>
      </c>
      <c r="R39" s="40" t="str">
        <f>IFERROR(#REF!/GAMSopt!Q39,"")</f>
        <v/>
      </c>
      <c r="S39" s="40" t="str">
        <f>IFERROR(#REF!/GAMSopt!R39,"")</f>
        <v/>
      </c>
      <c r="T39" s="40" t="str">
        <f>IFERROR(#REF!/GAMSopt!S39,"")</f>
        <v/>
      </c>
      <c r="U39" s="40" t="str">
        <f>IFERROR(#REF!/GAMSopt!T39,"")</f>
        <v/>
      </c>
      <c r="V39" s="40" t="str">
        <f>IFERROR(#REF!/GAMSopt!U39,"")</f>
        <v/>
      </c>
      <c r="W39" s="40" t="str">
        <f>IFERROR(#REF!/GAMSopt!V39,"")</f>
        <v/>
      </c>
      <c r="X39" s="40" t="str">
        <f>IFERROR(#REF!/GAMSopt!W39,"")</f>
        <v/>
      </c>
      <c r="Y39" s="40" t="str">
        <f>IFERROR(#REF!/GAMSopt!X39,"")</f>
        <v/>
      </c>
      <c r="Z39" s="40" t="str">
        <f>IFERROR(#REF!/GAMSopt!Y39,"")</f>
        <v/>
      </c>
      <c r="AA39" s="40" t="str">
        <f>IFERROR(#REF!/GAMSopt!Z39,"")</f>
        <v/>
      </c>
      <c r="AB39" s="40" t="str">
        <f>IFERROR(#REF!/GAMSopt!AA39,"")</f>
        <v/>
      </c>
      <c r="AC39" s="40" t="str">
        <f>IFERROR(#REF!/GAMSopt!AB39,"")</f>
        <v/>
      </c>
      <c r="AD39" s="40" t="str">
        <f>IFERROR(#REF!/GAMSopt!AC39,"")</f>
        <v/>
      </c>
      <c r="AE39" s="40" t="str">
        <f>IFERROR(#REF!/GAMSopt!AD39,"")</f>
        <v/>
      </c>
      <c r="AF39" s="40" t="str">
        <f>IFERROR(#REF!/GAMSopt!AE39,"")</f>
        <v/>
      </c>
      <c r="AG39" s="40" t="str">
        <f>IFERROR(#REF!/GAMSopt!AF39,"")</f>
        <v/>
      </c>
      <c r="AH39" s="40" t="str">
        <f>IFERROR(#REF!/GAMSopt!AG39,"")</f>
        <v/>
      </c>
      <c r="AI39" s="40" t="str">
        <f>IFERROR(#REF!/GAMSopt!AH39,"")</f>
        <v/>
      </c>
      <c r="AJ39" s="40" t="str">
        <f>IFERROR(#REF!/GAMSopt!AI39,"")</f>
        <v/>
      </c>
      <c r="AK39" s="40" t="str">
        <f>IFERROR(#REF!/GAMSopt!AJ39,"")</f>
        <v/>
      </c>
      <c r="AL39" s="40" t="str">
        <f>IFERROR(#REF!/GAMSopt!AK39,"")</f>
        <v/>
      </c>
      <c r="AM39" s="40" t="str">
        <f>IFERROR(#REF!/GAMSopt!AL39,"")</f>
        <v/>
      </c>
      <c r="AN39" s="40" t="str">
        <f>IFERROR(#REF!/GAMSopt!AM39,"")</f>
        <v/>
      </c>
      <c r="AO39" s="40" t="str">
        <f>IFERROR(#REF!/GAMSopt!AN39,"")</f>
        <v/>
      </c>
      <c r="AP39" s="40" t="str">
        <f>IFERROR(#REF!/GAMSopt!AO39,"")</f>
        <v/>
      </c>
      <c r="AQ39" s="40" t="str">
        <f>IFERROR(#REF!/GAMSopt!AP39,"")</f>
        <v/>
      </c>
      <c r="AR39" s="40" t="str">
        <f>IFERROR(#REF!/GAMSopt!AQ39,"")</f>
        <v/>
      </c>
      <c r="AS39" s="40" t="str">
        <f>IFERROR(#REF!/GAMSopt!AR39,"")</f>
        <v/>
      </c>
      <c r="AT39" s="40" t="str">
        <f>IFERROR(#REF!/GAMSopt!AS39,"")</f>
        <v/>
      </c>
      <c r="AU39" s="40" t="str">
        <f>IFERROR(#REF!/GAMSopt!AT39,"")</f>
        <v/>
      </c>
      <c r="AV39" s="40" t="str">
        <f>IFERROR(#REF!/GAMSopt!AU39,"")</f>
        <v/>
      </c>
      <c r="AW39" s="40" t="str">
        <f>IFERROR(#REF!/GAMSopt!AV39,"")</f>
        <v/>
      </c>
      <c r="AX39" s="40" t="str">
        <f>IFERROR(#REF!/GAMSopt!AW39,"")</f>
        <v/>
      </c>
      <c r="AY39" s="40" t="str">
        <f>IFERROR(#REF!/GAMSopt!AX39,"")</f>
        <v/>
      </c>
      <c r="AZ39" s="40" t="str">
        <f>IFERROR(#REF!/GAMSopt!AY39,"")</f>
        <v/>
      </c>
      <c r="BA39" s="40" t="str">
        <f>IFERROR(#REF!/GAMSopt!AZ39,"")</f>
        <v/>
      </c>
      <c r="BB39" s="40" t="str">
        <f>IFERROR(#REF!/GAMSopt!BA39,"")</f>
        <v/>
      </c>
      <c r="BC39" s="40" t="str">
        <f>IFERROR(#REF!/GAMSopt!BB39,"")</f>
        <v/>
      </c>
      <c r="BD39" s="40" t="str">
        <f>IFERROR(#REF!/GAMSopt!BC39,"")</f>
        <v/>
      </c>
      <c r="BE39" s="40" t="str">
        <f>IFERROR(#REF!/GAMSopt!BD39,"")</f>
        <v/>
      </c>
      <c r="BF39" s="40" t="str">
        <f>IFERROR(#REF!/GAMSopt!BE39,"")</f>
        <v/>
      </c>
      <c r="BG39" s="40" t="str">
        <f>IFERROR(#REF!/GAMSopt!BF39,"")</f>
        <v/>
      </c>
      <c r="BH39" s="40" t="str">
        <f>IFERROR(#REF!/GAMSopt!BG39,"")</f>
        <v/>
      </c>
      <c r="BI39" s="40" t="str">
        <f>IFERROR(#REF!/GAMSopt!BH39,"")</f>
        <v/>
      </c>
      <c r="BJ39" s="40" t="str">
        <f>IFERROR(#REF!/GAMSopt!BI39,"")</f>
        <v/>
      </c>
    </row>
    <row r="40" spans="1:62" x14ac:dyDescent="0.15">
      <c r="A40" t="e">
        <f>#REF!</f>
        <v>#REF!</v>
      </c>
      <c r="B40" t="str">
        <f>GAMSopt!A40</f>
        <v>* EMISSIONS</v>
      </c>
      <c r="C40" s="40" t="str">
        <f>IFERROR(#REF!/GAMSopt!B40,"")</f>
        <v/>
      </c>
      <c r="D40" s="40" t="str">
        <f>IFERROR(#REF!/GAMSopt!C40,"")</f>
        <v/>
      </c>
      <c r="E40" s="40" t="str">
        <f>IFERROR(#REF!/GAMSopt!D40,"")</f>
        <v/>
      </c>
      <c r="F40" s="40" t="str">
        <f>IFERROR(#REF!/GAMSopt!E40,"")</f>
        <v/>
      </c>
      <c r="G40" s="40" t="str">
        <f>IFERROR(#REF!/GAMSopt!F40,"")</f>
        <v/>
      </c>
      <c r="H40" s="40" t="str">
        <f>IFERROR(#REF!/GAMSopt!G40,"")</f>
        <v/>
      </c>
      <c r="I40" s="40" t="str">
        <f>IFERROR(#REF!/GAMSopt!H40,"")</f>
        <v/>
      </c>
      <c r="J40" s="40" t="str">
        <f>IFERROR(#REF!/GAMSopt!I40,"")</f>
        <v/>
      </c>
      <c r="K40" s="40" t="str">
        <f>IFERROR(#REF!/GAMSopt!J40,"")</f>
        <v/>
      </c>
      <c r="L40" s="40" t="str">
        <f>IFERROR(#REF!/GAMSopt!K40,"")</f>
        <v/>
      </c>
      <c r="M40" s="40" t="str">
        <f>IFERROR(#REF!/GAMSopt!L40,"")</f>
        <v/>
      </c>
      <c r="N40" s="40" t="str">
        <f>IFERROR(#REF!/GAMSopt!M40,"")</f>
        <v/>
      </c>
      <c r="O40" s="40" t="str">
        <f>IFERROR(#REF!/GAMSopt!N40,"")</f>
        <v/>
      </c>
      <c r="P40" s="40" t="str">
        <f>IFERROR(#REF!/GAMSopt!O40,"")</f>
        <v/>
      </c>
      <c r="Q40" s="40" t="str">
        <f>IFERROR(#REF!/GAMSopt!P40,"")</f>
        <v/>
      </c>
      <c r="R40" s="40" t="str">
        <f>IFERROR(#REF!/GAMSopt!Q40,"")</f>
        <v/>
      </c>
      <c r="S40" s="40" t="str">
        <f>IFERROR(#REF!/GAMSopt!R40,"")</f>
        <v/>
      </c>
      <c r="T40" s="40" t="str">
        <f>IFERROR(#REF!/GAMSopt!S40,"")</f>
        <v/>
      </c>
      <c r="U40" s="40" t="str">
        <f>IFERROR(#REF!/GAMSopt!T40,"")</f>
        <v/>
      </c>
      <c r="V40" s="40" t="str">
        <f>IFERROR(#REF!/GAMSopt!U40,"")</f>
        <v/>
      </c>
      <c r="W40" s="40" t="str">
        <f>IFERROR(#REF!/GAMSopt!V40,"")</f>
        <v/>
      </c>
      <c r="X40" s="40" t="str">
        <f>IFERROR(#REF!/GAMSopt!W40,"")</f>
        <v/>
      </c>
      <c r="Y40" s="40" t="str">
        <f>IFERROR(#REF!/GAMSopt!X40,"")</f>
        <v/>
      </c>
      <c r="Z40" s="40" t="str">
        <f>IFERROR(#REF!/GAMSopt!Y40,"")</f>
        <v/>
      </c>
      <c r="AA40" s="40" t="str">
        <f>IFERROR(#REF!/GAMSopt!Z40,"")</f>
        <v/>
      </c>
      <c r="AB40" s="40" t="str">
        <f>IFERROR(#REF!/GAMSopt!AA40,"")</f>
        <v/>
      </c>
      <c r="AC40" s="40" t="str">
        <f>IFERROR(#REF!/GAMSopt!AB40,"")</f>
        <v/>
      </c>
      <c r="AD40" s="40" t="str">
        <f>IFERROR(#REF!/GAMSopt!AC40,"")</f>
        <v/>
      </c>
      <c r="AE40" s="40" t="str">
        <f>IFERROR(#REF!/GAMSopt!AD40,"")</f>
        <v/>
      </c>
      <c r="AF40" s="40" t="str">
        <f>IFERROR(#REF!/GAMSopt!AE40,"")</f>
        <v/>
      </c>
      <c r="AG40" s="40" t="str">
        <f>IFERROR(#REF!/GAMSopt!AF40,"")</f>
        <v/>
      </c>
      <c r="AH40" s="40" t="str">
        <f>IFERROR(#REF!/GAMSopt!AG40,"")</f>
        <v/>
      </c>
      <c r="AI40" s="40" t="str">
        <f>IFERROR(#REF!/GAMSopt!AH40,"")</f>
        <v/>
      </c>
      <c r="AJ40" s="40" t="str">
        <f>IFERROR(#REF!/GAMSopt!AI40,"")</f>
        <v/>
      </c>
      <c r="AK40" s="40" t="str">
        <f>IFERROR(#REF!/GAMSopt!AJ40,"")</f>
        <v/>
      </c>
      <c r="AL40" s="40" t="str">
        <f>IFERROR(#REF!/GAMSopt!AK40,"")</f>
        <v/>
      </c>
      <c r="AM40" s="40" t="str">
        <f>IFERROR(#REF!/GAMSopt!AL40,"")</f>
        <v/>
      </c>
      <c r="AN40" s="40" t="str">
        <f>IFERROR(#REF!/GAMSopt!AM40,"")</f>
        <v/>
      </c>
      <c r="AO40" s="40" t="str">
        <f>IFERROR(#REF!/GAMSopt!AN40,"")</f>
        <v/>
      </c>
      <c r="AP40" s="40" t="str">
        <f>IFERROR(#REF!/GAMSopt!AO40,"")</f>
        <v/>
      </c>
      <c r="AQ40" s="40" t="str">
        <f>IFERROR(#REF!/GAMSopt!AP40,"")</f>
        <v/>
      </c>
      <c r="AR40" s="40" t="str">
        <f>IFERROR(#REF!/GAMSopt!AQ40,"")</f>
        <v/>
      </c>
      <c r="AS40" s="40" t="str">
        <f>IFERROR(#REF!/GAMSopt!AR40,"")</f>
        <v/>
      </c>
      <c r="AT40" s="40" t="str">
        <f>IFERROR(#REF!/GAMSopt!AS40,"")</f>
        <v/>
      </c>
      <c r="AU40" s="40" t="str">
        <f>IFERROR(#REF!/GAMSopt!AT40,"")</f>
        <v/>
      </c>
      <c r="AV40" s="40" t="str">
        <f>IFERROR(#REF!/GAMSopt!AU40,"")</f>
        <v/>
      </c>
      <c r="AW40" s="40" t="str">
        <f>IFERROR(#REF!/GAMSopt!AV40,"")</f>
        <v/>
      </c>
      <c r="AX40" s="40" t="str">
        <f>IFERROR(#REF!/GAMSopt!AW40,"")</f>
        <v/>
      </c>
      <c r="AY40" s="40" t="str">
        <f>IFERROR(#REF!/GAMSopt!AX40,"")</f>
        <v/>
      </c>
      <c r="AZ40" s="40" t="str">
        <f>IFERROR(#REF!/GAMSopt!AY40,"")</f>
        <v/>
      </c>
      <c r="BA40" s="40" t="str">
        <f>IFERROR(#REF!/GAMSopt!AZ40,"")</f>
        <v/>
      </c>
      <c r="BB40" s="40" t="str">
        <f>IFERROR(#REF!/GAMSopt!BA40,"")</f>
        <v/>
      </c>
      <c r="BC40" s="40" t="str">
        <f>IFERROR(#REF!/GAMSopt!BB40,"")</f>
        <v/>
      </c>
      <c r="BD40" s="40" t="str">
        <f>IFERROR(#REF!/GAMSopt!BC40,"")</f>
        <v/>
      </c>
      <c r="BE40" s="40" t="str">
        <f>IFERROR(#REF!/GAMSopt!BD40,"")</f>
        <v/>
      </c>
      <c r="BF40" s="40" t="str">
        <f>IFERROR(#REF!/GAMSopt!BE40,"")</f>
        <v/>
      </c>
      <c r="BG40" s="40" t="str">
        <f>IFERROR(#REF!/GAMSopt!BF40,"")</f>
        <v/>
      </c>
      <c r="BH40" s="40" t="str">
        <f>IFERROR(#REF!/GAMSopt!BG40,"")</f>
        <v/>
      </c>
      <c r="BI40" s="40" t="str">
        <f>IFERROR(#REF!/GAMSopt!BH40,"")</f>
        <v/>
      </c>
      <c r="BJ40" s="40" t="str">
        <f>IFERROR(#REF!/GAMSopt!BI40,"")</f>
        <v/>
      </c>
    </row>
    <row r="41" spans="1:62" x14ac:dyDescent="0.15">
      <c r="A41" t="e">
        <f>#REF!</f>
        <v>#REF!</v>
      </c>
      <c r="B41" t="str">
        <f>GAMSopt!A41</f>
        <v>Sigma (Industrial MTCO2 per 1000 USD [2000]</v>
      </c>
      <c r="C41" s="40" t="str">
        <f>IFERROR(#REF!/GAMSopt!B41,"")</f>
        <v/>
      </c>
      <c r="D41" s="40" t="str">
        <f>IFERROR(#REF!/GAMSopt!C41,"")</f>
        <v/>
      </c>
      <c r="E41" s="40" t="str">
        <f>IFERROR(#REF!/GAMSopt!D41,"")</f>
        <v/>
      </c>
      <c r="F41" s="40" t="str">
        <f>IFERROR(#REF!/GAMSopt!E41,"")</f>
        <v/>
      </c>
      <c r="G41" s="40" t="str">
        <f>IFERROR(#REF!/GAMSopt!F41,"")</f>
        <v/>
      </c>
      <c r="H41" s="40" t="str">
        <f>IFERROR(#REF!/GAMSopt!G41,"")</f>
        <v/>
      </c>
      <c r="I41" s="40" t="str">
        <f>IFERROR(#REF!/GAMSopt!H41,"")</f>
        <v/>
      </c>
      <c r="J41" s="40" t="str">
        <f>IFERROR(#REF!/GAMSopt!I41,"")</f>
        <v/>
      </c>
      <c r="K41" s="40" t="str">
        <f>IFERROR(#REF!/GAMSopt!J41,"")</f>
        <v/>
      </c>
      <c r="L41" s="40" t="str">
        <f>IFERROR(#REF!/GAMSopt!K41,"")</f>
        <v/>
      </c>
      <c r="M41" s="40" t="str">
        <f>IFERROR(#REF!/GAMSopt!L41,"")</f>
        <v/>
      </c>
      <c r="N41" s="40" t="str">
        <f>IFERROR(#REF!/GAMSopt!M41,"")</f>
        <v/>
      </c>
      <c r="O41" s="40" t="str">
        <f>IFERROR(#REF!/GAMSopt!N41,"")</f>
        <v/>
      </c>
      <c r="P41" s="40" t="str">
        <f>IFERROR(#REF!/GAMSopt!O41,"")</f>
        <v/>
      </c>
      <c r="Q41" s="40" t="str">
        <f>IFERROR(#REF!/GAMSopt!P41,"")</f>
        <v/>
      </c>
      <c r="R41" s="40" t="str">
        <f>IFERROR(#REF!/GAMSopt!Q41,"")</f>
        <v/>
      </c>
      <c r="S41" s="40" t="str">
        <f>IFERROR(#REF!/GAMSopt!R41,"")</f>
        <v/>
      </c>
      <c r="T41" s="40" t="str">
        <f>IFERROR(#REF!/GAMSopt!S41,"")</f>
        <v/>
      </c>
      <c r="U41" s="40" t="str">
        <f>IFERROR(#REF!/GAMSopt!T41,"")</f>
        <v/>
      </c>
      <c r="V41" s="40" t="str">
        <f>IFERROR(#REF!/GAMSopt!U41,"")</f>
        <v/>
      </c>
      <c r="W41" s="40" t="str">
        <f>IFERROR(#REF!/GAMSopt!V41,"")</f>
        <v/>
      </c>
      <c r="X41" s="40" t="str">
        <f>IFERROR(#REF!/GAMSopt!W41,"")</f>
        <v/>
      </c>
      <c r="Y41" s="40" t="str">
        <f>IFERROR(#REF!/GAMSopt!X41,"")</f>
        <v/>
      </c>
      <c r="Z41" s="40" t="str">
        <f>IFERROR(#REF!/GAMSopt!Y41,"")</f>
        <v/>
      </c>
      <c r="AA41" s="40" t="str">
        <f>IFERROR(#REF!/GAMSopt!Z41,"")</f>
        <v/>
      </c>
      <c r="AB41" s="40" t="str">
        <f>IFERROR(#REF!/GAMSopt!AA41,"")</f>
        <v/>
      </c>
      <c r="AC41" s="40" t="str">
        <f>IFERROR(#REF!/GAMSopt!AB41,"")</f>
        <v/>
      </c>
      <c r="AD41" s="40" t="str">
        <f>IFERROR(#REF!/GAMSopt!AC41,"")</f>
        <v/>
      </c>
      <c r="AE41" s="40" t="str">
        <f>IFERROR(#REF!/GAMSopt!AD41,"")</f>
        <v/>
      </c>
      <c r="AF41" s="40" t="str">
        <f>IFERROR(#REF!/GAMSopt!AE41,"")</f>
        <v/>
      </c>
      <c r="AG41" s="40" t="str">
        <f>IFERROR(#REF!/GAMSopt!AF41,"")</f>
        <v/>
      </c>
      <c r="AH41" s="40" t="str">
        <f>IFERROR(#REF!/GAMSopt!AG41,"")</f>
        <v/>
      </c>
      <c r="AI41" s="40" t="str">
        <f>IFERROR(#REF!/GAMSopt!AH41,"")</f>
        <v/>
      </c>
      <c r="AJ41" s="40" t="str">
        <f>IFERROR(#REF!/GAMSopt!AI41,"")</f>
        <v/>
      </c>
      <c r="AK41" s="40" t="str">
        <f>IFERROR(#REF!/GAMSopt!AJ41,"")</f>
        <v/>
      </c>
      <c r="AL41" s="40" t="str">
        <f>IFERROR(#REF!/GAMSopt!AK41,"")</f>
        <v/>
      </c>
      <c r="AM41" s="40" t="str">
        <f>IFERROR(#REF!/GAMSopt!AL41,"")</f>
        <v/>
      </c>
      <c r="AN41" s="40" t="str">
        <f>IFERROR(#REF!/GAMSopt!AM41,"")</f>
        <v/>
      </c>
      <c r="AO41" s="40" t="str">
        <f>IFERROR(#REF!/GAMSopt!AN41,"")</f>
        <v/>
      </c>
      <c r="AP41" s="40" t="str">
        <f>IFERROR(#REF!/GAMSopt!AO41,"")</f>
        <v/>
      </c>
      <c r="AQ41" s="40" t="str">
        <f>IFERROR(#REF!/GAMSopt!AP41,"")</f>
        <v/>
      </c>
      <c r="AR41" s="40" t="str">
        <f>IFERROR(#REF!/GAMSopt!AQ41,"")</f>
        <v/>
      </c>
      <c r="AS41" s="40" t="str">
        <f>IFERROR(#REF!/GAMSopt!AR41,"")</f>
        <v/>
      </c>
      <c r="AT41" s="40" t="str">
        <f>IFERROR(#REF!/GAMSopt!AS41,"")</f>
        <v/>
      </c>
      <c r="AU41" s="40" t="str">
        <f>IFERROR(#REF!/GAMSopt!AT41,"")</f>
        <v/>
      </c>
      <c r="AV41" s="40" t="str">
        <f>IFERROR(#REF!/GAMSopt!AU41,"")</f>
        <v/>
      </c>
      <c r="AW41" s="40" t="str">
        <f>IFERROR(#REF!/GAMSopt!AV41,"")</f>
        <v/>
      </c>
      <c r="AX41" s="40" t="str">
        <f>IFERROR(#REF!/GAMSopt!AW41,"")</f>
        <v/>
      </c>
      <c r="AY41" s="40" t="str">
        <f>IFERROR(#REF!/GAMSopt!AX41,"")</f>
        <v/>
      </c>
      <c r="AZ41" s="40" t="str">
        <f>IFERROR(#REF!/GAMSopt!AY41,"")</f>
        <v/>
      </c>
      <c r="BA41" s="40" t="str">
        <f>IFERROR(#REF!/GAMSopt!AZ41,"")</f>
        <v/>
      </c>
      <c r="BB41" s="40" t="str">
        <f>IFERROR(#REF!/GAMSopt!BA41,"")</f>
        <v/>
      </c>
      <c r="BC41" s="40" t="str">
        <f>IFERROR(#REF!/GAMSopt!BB41,"")</f>
        <v/>
      </c>
      <c r="BD41" s="40" t="str">
        <f>IFERROR(#REF!/GAMSopt!BC41,"")</f>
        <v/>
      </c>
      <c r="BE41" s="40" t="str">
        <f>IFERROR(#REF!/GAMSopt!BD41,"")</f>
        <v/>
      </c>
      <c r="BF41" s="40" t="str">
        <f>IFERROR(#REF!/GAMSopt!BE41,"")</f>
        <v/>
      </c>
      <c r="BG41" s="40" t="str">
        <f>IFERROR(#REF!/GAMSopt!BF41,"")</f>
        <v/>
      </c>
      <c r="BH41" s="40" t="str">
        <f>IFERROR(#REF!/GAMSopt!BG41,"")</f>
        <v/>
      </c>
      <c r="BI41" s="40" t="str">
        <f>IFERROR(#REF!/GAMSopt!BH41,"")</f>
        <v/>
      </c>
      <c r="BJ41" s="40" t="str">
        <f>IFERROR(#REF!/GAMSopt!BI41,"")</f>
        <v/>
      </c>
    </row>
    <row r="42" spans="1:62" x14ac:dyDescent="0.15">
      <c r="A42" t="e">
        <f>#REF!</f>
        <v>#REF!</v>
      </c>
      <c r="B42" t="str">
        <f>GAMSopt!A42</f>
        <v>Initial Sigma</v>
      </c>
      <c r="C42" s="40" t="str">
        <f>IFERROR(#REF!/GAMSopt!B42,"")</f>
        <v/>
      </c>
      <c r="D42" s="40" t="str">
        <f>IFERROR(#REF!/GAMSopt!C42,"")</f>
        <v/>
      </c>
      <c r="E42" s="40" t="str">
        <f>IFERROR(#REF!/GAMSopt!D42,"")</f>
        <v/>
      </c>
      <c r="F42" s="40" t="str">
        <f>IFERROR(#REF!/GAMSopt!E42,"")</f>
        <v/>
      </c>
      <c r="G42" s="40" t="str">
        <f>IFERROR(#REF!/GAMSopt!F42,"")</f>
        <v/>
      </c>
      <c r="H42" s="40" t="str">
        <f>IFERROR(#REF!/GAMSopt!G42,"")</f>
        <v/>
      </c>
      <c r="I42" s="40" t="str">
        <f>IFERROR(#REF!/GAMSopt!H42,"")</f>
        <v/>
      </c>
      <c r="J42" s="40" t="str">
        <f>IFERROR(#REF!/GAMSopt!I42,"")</f>
        <v/>
      </c>
      <c r="K42" s="40" t="str">
        <f>IFERROR(#REF!/GAMSopt!J42,"")</f>
        <v/>
      </c>
      <c r="L42" s="40" t="str">
        <f>IFERROR(#REF!/GAMSopt!K42,"")</f>
        <v/>
      </c>
      <c r="M42" s="40" t="str">
        <f>IFERROR(#REF!/GAMSopt!L42,"")</f>
        <v/>
      </c>
      <c r="N42" s="40" t="str">
        <f>IFERROR(#REF!/GAMSopt!M42,"")</f>
        <v/>
      </c>
      <c r="O42" s="40" t="str">
        <f>IFERROR(#REF!/GAMSopt!N42,"")</f>
        <v/>
      </c>
      <c r="P42" s="40" t="str">
        <f>IFERROR(#REF!/GAMSopt!O42,"")</f>
        <v/>
      </c>
      <c r="Q42" s="40" t="str">
        <f>IFERROR(#REF!/GAMSopt!P42,"")</f>
        <v/>
      </c>
      <c r="R42" s="40" t="str">
        <f>IFERROR(#REF!/GAMSopt!Q42,"")</f>
        <v/>
      </c>
      <c r="S42" s="40" t="str">
        <f>IFERROR(#REF!/GAMSopt!R42,"")</f>
        <v/>
      </c>
      <c r="T42" s="40" t="str">
        <f>IFERROR(#REF!/GAMSopt!S42,"")</f>
        <v/>
      </c>
      <c r="U42" s="40" t="str">
        <f>IFERROR(#REF!/GAMSopt!T42,"")</f>
        <v/>
      </c>
      <c r="V42" s="40" t="str">
        <f>IFERROR(#REF!/GAMSopt!U42,"")</f>
        <v/>
      </c>
      <c r="W42" s="40" t="str">
        <f>IFERROR(#REF!/GAMSopt!V42,"")</f>
        <v/>
      </c>
      <c r="X42" s="40" t="str">
        <f>IFERROR(#REF!/GAMSopt!W42,"")</f>
        <v/>
      </c>
      <c r="Y42" s="40" t="str">
        <f>IFERROR(#REF!/GAMSopt!X42,"")</f>
        <v/>
      </c>
      <c r="Z42" s="40" t="str">
        <f>IFERROR(#REF!/GAMSopt!Y42,"")</f>
        <v/>
      </c>
      <c r="AA42" s="40" t="str">
        <f>IFERROR(#REF!/GAMSopt!Z42,"")</f>
        <v/>
      </c>
      <c r="AB42" s="40" t="str">
        <f>IFERROR(#REF!/GAMSopt!AA42,"")</f>
        <v/>
      </c>
      <c r="AC42" s="40" t="str">
        <f>IFERROR(#REF!/GAMSopt!AB42,"")</f>
        <v/>
      </c>
      <c r="AD42" s="40" t="str">
        <f>IFERROR(#REF!/GAMSopt!AC42,"")</f>
        <v/>
      </c>
      <c r="AE42" s="40" t="str">
        <f>IFERROR(#REF!/GAMSopt!AD42,"")</f>
        <v/>
      </c>
      <c r="AF42" s="40" t="str">
        <f>IFERROR(#REF!/GAMSopt!AE42,"")</f>
        <v/>
      </c>
      <c r="AG42" s="40" t="str">
        <f>IFERROR(#REF!/GAMSopt!AF42,"")</f>
        <v/>
      </c>
      <c r="AH42" s="40" t="str">
        <f>IFERROR(#REF!/GAMSopt!AG42,"")</f>
        <v/>
      </c>
      <c r="AI42" s="40" t="str">
        <f>IFERROR(#REF!/GAMSopt!AH42,"")</f>
        <v/>
      </c>
      <c r="AJ42" s="40" t="str">
        <f>IFERROR(#REF!/GAMSopt!AI42,"")</f>
        <v/>
      </c>
      <c r="AK42" s="40" t="str">
        <f>IFERROR(#REF!/GAMSopt!AJ42,"")</f>
        <v/>
      </c>
      <c r="AL42" s="40" t="str">
        <f>IFERROR(#REF!/GAMSopt!AK42,"")</f>
        <v/>
      </c>
      <c r="AM42" s="40" t="str">
        <f>IFERROR(#REF!/GAMSopt!AL42,"")</f>
        <v/>
      </c>
      <c r="AN42" s="40" t="str">
        <f>IFERROR(#REF!/GAMSopt!AM42,"")</f>
        <v/>
      </c>
      <c r="AO42" s="40" t="str">
        <f>IFERROR(#REF!/GAMSopt!AN42,"")</f>
        <v/>
      </c>
      <c r="AP42" s="40" t="str">
        <f>IFERROR(#REF!/GAMSopt!AO42,"")</f>
        <v/>
      </c>
      <c r="AQ42" s="40" t="str">
        <f>IFERROR(#REF!/GAMSopt!AP42,"")</f>
        <v/>
      </c>
      <c r="AR42" s="40" t="str">
        <f>IFERROR(#REF!/GAMSopt!AQ42,"")</f>
        <v/>
      </c>
      <c r="AS42" s="40" t="str">
        <f>IFERROR(#REF!/GAMSopt!AR42,"")</f>
        <v/>
      </c>
      <c r="AT42" s="40" t="str">
        <f>IFERROR(#REF!/GAMSopt!AS42,"")</f>
        <v/>
      </c>
      <c r="AU42" s="40" t="str">
        <f>IFERROR(#REF!/GAMSopt!AT42,"")</f>
        <v/>
      </c>
      <c r="AV42" s="40" t="str">
        <f>IFERROR(#REF!/GAMSopt!AU42,"")</f>
        <v/>
      </c>
      <c r="AW42" s="40" t="str">
        <f>IFERROR(#REF!/GAMSopt!AV42,"")</f>
        <v/>
      </c>
      <c r="AX42" s="40" t="str">
        <f>IFERROR(#REF!/GAMSopt!AW42,"")</f>
        <v/>
      </c>
      <c r="AY42" s="40" t="str">
        <f>IFERROR(#REF!/GAMSopt!AX42,"")</f>
        <v/>
      </c>
      <c r="AZ42" s="40" t="str">
        <f>IFERROR(#REF!/GAMSopt!AY42,"")</f>
        <v/>
      </c>
      <c r="BA42" s="40" t="str">
        <f>IFERROR(#REF!/GAMSopt!AZ42,"")</f>
        <v/>
      </c>
      <c r="BB42" s="40" t="str">
        <f>IFERROR(#REF!/GAMSopt!BA42,"")</f>
        <v/>
      </c>
      <c r="BC42" s="40" t="str">
        <f>IFERROR(#REF!/GAMSopt!BB42,"")</f>
        <v/>
      </c>
      <c r="BD42" s="40" t="str">
        <f>IFERROR(#REF!/GAMSopt!BC42,"")</f>
        <v/>
      </c>
      <c r="BE42" s="40" t="str">
        <f>IFERROR(#REF!/GAMSopt!BD42,"")</f>
        <v/>
      </c>
      <c r="BF42" s="40" t="str">
        <f>IFERROR(#REF!/GAMSopt!BE42,"")</f>
        <v/>
      </c>
      <c r="BG42" s="40" t="str">
        <f>IFERROR(#REF!/GAMSopt!BF42,"")</f>
        <v/>
      </c>
      <c r="BH42" s="40" t="str">
        <f>IFERROR(#REF!/GAMSopt!BG42,"")</f>
        <v/>
      </c>
      <c r="BI42" s="40" t="str">
        <f>IFERROR(#REF!/GAMSopt!BH42,"")</f>
        <v/>
      </c>
      <c r="BJ42" s="40" t="str">
        <f>IFERROR(#REF!/GAMSopt!BI42,"")</f>
        <v/>
      </c>
    </row>
    <row r="43" spans="1:62" x14ac:dyDescent="0.15">
      <c r="A43" t="e">
        <f>#REF!</f>
        <v>#REF!</v>
      </c>
      <c r="B43" t="str">
        <f>GAMSopt!A43</f>
        <v>Growth Rate of Sigma</v>
      </c>
      <c r="C43" s="40" t="str">
        <f>IFERROR(#REF!/GAMSopt!B43,"")</f>
        <v/>
      </c>
      <c r="D43" s="40" t="str">
        <f>IFERROR(#REF!/GAMSopt!C43,"")</f>
        <v/>
      </c>
      <c r="E43" s="40" t="str">
        <f>IFERROR(#REF!/GAMSopt!D43,"")</f>
        <v/>
      </c>
      <c r="F43" s="40" t="str">
        <f>IFERROR(#REF!/GAMSopt!E43,"")</f>
        <v/>
      </c>
      <c r="G43" s="40" t="str">
        <f>IFERROR(#REF!/GAMSopt!F43,"")</f>
        <v/>
      </c>
      <c r="H43" s="40" t="str">
        <f>IFERROR(#REF!/GAMSopt!G43,"")</f>
        <v/>
      </c>
      <c r="I43" s="40" t="str">
        <f>IFERROR(#REF!/GAMSopt!H43,"")</f>
        <v/>
      </c>
      <c r="J43" s="40" t="str">
        <f>IFERROR(#REF!/GAMSopt!I43,"")</f>
        <v/>
      </c>
      <c r="K43" s="40" t="str">
        <f>IFERROR(#REF!/GAMSopt!J43,"")</f>
        <v/>
      </c>
      <c r="L43" s="40" t="str">
        <f>IFERROR(#REF!/GAMSopt!K43,"")</f>
        <v/>
      </c>
      <c r="M43" s="40" t="str">
        <f>IFERROR(#REF!/GAMSopt!L43,"")</f>
        <v/>
      </c>
      <c r="N43" s="40" t="str">
        <f>IFERROR(#REF!/GAMSopt!M43,"")</f>
        <v/>
      </c>
      <c r="O43" s="40" t="str">
        <f>IFERROR(#REF!/GAMSopt!N43,"")</f>
        <v/>
      </c>
      <c r="P43" s="40" t="str">
        <f>IFERROR(#REF!/GAMSopt!O43,"")</f>
        <v/>
      </c>
      <c r="Q43" s="40" t="str">
        <f>IFERROR(#REF!/GAMSopt!P43,"")</f>
        <v/>
      </c>
      <c r="R43" s="40" t="str">
        <f>IFERROR(#REF!/GAMSopt!Q43,"")</f>
        <v/>
      </c>
      <c r="S43" s="40" t="str">
        <f>IFERROR(#REF!/GAMSopt!R43,"")</f>
        <v/>
      </c>
      <c r="T43" s="40" t="str">
        <f>IFERROR(#REF!/GAMSopt!S43,"")</f>
        <v/>
      </c>
      <c r="U43" s="40" t="str">
        <f>IFERROR(#REF!/GAMSopt!T43,"")</f>
        <v/>
      </c>
      <c r="V43" s="40" t="str">
        <f>IFERROR(#REF!/GAMSopt!U43,"")</f>
        <v/>
      </c>
      <c r="W43" s="40" t="str">
        <f>IFERROR(#REF!/GAMSopt!V43,"")</f>
        <v/>
      </c>
      <c r="X43" s="40" t="str">
        <f>IFERROR(#REF!/GAMSopt!W43,"")</f>
        <v/>
      </c>
      <c r="Y43" s="40" t="str">
        <f>IFERROR(#REF!/GAMSopt!X43,"")</f>
        <v/>
      </c>
      <c r="Z43" s="40" t="str">
        <f>IFERROR(#REF!/GAMSopt!Y43,"")</f>
        <v/>
      </c>
      <c r="AA43" s="40" t="str">
        <f>IFERROR(#REF!/GAMSopt!Z43,"")</f>
        <v/>
      </c>
      <c r="AB43" s="40" t="str">
        <f>IFERROR(#REF!/GAMSopt!AA43,"")</f>
        <v/>
      </c>
      <c r="AC43" s="40" t="str">
        <f>IFERROR(#REF!/GAMSopt!AB43,"")</f>
        <v/>
      </c>
      <c r="AD43" s="40" t="str">
        <f>IFERROR(#REF!/GAMSopt!AC43,"")</f>
        <v/>
      </c>
      <c r="AE43" s="40" t="str">
        <f>IFERROR(#REF!/GAMSopt!AD43,"")</f>
        <v/>
      </c>
      <c r="AF43" s="40" t="str">
        <f>IFERROR(#REF!/GAMSopt!AE43,"")</f>
        <v/>
      </c>
      <c r="AG43" s="40" t="str">
        <f>IFERROR(#REF!/GAMSopt!AF43,"")</f>
        <v/>
      </c>
      <c r="AH43" s="40" t="str">
        <f>IFERROR(#REF!/GAMSopt!AG43,"")</f>
        <v/>
      </c>
      <c r="AI43" s="40" t="str">
        <f>IFERROR(#REF!/GAMSopt!AH43,"")</f>
        <v/>
      </c>
      <c r="AJ43" s="40" t="str">
        <f>IFERROR(#REF!/GAMSopt!AI43,"")</f>
        <v/>
      </c>
      <c r="AK43" s="40" t="str">
        <f>IFERROR(#REF!/GAMSopt!AJ43,"")</f>
        <v/>
      </c>
      <c r="AL43" s="40" t="str">
        <f>IFERROR(#REF!/GAMSopt!AK43,"")</f>
        <v/>
      </c>
      <c r="AM43" s="40" t="str">
        <f>IFERROR(#REF!/GAMSopt!AL43,"")</f>
        <v/>
      </c>
      <c r="AN43" s="40" t="str">
        <f>IFERROR(#REF!/GAMSopt!AM43,"")</f>
        <v/>
      </c>
      <c r="AO43" s="40" t="str">
        <f>IFERROR(#REF!/GAMSopt!AN43,"")</f>
        <v/>
      </c>
      <c r="AP43" s="40" t="str">
        <f>IFERROR(#REF!/GAMSopt!AO43,"")</f>
        <v/>
      </c>
      <c r="AQ43" s="40" t="str">
        <f>IFERROR(#REF!/GAMSopt!AP43,"")</f>
        <v/>
      </c>
      <c r="AR43" s="40" t="str">
        <f>IFERROR(#REF!/GAMSopt!AQ43,"")</f>
        <v/>
      </c>
      <c r="AS43" s="40" t="str">
        <f>IFERROR(#REF!/GAMSopt!AR43,"")</f>
        <v/>
      </c>
      <c r="AT43" s="40" t="str">
        <f>IFERROR(#REF!/GAMSopt!AS43,"")</f>
        <v/>
      </c>
      <c r="AU43" s="40" t="str">
        <f>IFERROR(#REF!/GAMSopt!AT43,"")</f>
        <v/>
      </c>
      <c r="AV43" s="40" t="str">
        <f>IFERROR(#REF!/GAMSopt!AU43,"")</f>
        <v/>
      </c>
      <c r="AW43" s="40" t="str">
        <f>IFERROR(#REF!/GAMSopt!AV43,"")</f>
        <v/>
      </c>
      <c r="AX43" s="40" t="str">
        <f>IFERROR(#REF!/GAMSopt!AW43,"")</f>
        <v/>
      </c>
      <c r="AY43" s="40" t="str">
        <f>IFERROR(#REF!/GAMSopt!AX43,"")</f>
        <v/>
      </c>
      <c r="AZ43" s="40" t="str">
        <f>IFERROR(#REF!/GAMSopt!AY43,"")</f>
        <v/>
      </c>
      <c r="BA43" s="40" t="str">
        <f>IFERROR(#REF!/GAMSopt!AZ43,"")</f>
        <v/>
      </c>
      <c r="BB43" s="40" t="str">
        <f>IFERROR(#REF!/GAMSopt!BA43,"")</f>
        <v/>
      </c>
      <c r="BC43" s="40" t="str">
        <f>IFERROR(#REF!/GAMSopt!BB43,"")</f>
        <v/>
      </c>
      <c r="BD43" s="40" t="str">
        <f>IFERROR(#REF!/GAMSopt!BC43,"")</f>
        <v/>
      </c>
      <c r="BE43" s="40" t="str">
        <f>IFERROR(#REF!/GAMSopt!BD43,"")</f>
        <v/>
      </c>
      <c r="BF43" s="40" t="str">
        <f>IFERROR(#REF!/GAMSopt!BE43,"")</f>
        <v/>
      </c>
      <c r="BG43" s="40" t="str">
        <f>IFERROR(#REF!/GAMSopt!BF43,"")</f>
        <v/>
      </c>
      <c r="BH43" s="40" t="str">
        <f>IFERROR(#REF!/GAMSopt!BG43,"")</f>
        <v/>
      </c>
      <c r="BI43" s="40" t="str">
        <f>IFERROR(#REF!/GAMSopt!BH43,"")</f>
        <v/>
      </c>
      <c r="BJ43" s="40" t="str">
        <f>IFERROR(#REF!/GAMSopt!BI43,"")</f>
        <v/>
      </c>
    </row>
    <row r="44" spans="1:62" x14ac:dyDescent="0.15">
      <c r="A44" t="e">
        <f>#REF!</f>
        <v>#REF!</v>
      </c>
      <c r="B44" t="str">
        <f>GAMSopt!A44</f>
        <v>Carbon Emissions from Land Use Change</v>
      </c>
      <c r="C44" s="40" t="str">
        <f>IFERROR(#REF!/GAMSopt!B44,"")</f>
        <v/>
      </c>
      <c r="D44" s="40" t="str">
        <f>IFERROR(#REF!/GAMSopt!C44,"")</f>
        <v/>
      </c>
      <c r="E44" s="40" t="str">
        <f>IFERROR(#REF!/GAMSopt!D44,"")</f>
        <v/>
      </c>
      <c r="F44" s="40" t="str">
        <f>IFERROR(#REF!/GAMSopt!E44,"")</f>
        <v/>
      </c>
      <c r="G44" s="40" t="str">
        <f>IFERROR(#REF!/GAMSopt!F44,"")</f>
        <v/>
      </c>
      <c r="H44" s="40" t="str">
        <f>IFERROR(#REF!/GAMSopt!G44,"")</f>
        <v/>
      </c>
      <c r="I44" s="40" t="str">
        <f>IFERROR(#REF!/GAMSopt!H44,"")</f>
        <v/>
      </c>
      <c r="J44" s="40" t="str">
        <f>IFERROR(#REF!/GAMSopt!I44,"")</f>
        <v/>
      </c>
      <c r="K44" s="40" t="str">
        <f>IFERROR(#REF!/GAMSopt!J44,"")</f>
        <v/>
      </c>
      <c r="L44" s="40" t="str">
        <f>IFERROR(#REF!/GAMSopt!K44,"")</f>
        <v/>
      </c>
      <c r="M44" s="40" t="str">
        <f>IFERROR(#REF!/GAMSopt!L44,"")</f>
        <v/>
      </c>
      <c r="N44" s="40" t="str">
        <f>IFERROR(#REF!/GAMSopt!M44,"")</f>
        <v/>
      </c>
      <c r="O44" s="40" t="str">
        <f>IFERROR(#REF!/GAMSopt!N44,"")</f>
        <v/>
      </c>
      <c r="P44" s="40" t="str">
        <f>IFERROR(#REF!/GAMSopt!O44,"")</f>
        <v/>
      </c>
      <c r="Q44" s="40" t="str">
        <f>IFERROR(#REF!/GAMSopt!P44,"")</f>
        <v/>
      </c>
      <c r="R44" s="40" t="str">
        <f>IFERROR(#REF!/GAMSopt!Q44,"")</f>
        <v/>
      </c>
      <c r="S44" s="40" t="str">
        <f>IFERROR(#REF!/GAMSopt!R44,"")</f>
        <v/>
      </c>
      <c r="T44" s="40" t="str">
        <f>IFERROR(#REF!/GAMSopt!S44,"")</f>
        <v/>
      </c>
      <c r="U44" s="40" t="str">
        <f>IFERROR(#REF!/GAMSopt!T44,"")</f>
        <v/>
      </c>
      <c r="V44" s="40" t="str">
        <f>IFERROR(#REF!/GAMSopt!U44,"")</f>
        <v/>
      </c>
      <c r="W44" s="40" t="str">
        <f>IFERROR(#REF!/GAMSopt!V44,"")</f>
        <v/>
      </c>
      <c r="X44" s="40" t="str">
        <f>IFERROR(#REF!/GAMSopt!W44,"")</f>
        <v/>
      </c>
      <c r="Y44" s="40" t="str">
        <f>IFERROR(#REF!/GAMSopt!X44,"")</f>
        <v/>
      </c>
      <c r="Z44" s="40" t="str">
        <f>IFERROR(#REF!/GAMSopt!Y44,"")</f>
        <v/>
      </c>
      <c r="AA44" s="40" t="str">
        <f>IFERROR(#REF!/GAMSopt!Z44,"")</f>
        <v/>
      </c>
      <c r="AB44" s="40" t="str">
        <f>IFERROR(#REF!/GAMSopt!AA44,"")</f>
        <v/>
      </c>
      <c r="AC44" s="40" t="str">
        <f>IFERROR(#REF!/GAMSopt!AB44,"")</f>
        <v/>
      </c>
      <c r="AD44" s="40" t="str">
        <f>IFERROR(#REF!/GAMSopt!AC44,"")</f>
        <v/>
      </c>
      <c r="AE44" s="40" t="str">
        <f>IFERROR(#REF!/GAMSopt!AD44,"")</f>
        <v/>
      </c>
      <c r="AF44" s="40" t="str">
        <f>IFERROR(#REF!/GAMSopt!AE44,"")</f>
        <v/>
      </c>
      <c r="AG44" s="40" t="str">
        <f>IFERROR(#REF!/GAMSopt!AF44,"")</f>
        <v/>
      </c>
      <c r="AH44" s="40" t="str">
        <f>IFERROR(#REF!/GAMSopt!AG44,"")</f>
        <v/>
      </c>
      <c r="AI44" s="40" t="str">
        <f>IFERROR(#REF!/GAMSopt!AH44,"")</f>
        <v/>
      </c>
      <c r="AJ44" s="40" t="str">
        <f>IFERROR(#REF!/GAMSopt!AI44,"")</f>
        <v/>
      </c>
      <c r="AK44" s="40" t="str">
        <f>IFERROR(#REF!/GAMSopt!AJ44,"")</f>
        <v/>
      </c>
      <c r="AL44" s="40" t="str">
        <f>IFERROR(#REF!/GAMSopt!AK44,"")</f>
        <v/>
      </c>
      <c r="AM44" s="40" t="str">
        <f>IFERROR(#REF!/GAMSopt!AL44,"")</f>
        <v/>
      </c>
      <c r="AN44" s="40" t="str">
        <f>IFERROR(#REF!/GAMSopt!AM44,"")</f>
        <v/>
      </c>
      <c r="AO44" s="40" t="str">
        <f>IFERROR(#REF!/GAMSopt!AN44,"")</f>
        <v/>
      </c>
      <c r="AP44" s="40" t="str">
        <f>IFERROR(#REF!/GAMSopt!AO44,"")</f>
        <v/>
      </c>
      <c r="AQ44" s="40" t="str">
        <f>IFERROR(#REF!/GAMSopt!AP44,"")</f>
        <v/>
      </c>
      <c r="AR44" s="40" t="str">
        <f>IFERROR(#REF!/GAMSopt!AQ44,"")</f>
        <v/>
      </c>
      <c r="AS44" s="40" t="str">
        <f>IFERROR(#REF!/GAMSopt!AR44,"")</f>
        <v/>
      </c>
      <c r="AT44" s="40" t="str">
        <f>IFERROR(#REF!/GAMSopt!AS44,"")</f>
        <v/>
      </c>
      <c r="AU44" s="40" t="str">
        <f>IFERROR(#REF!/GAMSopt!AT44,"")</f>
        <v/>
      </c>
      <c r="AV44" s="40" t="str">
        <f>IFERROR(#REF!/GAMSopt!AU44,"")</f>
        <v/>
      </c>
      <c r="AW44" s="40" t="str">
        <f>IFERROR(#REF!/GAMSopt!AV44,"")</f>
        <v/>
      </c>
      <c r="AX44" s="40" t="str">
        <f>IFERROR(#REF!/GAMSopt!AW44,"")</f>
        <v/>
      </c>
      <c r="AY44" s="40" t="str">
        <f>IFERROR(#REF!/GAMSopt!AX44,"")</f>
        <v/>
      </c>
      <c r="AZ44" s="40" t="str">
        <f>IFERROR(#REF!/GAMSopt!AY44,"")</f>
        <v/>
      </c>
      <c r="BA44" s="40" t="str">
        <f>IFERROR(#REF!/GAMSopt!AZ44,"")</f>
        <v/>
      </c>
      <c r="BB44" s="40" t="str">
        <f>IFERROR(#REF!/GAMSopt!BA44,"")</f>
        <v/>
      </c>
      <c r="BC44" s="40" t="str">
        <f>IFERROR(#REF!/GAMSopt!BB44,"")</f>
        <v/>
      </c>
      <c r="BD44" s="40" t="str">
        <f>IFERROR(#REF!/GAMSopt!BC44,"")</f>
        <v/>
      </c>
      <c r="BE44" s="40" t="str">
        <f>IFERROR(#REF!/GAMSopt!BD44,"")</f>
        <v/>
      </c>
      <c r="BF44" s="40" t="str">
        <f>IFERROR(#REF!/GAMSopt!BE44,"")</f>
        <v/>
      </c>
      <c r="BG44" s="40" t="str">
        <f>IFERROR(#REF!/GAMSopt!BF44,"")</f>
        <v/>
      </c>
      <c r="BH44" s="40" t="str">
        <f>IFERROR(#REF!/GAMSopt!BG44,"")</f>
        <v/>
      </c>
      <c r="BI44" s="40" t="str">
        <f>IFERROR(#REF!/GAMSopt!BH44,"")</f>
        <v/>
      </c>
      <c r="BJ44" s="40" t="str">
        <f>IFERROR(#REF!/GAMSopt!BI44,"")</f>
        <v/>
      </c>
    </row>
    <row r="45" spans="1:62" x14ac:dyDescent="0.15">
      <c r="A45" t="e">
        <f>#REF!</f>
        <v>#REF!</v>
      </c>
      <c r="B45" t="str">
        <f>GAMSopt!A45</f>
        <v>Initial Carbon Emissions from Land</v>
      </c>
      <c r="C45" s="40" t="str">
        <f>IFERROR(#REF!/GAMSopt!B45,"")</f>
        <v/>
      </c>
      <c r="D45" s="40" t="str">
        <f>IFERROR(#REF!/GAMSopt!C45,"")</f>
        <v/>
      </c>
      <c r="E45" s="40" t="str">
        <f>IFERROR(#REF!/GAMSopt!D45,"")</f>
        <v/>
      </c>
      <c r="F45" s="40" t="str">
        <f>IFERROR(#REF!/GAMSopt!E45,"")</f>
        <v/>
      </c>
      <c r="G45" s="40" t="str">
        <f>IFERROR(#REF!/GAMSopt!F45,"")</f>
        <v/>
      </c>
      <c r="H45" s="40" t="str">
        <f>IFERROR(#REF!/GAMSopt!G45,"")</f>
        <v/>
      </c>
      <c r="I45" s="40" t="str">
        <f>IFERROR(#REF!/GAMSopt!H45,"")</f>
        <v/>
      </c>
      <c r="J45" s="40" t="str">
        <f>IFERROR(#REF!/GAMSopt!I45,"")</f>
        <v/>
      </c>
      <c r="K45" s="40" t="str">
        <f>IFERROR(#REF!/GAMSopt!J45,"")</f>
        <v/>
      </c>
      <c r="L45" s="40" t="str">
        <f>IFERROR(#REF!/GAMSopt!K45,"")</f>
        <v/>
      </c>
      <c r="M45" s="40" t="str">
        <f>IFERROR(#REF!/GAMSopt!L45,"")</f>
        <v/>
      </c>
      <c r="N45" s="40" t="str">
        <f>IFERROR(#REF!/GAMSopt!M45,"")</f>
        <v/>
      </c>
      <c r="O45" s="40" t="str">
        <f>IFERROR(#REF!/GAMSopt!N45,"")</f>
        <v/>
      </c>
      <c r="P45" s="40" t="str">
        <f>IFERROR(#REF!/GAMSopt!O45,"")</f>
        <v/>
      </c>
      <c r="Q45" s="40" t="str">
        <f>IFERROR(#REF!/GAMSopt!P45,"")</f>
        <v/>
      </c>
      <c r="R45" s="40" t="str">
        <f>IFERROR(#REF!/GAMSopt!Q45,"")</f>
        <v/>
      </c>
      <c r="S45" s="40" t="str">
        <f>IFERROR(#REF!/GAMSopt!R45,"")</f>
        <v/>
      </c>
      <c r="T45" s="40" t="str">
        <f>IFERROR(#REF!/GAMSopt!S45,"")</f>
        <v/>
      </c>
      <c r="U45" s="40" t="str">
        <f>IFERROR(#REF!/GAMSopt!T45,"")</f>
        <v/>
      </c>
      <c r="V45" s="40" t="str">
        <f>IFERROR(#REF!/GAMSopt!U45,"")</f>
        <v/>
      </c>
      <c r="W45" s="40" t="str">
        <f>IFERROR(#REF!/GAMSopt!V45,"")</f>
        <v/>
      </c>
      <c r="X45" s="40" t="str">
        <f>IFERROR(#REF!/GAMSopt!W45,"")</f>
        <v/>
      </c>
      <c r="Y45" s="40" t="str">
        <f>IFERROR(#REF!/GAMSopt!X45,"")</f>
        <v/>
      </c>
      <c r="Z45" s="40" t="str">
        <f>IFERROR(#REF!/GAMSopt!Y45,"")</f>
        <v/>
      </c>
      <c r="AA45" s="40" t="str">
        <f>IFERROR(#REF!/GAMSopt!Z45,"")</f>
        <v/>
      </c>
      <c r="AB45" s="40" t="str">
        <f>IFERROR(#REF!/GAMSopt!AA45,"")</f>
        <v/>
      </c>
      <c r="AC45" s="40" t="str">
        <f>IFERROR(#REF!/GAMSopt!AB45,"")</f>
        <v/>
      </c>
      <c r="AD45" s="40" t="str">
        <f>IFERROR(#REF!/GAMSopt!AC45,"")</f>
        <v/>
      </c>
      <c r="AE45" s="40" t="str">
        <f>IFERROR(#REF!/GAMSopt!AD45,"")</f>
        <v/>
      </c>
      <c r="AF45" s="40" t="str">
        <f>IFERROR(#REF!/GAMSopt!AE45,"")</f>
        <v/>
      </c>
      <c r="AG45" s="40" t="str">
        <f>IFERROR(#REF!/GAMSopt!AF45,"")</f>
        <v/>
      </c>
      <c r="AH45" s="40" t="str">
        <f>IFERROR(#REF!/GAMSopt!AG45,"")</f>
        <v/>
      </c>
      <c r="AI45" s="40" t="str">
        <f>IFERROR(#REF!/GAMSopt!AH45,"")</f>
        <v/>
      </c>
      <c r="AJ45" s="40" t="str">
        <f>IFERROR(#REF!/GAMSopt!AI45,"")</f>
        <v/>
      </c>
      <c r="AK45" s="40" t="str">
        <f>IFERROR(#REF!/GAMSopt!AJ45,"")</f>
        <v/>
      </c>
      <c r="AL45" s="40" t="str">
        <f>IFERROR(#REF!/GAMSopt!AK45,"")</f>
        <v/>
      </c>
      <c r="AM45" s="40" t="str">
        <f>IFERROR(#REF!/GAMSopt!AL45,"")</f>
        <v/>
      </c>
      <c r="AN45" s="40" t="str">
        <f>IFERROR(#REF!/GAMSopt!AM45,"")</f>
        <v/>
      </c>
      <c r="AO45" s="40" t="str">
        <f>IFERROR(#REF!/GAMSopt!AN45,"")</f>
        <v/>
      </c>
      <c r="AP45" s="40" t="str">
        <f>IFERROR(#REF!/GAMSopt!AO45,"")</f>
        <v/>
      </c>
      <c r="AQ45" s="40" t="str">
        <f>IFERROR(#REF!/GAMSopt!AP45,"")</f>
        <v/>
      </c>
      <c r="AR45" s="40" t="str">
        <f>IFERROR(#REF!/GAMSopt!AQ45,"")</f>
        <v/>
      </c>
      <c r="AS45" s="40" t="str">
        <f>IFERROR(#REF!/GAMSopt!AR45,"")</f>
        <v/>
      </c>
      <c r="AT45" s="40" t="str">
        <f>IFERROR(#REF!/GAMSopt!AS45,"")</f>
        <v/>
      </c>
      <c r="AU45" s="40" t="str">
        <f>IFERROR(#REF!/GAMSopt!AT45,"")</f>
        <v/>
      </c>
      <c r="AV45" s="40" t="str">
        <f>IFERROR(#REF!/GAMSopt!AU45,"")</f>
        <v/>
      </c>
      <c r="AW45" s="40" t="str">
        <f>IFERROR(#REF!/GAMSopt!AV45,"")</f>
        <v/>
      </c>
      <c r="AX45" s="40" t="str">
        <f>IFERROR(#REF!/GAMSopt!AW45,"")</f>
        <v/>
      </c>
      <c r="AY45" s="40" t="str">
        <f>IFERROR(#REF!/GAMSopt!AX45,"")</f>
        <v/>
      </c>
      <c r="AZ45" s="40" t="str">
        <f>IFERROR(#REF!/GAMSopt!AY45,"")</f>
        <v/>
      </c>
      <c r="BA45" s="40" t="str">
        <f>IFERROR(#REF!/GAMSopt!AZ45,"")</f>
        <v/>
      </c>
      <c r="BB45" s="40" t="str">
        <f>IFERROR(#REF!/GAMSopt!BA45,"")</f>
        <v/>
      </c>
      <c r="BC45" s="40" t="str">
        <f>IFERROR(#REF!/GAMSopt!BB45,"")</f>
        <v/>
      </c>
      <c r="BD45" s="40" t="str">
        <f>IFERROR(#REF!/GAMSopt!BC45,"")</f>
        <v/>
      </c>
      <c r="BE45" s="40" t="str">
        <f>IFERROR(#REF!/GAMSopt!BD45,"")</f>
        <v/>
      </c>
      <c r="BF45" s="40" t="str">
        <f>IFERROR(#REF!/GAMSopt!BE45,"")</f>
        <v/>
      </c>
      <c r="BG45" s="40" t="str">
        <f>IFERROR(#REF!/GAMSopt!BF45,"")</f>
        <v/>
      </c>
      <c r="BH45" s="40" t="str">
        <f>IFERROR(#REF!/GAMSopt!BG45,"")</f>
        <v/>
      </c>
      <c r="BI45" s="40" t="str">
        <f>IFERROR(#REF!/GAMSopt!BH45,"")</f>
        <v/>
      </c>
      <c r="BJ45" s="40" t="str">
        <f>IFERROR(#REF!/GAMSopt!BI45,"")</f>
        <v/>
      </c>
    </row>
    <row r="46" spans="1:62" x14ac:dyDescent="0.15">
      <c r="A46" t="e">
        <f>#REF!</f>
        <v>#REF!</v>
      </c>
      <c r="B46" t="str">
        <f>GAMSopt!A46</f>
        <v>* PARTICIPATION</v>
      </c>
      <c r="C46" s="40" t="str">
        <f>IFERROR(#REF!/GAMSopt!B46,"")</f>
        <v/>
      </c>
      <c r="D46" s="40" t="str">
        <f>IFERROR(#REF!/GAMSopt!C46,"")</f>
        <v/>
      </c>
      <c r="E46" s="40" t="str">
        <f>IFERROR(#REF!/GAMSopt!D46,"")</f>
        <v/>
      </c>
      <c r="F46" s="40" t="str">
        <f>IFERROR(#REF!/GAMSopt!E46,"")</f>
        <v/>
      </c>
      <c r="G46" s="40" t="str">
        <f>IFERROR(#REF!/GAMSopt!F46,"")</f>
        <v/>
      </c>
      <c r="H46" s="40" t="str">
        <f>IFERROR(#REF!/GAMSopt!G46,"")</f>
        <v/>
      </c>
      <c r="I46" s="40" t="str">
        <f>IFERROR(#REF!/GAMSopt!H46,"")</f>
        <v/>
      </c>
      <c r="J46" s="40" t="str">
        <f>IFERROR(#REF!/GAMSopt!I46,"")</f>
        <v/>
      </c>
      <c r="K46" s="40" t="str">
        <f>IFERROR(#REF!/GAMSopt!J46,"")</f>
        <v/>
      </c>
      <c r="L46" s="40" t="str">
        <f>IFERROR(#REF!/GAMSopt!K46,"")</f>
        <v/>
      </c>
      <c r="M46" s="40" t="str">
        <f>IFERROR(#REF!/GAMSopt!L46,"")</f>
        <v/>
      </c>
      <c r="N46" s="40" t="str">
        <f>IFERROR(#REF!/GAMSopt!M46,"")</f>
        <v/>
      </c>
      <c r="O46" s="40" t="str">
        <f>IFERROR(#REF!/GAMSopt!N46,"")</f>
        <v/>
      </c>
      <c r="P46" s="40" t="str">
        <f>IFERROR(#REF!/GAMSopt!O46,"")</f>
        <v/>
      </c>
      <c r="Q46" s="40" t="str">
        <f>IFERROR(#REF!/GAMSopt!P46,"")</f>
        <v/>
      </c>
      <c r="R46" s="40" t="str">
        <f>IFERROR(#REF!/GAMSopt!Q46,"")</f>
        <v/>
      </c>
      <c r="S46" s="40" t="str">
        <f>IFERROR(#REF!/GAMSopt!R46,"")</f>
        <v/>
      </c>
      <c r="T46" s="40" t="str">
        <f>IFERROR(#REF!/GAMSopt!S46,"")</f>
        <v/>
      </c>
      <c r="U46" s="40" t="str">
        <f>IFERROR(#REF!/GAMSopt!T46,"")</f>
        <v/>
      </c>
      <c r="V46" s="40" t="str">
        <f>IFERROR(#REF!/GAMSopt!U46,"")</f>
        <v/>
      </c>
      <c r="W46" s="40" t="str">
        <f>IFERROR(#REF!/GAMSopt!V46,"")</f>
        <v/>
      </c>
      <c r="X46" s="40" t="str">
        <f>IFERROR(#REF!/GAMSopt!W46,"")</f>
        <v/>
      </c>
      <c r="Y46" s="40" t="str">
        <f>IFERROR(#REF!/GAMSopt!X46,"")</f>
        <v/>
      </c>
      <c r="Z46" s="40" t="str">
        <f>IFERROR(#REF!/GAMSopt!Y46,"")</f>
        <v/>
      </c>
      <c r="AA46" s="40" t="str">
        <f>IFERROR(#REF!/GAMSopt!Z46,"")</f>
        <v/>
      </c>
      <c r="AB46" s="40" t="str">
        <f>IFERROR(#REF!/GAMSopt!AA46,"")</f>
        <v/>
      </c>
      <c r="AC46" s="40" t="str">
        <f>IFERROR(#REF!/GAMSopt!AB46,"")</f>
        <v/>
      </c>
      <c r="AD46" s="40" t="str">
        <f>IFERROR(#REF!/GAMSopt!AC46,"")</f>
        <v/>
      </c>
      <c r="AE46" s="40" t="str">
        <f>IFERROR(#REF!/GAMSopt!AD46,"")</f>
        <v/>
      </c>
      <c r="AF46" s="40" t="str">
        <f>IFERROR(#REF!/GAMSopt!AE46,"")</f>
        <v/>
      </c>
      <c r="AG46" s="40" t="str">
        <f>IFERROR(#REF!/GAMSopt!AF46,"")</f>
        <v/>
      </c>
      <c r="AH46" s="40" t="str">
        <f>IFERROR(#REF!/GAMSopt!AG46,"")</f>
        <v/>
      </c>
      <c r="AI46" s="40" t="str">
        <f>IFERROR(#REF!/GAMSopt!AH46,"")</f>
        <v/>
      </c>
      <c r="AJ46" s="40" t="str">
        <f>IFERROR(#REF!/GAMSopt!AI46,"")</f>
        <v/>
      </c>
      <c r="AK46" s="40" t="str">
        <f>IFERROR(#REF!/GAMSopt!AJ46,"")</f>
        <v/>
      </c>
      <c r="AL46" s="40" t="str">
        <f>IFERROR(#REF!/GAMSopt!AK46,"")</f>
        <v/>
      </c>
      <c r="AM46" s="40" t="str">
        <f>IFERROR(#REF!/GAMSopt!AL46,"")</f>
        <v/>
      </c>
      <c r="AN46" s="40" t="str">
        <f>IFERROR(#REF!/GAMSopt!AM46,"")</f>
        <v/>
      </c>
      <c r="AO46" s="40" t="str">
        <f>IFERROR(#REF!/GAMSopt!AN46,"")</f>
        <v/>
      </c>
      <c r="AP46" s="40" t="str">
        <f>IFERROR(#REF!/GAMSopt!AO46,"")</f>
        <v/>
      </c>
      <c r="AQ46" s="40" t="str">
        <f>IFERROR(#REF!/GAMSopt!AP46,"")</f>
        <v/>
      </c>
      <c r="AR46" s="40" t="str">
        <f>IFERROR(#REF!/GAMSopt!AQ46,"")</f>
        <v/>
      </c>
      <c r="AS46" s="40" t="str">
        <f>IFERROR(#REF!/GAMSopt!AR46,"")</f>
        <v/>
      </c>
      <c r="AT46" s="40" t="str">
        <f>IFERROR(#REF!/GAMSopt!AS46,"")</f>
        <v/>
      </c>
      <c r="AU46" s="40" t="str">
        <f>IFERROR(#REF!/GAMSopt!AT46,"")</f>
        <v/>
      </c>
      <c r="AV46" s="40" t="str">
        <f>IFERROR(#REF!/GAMSopt!AU46,"")</f>
        <v/>
      </c>
      <c r="AW46" s="40" t="str">
        <f>IFERROR(#REF!/GAMSopt!AV46,"")</f>
        <v/>
      </c>
      <c r="AX46" s="40" t="str">
        <f>IFERROR(#REF!/GAMSopt!AW46,"")</f>
        <v/>
      </c>
      <c r="AY46" s="40" t="str">
        <f>IFERROR(#REF!/GAMSopt!AX46,"")</f>
        <v/>
      </c>
      <c r="AZ46" s="40" t="str">
        <f>IFERROR(#REF!/GAMSopt!AY46,"")</f>
        <v/>
      </c>
      <c r="BA46" s="40" t="str">
        <f>IFERROR(#REF!/GAMSopt!AZ46,"")</f>
        <v/>
      </c>
      <c r="BB46" s="40" t="str">
        <f>IFERROR(#REF!/GAMSopt!BA46,"")</f>
        <v/>
      </c>
      <c r="BC46" s="40" t="str">
        <f>IFERROR(#REF!/GAMSopt!BB46,"")</f>
        <v/>
      </c>
      <c r="BD46" s="40" t="str">
        <f>IFERROR(#REF!/GAMSopt!BC46,"")</f>
        <v/>
      </c>
      <c r="BE46" s="40" t="str">
        <f>IFERROR(#REF!/GAMSopt!BD46,"")</f>
        <v/>
      </c>
      <c r="BF46" s="40" t="str">
        <f>IFERROR(#REF!/GAMSopt!BE46,"")</f>
        <v/>
      </c>
      <c r="BG46" s="40" t="str">
        <f>IFERROR(#REF!/GAMSopt!BF46,"")</f>
        <v/>
      </c>
      <c r="BH46" s="40" t="str">
        <f>IFERROR(#REF!/GAMSopt!BG46,"")</f>
        <v/>
      </c>
      <c r="BI46" s="40" t="str">
        <f>IFERROR(#REF!/GAMSopt!BH46,"")</f>
        <v/>
      </c>
      <c r="BJ46" s="40" t="str">
        <f>IFERROR(#REF!/GAMSopt!BI46,"")</f>
        <v/>
      </c>
    </row>
    <row r="47" spans="1:62" x14ac:dyDescent="0.15">
      <c r="A47" t="e">
        <f>#REF!</f>
        <v>#REF!</v>
      </c>
      <c r="B47" t="str">
        <f>GAMSopt!A47</f>
        <v>Proportion of World in Participation</v>
      </c>
      <c r="C47" s="40" t="str">
        <f>IFERROR(#REF!/GAMSopt!B47,"")</f>
        <v/>
      </c>
      <c r="D47" s="40" t="str">
        <f>IFERROR(#REF!/GAMSopt!C47,"")</f>
        <v/>
      </c>
      <c r="E47" s="40" t="str">
        <f>IFERROR(#REF!/GAMSopt!D47,"")</f>
        <v/>
      </c>
      <c r="F47" s="40" t="str">
        <f>IFERROR(#REF!/GAMSopt!E47,"")</f>
        <v/>
      </c>
      <c r="G47" s="40" t="str">
        <f>IFERROR(#REF!/GAMSopt!F47,"")</f>
        <v/>
      </c>
      <c r="H47" s="40" t="str">
        <f>IFERROR(#REF!/GAMSopt!G47,"")</f>
        <v/>
      </c>
      <c r="I47" s="40" t="str">
        <f>IFERROR(#REF!/GAMSopt!H47,"")</f>
        <v/>
      </c>
      <c r="J47" s="40" t="str">
        <f>IFERROR(#REF!/GAMSopt!I47,"")</f>
        <v/>
      </c>
      <c r="K47" s="40" t="str">
        <f>IFERROR(#REF!/GAMSopt!J47,"")</f>
        <v/>
      </c>
      <c r="L47" s="40" t="str">
        <f>IFERROR(#REF!/GAMSopt!K47,"")</f>
        <v/>
      </c>
      <c r="M47" s="40" t="str">
        <f>IFERROR(#REF!/GAMSopt!L47,"")</f>
        <v/>
      </c>
      <c r="N47" s="40" t="str">
        <f>IFERROR(#REF!/GAMSopt!M47,"")</f>
        <v/>
      </c>
      <c r="O47" s="40" t="str">
        <f>IFERROR(#REF!/GAMSopt!N47,"")</f>
        <v/>
      </c>
      <c r="P47" s="40" t="str">
        <f>IFERROR(#REF!/GAMSopt!O47,"")</f>
        <v/>
      </c>
      <c r="Q47" s="40" t="str">
        <f>IFERROR(#REF!/GAMSopt!P47,"")</f>
        <v/>
      </c>
      <c r="R47" s="40" t="str">
        <f>IFERROR(#REF!/GAMSopt!Q47,"")</f>
        <v/>
      </c>
      <c r="S47" s="40" t="str">
        <f>IFERROR(#REF!/GAMSopt!R47,"")</f>
        <v/>
      </c>
      <c r="T47" s="40" t="str">
        <f>IFERROR(#REF!/GAMSopt!S47,"")</f>
        <v/>
      </c>
      <c r="U47" s="40" t="str">
        <f>IFERROR(#REF!/GAMSopt!T47,"")</f>
        <v/>
      </c>
      <c r="V47" s="40" t="str">
        <f>IFERROR(#REF!/GAMSopt!U47,"")</f>
        <v/>
      </c>
      <c r="W47" s="40" t="str">
        <f>IFERROR(#REF!/GAMSopt!V47,"")</f>
        <v/>
      </c>
      <c r="X47" s="40" t="str">
        <f>IFERROR(#REF!/GAMSopt!W47,"")</f>
        <v/>
      </c>
      <c r="Y47" s="40" t="str">
        <f>IFERROR(#REF!/GAMSopt!X47,"")</f>
        <v/>
      </c>
      <c r="Z47" s="40" t="str">
        <f>IFERROR(#REF!/GAMSopt!Y47,"")</f>
        <v/>
      </c>
      <c r="AA47" s="40" t="str">
        <f>IFERROR(#REF!/GAMSopt!Z47,"")</f>
        <v/>
      </c>
      <c r="AB47" s="40" t="str">
        <f>IFERROR(#REF!/GAMSopt!AA47,"")</f>
        <v/>
      </c>
      <c r="AC47" s="40" t="str">
        <f>IFERROR(#REF!/GAMSopt!AB47,"")</f>
        <v/>
      </c>
      <c r="AD47" s="40" t="str">
        <f>IFERROR(#REF!/GAMSopt!AC47,"")</f>
        <v/>
      </c>
      <c r="AE47" s="40" t="str">
        <f>IFERROR(#REF!/GAMSopt!AD47,"")</f>
        <v/>
      </c>
      <c r="AF47" s="40" t="str">
        <f>IFERROR(#REF!/GAMSopt!AE47,"")</f>
        <v/>
      </c>
      <c r="AG47" s="40" t="str">
        <f>IFERROR(#REF!/GAMSopt!AF47,"")</f>
        <v/>
      </c>
      <c r="AH47" s="40" t="str">
        <f>IFERROR(#REF!/GAMSopt!AG47,"")</f>
        <v/>
      </c>
      <c r="AI47" s="40" t="str">
        <f>IFERROR(#REF!/GAMSopt!AH47,"")</f>
        <v/>
      </c>
      <c r="AJ47" s="40" t="str">
        <f>IFERROR(#REF!/GAMSopt!AI47,"")</f>
        <v/>
      </c>
      <c r="AK47" s="40" t="str">
        <f>IFERROR(#REF!/GAMSopt!AJ47,"")</f>
        <v/>
      </c>
      <c r="AL47" s="40" t="str">
        <f>IFERROR(#REF!/GAMSopt!AK47,"")</f>
        <v/>
      </c>
      <c r="AM47" s="40" t="str">
        <f>IFERROR(#REF!/GAMSopt!AL47,"")</f>
        <v/>
      </c>
      <c r="AN47" s="40" t="str">
        <f>IFERROR(#REF!/GAMSopt!AM47,"")</f>
        <v/>
      </c>
      <c r="AO47" s="40" t="str">
        <f>IFERROR(#REF!/GAMSopt!AN47,"")</f>
        <v/>
      </c>
      <c r="AP47" s="40" t="str">
        <f>IFERROR(#REF!/GAMSopt!AO47,"")</f>
        <v/>
      </c>
      <c r="AQ47" s="40" t="str">
        <f>IFERROR(#REF!/GAMSopt!AP47,"")</f>
        <v/>
      </c>
      <c r="AR47" s="40" t="str">
        <f>IFERROR(#REF!/GAMSopt!AQ47,"")</f>
        <v/>
      </c>
      <c r="AS47" s="40" t="str">
        <f>IFERROR(#REF!/GAMSopt!AR47,"")</f>
        <v/>
      </c>
      <c r="AT47" s="40" t="str">
        <f>IFERROR(#REF!/GAMSopt!AS47,"")</f>
        <v/>
      </c>
      <c r="AU47" s="40" t="str">
        <f>IFERROR(#REF!/GAMSopt!AT47,"")</f>
        <v/>
      </c>
      <c r="AV47" s="40" t="str">
        <f>IFERROR(#REF!/GAMSopt!AU47,"")</f>
        <v/>
      </c>
      <c r="AW47" s="40" t="str">
        <f>IFERROR(#REF!/GAMSopt!AV47,"")</f>
        <v/>
      </c>
      <c r="AX47" s="40" t="str">
        <f>IFERROR(#REF!/GAMSopt!AW47,"")</f>
        <v/>
      </c>
      <c r="AY47" s="40" t="str">
        <f>IFERROR(#REF!/GAMSopt!AX47,"")</f>
        <v/>
      </c>
      <c r="AZ47" s="40" t="str">
        <f>IFERROR(#REF!/GAMSopt!AY47,"")</f>
        <v/>
      </c>
      <c r="BA47" s="40" t="str">
        <f>IFERROR(#REF!/GAMSopt!AZ47,"")</f>
        <v/>
      </c>
      <c r="BB47" s="40" t="str">
        <f>IFERROR(#REF!/GAMSopt!BA47,"")</f>
        <v/>
      </c>
      <c r="BC47" s="40" t="str">
        <f>IFERROR(#REF!/GAMSopt!BB47,"")</f>
        <v/>
      </c>
      <c r="BD47" s="40" t="str">
        <f>IFERROR(#REF!/GAMSopt!BC47,"")</f>
        <v/>
      </c>
      <c r="BE47" s="40" t="str">
        <f>IFERROR(#REF!/GAMSopt!BD47,"")</f>
        <v/>
      </c>
      <c r="BF47" s="40" t="str">
        <f>IFERROR(#REF!/GAMSopt!BE47,"")</f>
        <v/>
      </c>
      <c r="BG47" s="40" t="str">
        <f>IFERROR(#REF!/GAMSopt!BF47,"")</f>
        <v/>
      </c>
      <c r="BH47" s="40" t="str">
        <f>IFERROR(#REF!/GAMSopt!BG47,"")</f>
        <v/>
      </c>
      <c r="BI47" s="40" t="str">
        <f>IFERROR(#REF!/GAMSopt!BH47,"")</f>
        <v/>
      </c>
      <c r="BJ47" s="40" t="str">
        <f>IFERROR(#REF!/GAMSopt!BI47,"")</f>
        <v/>
      </c>
    </row>
    <row r="48" spans="1:62" x14ac:dyDescent="0.15">
      <c r="A48" t="e">
        <f>#REF!</f>
        <v>#REF!</v>
      </c>
      <c r="B48" t="str">
        <f>GAMSopt!A48</f>
        <v>* SCALING</v>
      </c>
      <c r="C48" s="40" t="str">
        <f>IFERROR(#REF!/GAMSopt!B48,"")</f>
        <v/>
      </c>
      <c r="D48" s="40" t="str">
        <f>IFERROR(#REF!/GAMSopt!C48,"")</f>
        <v/>
      </c>
      <c r="E48" s="40" t="str">
        <f>IFERROR(#REF!/GAMSopt!D48,"")</f>
        <v/>
      </c>
      <c r="F48" s="40" t="str">
        <f>IFERROR(#REF!/GAMSopt!E48,"")</f>
        <v/>
      </c>
      <c r="G48" s="40" t="str">
        <f>IFERROR(#REF!/GAMSopt!F48,"")</f>
        <v/>
      </c>
      <c r="H48" s="40" t="str">
        <f>IFERROR(#REF!/GAMSopt!G48,"")</f>
        <v/>
      </c>
      <c r="I48" s="40" t="str">
        <f>IFERROR(#REF!/GAMSopt!H48,"")</f>
        <v/>
      </c>
      <c r="J48" s="40" t="str">
        <f>IFERROR(#REF!/GAMSopt!I48,"")</f>
        <v/>
      </c>
      <c r="K48" s="40" t="str">
        <f>IFERROR(#REF!/GAMSopt!J48,"")</f>
        <v/>
      </c>
      <c r="L48" s="40" t="str">
        <f>IFERROR(#REF!/GAMSopt!K48,"")</f>
        <v/>
      </c>
      <c r="M48" s="40" t="str">
        <f>IFERROR(#REF!/GAMSopt!L48,"")</f>
        <v/>
      </c>
      <c r="N48" s="40" t="str">
        <f>IFERROR(#REF!/GAMSopt!M48,"")</f>
        <v/>
      </c>
      <c r="O48" s="40" t="str">
        <f>IFERROR(#REF!/GAMSopt!N48,"")</f>
        <v/>
      </c>
      <c r="P48" s="40" t="str">
        <f>IFERROR(#REF!/GAMSopt!O48,"")</f>
        <v/>
      </c>
      <c r="Q48" s="40" t="str">
        <f>IFERROR(#REF!/GAMSopt!P48,"")</f>
        <v/>
      </c>
      <c r="R48" s="40" t="str">
        <f>IFERROR(#REF!/GAMSopt!Q48,"")</f>
        <v/>
      </c>
      <c r="S48" s="40" t="str">
        <f>IFERROR(#REF!/GAMSopt!R48,"")</f>
        <v/>
      </c>
      <c r="T48" s="40" t="str">
        <f>IFERROR(#REF!/GAMSopt!S48,"")</f>
        <v/>
      </c>
      <c r="U48" s="40" t="str">
        <f>IFERROR(#REF!/GAMSopt!T48,"")</f>
        <v/>
      </c>
      <c r="V48" s="40" t="str">
        <f>IFERROR(#REF!/GAMSopt!U48,"")</f>
        <v/>
      </c>
      <c r="W48" s="40" t="str">
        <f>IFERROR(#REF!/GAMSopt!V48,"")</f>
        <v/>
      </c>
      <c r="X48" s="40" t="str">
        <f>IFERROR(#REF!/GAMSopt!W48,"")</f>
        <v/>
      </c>
      <c r="Y48" s="40" t="str">
        <f>IFERROR(#REF!/GAMSopt!X48,"")</f>
        <v/>
      </c>
      <c r="Z48" s="40" t="str">
        <f>IFERROR(#REF!/GAMSopt!Y48,"")</f>
        <v/>
      </c>
      <c r="AA48" s="40" t="str">
        <f>IFERROR(#REF!/GAMSopt!Z48,"")</f>
        <v/>
      </c>
      <c r="AB48" s="40" t="str">
        <f>IFERROR(#REF!/GAMSopt!AA48,"")</f>
        <v/>
      </c>
      <c r="AC48" s="40" t="str">
        <f>IFERROR(#REF!/GAMSopt!AB48,"")</f>
        <v/>
      </c>
      <c r="AD48" s="40" t="str">
        <f>IFERROR(#REF!/GAMSopt!AC48,"")</f>
        <v/>
      </c>
      <c r="AE48" s="40" t="str">
        <f>IFERROR(#REF!/GAMSopt!AD48,"")</f>
        <v/>
      </c>
      <c r="AF48" s="40" t="str">
        <f>IFERROR(#REF!/GAMSopt!AE48,"")</f>
        <v/>
      </c>
      <c r="AG48" s="40" t="str">
        <f>IFERROR(#REF!/GAMSopt!AF48,"")</f>
        <v/>
      </c>
      <c r="AH48" s="40" t="str">
        <f>IFERROR(#REF!/GAMSopt!AG48,"")</f>
        <v/>
      </c>
      <c r="AI48" s="40" t="str">
        <f>IFERROR(#REF!/GAMSopt!AH48,"")</f>
        <v/>
      </c>
      <c r="AJ48" s="40" t="str">
        <f>IFERROR(#REF!/GAMSopt!AI48,"")</f>
        <v/>
      </c>
      <c r="AK48" s="40" t="str">
        <f>IFERROR(#REF!/GAMSopt!AJ48,"")</f>
        <v/>
      </c>
      <c r="AL48" s="40" t="str">
        <f>IFERROR(#REF!/GAMSopt!AK48,"")</f>
        <v/>
      </c>
      <c r="AM48" s="40" t="str">
        <f>IFERROR(#REF!/GAMSopt!AL48,"")</f>
        <v/>
      </c>
      <c r="AN48" s="40" t="str">
        <f>IFERROR(#REF!/GAMSopt!AM48,"")</f>
        <v/>
      </c>
      <c r="AO48" s="40" t="str">
        <f>IFERROR(#REF!/GAMSopt!AN48,"")</f>
        <v/>
      </c>
      <c r="AP48" s="40" t="str">
        <f>IFERROR(#REF!/GAMSopt!AO48,"")</f>
        <v/>
      </c>
      <c r="AQ48" s="40" t="str">
        <f>IFERROR(#REF!/GAMSopt!AP48,"")</f>
        <v/>
      </c>
      <c r="AR48" s="40" t="str">
        <f>IFERROR(#REF!/GAMSopt!AQ48,"")</f>
        <v/>
      </c>
      <c r="AS48" s="40" t="str">
        <f>IFERROR(#REF!/GAMSopt!AR48,"")</f>
        <v/>
      </c>
      <c r="AT48" s="40" t="str">
        <f>IFERROR(#REF!/GAMSopt!AS48,"")</f>
        <v/>
      </c>
      <c r="AU48" s="40" t="str">
        <f>IFERROR(#REF!/GAMSopt!AT48,"")</f>
        <v/>
      </c>
      <c r="AV48" s="40" t="str">
        <f>IFERROR(#REF!/GAMSopt!AU48,"")</f>
        <v/>
      </c>
      <c r="AW48" s="40" t="str">
        <f>IFERROR(#REF!/GAMSopt!AV48,"")</f>
        <v/>
      </c>
      <c r="AX48" s="40" t="str">
        <f>IFERROR(#REF!/GAMSopt!AW48,"")</f>
        <v/>
      </c>
      <c r="AY48" s="40" t="str">
        <f>IFERROR(#REF!/GAMSopt!AX48,"")</f>
        <v/>
      </c>
      <c r="AZ48" s="40" t="str">
        <f>IFERROR(#REF!/GAMSopt!AY48,"")</f>
        <v/>
      </c>
      <c r="BA48" s="40" t="str">
        <f>IFERROR(#REF!/GAMSopt!AZ48,"")</f>
        <v/>
      </c>
      <c r="BB48" s="40" t="str">
        <f>IFERROR(#REF!/GAMSopt!BA48,"")</f>
        <v/>
      </c>
      <c r="BC48" s="40" t="str">
        <f>IFERROR(#REF!/GAMSopt!BB48,"")</f>
        <v/>
      </c>
      <c r="BD48" s="40" t="str">
        <f>IFERROR(#REF!/GAMSopt!BC48,"")</f>
        <v/>
      </c>
      <c r="BE48" s="40" t="str">
        <f>IFERROR(#REF!/GAMSopt!BD48,"")</f>
        <v/>
      </c>
      <c r="BF48" s="40" t="str">
        <f>IFERROR(#REF!/GAMSopt!BE48,"")</f>
        <v/>
      </c>
      <c r="BG48" s="40" t="str">
        <f>IFERROR(#REF!/GAMSopt!BF48,"")</f>
        <v/>
      </c>
      <c r="BH48" s="40" t="str">
        <f>IFERROR(#REF!/GAMSopt!BG48,"")</f>
        <v/>
      </c>
      <c r="BI48" s="40" t="str">
        <f>IFERROR(#REF!/GAMSopt!BH48,"")</f>
        <v/>
      </c>
      <c r="BJ48" s="40" t="str">
        <f>IFERROR(#REF!/GAMSopt!BI48,"")</f>
        <v/>
      </c>
    </row>
    <row r="49" spans="1:62" x14ac:dyDescent="0.15">
      <c r="A49" t="e">
        <f>#REF!</f>
        <v>#REF!</v>
      </c>
      <c r="B49" t="str">
        <f>GAMSopt!A49</f>
        <v>Multiplicative Scaling Coefficient in Utility Function</v>
      </c>
      <c r="C49" s="40" t="str">
        <f>IFERROR(#REF!/GAMSopt!B49,"")</f>
        <v/>
      </c>
      <c r="D49" s="40" t="str">
        <f>IFERROR(#REF!/GAMSopt!C49,"")</f>
        <v/>
      </c>
      <c r="E49" s="40" t="str">
        <f>IFERROR(#REF!/GAMSopt!D49,"")</f>
        <v/>
      </c>
      <c r="F49" s="40" t="str">
        <f>IFERROR(#REF!/GAMSopt!E49,"")</f>
        <v/>
      </c>
      <c r="G49" s="40" t="str">
        <f>IFERROR(#REF!/GAMSopt!F49,"")</f>
        <v/>
      </c>
      <c r="H49" s="40" t="str">
        <f>IFERROR(#REF!/GAMSopt!G49,"")</f>
        <v/>
      </c>
      <c r="I49" s="40" t="str">
        <f>IFERROR(#REF!/GAMSopt!H49,"")</f>
        <v/>
      </c>
      <c r="J49" s="40" t="str">
        <f>IFERROR(#REF!/GAMSopt!I49,"")</f>
        <v/>
      </c>
      <c r="K49" s="40" t="str">
        <f>IFERROR(#REF!/GAMSopt!J49,"")</f>
        <v/>
      </c>
      <c r="L49" s="40" t="str">
        <f>IFERROR(#REF!/GAMSopt!K49,"")</f>
        <v/>
      </c>
      <c r="M49" s="40" t="str">
        <f>IFERROR(#REF!/GAMSopt!L49,"")</f>
        <v/>
      </c>
      <c r="N49" s="40" t="str">
        <f>IFERROR(#REF!/GAMSopt!M49,"")</f>
        <v/>
      </c>
      <c r="O49" s="40" t="str">
        <f>IFERROR(#REF!/GAMSopt!N49,"")</f>
        <v/>
      </c>
      <c r="P49" s="40" t="str">
        <f>IFERROR(#REF!/GAMSopt!O49,"")</f>
        <v/>
      </c>
      <c r="Q49" s="40" t="str">
        <f>IFERROR(#REF!/GAMSopt!P49,"")</f>
        <v/>
      </c>
      <c r="R49" s="40" t="str">
        <f>IFERROR(#REF!/GAMSopt!Q49,"")</f>
        <v/>
      </c>
      <c r="S49" s="40" t="str">
        <f>IFERROR(#REF!/GAMSopt!R49,"")</f>
        <v/>
      </c>
      <c r="T49" s="40" t="str">
        <f>IFERROR(#REF!/GAMSopt!S49,"")</f>
        <v/>
      </c>
      <c r="U49" s="40" t="str">
        <f>IFERROR(#REF!/GAMSopt!T49,"")</f>
        <v/>
      </c>
      <c r="V49" s="40" t="str">
        <f>IFERROR(#REF!/GAMSopt!U49,"")</f>
        <v/>
      </c>
      <c r="W49" s="40" t="str">
        <f>IFERROR(#REF!/GAMSopt!V49,"")</f>
        <v/>
      </c>
      <c r="X49" s="40" t="str">
        <f>IFERROR(#REF!/GAMSopt!W49,"")</f>
        <v/>
      </c>
      <c r="Y49" s="40" t="str">
        <f>IFERROR(#REF!/GAMSopt!X49,"")</f>
        <v/>
      </c>
      <c r="Z49" s="40" t="str">
        <f>IFERROR(#REF!/GAMSopt!Y49,"")</f>
        <v/>
      </c>
      <c r="AA49" s="40" t="str">
        <f>IFERROR(#REF!/GAMSopt!Z49,"")</f>
        <v/>
      </c>
      <c r="AB49" s="40" t="str">
        <f>IFERROR(#REF!/GAMSopt!AA49,"")</f>
        <v/>
      </c>
      <c r="AC49" s="40" t="str">
        <f>IFERROR(#REF!/GAMSopt!AB49,"")</f>
        <v/>
      </c>
      <c r="AD49" s="40" t="str">
        <f>IFERROR(#REF!/GAMSopt!AC49,"")</f>
        <v/>
      </c>
      <c r="AE49" s="40" t="str">
        <f>IFERROR(#REF!/GAMSopt!AD49,"")</f>
        <v/>
      </c>
      <c r="AF49" s="40" t="str">
        <f>IFERROR(#REF!/GAMSopt!AE49,"")</f>
        <v/>
      </c>
      <c r="AG49" s="40" t="str">
        <f>IFERROR(#REF!/GAMSopt!AF49,"")</f>
        <v/>
      </c>
      <c r="AH49" s="40" t="str">
        <f>IFERROR(#REF!/GAMSopt!AG49,"")</f>
        <v/>
      </c>
      <c r="AI49" s="40" t="str">
        <f>IFERROR(#REF!/GAMSopt!AH49,"")</f>
        <v/>
      </c>
      <c r="AJ49" s="40" t="str">
        <f>IFERROR(#REF!/GAMSopt!AI49,"")</f>
        <v/>
      </c>
      <c r="AK49" s="40" t="str">
        <f>IFERROR(#REF!/GAMSopt!AJ49,"")</f>
        <v/>
      </c>
      <c r="AL49" s="40" t="str">
        <f>IFERROR(#REF!/GAMSopt!AK49,"")</f>
        <v/>
      </c>
      <c r="AM49" s="40" t="str">
        <f>IFERROR(#REF!/GAMSopt!AL49,"")</f>
        <v/>
      </c>
      <c r="AN49" s="40" t="str">
        <f>IFERROR(#REF!/GAMSopt!AM49,"")</f>
        <v/>
      </c>
      <c r="AO49" s="40" t="str">
        <f>IFERROR(#REF!/GAMSopt!AN49,"")</f>
        <v/>
      </c>
      <c r="AP49" s="40" t="str">
        <f>IFERROR(#REF!/GAMSopt!AO49,"")</f>
        <v/>
      </c>
      <c r="AQ49" s="40" t="str">
        <f>IFERROR(#REF!/GAMSopt!AP49,"")</f>
        <v/>
      </c>
      <c r="AR49" s="40" t="str">
        <f>IFERROR(#REF!/GAMSopt!AQ49,"")</f>
        <v/>
      </c>
      <c r="AS49" s="40" t="str">
        <f>IFERROR(#REF!/GAMSopt!AR49,"")</f>
        <v/>
      </c>
      <c r="AT49" s="40" t="str">
        <f>IFERROR(#REF!/GAMSopt!AS49,"")</f>
        <v/>
      </c>
      <c r="AU49" s="40" t="str">
        <f>IFERROR(#REF!/GAMSopt!AT49,"")</f>
        <v/>
      </c>
      <c r="AV49" s="40" t="str">
        <f>IFERROR(#REF!/GAMSopt!AU49,"")</f>
        <v/>
      </c>
      <c r="AW49" s="40" t="str">
        <f>IFERROR(#REF!/GAMSopt!AV49,"")</f>
        <v/>
      </c>
      <c r="AX49" s="40" t="str">
        <f>IFERROR(#REF!/GAMSopt!AW49,"")</f>
        <v/>
      </c>
      <c r="AY49" s="40" t="str">
        <f>IFERROR(#REF!/GAMSopt!AX49,"")</f>
        <v/>
      </c>
      <c r="AZ49" s="40" t="str">
        <f>IFERROR(#REF!/GAMSopt!AY49,"")</f>
        <v/>
      </c>
      <c r="BA49" s="40" t="str">
        <f>IFERROR(#REF!/GAMSopt!AZ49,"")</f>
        <v/>
      </c>
      <c r="BB49" s="40" t="str">
        <f>IFERROR(#REF!/GAMSopt!BA49,"")</f>
        <v/>
      </c>
      <c r="BC49" s="40" t="str">
        <f>IFERROR(#REF!/GAMSopt!BB49,"")</f>
        <v/>
      </c>
      <c r="BD49" s="40" t="str">
        <f>IFERROR(#REF!/GAMSopt!BC49,"")</f>
        <v/>
      </c>
      <c r="BE49" s="40" t="str">
        <f>IFERROR(#REF!/GAMSopt!BD49,"")</f>
        <v/>
      </c>
      <c r="BF49" s="40" t="str">
        <f>IFERROR(#REF!/GAMSopt!BE49,"")</f>
        <v/>
      </c>
      <c r="BG49" s="40" t="str">
        <f>IFERROR(#REF!/GAMSopt!BF49,"")</f>
        <v/>
      </c>
      <c r="BH49" s="40" t="str">
        <f>IFERROR(#REF!/GAMSopt!BG49,"")</f>
        <v/>
      </c>
      <c r="BI49" s="40" t="str">
        <f>IFERROR(#REF!/GAMSopt!BH49,"")</f>
        <v/>
      </c>
      <c r="BJ49" s="40" t="str">
        <f>IFERROR(#REF!/GAMSopt!BI49,"")</f>
        <v/>
      </c>
    </row>
    <row r="50" spans="1:62" x14ac:dyDescent="0.15">
      <c r="A50" t="e">
        <f>#REF!</f>
        <v>#REF!</v>
      </c>
      <c r="B50" t="str">
        <f>GAMSopt!A50</f>
        <v>Additive Scaling Coefficient in Utility Function</v>
      </c>
      <c r="C50" s="40" t="str">
        <f>IFERROR(#REF!/GAMSopt!B50,"")</f>
        <v/>
      </c>
      <c r="D50" s="40" t="str">
        <f>IFERROR(#REF!/GAMSopt!C50,"")</f>
        <v/>
      </c>
      <c r="E50" s="40" t="str">
        <f>IFERROR(#REF!/GAMSopt!D50,"")</f>
        <v/>
      </c>
      <c r="F50" s="40" t="str">
        <f>IFERROR(#REF!/GAMSopt!E50,"")</f>
        <v/>
      </c>
      <c r="G50" s="40" t="str">
        <f>IFERROR(#REF!/GAMSopt!F50,"")</f>
        <v/>
      </c>
      <c r="H50" s="40" t="str">
        <f>IFERROR(#REF!/GAMSopt!G50,"")</f>
        <v/>
      </c>
      <c r="I50" s="40" t="str">
        <f>IFERROR(#REF!/GAMSopt!H50,"")</f>
        <v/>
      </c>
      <c r="J50" s="40" t="str">
        <f>IFERROR(#REF!/GAMSopt!I50,"")</f>
        <v/>
      </c>
      <c r="K50" s="40" t="str">
        <f>IFERROR(#REF!/GAMSopt!J50,"")</f>
        <v/>
      </c>
      <c r="L50" s="40" t="str">
        <f>IFERROR(#REF!/GAMSopt!K50,"")</f>
        <v/>
      </c>
      <c r="M50" s="40" t="str">
        <f>IFERROR(#REF!/GAMSopt!L50,"")</f>
        <v/>
      </c>
      <c r="N50" s="40" t="str">
        <f>IFERROR(#REF!/GAMSopt!M50,"")</f>
        <v/>
      </c>
      <c r="O50" s="40" t="str">
        <f>IFERROR(#REF!/GAMSopt!N50,"")</f>
        <v/>
      </c>
      <c r="P50" s="40" t="str">
        <f>IFERROR(#REF!/GAMSopt!O50,"")</f>
        <v/>
      </c>
      <c r="Q50" s="40" t="str">
        <f>IFERROR(#REF!/GAMSopt!P50,"")</f>
        <v/>
      </c>
      <c r="R50" s="40" t="str">
        <f>IFERROR(#REF!/GAMSopt!Q50,"")</f>
        <v/>
      </c>
      <c r="S50" s="40" t="str">
        <f>IFERROR(#REF!/GAMSopt!R50,"")</f>
        <v/>
      </c>
      <c r="T50" s="40" t="str">
        <f>IFERROR(#REF!/GAMSopt!S50,"")</f>
        <v/>
      </c>
      <c r="U50" s="40" t="str">
        <f>IFERROR(#REF!/GAMSopt!T50,"")</f>
        <v/>
      </c>
      <c r="V50" s="40" t="str">
        <f>IFERROR(#REF!/GAMSopt!U50,"")</f>
        <v/>
      </c>
      <c r="W50" s="40" t="str">
        <f>IFERROR(#REF!/GAMSopt!V50,"")</f>
        <v/>
      </c>
      <c r="X50" s="40" t="str">
        <f>IFERROR(#REF!/GAMSopt!W50,"")</f>
        <v/>
      </c>
      <c r="Y50" s="40" t="str">
        <f>IFERROR(#REF!/GAMSopt!X50,"")</f>
        <v/>
      </c>
      <c r="Z50" s="40" t="str">
        <f>IFERROR(#REF!/GAMSopt!Y50,"")</f>
        <v/>
      </c>
      <c r="AA50" s="40" t="str">
        <f>IFERROR(#REF!/GAMSopt!Z50,"")</f>
        <v/>
      </c>
      <c r="AB50" s="40" t="str">
        <f>IFERROR(#REF!/GAMSopt!AA50,"")</f>
        <v/>
      </c>
      <c r="AC50" s="40" t="str">
        <f>IFERROR(#REF!/GAMSopt!AB50,"")</f>
        <v/>
      </c>
      <c r="AD50" s="40" t="str">
        <f>IFERROR(#REF!/GAMSopt!AC50,"")</f>
        <v/>
      </c>
      <c r="AE50" s="40" t="str">
        <f>IFERROR(#REF!/GAMSopt!AD50,"")</f>
        <v/>
      </c>
      <c r="AF50" s="40" t="str">
        <f>IFERROR(#REF!/GAMSopt!AE50,"")</f>
        <v/>
      </c>
      <c r="AG50" s="40" t="str">
        <f>IFERROR(#REF!/GAMSopt!AF50,"")</f>
        <v/>
      </c>
      <c r="AH50" s="40" t="str">
        <f>IFERROR(#REF!/GAMSopt!AG50,"")</f>
        <v/>
      </c>
      <c r="AI50" s="40" t="str">
        <f>IFERROR(#REF!/GAMSopt!AH50,"")</f>
        <v/>
      </c>
      <c r="AJ50" s="40" t="str">
        <f>IFERROR(#REF!/GAMSopt!AI50,"")</f>
        <v/>
      </c>
      <c r="AK50" s="40" t="str">
        <f>IFERROR(#REF!/GAMSopt!AJ50,"")</f>
        <v/>
      </c>
      <c r="AL50" s="40" t="str">
        <f>IFERROR(#REF!/GAMSopt!AK50,"")</f>
        <v/>
      </c>
      <c r="AM50" s="40" t="str">
        <f>IFERROR(#REF!/GAMSopt!AL50,"")</f>
        <v/>
      </c>
      <c r="AN50" s="40" t="str">
        <f>IFERROR(#REF!/GAMSopt!AM50,"")</f>
        <v/>
      </c>
      <c r="AO50" s="40" t="str">
        <f>IFERROR(#REF!/GAMSopt!AN50,"")</f>
        <v/>
      </c>
      <c r="AP50" s="40" t="str">
        <f>IFERROR(#REF!/GAMSopt!AO50,"")</f>
        <v/>
      </c>
      <c r="AQ50" s="40" t="str">
        <f>IFERROR(#REF!/GAMSopt!AP50,"")</f>
        <v/>
      </c>
      <c r="AR50" s="40" t="str">
        <f>IFERROR(#REF!/GAMSopt!AQ50,"")</f>
        <v/>
      </c>
      <c r="AS50" s="40" t="str">
        <f>IFERROR(#REF!/GAMSopt!AR50,"")</f>
        <v/>
      </c>
      <c r="AT50" s="40" t="str">
        <f>IFERROR(#REF!/GAMSopt!AS50,"")</f>
        <v/>
      </c>
      <c r="AU50" s="40" t="str">
        <f>IFERROR(#REF!/GAMSopt!AT50,"")</f>
        <v/>
      </c>
      <c r="AV50" s="40" t="str">
        <f>IFERROR(#REF!/GAMSopt!AU50,"")</f>
        <v/>
      </c>
      <c r="AW50" s="40" t="str">
        <f>IFERROR(#REF!/GAMSopt!AV50,"")</f>
        <v/>
      </c>
      <c r="AX50" s="40" t="str">
        <f>IFERROR(#REF!/GAMSopt!AW50,"")</f>
        <v/>
      </c>
      <c r="AY50" s="40" t="str">
        <f>IFERROR(#REF!/GAMSopt!AX50,"")</f>
        <v/>
      </c>
      <c r="AZ50" s="40" t="str">
        <f>IFERROR(#REF!/GAMSopt!AY50,"")</f>
        <v/>
      </c>
      <c r="BA50" s="40" t="str">
        <f>IFERROR(#REF!/GAMSopt!AZ50,"")</f>
        <v/>
      </c>
      <c r="BB50" s="40" t="str">
        <f>IFERROR(#REF!/GAMSopt!BA50,"")</f>
        <v/>
      </c>
      <c r="BC50" s="40" t="str">
        <f>IFERROR(#REF!/GAMSopt!BB50,"")</f>
        <v/>
      </c>
      <c r="BD50" s="40" t="str">
        <f>IFERROR(#REF!/GAMSopt!BC50,"")</f>
        <v/>
      </c>
      <c r="BE50" s="40" t="str">
        <f>IFERROR(#REF!/GAMSopt!BD50,"")</f>
        <v/>
      </c>
      <c r="BF50" s="40" t="str">
        <f>IFERROR(#REF!/GAMSopt!BE50,"")</f>
        <v/>
      </c>
      <c r="BG50" s="40" t="str">
        <f>IFERROR(#REF!/GAMSopt!BF50,"")</f>
        <v/>
      </c>
      <c r="BH50" s="40" t="str">
        <f>IFERROR(#REF!/GAMSopt!BG50,"")</f>
        <v/>
      </c>
      <c r="BI50" s="40" t="str">
        <f>IFERROR(#REF!/GAMSopt!BH50,"")</f>
        <v/>
      </c>
      <c r="BJ50" s="40" t="str">
        <f>IFERROR(#REF!/GAMSopt!BI50,"")</f>
        <v/>
      </c>
    </row>
    <row r="51" spans="1:62" x14ac:dyDescent="0.15">
      <c r="A51" t="e">
        <f>#REF!</f>
        <v>#REF!</v>
      </c>
      <c r="B51" t="str">
        <f>GAMSopt!A51</f>
        <v>Hotelling</v>
      </c>
      <c r="C51" s="40" t="str">
        <f>IFERROR(#REF!/GAMSopt!B51,"")</f>
        <v/>
      </c>
      <c r="D51" s="40" t="str">
        <f>IFERROR(#REF!/GAMSopt!C51,"")</f>
        <v/>
      </c>
      <c r="E51" s="40" t="str">
        <f>IFERROR(#REF!/GAMSopt!D51,"")</f>
        <v/>
      </c>
      <c r="F51" s="40" t="str">
        <f>IFERROR(#REF!/GAMSopt!E51,"")</f>
        <v/>
      </c>
      <c r="G51" s="40" t="str">
        <f>IFERROR(#REF!/GAMSopt!F51,"")</f>
        <v/>
      </c>
      <c r="H51" s="40" t="str">
        <f>IFERROR(#REF!/GAMSopt!G51,"")</f>
        <v/>
      </c>
      <c r="I51" s="40" t="str">
        <f>IFERROR(#REF!/GAMSopt!H51,"")</f>
        <v/>
      </c>
      <c r="J51" s="40" t="str">
        <f>IFERROR(#REF!/GAMSopt!I51,"")</f>
        <v/>
      </c>
      <c r="K51" s="40" t="str">
        <f>IFERROR(#REF!/GAMSopt!J51,"")</f>
        <v/>
      </c>
      <c r="L51" s="40" t="str">
        <f>IFERROR(#REF!/GAMSopt!K51,"")</f>
        <v/>
      </c>
      <c r="M51" s="40" t="str">
        <f>IFERROR(#REF!/GAMSopt!L51,"")</f>
        <v/>
      </c>
      <c r="N51" s="40" t="str">
        <f>IFERROR(#REF!/GAMSopt!M51,"")</f>
        <v/>
      </c>
      <c r="O51" s="40" t="str">
        <f>IFERROR(#REF!/GAMSopt!N51,"")</f>
        <v/>
      </c>
      <c r="P51" s="40" t="str">
        <f>IFERROR(#REF!/GAMSopt!O51,"")</f>
        <v/>
      </c>
      <c r="Q51" s="40" t="str">
        <f>IFERROR(#REF!/GAMSopt!P51,"")</f>
        <v/>
      </c>
      <c r="R51" s="40" t="str">
        <f>IFERROR(#REF!/GAMSopt!Q51,"")</f>
        <v/>
      </c>
      <c r="S51" s="40" t="str">
        <f>IFERROR(#REF!/GAMSopt!R51,"")</f>
        <v/>
      </c>
      <c r="T51" s="40" t="str">
        <f>IFERROR(#REF!/GAMSopt!S51,"")</f>
        <v/>
      </c>
      <c r="U51" s="40" t="str">
        <f>IFERROR(#REF!/GAMSopt!T51,"")</f>
        <v/>
      </c>
      <c r="V51" s="40" t="str">
        <f>IFERROR(#REF!/GAMSopt!U51,"")</f>
        <v/>
      </c>
      <c r="W51" s="40" t="str">
        <f>IFERROR(#REF!/GAMSopt!V51,"")</f>
        <v/>
      </c>
      <c r="X51" s="40" t="str">
        <f>IFERROR(#REF!/GAMSopt!W51,"")</f>
        <v/>
      </c>
      <c r="Y51" s="40" t="str">
        <f>IFERROR(#REF!/GAMSopt!X51,"")</f>
        <v/>
      </c>
      <c r="Z51" s="40" t="str">
        <f>IFERROR(#REF!/GAMSopt!Y51,"")</f>
        <v/>
      </c>
      <c r="AA51" s="40" t="str">
        <f>IFERROR(#REF!/GAMSopt!Z51,"")</f>
        <v/>
      </c>
      <c r="AB51" s="40" t="str">
        <f>IFERROR(#REF!/GAMSopt!AA51,"")</f>
        <v/>
      </c>
      <c r="AC51" s="40" t="str">
        <f>IFERROR(#REF!/GAMSopt!AB51,"")</f>
        <v/>
      </c>
      <c r="AD51" s="40" t="str">
        <f>IFERROR(#REF!/GAMSopt!AC51,"")</f>
        <v/>
      </c>
      <c r="AE51" s="40" t="str">
        <f>IFERROR(#REF!/GAMSopt!AD51,"")</f>
        <v/>
      </c>
      <c r="AF51" s="40" t="str">
        <f>IFERROR(#REF!/GAMSopt!AE51,"")</f>
        <v/>
      </c>
      <c r="AG51" s="40" t="str">
        <f>IFERROR(#REF!/GAMSopt!AF51,"")</f>
        <v/>
      </c>
      <c r="AH51" s="40" t="str">
        <f>IFERROR(#REF!/GAMSopt!AG51,"")</f>
        <v/>
      </c>
      <c r="AI51" s="40" t="str">
        <f>IFERROR(#REF!/GAMSopt!AH51,"")</f>
        <v/>
      </c>
      <c r="AJ51" s="40" t="str">
        <f>IFERROR(#REF!/GAMSopt!AI51,"")</f>
        <v/>
      </c>
      <c r="AK51" s="40" t="str">
        <f>IFERROR(#REF!/GAMSopt!AJ51,"")</f>
        <v/>
      </c>
      <c r="AL51" s="40" t="str">
        <f>IFERROR(#REF!/GAMSopt!AK51,"")</f>
        <v/>
      </c>
      <c r="AM51" s="40" t="str">
        <f>IFERROR(#REF!/GAMSopt!AL51,"")</f>
        <v/>
      </c>
      <c r="AN51" s="40" t="str">
        <f>IFERROR(#REF!/GAMSopt!AM51,"")</f>
        <v/>
      </c>
      <c r="AO51" s="40" t="str">
        <f>IFERROR(#REF!/GAMSopt!AN51,"")</f>
        <v/>
      </c>
      <c r="AP51" s="40" t="str">
        <f>IFERROR(#REF!/GAMSopt!AO51,"")</f>
        <v/>
      </c>
      <c r="AQ51" s="40" t="str">
        <f>IFERROR(#REF!/GAMSopt!AP51,"")</f>
        <v/>
      </c>
      <c r="AR51" s="40" t="str">
        <f>IFERROR(#REF!/GAMSopt!AQ51,"")</f>
        <v/>
      </c>
      <c r="AS51" s="40" t="str">
        <f>IFERROR(#REF!/GAMSopt!AR51,"")</f>
        <v/>
      </c>
      <c r="AT51" s="40" t="str">
        <f>IFERROR(#REF!/GAMSopt!AS51,"")</f>
        <v/>
      </c>
      <c r="AU51" s="40" t="str">
        <f>IFERROR(#REF!/GAMSopt!AT51,"")</f>
        <v/>
      </c>
      <c r="AV51" s="40" t="str">
        <f>IFERROR(#REF!/GAMSopt!AU51,"")</f>
        <v/>
      </c>
      <c r="AW51" s="40" t="str">
        <f>IFERROR(#REF!/GAMSopt!AV51,"")</f>
        <v/>
      </c>
      <c r="AX51" s="40" t="str">
        <f>IFERROR(#REF!/GAMSopt!AW51,"")</f>
        <v/>
      </c>
      <c r="AY51" s="40" t="str">
        <f>IFERROR(#REF!/GAMSopt!AX51,"")</f>
        <v/>
      </c>
      <c r="AZ51" s="40" t="str">
        <f>IFERROR(#REF!/GAMSopt!AY51,"")</f>
        <v/>
      </c>
      <c r="BA51" s="40" t="str">
        <f>IFERROR(#REF!/GAMSopt!AZ51,"")</f>
        <v/>
      </c>
      <c r="BB51" s="40" t="str">
        <f>IFERROR(#REF!/GAMSopt!BA51,"")</f>
        <v/>
      </c>
      <c r="BC51" s="40" t="str">
        <f>IFERROR(#REF!/GAMSopt!BB51,"")</f>
        <v/>
      </c>
      <c r="BD51" s="40" t="str">
        <f>IFERROR(#REF!/GAMSopt!BC51,"")</f>
        <v/>
      </c>
      <c r="BE51" s="40" t="str">
        <f>IFERROR(#REF!/GAMSopt!BD51,"")</f>
        <v/>
      </c>
      <c r="BF51" s="40" t="str">
        <f>IFERROR(#REF!/GAMSopt!BE51,"")</f>
        <v/>
      </c>
      <c r="BG51" s="40" t="str">
        <f>IFERROR(#REF!/GAMSopt!BF51,"")</f>
        <v/>
      </c>
      <c r="BH51" s="40" t="str">
        <f>IFERROR(#REF!/GAMSopt!BG51,"")</f>
        <v/>
      </c>
      <c r="BI51" s="40" t="str">
        <f>IFERROR(#REF!/GAMSopt!BH51,"")</f>
        <v/>
      </c>
      <c r="BJ51" s="40" t="str">
        <f>IFERROR(#REF!/GAMSopt!BI51,"")</f>
        <v/>
      </c>
    </row>
    <row r="52" spans="1:62" x14ac:dyDescent="0.15">
      <c r="A52" t="e">
        <f>#REF!</f>
        <v>#REF!</v>
      </c>
      <c r="B52" t="str">
        <f>GAMSopt!A52</f>
        <v>* POPULATION</v>
      </c>
      <c r="C52" s="40" t="str">
        <f>IFERROR(#REF!/GAMSopt!B52,"")</f>
        <v/>
      </c>
      <c r="D52" s="40" t="str">
        <f>IFERROR(#REF!/GAMSopt!C52,"")</f>
        <v/>
      </c>
      <c r="E52" s="40" t="str">
        <f>IFERROR(#REF!/GAMSopt!D52,"")</f>
        <v/>
      </c>
      <c r="F52" s="40" t="str">
        <f>IFERROR(#REF!/GAMSopt!E52,"")</f>
        <v/>
      </c>
      <c r="G52" s="40" t="str">
        <f>IFERROR(#REF!/GAMSopt!F52,"")</f>
        <v/>
      </c>
      <c r="H52" s="40" t="str">
        <f>IFERROR(#REF!/GAMSopt!G52,"")</f>
        <v/>
      </c>
      <c r="I52" s="40" t="str">
        <f>IFERROR(#REF!/GAMSopt!H52,"")</f>
        <v/>
      </c>
      <c r="J52" s="40" t="str">
        <f>IFERROR(#REF!/GAMSopt!I52,"")</f>
        <v/>
      </c>
      <c r="K52" s="40" t="str">
        <f>IFERROR(#REF!/GAMSopt!J52,"")</f>
        <v/>
      </c>
      <c r="L52" s="40" t="str">
        <f>IFERROR(#REF!/GAMSopt!K52,"")</f>
        <v/>
      </c>
      <c r="M52" s="40" t="str">
        <f>IFERROR(#REF!/GAMSopt!L52,"")</f>
        <v/>
      </c>
      <c r="N52" s="40" t="str">
        <f>IFERROR(#REF!/GAMSopt!M52,"")</f>
        <v/>
      </c>
      <c r="O52" s="40" t="str">
        <f>IFERROR(#REF!/GAMSopt!N52,"")</f>
        <v/>
      </c>
      <c r="P52" s="40" t="str">
        <f>IFERROR(#REF!/GAMSopt!O52,"")</f>
        <v/>
      </c>
      <c r="Q52" s="40" t="str">
        <f>IFERROR(#REF!/GAMSopt!P52,"")</f>
        <v/>
      </c>
      <c r="R52" s="40" t="str">
        <f>IFERROR(#REF!/GAMSopt!Q52,"")</f>
        <v/>
      </c>
      <c r="S52" s="40" t="str">
        <f>IFERROR(#REF!/GAMSopt!R52,"")</f>
        <v/>
      </c>
      <c r="T52" s="40" t="str">
        <f>IFERROR(#REF!/GAMSopt!S52,"")</f>
        <v/>
      </c>
      <c r="U52" s="40" t="str">
        <f>IFERROR(#REF!/GAMSopt!T52,"")</f>
        <v/>
      </c>
      <c r="V52" s="40" t="str">
        <f>IFERROR(#REF!/GAMSopt!U52,"")</f>
        <v/>
      </c>
      <c r="W52" s="40" t="str">
        <f>IFERROR(#REF!/GAMSopt!V52,"")</f>
        <v/>
      </c>
      <c r="X52" s="40" t="str">
        <f>IFERROR(#REF!/GAMSopt!W52,"")</f>
        <v/>
      </c>
      <c r="Y52" s="40" t="str">
        <f>IFERROR(#REF!/GAMSopt!X52,"")</f>
        <v/>
      </c>
      <c r="Z52" s="40" t="str">
        <f>IFERROR(#REF!/GAMSopt!Y52,"")</f>
        <v/>
      </c>
      <c r="AA52" s="40" t="str">
        <f>IFERROR(#REF!/GAMSopt!Z52,"")</f>
        <v/>
      </c>
      <c r="AB52" s="40" t="str">
        <f>IFERROR(#REF!/GAMSopt!AA52,"")</f>
        <v/>
      </c>
      <c r="AC52" s="40" t="str">
        <f>IFERROR(#REF!/GAMSopt!AB52,"")</f>
        <v/>
      </c>
      <c r="AD52" s="40" t="str">
        <f>IFERROR(#REF!/GAMSopt!AC52,"")</f>
        <v/>
      </c>
      <c r="AE52" s="40" t="str">
        <f>IFERROR(#REF!/GAMSopt!AD52,"")</f>
        <v/>
      </c>
      <c r="AF52" s="40" t="str">
        <f>IFERROR(#REF!/GAMSopt!AE52,"")</f>
        <v/>
      </c>
      <c r="AG52" s="40" t="str">
        <f>IFERROR(#REF!/GAMSopt!AF52,"")</f>
        <v/>
      </c>
      <c r="AH52" s="40" t="str">
        <f>IFERROR(#REF!/GAMSopt!AG52,"")</f>
        <v/>
      </c>
      <c r="AI52" s="40" t="str">
        <f>IFERROR(#REF!/GAMSopt!AH52,"")</f>
        <v/>
      </c>
      <c r="AJ52" s="40" t="str">
        <f>IFERROR(#REF!/GAMSopt!AI52,"")</f>
        <v/>
      </c>
      <c r="AK52" s="40" t="str">
        <f>IFERROR(#REF!/GAMSopt!AJ52,"")</f>
        <v/>
      </c>
      <c r="AL52" s="40" t="str">
        <f>IFERROR(#REF!/GAMSopt!AK52,"")</f>
        <v/>
      </c>
      <c r="AM52" s="40" t="str">
        <f>IFERROR(#REF!/GAMSopt!AL52,"")</f>
        <v/>
      </c>
      <c r="AN52" s="40" t="str">
        <f>IFERROR(#REF!/GAMSopt!AM52,"")</f>
        <v/>
      </c>
      <c r="AO52" s="40" t="str">
        <f>IFERROR(#REF!/GAMSopt!AN52,"")</f>
        <v/>
      </c>
      <c r="AP52" s="40" t="str">
        <f>IFERROR(#REF!/GAMSopt!AO52,"")</f>
        <v/>
      </c>
      <c r="AQ52" s="40" t="str">
        <f>IFERROR(#REF!/GAMSopt!AP52,"")</f>
        <v/>
      </c>
      <c r="AR52" s="40" t="str">
        <f>IFERROR(#REF!/GAMSopt!AQ52,"")</f>
        <v/>
      </c>
      <c r="AS52" s="40" t="str">
        <f>IFERROR(#REF!/GAMSopt!AR52,"")</f>
        <v/>
      </c>
      <c r="AT52" s="40" t="str">
        <f>IFERROR(#REF!/GAMSopt!AS52,"")</f>
        <v/>
      </c>
      <c r="AU52" s="40" t="str">
        <f>IFERROR(#REF!/GAMSopt!AT52,"")</f>
        <v/>
      </c>
      <c r="AV52" s="40" t="str">
        <f>IFERROR(#REF!/GAMSopt!AU52,"")</f>
        <v/>
      </c>
      <c r="AW52" s="40" t="str">
        <f>IFERROR(#REF!/GAMSopt!AV52,"")</f>
        <v/>
      </c>
      <c r="AX52" s="40" t="str">
        <f>IFERROR(#REF!/GAMSopt!AW52,"")</f>
        <v/>
      </c>
      <c r="AY52" s="40" t="str">
        <f>IFERROR(#REF!/GAMSopt!AX52,"")</f>
        <v/>
      </c>
      <c r="AZ52" s="40" t="str">
        <f>IFERROR(#REF!/GAMSopt!AY52,"")</f>
        <v/>
      </c>
      <c r="BA52" s="40" t="str">
        <f>IFERROR(#REF!/GAMSopt!AZ52,"")</f>
        <v/>
      </c>
      <c r="BB52" s="40" t="str">
        <f>IFERROR(#REF!/GAMSopt!BA52,"")</f>
        <v/>
      </c>
      <c r="BC52" s="40" t="str">
        <f>IFERROR(#REF!/GAMSopt!BB52,"")</f>
        <v/>
      </c>
      <c r="BD52" s="40" t="str">
        <f>IFERROR(#REF!/GAMSopt!BC52,"")</f>
        <v/>
      </c>
      <c r="BE52" s="40" t="str">
        <f>IFERROR(#REF!/GAMSopt!BD52,"")</f>
        <v/>
      </c>
      <c r="BF52" s="40" t="str">
        <f>IFERROR(#REF!/GAMSopt!BE52,"")</f>
        <v/>
      </c>
      <c r="BG52" s="40" t="str">
        <f>IFERROR(#REF!/GAMSopt!BF52,"")</f>
        <v/>
      </c>
      <c r="BH52" s="40" t="str">
        <f>IFERROR(#REF!/GAMSopt!BG52,"")</f>
        <v/>
      </c>
      <c r="BI52" s="40" t="str">
        <f>IFERROR(#REF!/GAMSopt!BH52,"")</f>
        <v/>
      </c>
      <c r="BJ52" s="40" t="str">
        <f>IFERROR(#REF!/GAMSopt!BI52,"")</f>
        <v/>
      </c>
    </row>
    <row r="53" spans="1:62" x14ac:dyDescent="0.15">
      <c r="A53" t="e">
        <f>#REF!</f>
        <v>#REF!</v>
      </c>
      <c r="B53" t="str">
        <f>GAMSopt!A53</f>
        <v>Population (millions)</v>
      </c>
      <c r="C53" s="40" t="str">
        <f>IFERROR(#REF!/GAMSopt!B53,"")</f>
        <v/>
      </c>
      <c r="D53" s="40" t="str">
        <f>IFERROR(#REF!/GAMSopt!C53,"")</f>
        <v/>
      </c>
      <c r="E53" s="40" t="str">
        <f>IFERROR(#REF!/GAMSopt!D53,"")</f>
        <v/>
      </c>
      <c r="F53" s="40" t="str">
        <f>IFERROR(#REF!/GAMSopt!E53,"")</f>
        <v/>
      </c>
      <c r="G53" s="40" t="str">
        <f>IFERROR(#REF!/GAMSopt!F53,"")</f>
        <v/>
      </c>
      <c r="H53" s="40" t="str">
        <f>IFERROR(#REF!/GAMSopt!G53,"")</f>
        <v/>
      </c>
      <c r="I53" s="40" t="str">
        <f>IFERROR(#REF!/GAMSopt!H53,"")</f>
        <v/>
      </c>
      <c r="J53" s="40" t="str">
        <f>IFERROR(#REF!/GAMSopt!I53,"")</f>
        <v/>
      </c>
      <c r="K53" s="40" t="str">
        <f>IFERROR(#REF!/GAMSopt!J53,"")</f>
        <v/>
      </c>
      <c r="L53" s="40" t="str">
        <f>IFERROR(#REF!/GAMSopt!K53,"")</f>
        <v/>
      </c>
      <c r="M53" s="40" t="str">
        <f>IFERROR(#REF!/GAMSopt!L53,"")</f>
        <v/>
      </c>
      <c r="N53" s="40" t="str">
        <f>IFERROR(#REF!/GAMSopt!M53,"")</f>
        <v/>
      </c>
      <c r="O53" s="40" t="str">
        <f>IFERROR(#REF!/GAMSopt!N53,"")</f>
        <v/>
      </c>
      <c r="P53" s="40" t="str">
        <f>IFERROR(#REF!/GAMSopt!O53,"")</f>
        <v/>
      </c>
      <c r="Q53" s="40" t="str">
        <f>IFERROR(#REF!/GAMSopt!P53,"")</f>
        <v/>
      </c>
      <c r="R53" s="40" t="str">
        <f>IFERROR(#REF!/GAMSopt!Q53,"")</f>
        <v/>
      </c>
      <c r="S53" s="40" t="str">
        <f>IFERROR(#REF!/GAMSopt!R53,"")</f>
        <v/>
      </c>
      <c r="T53" s="40" t="str">
        <f>IFERROR(#REF!/GAMSopt!S53,"")</f>
        <v/>
      </c>
      <c r="U53" s="40" t="str">
        <f>IFERROR(#REF!/GAMSopt!T53,"")</f>
        <v/>
      </c>
      <c r="V53" s="40" t="str">
        <f>IFERROR(#REF!/GAMSopt!U53,"")</f>
        <v/>
      </c>
      <c r="W53" s="40" t="str">
        <f>IFERROR(#REF!/GAMSopt!V53,"")</f>
        <v/>
      </c>
      <c r="X53" s="40" t="str">
        <f>IFERROR(#REF!/GAMSopt!W53,"")</f>
        <v/>
      </c>
      <c r="Y53" s="40" t="str">
        <f>IFERROR(#REF!/GAMSopt!X53,"")</f>
        <v/>
      </c>
      <c r="Z53" s="40" t="str">
        <f>IFERROR(#REF!/GAMSopt!Y53,"")</f>
        <v/>
      </c>
      <c r="AA53" s="40" t="str">
        <f>IFERROR(#REF!/GAMSopt!Z53,"")</f>
        <v/>
      </c>
      <c r="AB53" s="40" t="str">
        <f>IFERROR(#REF!/GAMSopt!AA53,"")</f>
        <v/>
      </c>
      <c r="AC53" s="40" t="str">
        <f>IFERROR(#REF!/GAMSopt!AB53,"")</f>
        <v/>
      </c>
      <c r="AD53" s="40" t="str">
        <f>IFERROR(#REF!/GAMSopt!AC53,"")</f>
        <v/>
      </c>
      <c r="AE53" s="40" t="str">
        <f>IFERROR(#REF!/GAMSopt!AD53,"")</f>
        <v/>
      </c>
      <c r="AF53" s="40" t="str">
        <f>IFERROR(#REF!/GAMSopt!AE53,"")</f>
        <v/>
      </c>
      <c r="AG53" s="40" t="str">
        <f>IFERROR(#REF!/GAMSopt!AF53,"")</f>
        <v/>
      </c>
      <c r="AH53" s="40" t="str">
        <f>IFERROR(#REF!/GAMSopt!AG53,"")</f>
        <v/>
      </c>
      <c r="AI53" s="40" t="str">
        <f>IFERROR(#REF!/GAMSopt!AH53,"")</f>
        <v/>
      </c>
      <c r="AJ53" s="40" t="str">
        <f>IFERROR(#REF!/GAMSopt!AI53,"")</f>
        <v/>
      </c>
      <c r="AK53" s="40" t="str">
        <f>IFERROR(#REF!/GAMSopt!AJ53,"")</f>
        <v/>
      </c>
      <c r="AL53" s="40" t="str">
        <f>IFERROR(#REF!/GAMSopt!AK53,"")</f>
        <v/>
      </c>
      <c r="AM53" s="40" t="str">
        <f>IFERROR(#REF!/GAMSopt!AL53,"")</f>
        <v/>
      </c>
      <c r="AN53" s="40" t="str">
        <f>IFERROR(#REF!/GAMSopt!AM53,"")</f>
        <v/>
      </c>
      <c r="AO53" s="40" t="str">
        <f>IFERROR(#REF!/GAMSopt!AN53,"")</f>
        <v/>
      </c>
      <c r="AP53" s="40" t="str">
        <f>IFERROR(#REF!/GAMSopt!AO53,"")</f>
        <v/>
      </c>
      <c r="AQ53" s="40" t="str">
        <f>IFERROR(#REF!/GAMSopt!AP53,"")</f>
        <v/>
      </c>
      <c r="AR53" s="40" t="str">
        <f>IFERROR(#REF!/GAMSopt!AQ53,"")</f>
        <v/>
      </c>
      <c r="AS53" s="40" t="str">
        <f>IFERROR(#REF!/GAMSopt!AR53,"")</f>
        <v/>
      </c>
      <c r="AT53" s="40" t="str">
        <f>IFERROR(#REF!/GAMSopt!AS53,"")</f>
        <v/>
      </c>
      <c r="AU53" s="40" t="str">
        <f>IFERROR(#REF!/GAMSopt!AT53,"")</f>
        <v/>
      </c>
      <c r="AV53" s="40" t="str">
        <f>IFERROR(#REF!/GAMSopt!AU53,"")</f>
        <v/>
      </c>
      <c r="AW53" s="40" t="str">
        <f>IFERROR(#REF!/GAMSopt!AV53,"")</f>
        <v/>
      </c>
      <c r="AX53" s="40" t="str">
        <f>IFERROR(#REF!/GAMSopt!AW53,"")</f>
        <v/>
      </c>
      <c r="AY53" s="40" t="str">
        <f>IFERROR(#REF!/GAMSopt!AX53,"")</f>
        <v/>
      </c>
      <c r="AZ53" s="40" t="str">
        <f>IFERROR(#REF!/GAMSopt!AY53,"")</f>
        <v/>
      </c>
      <c r="BA53" s="40" t="str">
        <f>IFERROR(#REF!/GAMSopt!AZ53,"")</f>
        <v/>
      </c>
      <c r="BB53" s="40" t="str">
        <f>IFERROR(#REF!/GAMSopt!BA53,"")</f>
        <v/>
      </c>
      <c r="BC53" s="40" t="str">
        <f>IFERROR(#REF!/GAMSopt!BB53,"")</f>
        <v/>
      </c>
      <c r="BD53" s="40" t="str">
        <f>IFERROR(#REF!/GAMSopt!BC53,"")</f>
        <v/>
      </c>
      <c r="BE53" s="40" t="str">
        <f>IFERROR(#REF!/GAMSopt!BD53,"")</f>
        <v/>
      </c>
      <c r="BF53" s="40" t="str">
        <f>IFERROR(#REF!/GAMSopt!BE53,"")</f>
        <v/>
      </c>
      <c r="BG53" s="40" t="str">
        <f>IFERROR(#REF!/GAMSopt!BF53,"")</f>
        <v/>
      </c>
      <c r="BH53" s="40" t="str">
        <f>IFERROR(#REF!/GAMSopt!BG53,"")</f>
        <v/>
      </c>
      <c r="BI53" s="40" t="str">
        <f>IFERROR(#REF!/GAMSopt!BH53,"")</f>
        <v/>
      </c>
      <c r="BJ53" s="40" t="str">
        <f>IFERROR(#REF!/GAMSopt!BI53,"")</f>
        <v/>
      </c>
    </row>
    <row r="54" spans="1:62" x14ac:dyDescent="0.15">
      <c r="A54" t="e">
        <f>#REF!</f>
        <v>#REF!</v>
      </c>
      <c r="B54" t="str">
        <f>GAMSopt!A54</f>
        <v>Rate of Population Growth (per period)</v>
      </c>
      <c r="C54" s="40" t="str">
        <f>IFERROR(#REF!/GAMSopt!B54,"")</f>
        <v/>
      </c>
      <c r="D54" s="40" t="str">
        <f>IFERROR(#REF!/GAMSopt!C54,"")</f>
        <v/>
      </c>
      <c r="E54" s="40" t="str">
        <f>IFERROR(#REF!/GAMSopt!D54,"")</f>
        <v/>
      </c>
      <c r="F54" s="40" t="str">
        <f>IFERROR(#REF!/GAMSopt!E54,"")</f>
        <v/>
      </c>
      <c r="G54" s="40" t="str">
        <f>IFERROR(#REF!/GAMSopt!F54,"")</f>
        <v/>
      </c>
      <c r="H54" s="40" t="str">
        <f>IFERROR(#REF!/GAMSopt!G54,"")</f>
        <v/>
      </c>
      <c r="I54" s="40" t="str">
        <f>IFERROR(#REF!/GAMSopt!H54,"")</f>
        <v/>
      </c>
      <c r="J54" s="40" t="str">
        <f>IFERROR(#REF!/GAMSopt!I54,"")</f>
        <v/>
      </c>
      <c r="K54" s="40" t="str">
        <f>IFERROR(#REF!/GAMSopt!J54,"")</f>
        <v/>
      </c>
      <c r="L54" s="40" t="str">
        <f>IFERROR(#REF!/GAMSopt!K54,"")</f>
        <v/>
      </c>
      <c r="M54" s="40" t="str">
        <f>IFERROR(#REF!/GAMSopt!L54,"")</f>
        <v/>
      </c>
      <c r="N54" s="40" t="str">
        <f>IFERROR(#REF!/GAMSopt!M54,"")</f>
        <v/>
      </c>
      <c r="O54" s="40" t="str">
        <f>IFERROR(#REF!/GAMSopt!N54,"")</f>
        <v/>
      </c>
      <c r="P54" s="40" t="str">
        <f>IFERROR(#REF!/GAMSopt!O54,"")</f>
        <v/>
      </c>
      <c r="Q54" s="40" t="str">
        <f>IFERROR(#REF!/GAMSopt!P54,"")</f>
        <v/>
      </c>
      <c r="R54" s="40" t="str">
        <f>IFERROR(#REF!/GAMSopt!Q54,"")</f>
        <v/>
      </c>
      <c r="S54" s="40" t="str">
        <f>IFERROR(#REF!/GAMSopt!R54,"")</f>
        <v/>
      </c>
      <c r="T54" s="40" t="str">
        <f>IFERROR(#REF!/GAMSopt!S54,"")</f>
        <v/>
      </c>
      <c r="U54" s="40" t="str">
        <f>IFERROR(#REF!/GAMSopt!T54,"")</f>
        <v/>
      </c>
      <c r="V54" s="40" t="str">
        <f>IFERROR(#REF!/GAMSopt!U54,"")</f>
        <v/>
      </c>
      <c r="W54" s="40" t="str">
        <f>IFERROR(#REF!/GAMSopt!V54,"")</f>
        <v/>
      </c>
      <c r="X54" s="40" t="str">
        <f>IFERROR(#REF!/GAMSopt!W54,"")</f>
        <v/>
      </c>
      <c r="Y54" s="40" t="str">
        <f>IFERROR(#REF!/GAMSopt!X54,"")</f>
        <v/>
      </c>
      <c r="Z54" s="40" t="str">
        <f>IFERROR(#REF!/GAMSopt!Y54,"")</f>
        <v/>
      </c>
      <c r="AA54" s="40" t="str">
        <f>IFERROR(#REF!/GAMSopt!Z54,"")</f>
        <v/>
      </c>
      <c r="AB54" s="40" t="str">
        <f>IFERROR(#REF!/GAMSopt!AA54,"")</f>
        <v/>
      </c>
      <c r="AC54" s="40" t="str">
        <f>IFERROR(#REF!/GAMSopt!AB54,"")</f>
        <v/>
      </c>
      <c r="AD54" s="40" t="str">
        <f>IFERROR(#REF!/GAMSopt!AC54,"")</f>
        <v/>
      </c>
      <c r="AE54" s="40" t="str">
        <f>IFERROR(#REF!/GAMSopt!AD54,"")</f>
        <v/>
      </c>
      <c r="AF54" s="40" t="str">
        <f>IFERROR(#REF!/GAMSopt!AE54,"")</f>
        <v/>
      </c>
      <c r="AG54" s="40" t="str">
        <f>IFERROR(#REF!/GAMSopt!AF54,"")</f>
        <v/>
      </c>
      <c r="AH54" s="40" t="str">
        <f>IFERROR(#REF!/GAMSopt!AG54,"")</f>
        <v/>
      </c>
      <c r="AI54" s="40" t="str">
        <f>IFERROR(#REF!/GAMSopt!AH54,"")</f>
        <v/>
      </c>
      <c r="AJ54" s="40" t="str">
        <f>IFERROR(#REF!/GAMSopt!AI54,"")</f>
        <v/>
      </c>
      <c r="AK54" s="40" t="str">
        <f>IFERROR(#REF!/GAMSopt!AJ54,"")</f>
        <v/>
      </c>
      <c r="AL54" s="40" t="str">
        <f>IFERROR(#REF!/GAMSopt!AK54,"")</f>
        <v/>
      </c>
      <c r="AM54" s="40" t="str">
        <f>IFERROR(#REF!/GAMSopt!AL54,"")</f>
        <v/>
      </c>
      <c r="AN54" s="40" t="str">
        <f>IFERROR(#REF!/GAMSopt!AM54,"")</f>
        <v/>
      </c>
      <c r="AO54" s="40" t="str">
        <f>IFERROR(#REF!/GAMSopt!AN54,"")</f>
        <v/>
      </c>
      <c r="AP54" s="40" t="str">
        <f>IFERROR(#REF!/GAMSopt!AO54,"")</f>
        <v/>
      </c>
      <c r="AQ54" s="40" t="str">
        <f>IFERROR(#REF!/GAMSopt!AP54,"")</f>
        <v/>
      </c>
      <c r="AR54" s="40" t="str">
        <f>IFERROR(#REF!/GAMSopt!AQ54,"")</f>
        <v/>
      </c>
      <c r="AS54" s="40" t="str">
        <f>IFERROR(#REF!/GAMSopt!AR54,"")</f>
        <v/>
      </c>
      <c r="AT54" s="40" t="str">
        <f>IFERROR(#REF!/GAMSopt!AS54,"")</f>
        <v/>
      </c>
      <c r="AU54" s="40" t="str">
        <f>IFERROR(#REF!/GAMSopt!AT54,"")</f>
        <v/>
      </c>
      <c r="AV54" s="40" t="str">
        <f>IFERROR(#REF!/GAMSopt!AU54,"")</f>
        <v/>
      </c>
      <c r="AW54" s="40" t="str">
        <f>IFERROR(#REF!/GAMSopt!AV54,"")</f>
        <v/>
      </c>
      <c r="AX54" s="40" t="str">
        <f>IFERROR(#REF!/GAMSopt!AW54,"")</f>
        <v/>
      </c>
      <c r="AY54" s="40" t="str">
        <f>IFERROR(#REF!/GAMSopt!AX54,"")</f>
        <v/>
      </c>
      <c r="AZ54" s="40" t="str">
        <f>IFERROR(#REF!/GAMSopt!AY54,"")</f>
        <v/>
      </c>
      <c r="BA54" s="40" t="str">
        <f>IFERROR(#REF!/GAMSopt!AZ54,"")</f>
        <v/>
      </c>
      <c r="BB54" s="40" t="str">
        <f>IFERROR(#REF!/GAMSopt!BA54,"")</f>
        <v/>
      </c>
      <c r="BC54" s="40" t="str">
        <f>IFERROR(#REF!/GAMSopt!BB54,"")</f>
        <v/>
      </c>
      <c r="BD54" s="40" t="str">
        <f>IFERROR(#REF!/GAMSopt!BC54,"")</f>
        <v/>
      </c>
      <c r="BE54" s="40" t="str">
        <f>IFERROR(#REF!/GAMSopt!BD54,"")</f>
        <v/>
      </c>
      <c r="BF54" s="40" t="str">
        <f>IFERROR(#REF!/GAMSopt!BE54,"")</f>
        <v/>
      </c>
      <c r="BG54" s="40" t="str">
        <f>IFERROR(#REF!/GAMSopt!BF54,"")</f>
        <v/>
      </c>
      <c r="BH54" s="40" t="str">
        <f>IFERROR(#REF!/GAMSopt!BG54,"")</f>
        <v/>
      </c>
      <c r="BI54" s="40" t="str">
        <f>IFERROR(#REF!/GAMSopt!BH54,"")</f>
        <v/>
      </c>
      <c r="BJ54" s="40" t="str">
        <f>IFERROR(#REF!/GAMSopt!BI54,"")</f>
        <v/>
      </c>
    </row>
    <row r="55" spans="1:62" x14ac:dyDescent="0.15">
      <c r="A55" t="e">
        <f>#REF!</f>
        <v>#REF!</v>
      </c>
      <c r="B55" t="str">
        <f>GAMSopt!A55</f>
        <v>** Global Parameters</v>
      </c>
      <c r="C55" s="40" t="str">
        <f>IFERROR(#REF!/GAMSopt!B55,"")</f>
        <v/>
      </c>
      <c r="D55" s="40" t="str">
        <f>IFERROR(#REF!/GAMSopt!C55,"")</f>
        <v/>
      </c>
      <c r="E55" s="40" t="str">
        <f>IFERROR(#REF!/GAMSopt!D55,"")</f>
        <v/>
      </c>
      <c r="F55" s="40" t="str">
        <f>IFERROR(#REF!/GAMSopt!E55,"")</f>
        <v/>
      </c>
      <c r="G55" s="40" t="str">
        <f>IFERROR(#REF!/GAMSopt!F55,"")</f>
        <v/>
      </c>
      <c r="H55" s="40" t="str">
        <f>IFERROR(#REF!/GAMSopt!G55,"")</f>
        <v/>
      </c>
      <c r="I55" s="40" t="str">
        <f>IFERROR(#REF!/GAMSopt!H55,"")</f>
        <v/>
      </c>
      <c r="J55" s="40" t="str">
        <f>IFERROR(#REF!/GAMSopt!I55,"")</f>
        <v/>
      </c>
      <c r="K55" s="40" t="str">
        <f>IFERROR(#REF!/GAMSopt!J55,"")</f>
        <v/>
      </c>
      <c r="L55" s="40" t="str">
        <f>IFERROR(#REF!/GAMSopt!K55,"")</f>
        <v/>
      </c>
      <c r="M55" s="40" t="str">
        <f>IFERROR(#REF!/GAMSopt!L55,"")</f>
        <v/>
      </c>
      <c r="N55" s="40" t="str">
        <f>IFERROR(#REF!/GAMSopt!M55,"")</f>
        <v/>
      </c>
      <c r="O55" s="40" t="str">
        <f>IFERROR(#REF!/GAMSopt!N55,"")</f>
        <v/>
      </c>
      <c r="P55" s="40" t="str">
        <f>IFERROR(#REF!/GAMSopt!O55,"")</f>
        <v/>
      </c>
      <c r="Q55" s="40" t="str">
        <f>IFERROR(#REF!/GAMSopt!P55,"")</f>
        <v/>
      </c>
      <c r="R55" s="40" t="str">
        <f>IFERROR(#REF!/GAMSopt!Q55,"")</f>
        <v/>
      </c>
      <c r="S55" s="40" t="str">
        <f>IFERROR(#REF!/GAMSopt!R55,"")</f>
        <v/>
      </c>
      <c r="T55" s="40" t="str">
        <f>IFERROR(#REF!/GAMSopt!S55,"")</f>
        <v/>
      </c>
      <c r="U55" s="40" t="str">
        <f>IFERROR(#REF!/GAMSopt!T55,"")</f>
        <v/>
      </c>
      <c r="V55" s="40" t="str">
        <f>IFERROR(#REF!/GAMSopt!U55,"")</f>
        <v/>
      </c>
      <c r="W55" s="40" t="str">
        <f>IFERROR(#REF!/GAMSopt!V55,"")</f>
        <v/>
      </c>
      <c r="X55" s="40" t="str">
        <f>IFERROR(#REF!/GAMSopt!W55,"")</f>
        <v/>
      </c>
      <c r="Y55" s="40" t="str">
        <f>IFERROR(#REF!/GAMSopt!X55,"")</f>
        <v/>
      </c>
      <c r="Z55" s="40" t="str">
        <f>IFERROR(#REF!/GAMSopt!Y55,"")</f>
        <v/>
      </c>
      <c r="AA55" s="40" t="str">
        <f>IFERROR(#REF!/GAMSopt!Z55,"")</f>
        <v/>
      </c>
      <c r="AB55" s="40" t="str">
        <f>IFERROR(#REF!/GAMSopt!AA55,"")</f>
        <v/>
      </c>
      <c r="AC55" s="40" t="str">
        <f>IFERROR(#REF!/GAMSopt!AB55,"")</f>
        <v/>
      </c>
      <c r="AD55" s="40" t="str">
        <f>IFERROR(#REF!/GAMSopt!AC55,"")</f>
        <v/>
      </c>
      <c r="AE55" s="40" t="str">
        <f>IFERROR(#REF!/GAMSopt!AD55,"")</f>
        <v/>
      </c>
      <c r="AF55" s="40" t="str">
        <f>IFERROR(#REF!/GAMSopt!AE55,"")</f>
        <v/>
      </c>
      <c r="AG55" s="40" t="str">
        <f>IFERROR(#REF!/GAMSopt!AF55,"")</f>
        <v/>
      </c>
      <c r="AH55" s="40" t="str">
        <f>IFERROR(#REF!/GAMSopt!AG55,"")</f>
        <v/>
      </c>
      <c r="AI55" s="40" t="str">
        <f>IFERROR(#REF!/GAMSopt!AH55,"")</f>
        <v/>
      </c>
      <c r="AJ55" s="40" t="str">
        <f>IFERROR(#REF!/GAMSopt!AI55,"")</f>
        <v/>
      </c>
      <c r="AK55" s="40" t="str">
        <f>IFERROR(#REF!/GAMSopt!AJ55,"")</f>
        <v/>
      </c>
      <c r="AL55" s="40" t="str">
        <f>IFERROR(#REF!/GAMSopt!AK55,"")</f>
        <v/>
      </c>
      <c r="AM55" s="40" t="str">
        <f>IFERROR(#REF!/GAMSopt!AL55,"")</f>
        <v/>
      </c>
      <c r="AN55" s="40" t="str">
        <f>IFERROR(#REF!/GAMSopt!AM55,"")</f>
        <v/>
      </c>
      <c r="AO55" s="40" t="str">
        <f>IFERROR(#REF!/GAMSopt!AN55,"")</f>
        <v/>
      </c>
      <c r="AP55" s="40" t="str">
        <f>IFERROR(#REF!/GAMSopt!AO55,"")</f>
        <v/>
      </c>
      <c r="AQ55" s="40" t="str">
        <f>IFERROR(#REF!/GAMSopt!AP55,"")</f>
        <v/>
      </c>
      <c r="AR55" s="40" t="str">
        <f>IFERROR(#REF!/GAMSopt!AQ55,"")</f>
        <v/>
      </c>
      <c r="AS55" s="40" t="str">
        <f>IFERROR(#REF!/GAMSopt!AR55,"")</f>
        <v/>
      </c>
      <c r="AT55" s="40" t="str">
        <f>IFERROR(#REF!/GAMSopt!AS55,"")</f>
        <v/>
      </c>
      <c r="AU55" s="40" t="str">
        <f>IFERROR(#REF!/GAMSopt!AT55,"")</f>
        <v/>
      </c>
      <c r="AV55" s="40" t="str">
        <f>IFERROR(#REF!/GAMSopt!AU55,"")</f>
        <v/>
      </c>
      <c r="AW55" s="40" t="str">
        <f>IFERROR(#REF!/GAMSopt!AV55,"")</f>
        <v/>
      </c>
      <c r="AX55" s="40" t="str">
        <f>IFERROR(#REF!/GAMSopt!AW55,"")</f>
        <v/>
      </c>
      <c r="AY55" s="40" t="str">
        <f>IFERROR(#REF!/GAMSopt!AX55,"")</f>
        <v/>
      </c>
      <c r="AZ55" s="40" t="str">
        <f>IFERROR(#REF!/GAMSopt!AY55,"")</f>
        <v/>
      </c>
      <c r="BA55" s="40" t="str">
        <f>IFERROR(#REF!/GAMSopt!AZ55,"")</f>
        <v/>
      </c>
      <c r="BB55" s="40" t="str">
        <f>IFERROR(#REF!/GAMSopt!BA55,"")</f>
        <v/>
      </c>
      <c r="BC55" s="40" t="str">
        <f>IFERROR(#REF!/GAMSopt!BB55,"")</f>
        <v/>
      </c>
      <c r="BD55" s="40" t="str">
        <f>IFERROR(#REF!/GAMSopt!BC55,"")</f>
        <v/>
      </c>
      <c r="BE55" s="40" t="str">
        <f>IFERROR(#REF!/GAMSopt!BD55,"")</f>
        <v/>
      </c>
      <c r="BF55" s="40" t="str">
        <f>IFERROR(#REF!/GAMSopt!BE55,"")</f>
        <v/>
      </c>
      <c r="BG55" s="40" t="str">
        <f>IFERROR(#REF!/GAMSopt!BF55,"")</f>
        <v/>
      </c>
      <c r="BH55" s="40" t="str">
        <f>IFERROR(#REF!/GAMSopt!BG55,"")</f>
        <v/>
      </c>
      <c r="BI55" s="40" t="str">
        <f>IFERROR(#REF!/GAMSopt!BH55,"")</f>
        <v/>
      </c>
      <c r="BJ55" s="40" t="str">
        <f>IFERROR(#REF!/GAMSopt!BI55,"")</f>
        <v/>
      </c>
    </row>
    <row r="56" spans="1:62" x14ac:dyDescent="0.15">
      <c r="A56" t="e">
        <f>#REF!</f>
        <v>#REF!</v>
      </c>
      <c r="B56" t="str">
        <f>GAMSopt!A56</f>
        <v>* CARBON LIMITS</v>
      </c>
      <c r="C56" s="40" t="str">
        <f>IFERROR(#REF!/GAMSopt!B56,"")</f>
        <v/>
      </c>
      <c r="D56" s="40" t="str">
        <f>IFERROR(#REF!/GAMSopt!C56,"")</f>
        <v/>
      </c>
      <c r="E56" s="40" t="str">
        <f>IFERROR(#REF!/GAMSopt!D56,"")</f>
        <v/>
      </c>
      <c r="F56" s="40" t="str">
        <f>IFERROR(#REF!/GAMSopt!E56,"")</f>
        <v/>
      </c>
      <c r="G56" s="40" t="str">
        <f>IFERROR(#REF!/GAMSopt!F56,"")</f>
        <v/>
      </c>
      <c r="H56" s="40" t="str">
        <f>IFERROR(#REF!/GAMSopt!G56,"")</f>
        <v/>
      </c>
      <c r="I56" s="40" t="str">
        <f>IFERROR(#REF!/GAMSopt!H56,"")</f>
        <v/>
      </c>
      <c r="J56" s="40" t="str">
        <f>IFERROR(#REF!/GAMSopt!I56,"")</f>
        <v/>
      </c>
      <c r="K56" s="40" t="str">
        <f>IFERROR(#REF!/GAMSopt!J56,"")</f>
        <v/>
      </c>
      <c r="L56" s="40" t="str">
        <f>IFERROR(#REF!/GAMSopt!K56,"")</f>
        <v/>
      </c>
      <c r="M56" s="40" t="str">
        <f>IFERROR(#REF!/GAMSopt!L56,"")</f>
        <v/>
      </c>
      <c r="N56" s="40" t="str">
        <f>IFERROR(#REF!/GAMSopt!M56,"")</f>
        <v/>
      </c>
      <c r="O56" s="40" t="str">
        <f>IFERROR(#REF!/GAMSopt!N56,"")</f>
        <v/>
      </c>
      <c r="P56" s="40" t="str">
        <f>IFERROR(#REF!/GAMSopt!O56,"")</f>
        <v/>
      </c>
      <c r="Q56" s="40" t="str">
        <f>IFERROR(#REF!/GAMSopt!P56,"")</f>
        <v/>
      </c>
      <c r="R56" s="40" t="str">
        <f>IFERROR(#REF!/GAMSopt!Q56,"")</f>
        <v/>
      </c>
      <c r="S56" s="40" t="str">
        <f>IFERROR(#REF!/GAMSopt!R56,"")</f>
        <v/>
      </c>
      <c r="T56" s="40" t="str">
        <f>IFERROR(#REF!/GAMSopt!S56,"")</f>
        <v/>
      </c>
      <c r="U56" s="40" t="str">
        <f>IFERROR(#REF!/GAMSopt!T56,"")</f>
        <v/>
      </c>
      <c r="V56" s="40" t="str">
        <f>IFERROR(#REF!/GAMSopt!U56,"")</f>
        <v/>
      </c>
      <c r="W56" s="40" t="str">
        <f>IFERROR(#REF!/GAMSopt!V56,"")</f>
        <v/>
      </c>
      <c r="X56" s="40" t="str">
        <f>IFERROR(#REF!/GAMSopt!W56,"")</f>
        <v/>
      </c>
      <c r="Y56" s="40" t="str">
        <f>IFERROR(#REF!/GAMSopt!X56,"")</f>
        <v/>
      </c>
      <c r="Z56" s="40" t="str">
        <f>IFERROR(#REF!/GAMSopt!Y56,"")</f>
        <v/>
      </c>
      <c r="AA56" s="40" t="str">
        <f>IFERROR(#REF!/GAMSopt!Z56,"")</f>
        <v/>
      </c>
      <c r="AB56" s="40" t="str">
        <f>IFERROR(#REF!/GAMSopt!AA56,"")</f>
        <v/>
      </c>
      <c r="AC56" s="40" t="str">
        <f>IFERROR(#REF!/GAMSopt!AB56,"")</f>
        <v/>
      </c>
      <c r="AD56" s="40" t="str">
        <f>IFERROR(#REF!/GAMSopt!AC56,"")</f>
        <v/>
      </c>
      <c r="AE56" s="40" t="str">
        <f>IFERROR(#REF!/GAMSopt!AD56,"")</f>
        <v/>
      </c>
      <c r="AF56" s="40" t="str">
        <f>IFERROR(#REF!/GAMSopt!AE56,"")</f>
        <v/>
      </c>
      <c r="AG56" s="40" t="str">
        <f>IFERROR(#REF!/GAMSopt!AF56,"")</f>
        <v/>
      </c>
      <c r="AH56" s="40" t="str">
        <f>IFERROR(#REF!/GAMSopt!AG56,"")</f>
        <v/>
      </c>
      <c r="AI56" s="40" t="str">
        <f>IFERROR(#REF!/GAMSopt!AH56,"")</f>
        <v/>
      </c>
      <c r="AJ56" s="40" t="str">
        <f>IFERROR(#REF!/GAMSopt!AI56,"")</f>
        <v/>
      </c>
      <c r="AK56" s="40" t="str">
        <f>IFERROR(#REF!/GAMSopt!AJ56,"")</f>
        <v/>
      </c>
      <c r="AL56" s="40" t="str">
        <f>IFERROR(#REF!/GAMSopt!AK56,"")</f>
        <v/>
      </c>
      <c r="AM56" s="40" t="str">
        <f>IFERROR(#REF!/GAMSopt!AL56,"")</f>
        <v/>
      </c>
      <c r="AN56" s="40" t="str">
        <f>IFERROR(#REF!/GAMSopt!AM56,"")</f>
        <v/>
      </c>
      <c r="AO56" s="40" t="str">
        <f>IFERROR(#REF!/GAMSopt!AN56,"")</f>
        <v/>
      </c>
      <c r="AP56" s="40" t="str">
        <f>IFERROR(#REF!/GAMSopt!AO56,"")</f>
        <v/>
      </c>
      <c r="AQ56" s="40" t="str">
        <f>IFERROR(#REF!/GAMSopt!AP56,"")</f>
        <v/>
      </c>
      <c r="AR56" s="40" t="str">
        <f>IFERROR(#REF!/GAMSopt!AQ56,"")</f>
        <v/>
      </c>
      <c r="AS56" s="40" t="str">
        <f>IFERROR(#REF!/GAMSopt!AR56,"")</f>
        <v/>
      </c>
      <c r="AT56" s="40" t="str">
        <f>IFERROR(#REF!/GAMSopt!AS56,"")</f>
        <v/>
      </c>
      <c r="AU56" s="40" t="str">
        <f>IFERROR(#REF!/GAMSopt!AT56,"")</f>
        <v/>
      </c>
      <c r="AV56" s="40" t="str">
        <f>IFERROR(#REF!/GAMSopt!AU56,"")</f>
        <v/>
      </c>
      <c r="AW56" s="40" t="str">
        <f>IFERROR(#REF!/GAMSopt!AV56,"")</f>
        <v/>
      </c>
      <c r="AX56" s="40" t="str">
        <f>IFERROR(#REF!/GAMSopt!AW56,"")</f>
        <v/>
      </c>
      <c r="AY56" s="40" t="str">
        <f>IFERROR(#REF!/GAMSopt!AX56,"")</f>
        <v/>
      </c>
      <c r="AZ56" s="40" t="str">
        <f>IFERROR(#REF!/GAMSopt!AY56,"")</f>
        <v/>
      </c>
      <c r="BA56" s="40" t="str">
        <f>IFERROR(#REF!/GAMSopt!AZ56,"")</f>
        <v/>
      </c>
      <c r="BB56" s="40" t="str">
        <f>IFERROR(#REF!/GAMSopt!BA56,"")</f>
        <v/>
      </c>
      <c r="BC56" s="40" t="str">
        <f>IFERROR(#REF!/GAMSopt!BB56,"")</f>
        <v/>
      </c>
      <c r="BD56" s="40" t="str">
        <f>IFERROR(#REF!/GAMSopt!BC56,"")</f>
        <v/>
      </c>
      <c r="BE56" s="40" t="str">
        <f>IFERROR(#REF!/GAMSopt!BD56,"")</f>
        <v/>
      </c>
      <c r="BF56" s="40" t="str">
        <f>IFERROR(#REF!/GAMSopt!BE56,"")</f>
        <v/>
      </c>
      <c r="BG56" s="40" t="str">
        <f>IFERROR(#REF!/GAMSopt!BF56,"")</f>
        <v/>
      </c>
      <c r="BH56" s="40" t="str">
        <f>IFERROR(#REF!/GAMSopt!BG56,"")</f>
        <v/>
      </c>
      <c r="BI56" s="40" t="str">
        <f>IFERROR(#REF!/GAMSopt!BH56,"")</f>
        <v/>
      </c>
      <c r="BJ56" s="40" t="str">
        <f>IFERROR(#REF!/GAMSopt!BI56,"")</f>
        <v/>
      </c>
    </row>
    <row r="57" spans="1:62" x14ac:dyDescent="0.15">
      <c r="A57" t="e">
        <f>#REF!</f>
        <v>#REF!</v>
      </c>
      <c r="B57" t="str">
        <f>GAMSopt!A57</f>
        <v>Maximum Carbon Resources (GtC)</v>
      </c>
      <c r="C57" s="40" t="str">
        <f>IFERROR(#REF!/GAMSopt!B57,"")</f>
        <v/>
      </c>
      <c r="D57" s="40" t="str">
        <f>IFERROR(#REF!/GAMSopt!C57,"")</f>
        <v/>
      </c>
      <c r="E57" s="40" t="str">
        <f>IFERROR(#REF!/GAMSopt!D57,"")</f>
        <v/>
      </c>
      <c r="F57" s="40" t="str">
        <f>IFERROR(#REF!/GAMSopt!E57,"")</f>
        <v/>
      </c>
      <c r="G57" s="40" t="str">
        <f>IFERROR(#REF!/GAMSopt!F57,"")</f>
        <v/>
      </c>
      <c r="H57" s="40" t="str">
        <f>IFERROR(#REF!/GAMSopt!G57,"")</f>
        <v/>
      </c>
      <c r="I57" s="40" t="str">
        <f>IFERROR(#REF!/GAMSopt!H57,"")</f>
        <v/>
      </c>
      <c r="J57" s="40" t="str">
        <f>IFERROR(#REF!/GAMSopt!I57,"")</f>
        <v/>
      </c>
      <c r="K57" s="40" t="str">
        <f>IFERROR(#REF!/GAMSopt!J57,"")</f>
        <v/>
      </c>
      <c r="L57" s="40" t="str">
        <f>IFERROR(#REF!/GAMSopt!K57,"")</f>
        <v/>
      </c>
      <c r="M57" s="40" t="str">
        <f>IFERROR(#REF!/GAMSopt!L57,"")</f>
        <v/>
      </c>
      <c r="N57" s="40" t="str">
        <f>IFERROR(#REF!/GAMSopt!M57,"")</f>
        <v/>
      </c>
      <c r="O57" s="40" t="str">
        <f>IFERROR(#REF!/GAMSopt!N57,"")</f>
        <v/>
      </c>
      <c r="P57" s="40" t="str">
        <f>IFERROR(#REF!/GAMSopt!O57,"")</f>
        <v/>
      </c>
      <c r="Q57" s="40" t="str">
        <f>IFERROR(#REF!/GAMSopt!P57,"")</f>
        <v/>
      </c>
      <c r="R57" s="40" t="str">
        <f>IFERROR(#REF!/GAMSopt!Q57,"")</f>
        <v/>
      </c>
      <c r="S57" s="40" t="str">
        <f>IFERROR(#REF!/GAMSopt!R57,"")</f>
        <v/>
      </c>
      <c r="T57" s="40" t="str">
        <f>IFERROR(#REF!/GAMSopt!S57,"")</f>
        <v/>
      </c>
      <c r="U57" s="40" t="str">
        <f>IFERROR(#REF!/GAMSopt!T57,"")</f>
        <v/>
      </c>
      <c r="V57" s="40" t="str">
        <f>IFERROR(#REF!/GAMSopt!U57,"")</f>
        <v/>
      </c>
      <c r="W57" s="40" t="str">
        <f>IFERROR(#REF!/GAMSopt!V57,"")</f>
        <v/>
      </c>
      <c r="X57" s="40" t="str">
        <f>IFERROR(#REF!/GAMSopt!W57,"")</f>
        <v/>
      </c>
      <c r="Y57" s="40" t="str">
        <f>IFERROR(#REF!/GAMSopt!X57,"")</f>
        <v/>
      </c>
      <c r="Z57" s="40" t="str">
        <f>IFERROR(#REF!/GAMSopt!Y57,"")</f>
        <v/>
      </c>
      <c r="AA57" s="40" t="str">
        <f>IFERROR(#REF!/GAMSopt!Z57,"")</f>
        <v/>
      </c>
      <c r="AB57" s="40" t="str">
        <f>IFERROR(#REF!/GAMSopt!AA57,"")</f>
        <v/>
      </c>
      <c r="AC57" s="40" t="str">
        <f>IFERROR(#REF!/GAMSopt!AB57,"")</f>
        <v/>
      </c>
      <c r="AD57" s="40" t="str">
        <f>IFERROR(#REF!/GAMSopt!AC57,"")</f>
        <v/>
      </c>
      <c r="AE57" s="40" t="str">
        <f>IFERROR(#REF!/GAMSopt!AD57,"")</f>
        <v/>
      </c>
      <c r="AF57" s="40" t="str">
        <f>IFERROR(#REF!/GAMSopt!AE57,"")</f>
        <v/>
      </c>
      <c r="AG57" s="40" t="str">
        <f>IFERROR(#REF!/GAMSopt!AF57,"")</f>
        <v/>
      </c>
      <c r="AH57" s="40" t="str">
        <f>IFERROR(#REF!/GAMSopt!AG57,"")</f>
        <v/>
      </c>
      <c r="AI57" s="40" t="str">
        <f>IFERROR(#REF!/GAMSopt!AH57,"")</f>
        <v/>
      </c>
      <c r="AJ57" s="40" t="str">
        <f>IFERROR(#REF!/GAMSopt!AI57,"")</f>
        <v/>
      </c>
      <c r="AK57" s="40" t="str">
        <f>IFERROR(#REF!/GAMSopt!AJ57,"")</f>
        <v/>
      </c>
      <c r="AL57" s="40" t="str">
        <f>IFERROR(#REF!/GAMSopt!AK57,"")</f>
        <v/>
      </c>
      <c r="AM57" s="40" t="str">
        <f>IFERROR(#REF!/GAMSopt!AL57,"")</f>
        <v/>
      </c>
      <c r="AN57" s="40" t="str">
        <f>IFERROR(#REF!/GAMSopt!AM57,"")</f>
        <v/>
      </c>
      <c r="AO57" s="40" t="str">
        <f>IFERROR(#REF!/GAMSopt!AN57,"")</f>
        <v/>
      </c>
      <c r="AP57" s="40" t="str">
        <f>IFERROR(#REF!/GAMSopt!AO57,"")</f>
        <v/>
      </c>
      <c r="AQ57" s="40" t="str">
        <f>IFERROR(#REF!/GAMSopt!AP57,"")</f>
        <v/>
      </c>
      <c r="AR57" s="40" t="str">
        <f>IFERROR(#REF!/GAMSopt!AQ57,"")</f>
        <v/>
      </c>
      <c r="AS57" s="40" t="str">
        <f>IFERROR(#REF!/GAMSopt!AR57,"")</f>
        <v/>
      </c>
      <c r="AT57" s="40" t="str">
        <f>IFERROR(#REF!/GAMSopt!AS57,"")</f>
        <v/>
      </c>
      <c r="AU57" s="40" t="str">
        <f>IFERROR(#REF!/GAMSopt!AT57,"")</f>
        <v/>
      </c>
      <c r="AV57" s="40" t="str">
        <f>IFERROR(#REF!/GAMSopt!AU57,"")</f>
        <v/>
      </c>
      <c r="AW57" s="40" t="str">
        <f>IFERROR(#REF!/GAMSopt!AV57,"")</f>
        <v/>
      </c>
      <c r="AX57" s="40" t="str">
        <f>IFERROR(#REF!/GAMSopt!AW57,"")</f>
        <v/>
      </c>
      <c r="AY57" s="40" t="str">
        <f>IFERROR(#REF!/GAMSopt!AX57,"")</f>
        <v/>
      </c>
      <c r="AZ57" s="40" t="str">
        <f>IFERROR(#REF!/GAMSopt!AY57,"")</f>
        <v/>
      </c>
      <c r="BA57" s="40" t="str">
        <f>IFERROR(#REF!/GAMSopt!AZ57,"")</f>
        <v/>
      </c>
      <c r="BB57" s="40" t="str">
        <f>IFERROR(#REF!/GAMSopt!BA57,"")</f>
        <v/>
      </c>
      <c r="BC57" s="40" t="str">
        <f>IFERROR(#REF!/GAMSopt!BB57,"")</f>
        <v/>
      </c>
      <c r="BD57" s="40" t="str">
        <f>IFERROR(#REF!/GAMSopt!BC57,"")</f>
        <v/>
      </c>
      <c r="BE57" s="40" t="str">
        <f>IFERROR(#REF!/GAMSopt!BD57,"")</f>
        <v/>
      </c>
      <c r="BF57" s="40" t="str">
        <f>IFERROR(#REF!/GAMSopt!BE57,"")</f>
        <v/>
      </c>
      <c r="BG57" s="40" t="str">
        <f>IFERROR(#REF!/GAMSopt!BF57,"")</f>
        <v/>
      </c>
      <c r="BH57" s="40" t="str">
        <f>IFERROR(#REF!/GAMSopt!BG57,"")</f>
        <v/>
      </c>
      <c r="BI57" s="40" t="str">
        <f>IFERROR(#REF!/GAMSopt!BH57,"")</f>
        <v/>
      </c>
      <c r="BJ57" s="40" t="str">
        <f>IFERROR(#REF!/GAMSopt!BI57,"")</f>
        <v/>
      </c>
    </row>
    <row r="58" spans="1:62" x14ac:dyDescent="0.15">
      <c r="A58" t="e">
        <f>#REF!</f>
        <v>#REF!</v>
      </c>
      <c r="B58" t="str">
        <f>GAMSopt!A58</f>
        <v>* CARBON CYCLE INITIAL CONDITIONS</v>
      </c>
      <c r="C58" s="40" t="str">
        <f>IFERROR(#REF!/GAMSopt!B58,"")</f>
        <v/>
      </c>
      <c r="D58" s="40" t="str">
        <f>IFERROR(#REF!/GAMSopt!C58,"")</f>
        <v/>
      </c>
      <c r="E58" s="40" t="str">
        <f>IFERROR(#REF!/GAMSopt!D58,"")</f>
        <v/>
      </c>
      <c r="F58" s="40" t="str">
        <f>IFERROR(#REF!/GAMSopt!E58,"")</f>
        <v/>
      </c>
      <c r="G58" s="40" t="str">
        <f>IFERROR(#REF!/GAMSopt!F58,"")</f>
        <v/>
      </c>
      <c r="H58" s="40" t="str">
        <f>IFERROR(#REF!/GAMSopt!G58,"")</f>
        <v/>
      </c>
      <c r="I58" s="40" t="str">
        <f>IFERROR(#REF!/GAMSopt!H58,"")</f>
        <v/>
      </c>
      <c r="J58" s="40" t="str">
        <f>IFERROR(#REF!/GAMSopt!I58,"")</f>
        <v/>
      </c>
      <c r="K58" s="40" t="str">
        <f>IFERROR(#REF!/GAMSopt!J58,"")</f>
        <v/>
      </c>
      <c r="L58" s="40" t="str">
        <f>IFERROR(#REF!/GAMSopt!K58,"")</f>
        <v/>
      </c>
      <c r="M58" s="40" t="str">
        <f>IFERROR(#REF!/GAMSopt!L58,"")</f>
        <v/>
      </c>
      <c r="N58" s="40" t="str">
        <f>IFERROR(#REF!/GAMSopt!M58,"")</f>
        <v/>
      </c>
      <c r="O58" s="40" t="str">
        <f>IFERROR(#REF!/GAMSopt!N58,"")</f>
        <v/>
      </c>
      <c r="P58" s="40" t="str">
        <f>IFERROR(#REF!/GAMSopt!O58,"")</f>
        <v/>
      </c>
      <c r="Q58" s="40" t="str">
        <f>IFERROR(#REF!/GAMSopt!P58,"")</f>
        <v/>
      </c>
      <c r="R58" s="40" t="str">
        <f>IFERROR(#REF!/GAMSopt!Q58,"")</f>
        <v/>
      </c>
      <c r="S58" s="40" t="str">
        <f>IFERROR(#REF!/GAMSopt!R58,"")</f>
        <v/>
      </c>
      <c r="T58" s="40" t="str">
        <f>IFERROR(#REF!/GAMSopt!S58,"")</f>
        <v/>
      </c>
      <c r="U58" s="40" t="str">
        <f>IFERROR(#REF!/GAMSopt!T58,"")</f>
        <v/>
      </c>
      <c r="V58" s="40" t="str">
        <f>IFERROR(#REF!/GAMSopt!U58,"")</f>
        <v/>
      </c>
      <c r="W58" s="40" t="str">
        <f>IFERROR(#REF!/GAMSopt!V58,"")</f>
        <v/>
      </c>
      <c r="X58" s="40" t="str">
        <f>IFERROR(#REF!/GAMSopt!W58,"")</f>
        <v/>
      </c>
      <c r="Y58" s="40" t="str">
        <f>IFERROR(#REF!/GAMSopt!X58,"")</f>
        <v/>
      </c>
      <c r="Z58" s="40" t="str">
        <f>IFERROR(#REF!/GAMSopt!Y58,"")</f>
        <v/>
      </c>
      <c r="AA58" s="40" t="str">
        <f>IFERROR(#REF!/GAMSopt!Z58,"")</f>
        <v/>
      </c>
      <c r="AB58" s="40" t="str">
        <f>IFERROR(#REF!/GAMSopt!AA58,"")</f>
        <v/>
      </c>
      <c r="AC58" s="40" t="str">
        <f>IFERROR(#REF!/GAMSopt!AB58,"")</f>
        <v/>
      </c>
      <c r="AD58" s="40" t="str">
        <f>IFERROR(#REF!/GAMSopt!AC58,"")</f>
        <v/>
      </c>
      <c r="AE58" s="40" t="str">
        <f>IFERROR(#REF!/GAMSopt!AD58,"")</f>
        <v/>
      </c>
      <c r="AF58" s="40" t="str">
        <f>IFERROR(#REF!/GAMSopt!AE58,"")</f>
        <v/>
      </c>
      <c r="AG58" s="40" t="str">
        <f>IFERROR(#REF!/GAMSopt!AF58,"")</f>
        <v/>
      </c>
      <c r="AH58" s="40" t="str">
        <f>IFERROR(#REF!/GAMSopt!AG58,"")</f>
        <v/>
      </c>
      <c r="AI58" s="40" t="str">
        <f>IFERROR(#REF!/GAMSopt!AH58,"")</f>
        <v/>
      </c>
      <c r="AJ58" s="40" t="str">
        <f>IFERROR(#REF!/GAMSopt!AI58,"")</f>
        <v/>
      </c>
      <c r="AK58" s="40" t="str">
        <f>IFERROR(#REF!/GAMSopt!AJ58,"")</f>
        <v/>
      </c>
      <c r="AL58" s="40" t="str">
        <f>IFERROR(#REF!/GAMSopt!AK58,"")</f>
        <v/>
      </c>
      <c r="AM58" s="40" t="str">
        <f>IFERROR(#REF!/GAMSopt!AL58,"")</f>
        <v/>
      </c>
      <c r="AN58" s="40" t="str">
        <f>IFERROR(#REF!/GAMSopt!AM58,"")</f>
        <v/>
      </c>
      <c r="AO58" s="40" t="str">
        <f>IFERROR(#REF!/GAMSopt!AN58,"")</f>
        <v/>
      </c>
      <c r="AP58" s="40" t="str">
        <f>IFERROR(#REF!/GAMSopt!AO58,"")</f>
        <v/>
      </c>
      <c r="AQ58" s="40" t="str">
        <f>IFERROR(#REF!/GAMSopt!AP58,"")</f>
        <v/>
      </c>
      <c r="AR58" s="40" t="str">
        <f>IFERROR(#REF!/GAMSopt!AQ58,"")</f>
        <v/>
      </c>
      <c r="AS58" s="40" t="str">
        <f>IFERROR(#REF!/GAMSopt!AR58,"")</f>
        <v/>
      </c>
      <c r="AT58" s="40" t="str">
        <f>IFERROR(#REF!/GAMSopt!AS58,"")</f>
        <v/>
      </c>
      <c r="AU58" s="40" t="str">
        <f>IFERROR(#REF!/GAMSopt!AT58,"")</f>
        <v/>
      </c>
      <c r="AV58" s="40" t="str">
        <f>IFERROR(#REF!/GAMSopt!AU58,"")</f>
        <v/>
      </c>
      <c r="AW58" s="40" t="str">
        <f>IFERROR(#REF!/GAMSopt!AV58,"")</f>
        <v/>
      </c>
      <c r="AX58" s="40" t="str">
        <f>IFERROR(#REF!/GAMSopt!AW58,"")</f>
        <v/>
      </c>
      <c r="AY58" s="40" t="str">
        <f>IFERROR(#REF!/GAMSopt!AX58,"")</f>
        <v/>
      </c>
      <c r="AZ58" s="40" t="str">
        <f>IFERROR(#REF!/GAMSopt!AY58,"")</f>
        <v/>
      </c>
      <c r="BA58" s="40" t="str">
        <f>IFERROR(#REF!/GAMSopt!AZ58,"")</f>
        <v/>
      </c>
      <c r="BB58" s="40" t="str">
        <f>IFERROR(#REF!/GAMSopt!BA58,"")</f>
        <v/>
      </c>
      <c r="BC58" s="40" t="str">
        <f>IFERROR(#REF!/GAMSopt!BB58,"")</f>
        <v/>
      </c>
      <c r="BD58" s="40" t="str">
        <f>IFERROR(#REF!/GAMSopt!BC58,"")</f>
        <v/>
      </c>
      <c r="BE58" s="40" t="str">
        <f>IFERROR(#REF!/GAMSopt!BD58,"")</f>
        <v/>
      </c>
      <c r="BF58" s="40" t="str">
        <f>IFERROR(#REF!/GAMSopt!BE58,"")</f>
        <v/>
      </c>
      <c r="BG58" s="40" t="str">
        <f>IFERROR(#REF!/GAMSopt!BF58,"")</f>
        <v/>
      </c>
      <c r="BH58" s="40" t="str">
        <f>IFERROR(#REF!/GAMSopt!BG58,"")</f>
        <v/>
      </c>
      <c r="BI58" s="40" t="str">
        <f>IFERROR(#REF!/GAMSopt!BH58,"")</f>
        <v/>
      </c>
      <c r="BJ58" s="40" t="str">
        <f>IFERROR(#REF!/GAMSopt!BI58,"")</f>
        <v/>
      </c>
    </row>
    <row r="59" spans="1:62" x14ac:dyDescent="0.15">
      <c r="A59" t="e">
        <f>#REF!</f>
        <v>#REF!</v>
      </c>
      <c r="B59" t="str">
        <f>GAMSopt!A59</f>
        <v>Initial Concentration of CO2 (GtC)..</v>
      </c>
      <c r="C59" s="40" t="str">
        <f>IFERROR(#REF!/GAMSopt!B59,"")</f>
        <v/>
      </c>
      <c r="D59" s="40" t="str">
        <f>IFERROR(#REF!/GAMSopt!C59,"")</f>
        <v/>
      </c>
      <c r="E59" s="40" t="str">
        <f>IFERROR(#REF!/GAMSopt!D59,"")</f>
        <v/>
      </c>
      <c r="F59" s="40" t="str">
        <f>IFERROR(#REF!/GAMSopt!E59,"")</f>
        <v/>
      </c>
      <c r="G59" s="40" t="str">
        <f>IFERROR(#REF!/GAMSopt!F59,"")</f>
        <v/>
      </c>
      <c r="H59" s="40" t="str">
        <f>IFERROR(#REF!/GAMSopt!G59,"")</f>
        <v/>
      </c>
      <c r="I59" s="40" t="str">
        <f>IFERROR(#REF!/GAMSopt!H59,"")</f>
        <v/>
      </c>
      <c r="J59" s="40" t="str">
        <f>IFERROR(#REF!/GAMSopt!I59,"")</f>
        <v/>
      </c>
      <c r="K59" s="40" t="str">
        <f>IFERROR(#REF!/GAMSopt!J59,"")</f>
        <v/>
      </c>
      <c r="L59" s="40" t="str">
        <f>IFERROR(#REF!/GAMSopt!K59,"")</f>
        <v/>
      </c>
      <c r="M59" s="40" t="str">
        <f>IFERROR(#REF!/GAMSopt!L59,"")</f>
        <v/>
      </c>
      <c r="N59" s="40" t="str">
        <f>IFERROR(#REF!/GAMSopt!M59,"")</f>
        <v/>
      </c>
      <c r="O59" s="40" t="str">
        <f>IFERROR(#REF!/GAMSopt!N59,"")</f>
        <v/>
      </c>
      <c r="P59" s="40" t="str">
        <f>IFERROR(#REF!/GAMSopt!O59,"")</f>
        <v/>
      </c>
      <c r="Q59" s="40" t="str">
        <f>IFERROR(#REF!/GAMSopt!P59,"")</f>
        <v/>
      </c>
      <c r="R59" s="40" t="str">
        <f>IFERROR(#REF!/GAMSopt!Q59,"")</f>
        <v/>
      </c>
      <c r="S59" s="40" t="str">
        <f>IFERROR(#REF!/GAMSopt!R59,"")</f>
        <v/>
      </c>
      <c r="T59" s="40" t="str">
        <f>IFERROR(#REF!/GAMSopt!S59,"")</f>
        <v/>
      </c>
      <c r="U59" s="40" t="str">
        <f>IFERROR(#REF!/GAMSopt!T59,"")</f>
        <v/>
      </c>
      <c r="V59" s="40" t="str">
        <f>IFERROR(#REF!/GAMSopt!U59,"")</f>
        <v/>
      </c>
      <c r="W59" s="40" t="str">
        <f>IFERROR(#REF!/GAMSopt!V59,"")</f>
        <v/>
      </c>
      <c r="X59" s="40" t="str">
        <f>IFERROR(#REF!/GAMSopt!W59,"")</f>
        <v/>
      </c>
      <c r="Y59" s="40" t="str">
        <f>IFERROR(#REF!/GAMSopt!X59,"")</f>
        <v/>
      </c>
      <c r="Z59" s="40" t="str">
        <f>IFERROR(#REF!/GAMSopt!Y59,"")</f>
        <v/>
      </c>
      <c r="AA59" s="40" t="str">
        <f>IFERROR(#REF!/GAMSopt!Z59,"")</f>
        <v/>
      </c>
      <c r="AB59" s="40" t="str">
        <f>IFERROR(#REF!/GAMSopt!AA59,"")</f>
        <v/>
      </c>
      <c r="AC59" s="40" t="str">
        <f>IFERROR(#REF!/GAMSopt!AB59,"")</f>
        <v/>
      </c>
      <c r="AD59" s="40" t="str">
        <f>IFERROR(#REF!/GAMSopt!AC59,"")</f>
        <v/>
      </c>
      <c r="AE59" s="40" t="str">
        <f>IFERROR(#REF!/GAMSopt!AD59,"")</f>
        <v/>
      </c>
      <c r="AF59" s="40" t="str">
        <f>IFERROR(#REF!/GAMSopt!AE59,"")</f>
        <v/>
      </c>
      <c r="AG59" s="40" t="str">
        <f>IFERROR(#REF!/GAMSopt!AF59,"")</f>
        <v/>
      </c>
      <c r="AH59" s="40" t="str">
        <f>IFERROR(#REF!/GAMSopt!AG59,"")</f>
        <v/>
      </c>
      <c r="AI59" s="40" t="str">
        <f>IFERROR(#REF!/GAMSopt!AH59,"")</f>
        <v/>
      </c>
      <c r="AJ59" s="40" t="str">
        <f>IFERROR(#REF!/GAMSopt!AI59,"")</f>
        <v/>
      </c>
      <c r="AK59" s="40" t="str">
        <f>IFERROR(#REF!/GAMSopt!AJ59,"")</f>
        <v/>
      </c>
      <c r="AL59" s="40" t="str">
        <f>IFERROR(#REF!/GAMSopt!AK59,"")</f>
        <v/>
      </c>
      <c r="AM59" s="40" t="str">
        <f>IFERROR(#REF!/GAMSopt!AL59,"")</f>
        <v/>
      </c>
      <c r="AN59" s="40" t="str">
        <f>IFERROR(#REF!/GAMSopt!AM59,"")</f>
        <v/>
      </c>
      <c r="AO59" s="40" t="str">
        <f>IFERROR(#REF!/GAMSopt!AN59,"")</f>
        <v/>
      </c>
      <c r="AP59" s="40" t="str">
        <f>IFERROR(#REF!/GAMSopt!AO59,"")</f>
        <v/>
      </c>
      <c r="AQ59" s="40" t="str">
        <f>IFERROR(#REF!/GAMSopt!AP59,"")</f>
        <v/>
      </c>
      <c r="AR59" s="40" t="str">
        <f>IFERROR(#REF!/GAMSopt!AQ59,"")</f>
        <v/>
      </c>
      <c r="AS59" s="40" t="str">
        <f>IFERROR(#REF!/GAMSopt!AR59,"")</f>
        <v/>
      </c>
      <c r="AT59" s="40" t="str">
        <f>IFERROR(#REF!/GAMSopt!AS59,"")</f>
        <v/>
      </c>
      <c r="AU59" s="40" t="str">
        <f>IFERROR(#REF!/GAMSopt!AT59,"")</f>
        <v/>
      </c>
      <c r="AV59" s="40" t="str">
        <f>IFERROR(#REF!/GAMSopt!AU59,"")</f>
        <v/>
      </c>
      <c r="AW59" s="40" t="str">
        <f>IFERROR(#REF!/GAMSopt!AV59,"")</f>
        <v/>
      </c>
      <c r="AX59" s="40" t="str">
        <f>IFERROR(#REF!/GAMSopt!AW59,"")</f>
        <v/>
      </c>
      <c r="AY59" s="40" t="str">
        <f>IFERROR(#REF!/GAMSopt!AX59,"")</f>
        <v/>
      </c>
      <c r="AZ59" s="40" t="str">
        <f>IFERROR(#REF!/GAMSopt!AY59,"")</f>
        <v/>
      </c>
      <c r="BA59" s="40" t="str">
        <f>IFERROR(#REF!/GAMSopt!AZ59,"")</f>
        <v/>
      </c>
      <c r="BB59" s="40" t="str">
        <f>IFERROR(#REF!/GAMSopt!BA59,"")</f>
        <v/>
      </c>
      <c r="BC59" s="40" t="str">
        <f>IFERROR(#REF!/GAMSopt!BB59,"")</f>
        <v/>
      </c>
      <c r="BD59" s="40" t="str">
        <f>IFERROR(#REF!/GAMSopt!BC59,"")</f>
        <v/>
      </c>
      <c r="BE59" s="40" t="str">
        <f>IFERROR(#REF!/GAMSopt!BD59,"")</f>
        <v/>
      </c>
      <c r="BF59" s="40" t="str">
        <f>IFERROR(#REF!/GAMSopt!BE59,"")</f>
        <v/>
      </c>
      <c r="BG59" s="40" t="str">
        <f>IFERROR(#REF!/GAMSopt!BF59,"")</f>
        <v/>
      </c>
      <c r="BH59" s="40" t="str">
        <f>IFERROR(#REF!/GAMSopt!BG59,"")</f>
        <v/>
      </c>
      <c r="BI59" s="40" t="str">
        <f>IFERROR(#REF!/GAMSopt!BH59,"")</f>
        <v/>
      </c>
      <c r="BJ59" s="40" t="str">
        <f>IFERROR(#REF!/GAMSopt!BI59,"")</f>
        <v/>
      </c>
    </row>
    <row r="60" spans="1:62" x14ac:dyDescent="0.15">
      <c r="A60" t="e">
        <f>#REF!</f>
        <v>#REF!</v>
      </c>
      <c r="B60" t="str">
        <f>GAMSopt!A60</f>
        <v>...Atmospheric, Year 2007</v>
      </c>
      <c r="C60" s="40" t="str">
        <f>IFERROR(#REF!/GAMSopt!B60,"")</f>
        <v/>
      </c>
      <c r="D60" s="40" t="str">
        <f>IFERROR(#REF!/GAMSopt!C60,"")</f>
        <v/>
      </c>
      <c r="E60" s="40" t="str">
        <f>IFERROR(#REF!/GAMSopt!D60,"")</f>
        <v/>
      </c>
      <c r="F60" s="40" t="str">
        <f>IFERROR(#REF!/GAMSopt!E60,"")</f>
        <v/>
      </c>
      <c r="G60" s="40" t="str">
        <f>IFERROR(#REF!/GAMSopt!F60,"")</f>
        <v/>
      </c>
      <c r="H60" s="40" t="str">
        <f>IFERROR(#REF!/GAMSopt!G60,"")</f>
        <v/>
      </c>
      <c r="I60" s="40" t="str">
        <f>IFERROR(#REF!/GAMSopt!H60,"")</f>
        <v/>
      </c>
      <c r="J60" s="40" t="str">
        <f>IFERROR(#REF!/GAMSopt!I60,"")</f>
        <v/>
      </c>
      <c r="K60" s="40" t="str">
        <f>IFERROR(#REF!/GAMSopt!J60,"")</f>
        <v/>
      </c>
      <c r="L60" s="40" t="str">
        <f>IFERROR(#REF!/GAMSopt!K60,"")</f>
        <v/>
      </c>
      <c r="M60" s="40" t="str">
        <f>IFERROR(#REF!/GAMSopt!L60,"")</f>
        <v/>
      </c>
      <c r="N60" s="40" t="str">
        <f>IFERROR(#REF!/GAMSopt!M60,"")</f>
        <v/>
      </c>
      <c r="O60" s="40" t="str">
        <f>IFERROR(#REF!/GAMSopt!N60,"")</f>
        <v/>
      </c>
      <c r="P60" s="40" t="str">
        <f>IFERROR(#REF!/GAMSopt!O60,"")</f>
        <v/>
      </c>
      <c r="Q60" s="40" t="str">
        <f>IFERROR(#REF!/GAMSopt!P60,"")</f>
        <v/>
      </c>
      <c r="R60" s="40" t="str">
        <f>IFERROR(#REF!/GAMSopt!Q60,"")</f>
        <v/>
      </c>
      <c r="S60" s="40" t="str">
        <f>IFERROR(#REF!/GAMSopt!R60,"")</f>
        <v/>
      </c>
      <c r="T60" s="40" t="str">
        <f>IFERROR(#REF!/GAMSopt!S60,"")</f>
        <v/>
      </c>
      <c r="U60" s="40" t="str">
        <f>IFERROR(#REF!/GAMSopt!T60,"")</f>
        <v/>
      </c>
      <c r="V60" s="40" t="str">
        <f>IFERROR(#REF!/GAMSopt!U60,"")</f>
        <v/>
      </c>
      <c r="W60" s="40" t="str">
        <f>IFERROR(#REF!/GAMSopt!V60,"")</f>
        <v/>
      </c>
      <c r="X60" s="40" t="str">
        <f>IFERROR(#REF!/GAMSopt!W60,"")</f>
        <v/>
      </c>
      <c r="Y60" s="40" t="str">
        <f>IFERROR(#REF!/GAMSopt!X60,"")</f>
        <v/>
      </c>
      <c r="Z60" s="40" t="str">
        <f>IFERROR(#REF!/GAMSopt!Y60,"")</f>
        <v/>
      </c>
      <c r="AA60" s="40" t="str">
        <f>IFERROR(#REF!/GAMSopt!Z60,"")</f>
        <v/>
      </c>
      <c r="AB60" s="40" t="str">
        <f>IFERROR(#REF!/GAMSopt!AA60,"")</f>
        <v/>
      </c>
      <c r="AC60" s="40" t="str">
        <f>IFERROR(#REF!/GAMSopt!AB60,"")</f>
        <v/>
      </c>
      <c r="AD60" s="40" t="str">
        <f>IFERROR(#REF!/GAMSopt!AC60,"")</f>
        <v/>
      </c>
      <c r="AE60" s="40" t="str">
        <f>IFERROR(#REF!/GAMSopt!AD60,"")</f>
        <v/>
      </c>
      <c r="AF60" s="40" t="str">
        <f>IFERROR(#REF!/GAMSopt!AE60,"")</f>
        <v/>
      </c>
      <c r="AG60" s="40" t="str">
        <f>IFERROR(#REF!/GAMSopt!AF60,"")</f>
        <v/>
      </c>
      <c r="AH60" s="40" t="str">
        <f>IFERROR(#REF!/GAMSopt!AG60,"")</f>
        <v/>
      </c>
      <c r="AI60" s="40" t="str">
        <f>IFERROR(#REF!/GAMSopt!AH60,"")</f>
        <v/>
      </c>
      <c r="AJ60" s="40" t="str">
        <f>IFERROR(#REF!/GAMSopt!AI60,"")</f>
        <v/>
      </c>
      <c r="AK60" s="40" t="str">
        <f>IFERROR(#REF!/GAMSopt!AJ60,"")</f>
        <v/>
      </c>
      <c r="AL60" s="40" t="str">
        <f>IFERROR(#REF!/GAMSopt!AK60,"")</f>
        <v/>
      </c>
      <c r="AM60" s="40" t="str">
        <f>IFERROR(#REF!/GAMSopt!AL60,"")</f>
        <v/>
      </c>
      <c r="AN60" s="40" t="str">
        <f>IFERROR(#REF!/GAMSopt!AM60,"")</f>
        <v/>
      </c>
      <c r="AO60" s="40" t="str">
        <f>IFERROR(#REF!/GAMSopt!AN60,"")</f>
        <v/>
      </c>
      <c r="AP60" s="40" t="str">
        <f>IFERROR(#REF!/GAMSopt!AO60,"")</f>
        <v/>
      </c>
      <c r="AQ60" s="40" t="str">
        <f>IFERROR(#REF!/GAMSopt!AP60,"")</f>
        <v/>
      </c>
      <c r="AR60" s="40" t="str">
        <f>IFERROR(#REF!/GAMSopt!AQ60,"")</f>
        <v/>
      </c>
      <c r="AS60" s="40" t="str">
        <f>IFERROR(#REF!/GAMSopt!AR60,"")</f>
        <v/>
      </c>
      <c r="AT60" s="40" t="str">
        <f>IFERROR(#REF!/GAMSopt!AS60,"")</f>
        <v/>
      </c>
      <c r="AU60" s="40" t="str">
        <f>IFERROR(#REF!/GAMSopt!AT60,"")</f>
        <v/>
      </c>
      <c r="AV60" s="40" t="str">
        <f>IFERROR(#REF!/GAMSopt!AU60,"")</f>
        <v/>
      </c>
      <c r="AW60" s="40" t="str">
        <f>IFERROR(#REF!/GAMSopt!AV60,"")</f>
        <v/>
      </c>
      <c r="AX60" s="40" t="str">
        <f>IFERROR(#REF!/GAMSopt!AW60,"")</f>
        <v/>
      </c>
      <c r="AY60" s="40" t="str">
        <f>IFERROR(#REF!/GAMSopt!AX60,"")</f>
        <v/>
      </c>
      <c r="AZ60" s="40" t="str">
        <f>IFERROR(#REF!/GAMSopt!AY60,"")</f>
        <v/>
      </c>
      <c r="BA60" s="40" t="str">
        <f>IFERROR(#REF!/GAMSopt!AZ60,"")</f>
        <v/>
      </c>
      <c r="BB60" s="40" t="str">
        <f>IFERROR(#REF!/GAMSopt!BA60,"")</f>
        <v/>
      </c>
      <c r="BC60" s="40" t="str">
        <f>IFERROR(#REF!/GAMSopt!BB60,"")</f>
        <v/>
      </c>
      <c r="BD60" s="40" t="str">
        <f>IFERROR(#REF!/GAMSopt!BC60,"")</f>
        <v/>
      </c>
      <c r="BE60" s="40" t="str">
        <f>IFERROR(#REF!/GAMSopt!BD60,"")</f>
        <v/>
      </c>
      <c r="BF60" s="40" t="str">
        <f>IFERROR(#REF!/GAMSopt!BE60,"")</f>
        <v/>
      </c>
      <c r="BG60" s="40" t="str">
        <f>IFERROR(#REF!/GAMSopt!BF60,"")</f>
        <v/>
      </c>
      <c r="BH60" s="40" t="str">
        <f>IFERROR(#REF!/GAMSopt!BG60,"")</f>
        <v/>
      </c>
      <c r="BI60" s="40" t="str">
        <f>IFERROR(#REF!/GAMSopt!BH60,"")</f>
        <v/>
      </c>
      <c r="BJ60" s="40" t="str">
        <f>IFERROR(#REF!/GAMSopt!BI60,"")</f>
        <v/>
      </c>
    </row>
    <row r="61" spans="1:62" x14ac:dyDescent="0.15">
      <c r="A61" t="e">
        <f>#REF!</f>
        <v>#REF!</v>
      </c>
      <c r="B61" t="str">
        <f>GAMSopt!A61</f>
        <v>...Atmospheric, Year 2012</v>
      </c>
      <c r="C61" s="40" t="str">
        <f>IFERROR(#REF!/GAMSopt!B61,"")</f>
        <v/>
      </c>
      <c r="D61" s="40" t="str">
        <f>IFERROR(#REF!/GAMSopt!C61,"")</f>
        <v/>
      </c>
      <c r="E61" s="40" t="str">
        <f>IFERROR(#REF!/GAMSopt!D61,"")</f>
        <v/>
      </c>
      <c r="F61" s="40" t="str">
        <f>IFERROR(#REF!/GAMSopt!E61,"")</f>
        <v/>
      </c>
      <c r="G61" s="40" t="str">
        <f>IFERROR(#REF!/GAMSopt!F61,"")</f>
        <v/>
      </c>
      <c r="H61" s="40" t="str">
        <f>IFERROR(#REF!/GAMSopt!G61,"")</f>
        <v/>
      </c>
      <c r="I61" s="40" t="str">
        <f>IFERROR(#REF!/GAMSopt!H61,"")</f>
        <v/>
      </c>
      <c r="J61" s="40" t="str">
        <f>IFERROR(#REF!/GAMSopt!I61,"")</f>
        <v/>
      </c>
      <c r="K61" s="40" t="str">
        <f>IFERROR(#REF!/GAMSopt!J61,"")</f>
        <v/>
      </c>
      <c r="L61" s="40" t="str">
        <f>IFERROR(#REF!/GAMSopt!K61,"")</f>
        <v/>
      </c>
      <c r="M61" s="40" t="str">
        <f>IFERROR(#REF!/GAMSopt!L61,"")</f>
        <v/>
      </c>
      <c r="N61" s="40" t="str">
        <f>IFERROR(#REF!/GAMSopt!M61,"")</f>
        <v/>
      </c>
      <c r="O61" s="40" t="str">
        <f>IFERROR(#REF!/GAMSopt!N61,"")</f>
        <v/>
      </c>
      <c r="P61" s="40" t="str">
        <f>IFERROR(#REF!/GAMSopt!O61,"")</f>
        <v/>
      </c>
      <c r="Q61" s="40" t="str">
        <f>IFERROR(#REF!/GAMSopt!P61,"")</f>
        <v/>
      </c>
      <c r="R61" s="40" t="str">
        <f>IFERROR(#REF!/GAMSopt!Q61,"")</f>
        <v/>
      </c>
      <c r="S61" s="40" t="str">
        <f>IFERROR(#REF!/GAMSopt!R61,"")</f>
        <v/>
      </c>
      <c r="T61" s="40" t="str">
        <f>IFERROR(#REF!/GAMSopt!S61,"")</f>
        <v/>
      </c>
      <c r="U61" s="40" t="str">
        <f>IFERROR(#REF!/GAMSopt!T61,"")</f>
        <v/>
      </c>
      <c r="V61" s="40" t="str">
        <f>IFERROR(#REF!/GAMSopt!U61,"")</f>
        <v/>
      </c>
      <c r="W61" s="40" t="str">
        <f>IFERROR(#REF!/GAMSopt!V61,"")</f>
        <v/>
      </c>
      <c r="X61" s="40" t="str">
        <f>IFERROR(#REF!/GAMSopt!W61,"")</f>
        <v/>
      </c>
      <c r="Y61" s="40" t="str">
        <f>IFERROR(#REF!/GAMSopt!X61,"")</f>
        <v/>
      </c>
      <c r="Z61" s="40" t="str">
        <f>IFERROR(#REF!/GAMSopt!Y61,"")</f>
        <v/>
      </c>
      <c r="AA61" s="40" t="str">
        <f>IFERROR(#REF!/GAMSopt!Z61,"")</f>
        <v/>
      </c>
      <c r="AB61" s="40" t="str">
        <f>IFERROR(#REF!/GAMSopt!AA61,"")</f>
        <v/>
      </c>
      <c r="AC61" s="40" t="str">
        <f>IFERROR(#REF!/GAMSopt!AB61,"")</f>
        <v/>
      </c>
      <c r="AD61" s="40" t="str">
        <f>IFERROR(#REF!/GAMSopt!AC61,"")</f>
        <v/>
      </c>
      <c r="AE61" s="40" t="str">
        <f>IFERROR(#REF!/GAMSopt!AD61,"")</f>
        <v/>
      </c>
      <c r="AF61" s="40" t="str">
        <f>IFERROR(#REF!/GAMSopt!AE61,"")</f>
        <v/>
      </c>
      <c r="AG61" s="40" t="str">
        <f>IFERROR(#REF!/GAMSopt!AF61,"")</f>
        <v/>
      </c>
      <c r="AH61" s="40" t="str">
        <f>IFERROR(#REF!/GAMSopt!AG61,"")</f>
        <v/>
      </c>
      <c r="AI61" s="40" t="str">
        <f>IFERROR(#REF!/GAMSopt!AH61,"")</f>
        <v/>
      </c>
      <c r="AJ61" s="40" t="str">
        <f>IFERROR(#REF!/GAMSopt!AI61,"")</f>
        <v/>
      </c>
      <c r="AK61" s="40" t="str">
        <f>IFERROR(#REF!/GAMSopt!AJ61,"")</f>
        <v/>
      </c>
      <c r="AL61" s="40" t="str">
        <f>IFERROR(#REF!/GAMSopt!AK61,"")</f>
        <v/>
      </c>
      <c r="AM61" s="40" t="str">
        <f>IFERROR(#REF!/GAMSopt!AL61,"")</f>
        <v/>
      </c>
      <c r="AN61" s="40" t="str">
        <f>IFERROR(#REF!/GAMSopt!AM61,"")</f>
        <v/>
      </c>
      <c r="AO61" s="40" t="str">
        <f>IFERROR(#REF!/GAMSopt!AN61,"")</f>
        <v/>
      </c>
      <c r="AP61" s="40" t="str">
        <f>IFERROR(#REF!/GAMSopt!AO61,"")</f>
        <v/>
      </c>
      <c r="AQ61" s="40" t="str">
        <f>IFERROR(#REF!/GAMSopt!AP61,"")</f>
        <v/>
      </c>
      <c r="AR61" s="40" t="str">
        <f>IFERROR(#REF!/GAMSopt!AQ61,"")</f>
        <v/>
      </c>
      <c r="AS61" s="40" t="str">
        <f>IFERROR(#REF!/GAMSopt!AR61,"")</f>
        <v/>
      </c>
      <c r="AT61" s="40" t="str">
        <f>IFERROR(#REF!/GAMSopt!AS61,"")</f>
        <v/>
      </c>
      <c r="AU61" s="40" t="str">
        <f>IFERROR(#REF!/GAMSopt!AT61,"")</f>
        <v/>
      </c>
      <c r="AV61" s="40" t="str">
        <f>IFERROR(#REF!/GAMSopt!AU61,"")</f>
        <v/>
      </c>
      <c r="AW61" s="40" t="str">
        <f>IFERROR(#REF!/GAMSopt!AV61,"")</f>
        <v/>
      </c>
      <c r="AX61" s="40" t="str">
        <f>IFERROR(#REF!/GAMSopt!AW61,"")</f>
        <v/>
      </c>
      <c r="AY61" s="40" t="str">
        <f>IFERROR(#REF!/GAMSopt!AX61,"")</f>
        <v/>
      </c>
      <c r="AZ61" s="40" t="str">
        <f>IFERROR(#REF!/GAMSopt!AY61,"")</f>
        <v/>
      </c>
      <c r="BA61" s="40" t="str">
        <f>IFERROR(#REF!/GAMSopt!AZ61,"")</f>
        <v/>
      </c>
      <c r="BB61" s="40" t="str">
        <f>IFERROR(#REF!/GAMSopt!BA61,"")</f>
        <v/>
      </c>
      <c r="BC61" s="40" t="str">
        <f>IFERROR(#REF!/GAMSopt!BB61,"")</f>
        <v/>
      </c>
      <c r="BD61" s="40" t="str">
        <f>IFERROR(#REF!/GAMSopt!BC61,"")</f>
        <v/>
      </c>
      <c r="BE61" s="40" t="str">
        <f>IFERROR(#REF!/GAMSopt!BD61,"")</f>
        <v/>
      </c>
      <c r="BF61" s="40" t="str">
        <f>IFERROR(#REF!/GAMSopt!BE61,"")</f>
        <v/>
      </c>
      <c r="BG61" s="40" t="str">
        <f>IFERROR(#REF!/GAMSopt!BF61,"")</f>
        <v/>
      </c>
      <c r="BH61" s="40" t="str">
        <f>IFERROR(#REF!/GAMSopt!BG61,"")</f>
        <v/>
      </c>
      <c r="BI61" s="40" t="str">
        <f>IFERROR(#REF!/GAMSopt!BH61,"")</f>
        <v/>
      </c>
      <c r="BJ61" s="40" t="str">
        <f>IFERROR(#REF!/GAMSopt!BI61,"")</f>
        <v/>
      </c>
    </row>
    <row r="62" spans="1:62" x14ac:dyDescent="0.15">
      <c r="A62" t="e">
        <f>#REF!</f>
        <v>#REF!</v>
      </c>
      <c r="B62" t="str">
        <f>GAMSopt!A62</f>
        <v>...Biosphere and Shallow Oceans, Year 2008</v>
      </c>
      <c r="C62" s="40" t="str">
        <f>IFERROR(#REF!/GAMSopt!B62,"")</f>
        <v/>
      </c>
      <c r="D62" s="40" t="str">
        <f>IFERROR(#REF!/GAMSopt!C62,"")</f>
        <v/>
      </c>
      <c r="E62" s="40" t="str">
        <f>IFERROR(#REF!/GAMSopt!D62,"")</f>
        <v/>
      </c>
      <c r="F62" s="40" t="str">
        <f>IFERROR(#REF!/GAMSopt!E62,"")</f>
        <v/>
      </c>
      <c r="G62" s="40" t="str">
        <f>IFERROR(#REF!/GAMSopt!F62,"")</f>
        <v/>
      </c>
      <c r="H62" s="40" t="str">
        <f>IFERROR(#REF!/GAMSopt!G62,"")</f>
        <v/>
      </c>
      <c r="I62" s="40" t="str">
        <f>IFERROR(#REF!/GAMSopt!H62,"")</f>
        <v/>
      </c>
      <c r="J62" s="40" t="str">
        <f>IFERROR(#REF!/GAMSopt!I62,"")</f>
        <v/>
      </c>
      <c r="K62" s="40" t="str">
        <f>IFERROR(#REF!/GAMSopt!J62,"")</f>
        <v/>
      </c>
      <c r="L62" s="40" t="str">
        <f>IFERROR(#REF!/GAMSopt!K62,"")</f>
        <v/>
      </c>
      <c r="M62" s="40" t="str">
        <f>IFERROR(#REF!/GAMSopt!L62,"")</f>
        <v/>
      </c>
      <c r="N62" s="40" t="str">
        <f>IFERROR(#REF!/GAMSopt!M62,"")</f>
        <v/>
      </c>
      <c r="O62" s="40" t="str">
        <f>IFERROR(#REF!/GAMSopt!N62,"")</f>
        <v/>
      </c>
      <c r="P62" s="40" t="str">
        <f>IFERROR(#REF!/GAMSopt!O62,"")</f>
        <v/>
      </c>
      <c r="Q62" s="40" t="str">
        <f>IFERROR(#REF!/GAMSopt!P62,"")</f>
        <v/>
      </c>
      <c r="R62" s="40" t="str">
        <f>IFERROR(#REF!/GAMSopt!Q62,"")</f>
        <v/>
      </c>
      <c r="S62" s="40" t="str">
        <f>IFERROR(#REF!/GAMSopt!R62,"")</f>
        <v/>
      </c>
      <c r="T62" s="40" t="str">
        <f>IFERROR(#REF!/GAMSopt!S62,"")</f>
        <v/>
      </c>
      <c r="U62" s="40" t="str">
        <f>IFERROR(#REF!/GAMSopt!T62,"")</f>
        <v/>
      </c>
      <c r="V62" s="40" t="str">
        <f>IFERROR(#REF!/GAMSopt!U62,"")</f>
        <v/>
      </c>
      <c r="W62" s="40" t="str">
        <f>IFERROR(#REF!/GAMSopt!V62,"")</f>
        <v/>
      </c>
      <c r="X62" s="40" t="str">
        <f>IFERROR(#REF!/GAMSopt!W62,"")</f>
        <v/>
      </c>
      <c r="Y62" s="40" t="str">
        <f>IFERROR(#REF!/GAMSopt!X62,"")</f>
        <v/>
      </c>
      <c r="Z62" s="40" t="str">
        <f>IFERROR(#REF!/GAMSopt!Y62,"")</f>
        <v/>
      </c>
      <c r="AA62" s="40" t="str">
        <f>IFERROR(#REF!/GAMSopt!Z62,"")</f>
        <v/>
      </c>
      <c r="AB62" s="40" t="str">
        <f>IFERROR(#REF!/GAMSopt!AA62,"")</f>
        <v/>
      </c>
      <c r="AC62" s="40" t="str">
        <f>IFERROR(#REF!/GAMSopt!AB62,"")</f>
        <v/>
      </c>
      <c r="AD62" s="40" t="str">
        <f>IFERROR(#REF!/GAMSopt!AC62,"")</f>
        <v/>
      </c>
      <c r="AE62" s="40" t="str">
        <f>IFERROR(#REF!/GAMSopt!AD62,"")</f>
        <v/>
      </c>
      <c r="AF62" s="40" t="str">
        <f>IFERROR(#REF!/GAMSopt!AE62,"")</f>
        <v/>
      </c>
      <c r="AG62" s="40" t="str">
        <f>IFERROR(#REF!/GAMSopt!AF62,"")</f>
        <v/>
      </c>
      <c r="AH62" s="40" t="str">
        <f>IFERROR(#REF!/GAMSopt!AG62,"")</f>
        <v/>
      </c>
      <c r="AI62" s="40" t="str">
        <f>IFERROR(#REF!/GAMSopt!AH62,"")</f>
        <v/>
      </c>
      <c r="AJ62" s="40" t="str">
        <f>IFERROR(#REF!/GAMSopt!AI62,"")</f>
        <v/>
      </c>
      <c r="AK62" s="40" t="str">
        <f>IFERROR(#REF!/GAMSopt!AJ62,"")</f>
        <v/>
      </c>
      <c r="AL62" s="40" t="str">
        <f>IFERROR(#REF!/GAMSopt!AK62,"")</f>
        <v/>
      </c>
      <c r="AM62" s="40" t="str">
        <f>IFERROR(#REF!/GAMSopt!AL62,"")</f>
        <v/>
      </c>
      <c r="AN62" s="40" t="str">
        <f>IFERROR(#REF!/GAMSopt!AM62,"")</f>
        <v/>
      </c>
      <c r="AO62" s="40" t="str">
        <f>IFERROR(#REF!/GAMSopt!AN62,"")</f>
        <v/>
      </c>
      <c r="AP62" s="40" t="str">
        <f>IFERROR(#REF!/GAMSopt!AO62,"")</f>
        <v/>
      </c>
      <c r="AQ62" s="40" t="str">
        <f>IFERROR(#REF!/GAMSopt!AP62,"")</f>
        <v/>
      </c>
      <c r="AR62" s="40" t="str">
        <f>IFERROR(#REF!/GAMSopt!AQ62,"")</f>
        <v/>
      </c>
      <c r="AS62" s="40" t="str">
        <f>IFERROR(#REF!/GAMSopt!AR62,"")</f>
        <v/>
      </c>
      <c r="AT62" s="40" t="str">
        <f>IFERROR(#REF!/GAMSopt!AS62,"")</f>
        <v/>
      </c>
      <c r="AU62" s="40" t="str">
        <f>IFERROR(#REF!/GAMSopt!AT62,"")</f>
        <v/>
      </c>
      <c r="AV62" s="40" t="str">
        <f>IFERROR(#REF!/GAMSopt!AU62,"")</f>
        <v/>
      </c>
      <c r="AW62" s="40" t="str">
        <f>IFERROR(#REF!/GAMSopt!AV62,"")</f>
        <v/>
      </c>
      <c r="AX62" s="40" t="str">
        <f>IFERROR(#REF!/GAMSopt!AW62,"")</f>
        <v/>
      </c>
      <c r="AY62" s="40" t="str">
        <f>IFERROR(#REF!/GAMSopt!AX62,"")</f>
        <v/>
      </c>
      <c r="AZ62" s="40" t="str">
        <f>IFERROR(#REF!/GAMSopt!AY62,"")</f>
        <v/>
      </c>
      <c r="BA62" s="40" t="str">
        <f>IFERROR(#REF!/GAMSopt!AZ62,"")</f>
        <v/>
      </c>
      <c r="BB62" s="40" t="str">
        <f>IFERROR(#REF!/GAMSopt!BA62,"")</f>
        <v/>
      </c>
      <c r="BC62" s="40" t="str">
        <f>IFERROR(#REF!/GAMSopt!BB62,"")</f>
        <v/>
      </c>
      <c r="BD62" s="40" t="str">
        <f>IFERROR(#REF!/GAMSopt!BC62,"")</f>
        <v/>
      </c>
      <c r="BE62" s="40" t="str">
        <f>IFERROR(#REF!/GAMSopt!BD62,"")</f>
        <v/>
      </c>
      <c r="BF62" s="40" t="str">
        <f>IFERROR(#REF!/GAMSopt!BE62,"")</f>
        <v/>
      </c>
      <c r="BG62" s="40" t="str">
        <f>IFERROR(#REF!/GAMSopt!BF62,"")</f>
        <v/>
      </c>
      <c r="BH62" s="40" t="str">
        <f>IFERROR(#REF!/GAMSopt!BG62,"")</f>
        <v/>
      </c>
      <c r="BI62" s="40" t="str">
        <f>IFERROR(#REF!/GAMSopt!BH62,"")</f>
        <v/>
      </c>
      <c r="BJ62" s="40" t="str">
        <f>IFERROR(#REF!/GAMSopt!BI62,"")</f>
        <v/>
      </c>
    </row>
    <row r="63" spans="1:62" x14ac:dyDescent="0.15">
      <c r="A63" t="e">
        <f>#REF!</f>
        <v>#REF!</v>
      </c>
      <c r="B63" t="str">
        <f>GAMSopt!A63</f>
        <v>...Deep Oceans, Year 2008</v>
      </c>
      <c r="C63" s="40" t="str">
        <f>IFERROR(#REF!/GAMSopt!B63,"")</f>
        <v/>
      </c>
      <c r="D63" s="40" t="str">
        <f>IFERROR(#REF!/GAMSopt!C63,"")</f>
        <v/>
      </c>
      <c r="E63" s="40" t="str">
        <f>IFERROR(#REF!/GAMSopt!D63,"")</f>
        <v/>
      </c>
      <c r="F63" s="40" t="str">
        <f>IFERROR(#REF!/GAMSopt!E63,"")</f>
        <v/>
      </c>
      <c r="G63" s="40" t="str">
        <f>IFERROR(#REF!/GAMSopt!F63,"")</f>
        <v/>
      </c>
      <c r="H63" s="40" t="str">
        <f>IFERROR(#REF!/GAMSopt!G63,"")</f>
        <v/>
      </c>
      <c r="I63" s="40" t="str">
        <f>IFERROR(#REF!/GAMSopt!H63,"")</f>
        <v/>
      </c>
      <c r="J63" s="40" t="str">
        <f>IFERROR(#REF!/GAMSopt!I63,"")</f>
        <v/>
      </c>
      <c r="K63" s="40" t="str">
        <f>IFERROR(#REF!/GAMSopt!J63,"")</f>
        <v/>
      </c>
      <c r="L63" s="40" t="str">
        <f>IFERROR(#REF!/GAMSopt!K63,"")</f>
        <v/>
      </c>
      <c r="M63" s="40" t="str">
        <f>IFERROR(#REF!/GAMSopt!L63,"")</f>
        <v/>
      </c>
      <c r="N63" s="40" t="str">
        <f>IFERROR(#REF!/GAMSopt!M63,"")</f>
        <v/>
      </c>
      <c r="O63" s="40" t="str">
        <f>IFERROR(#REF!/GAMSopt!N63,"")</f>
        <v/>
      </c>
      <c r="P63" s="40" t="str">
        <f>IFERROR(#REF!/GAMSopt!O63,"")</f>
        <v/>
      </c>
      <c r="Q63" s="40" t="str">
        <f>IFERROR(#REF!/GAMSopt!P63,"")</f>
        <v/>
      </c>
      <c r="R63" s="40" t="str">
        <f>IFERROR(#REF!/GAMSopt!Q63,"")</f>
        <v/>
      </c>
      <c r="S63" s="40" t="str">
        <f>IFERROR(#REF!/GAMSopt!R63,"")</f>
        <v/>
      </c>
      <c r="T63" s="40" t="str">
        <f>IFERROR(#REF!/GAMSopt!S63,"")</f>
        <v/>
      </c>
      <c r="U63" s="40" t="str">
        <f>IFERROR(#REF!/GAMSopt!T63,"")</f>
        <v/>
      </c>
      <c r="V63" s="40" t="str">
        <f>IFERROR(#REF!/GAMSopt!U63,"")</f>
        <v/>
      </c>
      <c r="W63" s="40" t="str">
        <f>IFERROR(#REF!/GAMSopt!V63,"")</f>
        <v/>
      </c>
      <c r="X63" s="40" t="str">
        <f>IFERROR(#REF!/GAMSopt!W63,"")</f>
        <v/>
      </c>
      <c r="Y63" s="40" t="str">
        <f>IFERROR(#REF!/GAMSopt!X63,"")</f>
        <v/>
      </c>
      <c r="Z63" s="40" t="str">
        <f>IFERROR(#REF!/GAMSopt!Y63,"")</f>
        <v/>
      </c>
      <c r="AA63" s="40" t="str">
        <f>IFERROR(#REF!/GAMSopt!Z63,"")</f>
        <v/>
      </c>
      <c r="AB63" s="40" t="str">
        <f>IFERROR(#REF!/GAMSopt!AA63,"")</f>
        <v/>
      </c>
      <c r="AC63" s="40" t="str">
        <f>IFERROR(#REF!/GAMSopt!AB63,"")</f>
        <v/>
      </c>
      <c r="AD63" s="40" t="str">
        <f>IFERROR(#REF!/GAMSopt!AC63,"")</f>
        <v/>
      </c>
      <c r="AE63" s="40" t="str">
        <f>IFERROR(#REF!/GAMSopt!AD63,"")</f>
        <v/>
      </c>
      <c r="AF63" s="40" t="str">
        <f>IFERROR(#REF!/GAMSopt!AE63,"")</f>
        <v/>
      </c>
      <c r="AG63" s="40" t="str">
        <f>IFERROR(#REF!/GAMSopt!AF63,"")</f>
        <v/>
      </c>
      <c r="AH63" s="40" t="str">
        <f>IFERROR(#REF!/GAMSopt!AG63,"")</f>
        <v/>
      </c>
      <c r="AI63" s="40" t="str">
        <f>IFERROR(#REF!/GAMSopt!AH63,"")</f>
        <v/>
      </c>
      <c r="AJ63" s="40" t="str">
        <f>IFERROR(#REF!/GAMSopt!AI63,"")</f>
        <v/>
      </c>
      <c r="AK63" s="40" t="str">
        <f>IFERROR(#REF!/GAMSopt!AJ63,"")</f>
        <v/>
      </c>
      <c r="AL63" s="40" t="str">
        <f>IFERROR(#REF!/GAMSopt!AK63,"")</f>
        <v/>
      </c>
      <c r="AM63" s="40" t="str">
        <f>IFERROR(#REF!/GAMSopt!AL63,"")</f>
        <v/>
      </c>
      <c r="AN63" s="40" t="str">
        <f>IFERROR(#REF!/GAMSopt!AM63,"")</f>
        <v/>
      </c>
      <c r="AO63" s="40" t="str">
        <f>IFERROR(#REF!/GAMSopt!AN63,"")</f>
        <v/>
      </c>
      <c r="AP63" s="40" t="str">
        <f>IFERROR(#REF!/GAMSopt!AO63,"")</f>
        <v/>
      </c>
      <c r="AQ63" s="40" t="str">
        <f>IFERROR(#REF!/GAMSopt!AP63,"")</f>
        <v/>
      </c>
      <c r="AR63" s="40" t="str">
        <f>IFERROR(#REF!/GAMSopt!AQ63,"")</f>
        <v/>
      </c>
      <c r="AS63" s="40" t="str">
        <f>IFERROR(#REF!/GAMSopt!AR63,"")</f>
        <v/>
      </c>
      <c r="AT63" s="40" t="str">
        <f>IFERROR(#REF!/GAMSopt!AS63,"")</f>
        <v/>
      </c>
      <c r="AU63" s="40" t="str">
        <f>IFERROR(#REF!/GAMSopt!AT63,"")</f>
        <v/>
      </c>
      <c r="AV63" s="40" t="str">
        <f>IFERROR(#REF!/GAMSopt!AU63,"")</f>
        <v/>
      </c>
      <c r="AW63" s="40" t="str">
        <f>IFERROR(#REF!/GAMSopt!AV63,"")</f>
        <v/>
      </c>
      <c r="AX63" s="40" t="str">
        <f>IFERROR(#REF!/GAMSopt!AW63,"")</f>
        <v/>
      </c>
      <c r="AY63" s="40" t="str">
        <f>IFERROR(#REF!/GAMSopt!AX63,"")</f>
        <v/>
      </c>
      <c r="AZ63" s="40" t="str">
        <f>IFERROR(#REF!/GAMSopt!AY63,"")</f>
        <v/>
      </c>
      <c r="BA63" s="40" t="str">
        <f>IFERROR(#REF!/GAMSopt!AZ63,"")</f>
        <v/>
      </c>
      <c r="BB63" s="40" t="str">
        <f>IFERROR(#REF!/GAMSopt!BA63,"")</f>
        <v/>
      </c>
      <c r="BC63" s="40" t="str">
        <f>IFERROR(#REF!/GAMSopt!BB63,"")</f>
        <v/>
      </c>
      <c r="BD63" s="40" t="str">
        <f>IFERROR(#REF!/GAMSopt!BC63,"")</f>
        <v/>
      </c>
      <c r="BE63" s="40" t="str">
        <f>IFERROR(#REF!/GAMSopt!BD63,"")</f>
        <v/>
      </c>
      <c r="BF63" s="40" t="str">
        <f>IFERROR(#REF!/GAMSopt!BE63,"")</f>
        <v/>
      </c>
      <c r="BG63" s="40" t="str">
        <f>IFERROR(#REF!/GAMSopt!BF63,"")</f>
        <v/>
      </c>
      <c r="BH63" s="40" t="str">
        <f>IFERROR(#REF!/GAMSopt!BG63,"")</f>
        <v/>
      </c>
      <c r="BI63" s="40" t="str">
        <f>IFERROR(#REF!/GAMSopt!BH63,"")</f>
        <v/>
      </c>
      <c r="BJ63" s="40" t="str">
        <f>IFERROR(#REF!/GAMSopt!BI63,"")</f>
        <v/>
      </c>
    </row>
    <row r="64" spans="1:62" x14ac:dyDescent="0.15">
      <c r="A64" t="e">
        <f>#REF!</f>
        <v>#REF!</v>
      </c>
      <c r="B64" t="str">
        <f>GAMSopt!A64</f>
        <v>* CARBON CYCLE PARAMETERS</v>
      </c>
      <c r="C64" s="40" t="str">
        <f>IFERROR(#REF!/GAMSopt!B64,"")</f>
        <v/>
      </c>
      <c r="D64" s="40" t="str">
        <f>IFERROR(#REF!/GAMSopt!C64,"")</f>
        <v/>
      </c>
      <c r="E64" s="40" t="str">
        <f>IFERROR(#REF!/GAMSopt!D64,"")</f>
        <v/>
      </c>
      <c r="F64" s="40" t="str">
        <f>IFERROR(#REF!/GAMSopt!E64,"")</f>
        <v/>
      </c>
      <c r="G64" s="40" t="str">
        <f>IFERROR(#REF!/GAMSopt!F64,"")</f>
        <v/>
      </c>
      <c r="H64" s="40" t="str">
        <f>IFERROR(#REF!/GAMSopt!G64,"")</f>
        <v/>
      </c>
      <c r="I64" s="40" t="str">
        <f>IFERROR(#REF!/GAMSopt!H64,"")</f>
        <v/>
      </c>
      <c r="J64" s="40" t="str">
        <f>IFERROR(#REF!/GAMSopt!I64,"")</f>
        <v/>
      </c>
      <c r="K64" s="40" t="str">
        <f>IFERROR(#REF!/GAMSopt!J64,"")</f>
        <v/>
      </c>
      <c r="L64" s="40" t="str">
        <f>IFERROR(#REF!/GAMSopt!K64,"")</f>
        <v/>
      </c>
      <c r="M64" s="40" t="str">
        <f>IFERROR(#REF!/GAMSopt!L64,"")</f>
        <v/>
      </c>
      <c r="N64" s="40" t="str">
        <f>IFERROR(#REF!/GAMSopt!M64,"")</f>
        <v/>
      </c>
      <c r="O64" s="40" t="str">
        <f>IFERROR(#REF!/GAMSopt!N64,"")</f>
        <v/>
      </c>
      <c r="P64" s="40" t="str">
        <f>IFERROR(#REF!/GAMSopt!O64,"")</f>
        <v/>
      </c>
      <c r="Q64" s="40" t="str">
        <f>IFERROR(#REF!/GAMSopt!P64,"")</f>
        <v/>
      </c>
      <c r="R64" s="40" t="str">
        <f>IFERROR(#REF!/GAMSopt!Q64,"")</f>
        <v/>
      </c>
      <c r="S64" s="40" t="str">
        <f>IFERROR(#REF!/GAMSopt!R64,"")</f>
        <v/>
      </c>
      <c r="T64" s="40" t="str">
        <f>IFERROR(#REF!/GAMSopt!S64,"")</f>
        <v/>
      </c>
      <c r="U64" s="40" t="str">
        <f>IFERROR(#REF!/GAMSopt!T64,"")</f>
        <v/>
      </c>
      <c r="V64" s="40" t="str">
        <f>IFERROR(#REF!/GAMSopt!U64,"")</f>
        <v/>
      </c>
      <c r="W64" s="40" t="str">
        <f>IFERROR(#REF!/GAMSopt!V64,"")</f>
        <v/>
      </c>
      <c r="X64" s="40" t="str">
        <f>IFERROR(#REF!/GAMSopt!W64,"")</f>
        <v/>
      </c>
      <c r="Y64" s="40" t="str">
        <f>IFERROR(#REF!/GAMSopt!X64,"")</f>
        <v/>
      </c>
      <c r="Z64" s="40" t="str">
        <f>IFERROR(#REF!/GAMSopt!Y64,"")</f>
        <v/>
      </c>
      <c r="AA64" s="40" t="str">
        <f>IFERROR(#REF!/GAMSopt!Z64,"")</f>
        <v/>
      </c>
      <c r="AB64" s="40" t="str">
        <f>IFERROR(#REF!/GAMSopt!AA64,"")</f>
        <v/>
      </c>
      <c r="AC64" s="40" t="str">
        <f>IFERROR(#REF!/GAMSopt!AB64,"")</f>
        <v/>
      </c>
      <c r="AD64" s="40" t="str">
        <f>IFERROR(#REF!/GAMSopt!AC64,"")</f>
        <v/>
      </c>
      <c r="AE64" s="40" t="str">
        <f>IFERROR(#REF!/GAMSopt!AD64,"")</f>
        <v/>
      </c>
      <c r="AF64" s="40" t="str">
        <f>IFERROR(#REF!/GAMSopt!AE64,"")</f>
        <v/>
      </c>
      <c r="AG64" s="40" t="str">
        <f>IFERROR(#REF!/GAMSopt!AF64,"")</f>
        <v/>
      </c>
      <c r="AH64" s="40" t="str">
        <f>IFERROR(#REF!/GAMSopt!AG64,"")</f>
        <v/>
      </c>
      <c r="AI64" s="40" t="str">
        <f>IFERROR(#REF!/GAMSopt!AH64,"")</f>
        <v/>
      </c>
      <c r="AJ64" s="40" t="str">
        <f>IFERROR(#REF!/GAMSopt!AI64,"")</f>
        <v/>
      </c>
      <c r="AK64" s="40" t="str">
        <f>IFERROR(#REF!/GAMSopt!AJ64,"")</f>
        <v/>
      </c>
      <c r="AL64" s="40" t="str">
        <f>IFERROR(#REF!/GAMSopt!AK64,"")</f>
        <v/>
      </c>
      <c r="AM64" s="40" t="str">
        <f>IFERROR(#REF!/GAMSopt!AL64,"")</f>
        <v/>
      </c>
      <c r="AN64" s="40" t="str">
        <f>IFERROR(#REF!/GAMSopt!AM64,"")</f>
        <v/>
      </c>
      <c r="AO64" s="40" t="str">
        <f>IFERROR(#REF!/GAMSopt!AN64,"")</f>
        <v/>
      </c>
      <c r="AP64" s="40" t="str">
        <f>IFERROR(#REF!/GAMSopt!AO64,"")</f>
        <v/>
      </c>
      <c r="AQ64" s="40" t="str">
        <f>IFERROR(#REF!/GAMSopt!AP64,"")</f>
        <v/>
      </c>
      <c r="AR64" s="40" t="str">
        <f>IFERROR(#REF!/GAMSopt!AQ64,"")</f>
        <v/>
      </c>
      <c r="AS64" s="40" t="str">
        <f>IFERROR(#REF!/GAMSopt!AR64,"")</f>
        <v/>
      </c>
      <c r="AT64" s="40" t="str">
        <f>IFERROR(#REF!/GAMSopt!AS64,"")</f>
        <v/>
      </c>
      <c r="AU64" s="40" t="str">
        <f>IFERROR(#REF!/GAMSopt!AT64,"")</f>
        <v/>
      </c>
      <c r="AV64" s="40" t="str">
        <f>IFERROR(#REF!/GAMSopt!AU64,"")</f>
        <v/>
      </c>
      <c r="AW64" s="40" t="str">
        <f>IFERROR(#REF!/GAMSopt!AV64,"")</f>
        <v/>
      </c>
      <c r="AX64" s="40" t="str">
        <f>IFERROR(#REF!/GAMSopt!AW64,"")</f>
        <v/>
      </c>
      <c r="AY64" s="40" t="str">
        <f>IFERROR(#REF!/GAMSopt!AX64,"")</f>
        <v/>
      </c>
      <c r="AZ64" s="40" t="str">
        <f>IFERROR(#REF!/GAMSopt!AY64,"")</f>
        <v/>
      </c>
      <c r="BA64" s="40" t="str">
        <f>IFERROR(#REF!/GAMSopt!AZ64,"")</f>
        <v/>
      </c>
      <c r="BB64" s="40" t="str">
        <f>IFERROR(#REF!/GAMSopt!BA64,"")</f>
        <v/>
      </c>
      <c r="BC64" s="40" t="str">
        <f>IFERROR(#REF!/GAMSopt!BB64,"")</f>
        <v/>
      </c>
      <c r="BD64" s="40" t="str">
        <f>IFERROR(#REF!/GAMSopt!BC64,"")</f>
        <v/>
      </c>
      <c r="BE64" s="40" t="str">
        <f>IFERROR(#REF!/GAMSopt!BD64,"")</f>
        <v/>
      </c>
      <c r="BF64" s="40" t="str">
        <f>IFERROR(#REF!/GAMSopt!BE64,"")</f>
        <v/>
      </c>
      <c r="BG64" s="40" t="str">
        <f>IFERROR(#REF!/GAMSopt!BF64,"")</f>
        <v/>
      </c>
      <c r="BH64" s="40" t="str">
        <f>IFERROR(#REF!/GAMSopt!BG64,"")</f>
        <v/>
      </c>
      <c r="BI64" s="40" t="str">
        <f>IFERROR(#REF!/GAMSopt!BH64,"")</f>
        <v/>
      </c>
      <c r="BJ64" s="40" t="str">
        <f>IFERROR(#REF!/GAMSopt!BI64,"")</f>
        <v/>
      </c>
    </row>
    <row r="65" spans="1:62" x14ac:dyDescent="0.15">
      <c r="A65" t="e">
        <f>#REF!</f>
        <v>#REF!</v>
      </c>
      <c r="B65" t="str">
        <f>GAMSopt!A65</f>
        <v>AtA b11</v>
      </c>
      <c r="C65" s="40" t="str">
        <f>IFERROR(#REF!/GAMSopt!B65,"")</f>
        <v/>
      </c>
      <c r="D65" s="40" t="str">
        <f>IFERROR(#REF!/GAMSopt!C65,"")</f>
        <v/>
      </c>
      <c r="E65" s="40" t="str">
        <f>IFERROR(#REF!/GAMSopt!D65,"")</f>
        <v/>
      </c>
      <c r="F65" s="40" t="str">
        <f>IFERROR(#REF!/GAMSopt!E65,"")</f>
        <v/>
      </c>
      <c r="G65" s="40" t="str">
        <f>IFERROR(#REF!/GAMSopt!F65,"")</f>
        <v/>
      </c>
      <c r="H65" s="40" t="str">
        <f>IFERROR(#REF!/GAMSopt!G65,"")</f>
        <v/>
      </c>
      <c r="I65" s="40" t="str">
        <f>IFERROR(#REF!/GAMSopt!H65,"")</f>
        <v/>
      </c>
      <c r="J65" s="40" t="str">
        <f>IFERROR(#REF!/GAMSopt!I65,"")</f>
        <v/>
      </c>
      <c r="K65" s="40" t="str">
        <f>IFERROR(#REF!/GAMSopt!J65,"")</f>
        <v/>
      </c>
      <c r="L65" s="40" t="str">
        <f>IFERROR(#REF!/GAMSopt!K65,"")</f>
        <v/>
      </c>
      <c r="M65" s="40" t="str">
        <f>IFERROR(#REF!/GAMSopt!L65,"")</f>
        <v/>
      </c>
      <c r="N65" s="40" t="str">
        <f>IFERROR(#REF!/GAMSopt!M65,"")</f>
        <v/>
      </c>
      <c r="O65" s="40" t="str">
        <f>IFERROR(#REF!/GAMSopt!N65,"")</f>
        <v/>
      </c>
      <c r="P65" s="40" t="str">
        <f>IFERROR(#REF!/GAMSopt!O65,"")</f>
        <v/>
      </c>
      <c r="Q65" s="40" t="str">
        <f>IFERROR(#REF!/GAMSopt!P65,"")</f>
        <v/>
      </c>
      <c r="R65" s="40" t="str">
        <f>IFERROR(#REF!/GAMSopt!Q65,"")</f>
        <v/>
      </c>
      <c r="S65" s="40" t="str">
        <f>IFERROR(#REF!/GAMSopt!R65,"")</f>
        <v/>
      </c>
      <c r="T65" s="40" t="str">
        <f>IFERROR(#REF!/GAMSopt!S65,"")</f>
        <v/>
      </c>
      <c r="U65" s="40" t="str">
        <f>IFERROR(#REF!/GAMSopt!T65,"")</f>
        <v/>
      </c>
      <c r="V65" s="40" t="str">
        <f>IFERROR(#REF!/GAMSopt!U65,"")</f>
        <v/>
      </c>
      <c r="W65" s="40" t="str">
        <f>IFERROR(#REF!/GAMSopt!V65,"")</f>
        <v/>
      </c>
      <c r="X65" s="40" t="str">
        <f>IFERROR(#REF!/GAMSopt!W65,"")</f>
        <v/>
      </c>
      <c r="Y65" s="40" t="str">
        <f>IFERROR(#REF!/GAMSopt!X65,"")</f>
        <v/>
      </c>
      <c r="Z65" s="40" t="str">
        <f>IFERROR(#REF!/GAMSopt!Y65,"")</f>
        <v/>
      </c>
      <c r="AA65" s="40" t="str">
        <f>IFERROR(#REF!/GAMSopt!Z65,"")</f>
        <v/>
      </c>
      <c r="AB65" s="40" t="str">
        <f>IFERROR(#REF!/GAMSopt!AA65,"")</f>
        <v/>
      </c>
      <c r="AC65" s="40" t="str">
        <f>IFERROR(#REF!/GAMSopt!AB65,"")</f>
        <v/>
      </c>
      <c r="AD65" s="40" t="str">
        <f>IFERROR(#REF!/GAMSopt!AC65,"")</f>
        <v/>
      </c>
      <c r="AE65" s="40" t="str">
        <f>IFERROR(#REF!/GAMSopt!AD65,"")</f>
        <v/>
      </c>
      <c r="AF65" s="40" t="str">
        <f>IFERROR(#REF!/GAMSopt!AE65,"")</f>
        <v/>
      </c>
      <c r="AG65" s="40" t="str">
        <f>IFERROR(#REF!/GAMSopt!AF65,"")</f>
        <v/>
      </c>
      <c r="AH65" s="40" t="str">
        <f>IFERROR(#REF!/GAMSopt!AG65,"")</f>
        <v/>
      </c>
      <c r="AI65" s="40" t="str">
        <f>IFERROR(#REF!/GAMSopt!AH65,"")</f>
        <v/>
      </c>
      <c r="AJ65" s="40" t="str">
        <f>IFERROR(#REF!/GAMSopt!AI65,"")</f>
        <v/>
      </c>
      <c r="AK65" s="40" t="str">
        <f>IFERROR(#REF!/GAMSopt!AJ65,"")</f>
        <v/>
      </c>
      <c r="AL65" s="40" t="str">
        <f>IFERROR(#REF!/GAMSopt!AK65,"")</f>
        <v/>
      </c>
      <c r="AM65" s="40" t="str">
        <f>IFERROR(#REF!/GAMSopt!AL65,"")</f>
        <v/>
      </c>
      <c r="AN65" s="40" t="str">
        <f>IFERROR(#REF!/GAMSopt!AM65,"")</f>
        <v/>
      </c>
      <c r="AO65" s="40" t="str">
        <f>IFERROR(#REF!/GAMSopt!AN65,"")</f>
        <v/>
      </c>
      <c r="AP65" s="40" t="str">
        <f>IFERROR(#REF!/GAMSopt!AO65,"")</f>
        <v/>
      </c>
      <c r="AQ65" s="40" t="str">
        <f>IFERROR(#REF!/GAMSopt!AP65,"")</f>
        <v/>
      </c>
      <c r="AR65" s="40" t="str">
        <f>IFERROR(#REF!/GAMSopt!AQ65,"")</f>
        <v/>
      </c>
      <c r="AS65" s="40" t="str">
        <f>IFERROR(#REF!/GAMSopt!AR65,"")</f>
        <v/>
      </c>
      <c r="AT65" s="40" t="str">
        <f>IFERROR(#REF!/GAMSopt!AS65,"")</f>
        <v/>
      </c>
      <c r="AU65" s="40" t="str">
        <f>IFERROR(#REF!/GAMSopt!AT65,"")</f>
        <v/>
      </c>
      <c r="AV65" s="40" t="str">
        <f>IFERROR(#REF!/GAMSopt!AU65,"")</f>
        <v/>
      </c>
      <c r="AW65" s="40" t="str">
        <f>IFERROR(#REF!/GAMSopt!AV65,"")</f>
        <v/>
      </c>
      <c r="AX65" s="40" t="str">
        <f>IFERROR(#REF!/GAMSopt!AW65,"")</f>
        <v/>
      </c>
      <c r="AY65" s="40" t="str">
        <f>IFERROR(#REF!/GAMSopt!AX65,"")</f>
        <v/>
      </c>
      <c r="AZ65" s="40" t="str">
        <f>IFERROR(#REF!/GAMSopt!AY65,"")</f>
        <v/>
      </c>
      <c r="BA65" s="40" t="str">
        <f>IFERROR(#REF!/GAMSopt!AZ65,"")</f>
        <v/>
      </c>
      <c r="BB65" s="40" t="str">
        <f>IFERROR(#REF!/GAMSopt!BA65,"")</f>
        <v/>
      </c>
      <c r="BC65" s="40" t="str">
        <f>IFERROR(#REF!/GAMSopt!BB65,"")</f>
        <v/>
      </c>
      <c r="BD65" s="40" t="str">
        <f>IFERROR(#REF!/GAMSopt!BC65,"")</f>
        <v/>
      </c>
      <c r="BE65" s="40" t="str">
        <f>IFERROR(#REF!/GAMSopt!BD65,"")</f>
        <v/>
      </c>
      <c r="BF65" s="40" t="str">
        <f>IFERROR(#REF!/GAMSopt!BE65,"")</f>
        <v/>
      </c>
      <c r="BG65" s="40" t="str">
        <f>IFERROR(#REF!/GAMSopt!BF65,"")</f>
        <v/>
      </c>
      <c r="BH65" s="40" t="str">
        <f>IFERROR(#REF!/GAMSopt!BG65,"")</f>
        <v/>
      </c>
      <c r="BI65" s="40" t="str">
        <f>IFERROR(#REF!/GAMSopt!BH65,"")</f>
        <v/>
      </c>
      <c r="BJ65" s="40" t="str">
        <f>IFERROR(#REF!/GAMSopt!BI65,"")</f>
        <v/>
      </c>
    </row>
    <row r="66" spans="1:62" x14ac:dyDescent="0.15">
      <c r="A66" t="e">
        <f>#REF!</f>
        <v>#REF!</v>
      </c>
      <c r="B66" t="str">
        <f>GAMSopt!A66</f>
        <v>BtA b21</v>
      </c>
      <c r="C66" s="40" t="str">
        <f>IFERROR(#REF!/GAMSopt!B66,"")</f>
        <v/>
      </c>
      <c r="D66" s="40" t="str">
        <f>IFERROR(#REF!/GAMSopt!C66,"")</f>
        <v/>
      </c>
      <c r="E66" s="40" t="str">
        <f>IFERROR(#REF!/GAMSopt!D66,"")</f>
        <v/>
      </c>
      <c r="F66" s="40" t="str">
        <f>IFERROR(#REF!/GAMSopt!E66,"")</f>
        <v/>
      </c>
      <c r="G66" s="40" t="str">
        <f>IFERROR(#REF!/GAMSopt!F66,"")</f>
        <v/>
      </c>
      <c r="H66" s="40" t="str">
        <f>IFERROR(#REF!/GAMSopt!G66,"")</f>
        <v/>
      </c>
      <c r="I66" s="40" t="str">
        <f>IFERROR(#REF!/GAMSopt!H66,"")</f>
        <v/>
      </c>
      <c r="J66" s="40" t="str">
        <f>IFERROR(#REF!/GAMSopt!I66,"")</f>
        <v/>
      </c>
      <c r="K66" s="40" t="str">
        <f>IFERROR(#REF!/GAMSopt!J66,"")</f>
        <v/>
      </c>
      <c r="L66" s="40" t="str">
        <f>IFERROR(#REF!/GAMSopt!K66,"")</f>
        <v/>
      </c>
      <c r="M66" s="40" t="str">
        <f>IFERROR(#REF!/GAMSopt!L66,"")</f>
        <v/>
      </c>
      <c r="N66" s="40" t="str">
        <f>IFERROR(#REF!/GAMSopt!M66,"")</f>
        <v/>
      </c>
      <c r="O66" s="40" t="str">
        <f>IFERROR(#REF!/GAMSopt!N66,"")</f>
        <v/>
      </c>
      <c r="P66" s="40" t="str">
        <f>IFERROR(#REF!/GAMSopt!O66,"")</f>
        <v/>
      </c>
      <c r="Q66" s="40" t="str">
        <f>IFERROR(#REF!/GAMSopt!P66,"")</f>
        <v/>
      </c>
      <c r="R66" s="40" t="str">
        <f>IFERROR(#REF!/GAMSopt!Q66,"")</f>
        <v/>
      </c>
      <c r="S66" s="40" t="str">
        <f>IFERROR(#REF!/GAMSopt!R66,"")</f>
        <v/>
      </c>
      <c r="T66" s="40" t="str">
        <f>IFERROR(#REF!/GAMSopt!S66,"")</f>
        <v/>
      </c>
      <c r="U66" s="40" t="str">
        <f>IFERROR(#REF!/GAMSopt!T66,"")</f>
        <v/>
      </c>
      <c r="V66" s="40" t="str">
        <f>IFERROR(#REF!/GAMSopt!U66,"")</f>
        <v/>
      </c>
      <c r="W66" s="40" t="str">
        <f>IFERROR(#REF!/GAMSopt!V66,"")</f>
        <v/>
      </c>
      <c r="X66" s="40" t="str">
        <f>IFERROR(#REF!/GAMSopt!W66,"")</f>
        <v/>
      </c>
      <c r="Y66" s="40" t="str">
        <f>IFERROR(#REF!/GAMSopt!X66,"")</f>
        <v/>
      </c>
      <c r="Z66" s="40" t="str">
        <f>IFERROR(#REF!/GAMSopt!Y66,"")</f>
        <v/>
      </c>
      <c r="AA66" s="40" t="str">
        <f>IFERROR(#REF!/GAMSopt!Z66,"")</f>
        <v/>
      </c>
      <c r="AB66" s="40" t="str">
        <f>IFERROR(#REF!/GAMSopt!AA66,"")</f>
        <v/>
      </c>
      <c r="AC66" s="40" t="str">
        <f>IFERROR(#REF!/GAMSopt!AB66,"")</f>
        <v/>
      </c>
      <c r="AD66" s="40" t="str">
        <f>IFERROR(#REF!/GAMSopt!AC66,"")</f>
        <v/>
      </c>
      <c r="AE66" s="40" t="str">
        <f>IFERROR(#REF!/GAMSopt!AD66,"")</f>
        <v/>
      </c>
      <c r="AF66" s="40" t="str">
        <f>IFERROR(#REF!/GAMSopt!AE66,"")</f>
        <v/>
      </c>
      <c r="AG66" s="40" t="str">
        <f>IFERROR(#REF!/GAMSopt!AF66,"")</f>
        <v/>
      </c>
      <c r="AH66" s="40" t="str">
        <f>IFERROR(#REF!/GAMSopt!AG66,"")</f>
        <v/>
      </c>
      <c r="AI66" s="40" t="str">
        <f>IFERROR(#REF!/GAMSopt!AH66,"")</f>
        <v/>
      </c>
      <c r="AJ66" s="40" t="str">
        <f>IFERROR(#REF!/GAMSopt!AI66,"")</f>
        <v/>
      </c>
      <c r="AK66" s="40" t="str">
        <f>IFERROR(#REF!/GAMSopt!AJ66,"")</f>
        <v/>
      </c>
      <c r="AL66" s="40" t="str">
        <f>IFERROR(#REF!/GAMSopt!AK66,"")</f>
        <v/>
      </c>
      <c r="AM66" s="40" t="str">
        <f>IFERROR(#REF!/GAMSopt!AL66,"")</f>
        <v/>
      </c>
      <c r="AN66" s="40" t="str">
        <f>IFERROR(#REF!/GAMSopt!AM66,"")</f>
        <v/>
      </c>
      <c r="AO66" s="40" t="str">
        <f>IFERROR(#REF!/GAMSopt!AN66,"")</f>
        <v/>
      </c>
      <c r="AP66" s="40" t="str">
        <f>IFERROR(#REF!/GAMSopt!AO66,"")</f>
        <v/>
      </c>
      <c r="AQ66" s="40" t="str">
        <f>IFERROR(#REF!/GAMSopt!AP66,"")</f>
        <v/>
      </c>
      <c r="AR66" s="40" t="str">
        <f>IFERROR(#REF!/GAMSopt!AQ66,"")</f>
        <v/>
      </c>
      <c r="AS66" s="40" t="str">
        <f>IFERROR(#REF!/GAMSopt!AR66,"")</f>
        <v/>
      </c>
      <c r="AT66" s="40" t="str">
        <f>IFERROR(#REF!/GAMSopt!AS66,"")</f>
        <v/>
      </c>
      <c r="AU66" s="40" t="str">
        <f>IFERROR(#REF!/GAMSopt!AT66,"")</f>
        <v/>
      </c>
      <c r="AV66" s="40" t="str">
        <f>IFERROR(#REF!/GAMSopt!AU66,"")</f>
        <v/>
      </c>
      <c r="AW66" s="40" t="str">
        <f>IFERROR(#REF!/GAMSopt!AV66,"")</f>
        <v/>
      </c>
      <c r="AX66" s="40" t="str">
        <f>IFERROR(#REF!/GAMSopt!AW66,"")</f>
        <v/>
      </c>
      <c r="AY66" s="40" t="str">
        <f>IFERROR(#REF!/GAMSopt!AX66,"")</f>
        <v/>
      </c>
      <c r="AZ66" s="40" t="str">
        <f>IFERROR(#REF!/GAMSopt!AY66,"")</f>
        <v/>
      </c>
      <c r="BA66" s="40" t="str">
        <f>IFERROR(#REF!/GAMSopt!AZ66,"")</f>
        <v/>
      </c>
      <c r="BB66" s="40" t="str">
        <f>IFERROR(#REF!/GAMSopt!BA66,"")</f>
        <v/>
      </c>
      <c r="BC66" s="40" t="str">
        <f>IFERROR(#REF!/GAMSopt!BB66,"")</f>
        <v/>
      </c>
      <c r="BD66" s="40" t="str">
        <f>IFERROR(#REF!/GAMSopt!BC66,"")</f>
        <v/>
      </c>
      <c r="BE66" s="40" t="str">
        <f>IFERROR(#REF!/GAMSopt!BD66,"")</f>
        <v/>
      </c>
      <c r="BF66" s="40" t="str">
        <f>IFERROR(#REF!/GAMSopt!BE66,"")</f>
        <v/>
      </c>
      <c r="BG66" s="40" t="str">
        <f>IFERROR(#REF!/GAMSopt!BF66,"")</f>
        <v/>
      </c>
      <c r="BH66" s="40" t="str">
        <f>IFERROR(#REF!/GAMSopt!BG66,"")</f>
        <v/>
      </c>
      <c r="BI66" s="40" t="str">
        <f>IFERROR(#REF!/GAMSopt!BH66,"")</f>
        <v/>
      </c>
      <c r="BJ66" s="40" t="str">
        <f>IFERROR(#REF!/GAMSopt!BI66,"")</f>
        <v/>
      </c>
    </row>
    <row r="67" spans="1:62" x14ac:dyDescent="0.15">
      <c r="A67" t="e">
        <f>#REF!</f>
        <v>#REF!</v>
      </c>
      <c r="B67" t="str">
        <f>GAMSopt!A67</f>
        <v>AtB b12</v>
      </c>
      <c r="C67" s="40" t="str">
        <f>IFERROR(#REF!/GAMSopt!B67,"")</f>
        <v/>
      </c>
      <c r="D67" s="40" t="str">
        <f>IFERROR(#REF!/GAMSopt!C67,"")</f>
        <v/>
      </c>
      <c r="E67" s="40" t="str">
        <f>IFERROR(#REF!/GAMSopt!D67,"")</f>
        <v/>
      </c>
      <c r="F67" s="40" t="str">
        <f>IFERROR(#REF!/GAMSopt!E67,"")</f>
        <v/>
      </c>
      <c r="G67" s="40" t="str">
        <f>IFERROR(#REF!/GAMSopt!F67,"")</f>
        <v/>
      </c>
      <c r="H67" s="40" t="str">
        <f>IFERROR(#REF!/GAMSopt!G67,"")</f>
        <v/>
      </c>
      <c r="I67" s="40" t="str">
        <f>IFERROR(#REF!/GAMSopt!H67,"")</f>
        <v/>
      </c>
      <c r="J67" s="40" t="str">
        <f>IFERROR(#REF!/GAMSopt!I67,"")</f>
        <v/>
      </c>
      <c r="K67" s="40" t="str">
        <f>IFERROR(#REF!/GAMSopt!J67,"")</f>
        <v/>
      </c>
      <c r="L67" s="40" t="str">
        <f>IFERROR(#REF!/GAMSopt!K67,"")</f>
        <v/>
      </c>
      <c r="M67" s="40" t="str">
        <f>IFERROR(#REF!/GAMSopt!L67,"")</f>
        <v/>
      </c>
      <c r="N67" s="40" t="str">
        <f>IFERROR(#REF!/GAMSopt!M67,"")</f>
        <v/>
      </c>
      <c r="O67" s="40" t="str">
        <f>IFERROR(#REF!/GAMSopt!N67,"")</f>
        <v/>
      </c>
      <c r="P67" s="40" t="str">
        <f>IFERROR(#REF!/GAMSopt!O67,"")</f>
        <v/>
      </c>
      <c r="Q67" s="40" t="str">
        <f>IFERROR(#REF!/GAMSopt!P67,"")</f>
        <v/>
      </c>
      <c r="R67" s="40" t="str">
        <f>IFERROR(#REF!/GAMSopt!Q67,"")</f>
        <v/>
      </c>
      <c r="S67" s="40" t="str">
        <f>IFERROR(#REF!/GAMSopt!R67,"")</f>
        <v/>
      </c>
      <c r="T67" s="40" t="str">
        <f>IFERROR(#REF!/GAMSopt!S67,"")</f>
        <v/>
      </c>
      <c r="U67" s="40" t="str">
        <f>IFERROR(#REF!/GAMSopt!T67,"")</f>
        <v/>
      </c>
      <c r="V67" s="40" t="str">
        <f>IFERROR(#REF!/GAMSopt!U67,"")</f>
        <v/>
      </c>
      <c r="W67" s="40" t="str">
        <f>IFERROR(#REF!/GAMSopt!V67,"")</f>
        <v/>
      </c>
      <c r="X67" s="40" t="str">
        <f>IFERROR(#REF!/GAMSopt!W67,"")</f>
        <v/>
      </c>
      <c r="Y67" s="40" t="str">
        <f>IFERROR(#REF!/GAMSopt!X67,"")</f>
        <v/>
      </c>
      <c r="Z67" s="40" t="str">
        <f>IFERROR(#REF!/GAMSopt!Y67,"")</f>
        <v/>
      </c>
      <c r="AA67" s="40" t="str">
        <f>IFERROR(#REF!/GAMSopt!Z67,"")</f>
        <v/>
      </c>
      <c r="AB67" s="40" t="str">
        <f>IFERROR(#REF!/GAMSopt!AA67,"")</f>
        <v/>
      </c>
      <c r="AC67" s="40" t="str">
        <f>IFERROR(#REF!/GAMSopt!AB67,"")</f>
        <v/>
      </c>
      <c r="AD67" s="40" t="str">
        <f>IFERROR(#REF!/GAMSopt!AC67,"")</f>
        <v/>
      </c>
      <c r="AE67" s="40" t="str">
        <f>IFERROR(#REF!/GAMSopt!AD67,"")</f>
        <v/>
      </c>
      <c r="AF67" s="40" t="str">
        <f>IFERROR(#REF!/GAMSopt!AE67,"")</f>
        <v/>
      </c>
      <c r="AG67" s="40" t="str">
        <f>IFERROR(#REF!/GAMSopt!AF67,"")</f>
        <v/>
      </c>
      <c r="AH67" s="40" t="str">
        <f>IFERROR(#REF!/GAMSopt!AG67,"")</f>
        <v/>
      </c>
      <c r="AI67" s="40" t="str">
        <f>IFERROR(#REF!/GAMSopt!AH67,"")</f>
        <v/>
      </c>
      <c r="AJ67" s="40" t="str">
        <f>IFERROR(#REF!/GAMSopt!AI67,"")</f>
        <v/>
      </c>
      <c r="AK67" s="40" t="str">
        <f>IFERROR(#REF!/GAMSopt!AJ67,"")</f>
        <v/>
      </c>
      <c r="AL67" s="40" t="str">
        <f>IFERROR(#REF!/GAMSopt!AK67,"")</f>
        <v/>
      </c>
      <c r="AM67" s="40" t="str">
        <f>IFERROR(#REF!/GAMSopt!AL67,"")</f>
        <v/>
      </c>
      <c r="AN67" s="40" t="str">
        <f>IFERROR(#REF!/GAMSopt!AM67,"")</f>
        <v/>
      </c>
      <c r="AO67" s="40" t="str">
        <f>IFERROR(#REF!/GAMSopt!AN67,"")</f>
        <v/>
      </c>
      <c r="AP67" s="40" t="str">
        <f>IFERROR(#REF!/GAMSopt!AO67,"")</f>
        <v/>
      </c>
      <c r="AQ67" s="40" t="str">
        <f>IFERROR(#REF!/GAMSopt!AP67,"")</f>
        <v/>
      </c>
      <c r="AR67" s="40" t="str">
        <f>IFERROR(#REF!/GAMSopt!AQ67,"")</f>
        <v/>
      </c>
      <c r="AS67" s="40" t="str">
        <f>IFERROR(#REF!/GAMSopt!AR67,"")</f>
        <v/>
      </c>
      <c r="AT67" s="40" t="str">
        <f>IFERROR(#REF!/GAMSopt!AS67,"")</f>
        <v/>
      </c>
      <c r="AU67" s="40" t="str">
        <f>IFERROR(#REF!/GAMSopt!AT67,"")</f>
        <v/>
      </c>
      <c r="AV67" s="40" t="str">
        <f>IFERROR(#REF!/GAMSopt!AU67,"")</f>
        <v/>
      </c>
      <c r="AW67" s="40" t="str">
        <f>IFERROR(#REF!/GAMSopt!AV67,"")</f>
        <v/>
      </c>
      <c r="AX67" s="40" t="str">
        <f>IFERROR(#REF!/GAMSopt!AW67,"")</f>
        <v/>
      </c>
      <c r="AY67" s="40" t="str">
        <f>IFERROR(#REF!/GAMSopt!AX67,"")</f>
        <v/>
      </c>
      <c r="AZ67" s="40" t="str">
        <f>IFERROR(#REF!/GAMSopt!AY67,"")</f>
        <v/>
      </c>
      <c r="BA67" s="40" t="str">
        <f>IFERROR(#REF!/GAMSopt!AZ67,"")</f>
        <v/>
      </c>
      <c r="BB67" s="40" t="str">
        <f>IFERROR(#REF!/GAMSopt!BA67,"")</f>
        <v/>
      </c>
      <c r="BC67" s="40" t="str">
        <f>IFERROR(#REF!/GAMSopt!BB67,"")</f>
        <v/>
      </c>
      <c r="BD67" s="40" t="str">
        <f>IFERROR(#REF!/GAMSopt!BC67,"")</f>
        <v/>
      </c>
      <c r="BE67" s="40" t="str">
        <f>IFERROR(#REF!/GAMSopt!BD67,"")</f>
        <v/>
      </c>
      <c r="BF67" s="40" t="str">
        <f>IFERROR(#REF!/GAMSopt!BE67,"")</f>
        <v/>
      </c>
      <c r="BG67" s="40" t="str">
        <f>IFERROR(#REF!/GAMSopt!BF67,"")</f>
        <v/>
      </c>
      <c r="BH67" s="40" t="str">
        <f>IFERROR(#REF!/GAMSopt!BG67,"")</f>
        <v/>
      </c>
      <c r="BI67" s="40" t="str">
        <f>IFERROR(#REF!/GAMSopt!BH67,"")</f>
        <v/>
      </c>
      <c r="BJ67" s="40" t="str">
        <f>IFERROR(#REF!/GAMSopt!BI67,"")</f>
        <v/>
      </c>
    </row>
    <row r="68" spans="1:62" x14ac:dyDescent="0.15">
      <c r="A68" t="e">
        <f>#REF!</f>
        <v>#REF!</v>
      </c>
      <c r="B68" t="str">
        <f>GAMSopt!A68</f>
        <v>BtB b22</v>
      </c>
      <c r="C68" s="40" t="str">
        <f>IFERROR(#REF!/GAMSopt!B68,"")</f>
        <v/>
      </c>
      <c r="D68" s="40" t="str">
        <f>IFERROR(#REF!/GAMSopt!C68,"")</f>
        <v/>
      </c>
      <c r="E68" s="40" t="str">
        <f>IFERROR(#REF!/GAMSopt!D68,"")</f>
        <v/>
      </c>
      <c r="F68" s="40" t="str">
        <f>IFERROR(#REF!/GAMSopt!E68,"")</f>
        <v/>
      </c>
      <c r="G68" s="40" t="str">
        <f>IFERROR(#REF!/GAMSopt!F68,"")</f>
        <v/>
      </c>
      <c r="H68" s="40" t="str">
        <f>IFERROR(#REF!/GAMSopt!G68,"")</f>
        <v/>
      </c>
      <c r="I68" s="40" t="str">
        <f>IFERROR(#REF!/GAMSopt!H68,"")</f>
        <v/>
      </c>
      <c r="J68" s="40" t="str">
        <f>IFERROR(#REF!/GAMSopt!I68,"")</f>
        <v/>
      </c>
      <c r="K68" s="40" t="str">
        <f>IFERROR(#REF!/GAMSopt!J68,"")</f>
        <v/>
      </c>
      <c r="L68" s="40" t="str">
        <f>IFERROR(#REF!/GAMSopt!K68,"")</f>
        <v/>
      </c>
      <c r="M68" s="40" t="str">
        <f>IFERROR(#REF!/GAMSopt!L68,"")</f>
        <v/>
      </c>
      <c r="N68" s="40" t="str">
        <f>IFERROR(#REF!/GAMSopt!M68,"")</f>
        <v/>
      </c>
      <c r="O68" s="40" t="str">
        <f>IFERROR(#REF!/GAMSopt!N68,"")</f>
        <v/>
      </c>
      <c r="P68" s="40" t="str">
        <f>IFERROR(#REF!/GAMSopt!O68,"")</f>
        <v/>
      </c>
      <c r="Q68" s="40" t="str">
        <f>IFERROR(#REF!/GAMSopt!P68,"")</f>
        <v/>
      </c>
      <c r="R68" s="40" t="str">
        <f>IFERROR(#REF!/GAMSopt!Q68,"")</f>
        <v/>
      </c>
      <c r="S68" s="40" t="str">
        <f>IFERROR(#REF!/GAMSopt!R68,"")</f>
        <v/>
      </c>
      <c r="T68" s="40" t="str">
        <f>IFERROR(#REF!/GAMSopt!S68,"")</f>
        <v/>
      </c>
      <c r="U68" s="40" t="str">
        <f>IFERROR(#REF!/GAMSopt!T68,"")</f>
        <v/>
      </c>
      <c r="V68" s="40" t="str">
        <f>IFERROR(#REF!/GAMSopt!U68,"")</f>
        <v/>
      </c>
      <c r="W68" s="40" t="str">
        <f>IFERROR(#REF!/GAMSopt!V68,"")</f>
        <v/>
      </c>
      <c r="X68" s="40" t="str">
        <f>IFERROR(#REF!/GAMSopt!W68,"")</f>
        <v/>
      </c>
      <c r="Y68" s="40" t="str">
        <f>IFERROR(#REF!/GAMSopt!X68,"")</f>
        <v/>
      </c>
      <c r="Z68" s="40" t="str">
        <f>IFERROR(#REF!/GAMSopt!Y68,"")</f>
        <v/>
      </c>
      <c r="AA68" s="40" t="str">
        <f>IFERROR(#REF!/GAMSopt!Z68,"")</f>
        <v/>
      </c>
      <c r="AB68" s="40" t="str">
        <f>IFERROR(#REF!/GAMSopt!AA68,"")</f>
        <v/>
      </c>
      <c r="AC68" s="40" t="str">
        <f>IFERROR(#REF!/GAMSopt!AB68,"")</f>
        <v/>
      </c>
      <c r="AD68" s="40" t="str">
        <f>IFERROR(#REF!/GAMSopt!AC68,"")</f>
        <v/>
      </c>
      <c r="AE68" s="40" t="str">
        <f>IFERROR(#REF!/GAMSopt!AD68,"")</f>
        <v/>
      </c>
      <c r="AF68" s="40" t="str">
        <f>IFERROR(#REF!/GAMSopt!AE68,"")</f>
        <v/>
      </c>
      <c r="AG68" s="40" t="str">
        <f>IFERROR(#REF!/GAMSopt!AF68,"")</f>
        <v/>
      </c>
      <c r="AH68" s="40" t="str">
        <f>IFERROR(#REF!/GAMSopt!AG68,"")</f>
        <v/>
      </c>
      <c r="AI68" s="40" t="str">
        <f>IFERROR(#REF!/GAMSopt!AH68,"")</f>
        <v/>
      </c>
      <c r="AJ68" s="40" t="str">
        <f>IFERROR(#REF!/GAMSopt!AI68,"")</f>
        <v/>
      </c>
      <c r="AK68" s="40" t="str">
        <f>IFERROR(#REF!/GAMSopt!AJ68,"")</f>
        <v/>
      </c>
      <c r="AL68" s="40" t="str">
        <f>IFERROR(#REF!/GAMSopt!AK68,"")</f>
        <v/>
      </c>
      <c r="AM68" s="40" t="str">
        <f>IFERROR(#REF!/GAMSopt!AL68,"")</f>
        <v/>
      </c>
      <c r="AN68" s="40" t="str">
        <f>IFERROR(#REF!/GAMSopt!AM68,"")</f>
        <v/>
      </c>
      <c r="AO68" s="40" t="str">
        <f>IFERROR(#REF!/GAMSopt!AN68,"")</f>
        <v/>
      </c>
      <c r="AP68" s="40" t="str">
        <f>IFERROR(#REF!/GAMSopt!AO68,"")</f>
        <v/>
      </c>
      <c r="AQ68" s="40" t="str">
        <f>IFERROR(#REF!/GAMSopt!AP68,"")</f>
        <v/>
      </c>
      <c r="AR68" s="40" t="str">
        <f>IFERROR(#REF!/GAMSopt!AQ68,"")</f>
        <v/>
      </c>
      <c r="AS68" s="40" t="str">
        <f>IFERROR(#REF!/GAMSopt!AR68,"")</f>
        <v/>
      </c>
      <c r="AT68" s="40" t="str">
        <f>IFERROR(#REF!/GAMSopt!AS68,"")</f>
        <v/>
      </c>
      <c r="AU68" s="40" t="str">
        <f>IFERROR(#REF!/GAMSopt!AT68,"")</f>
        <v/>
      </c>
      <c r="AV68" s="40" t="str">
        <f>IFERROR(#REF!/GAMSopt!AU68,"")</f>
        <v/>
      </c>
      <c r="AW68" s="40" t="str">
        <f>IFERROR(#REF!/GAMSopt!AV68,"")</f>
        <v/>
      </c>
      <c r="AX68" s="40" t="str">
        <f>IFERROR(#REF!/GAMSopt!AW68,"")</f>
        <v/>
      </c>
      <c r="AY68" s="40" t="str">
        <f>IFERROR(#REF!/GAMSopt!AX68,"")</f>
        <v/>
      </c>
      <c r="AZ68" s="40" t="str">
        <f>IFERROR(#REF!/GAMSopt!AY68,"")</f>
        <v/>
      </c>
      <c r="BA68" s="40" t="str">
        <f>IFERROR(#REF!/GAMSopt!AZ68,"")</f>
        <v/>
      </c>
      <c r="BB68" s="40" t="str">
        <f>IFERROR(#REF!/GAMSopt!BA68,"")</f>
        <v/>
      </c>
      <c r="BC68" s="40" t="str">
        <f>IFERROR(#REF!/GAMSopt!BB68,"")</f>
        <v/>
      </c>
      <c r="BD68" s="40" t="str">
        <f>IFERROR(#REF!/GAMSopt!BC68,"")</f>
        <v/>
      </c>
      <c r="BE68" s="40" t="str">
        <f>IFERROR(#REF!/GAMSopt!BD68,"")</f>
        <v/>
      </c>
      <c r="BF68" s="40" t="str">
        <f>IFERROR(#REF!/GAMSopt!BE68,"")</f>
        <v/>
      </c>
      <c r="BG68" s="40" t="str">
        <f>IFERROR(#REF!/GAMSopt!BF68,"")</f>
        <v/>
      </c>
      <c r="BH68" s="40" t="str">
        <f>IFERROR(#REF!/GAMSopt!BG68,"")</f>
        <v/>
      </c>
      <c r="BI68" s="40" t="str">
        <f>IFERROR(#REF!/GAMSopt!BH68,"")</f>
        <v/>
      </c>
      <c r="BJ68" s="40" t="str">
        <f>IFERROR(#REF!/GAMSopt!BI68,"")</f>
        <v/>
      </c>
    </row>
    <row r="69" spans="1:62" x14ac:dyDescent="0.15">
      <c r="A69" t="e">
        <f>#REF!</f>
        <v>#REF!</v>
      </c>
      <c r="B69" t="str">
        <f>GAMSopt!A69</f>
        <v>DtB b32</v>
      </c>
      <c r="C69" s="40" t="str">
        <f>IFERROR(#REF!/GAMSopt!B69,"")</f>
        <v/>
      </c>
      <c r="D69" s="40" t="str">
        <f>IFERROR(#REF!/GAMSopt!C69,"")</f>
        <v/>
      </c>
      <c r="E69" s="40" t="str">
        <f>IFERROR(#REF!/GAMSopt!D69,"")</f>
        <v/>
      </c>
      <c r="F69" s="40" t="str">
        <f>IFERROR(#REF!/GAMSopt!E69,"")</f>
        <v/>
      </c>
      <c r="G69" s="40" t="str">
        <f>IFERROR(#REF!/GAMSopt!F69,"")</f>
        <v/>
      </c>
      <c r="H69" s="40" t="str">
        <f>IFERROR(#REF!/GAMSopt!G69,"")</f>
        <v/>
      </c>
      <c r="I69" s="40" t="str">
        <f>IFERROR(#REF!/GAMSopt!H69,"")</f>
        <v/>
      </c>
      <c r="J69" s="40" t="str">
        <f>IFERROR(#REF!/GAMSopt!I69,"")</f>
        <v/>
      </c>
      <c r="K69" s="40" t="str">
        <f>IFERROR(#REF!/GAMSopt!J69,"")</f>
        <v/>
      </c>
      <c r="L69" s="40" t="str">
        <f>IFERROR(#REF!/GAMSopt!K69,"")</f>
        <v/>
      </c>
      <c r="M69" s="40" t="str">
        <f>IFERROR(#REF!/GAMSopt!L69,"")</f>
        <v/>
      </c>
      <c r="N69" s="40" t="str">
        <f>IFERROR(#REF!/GAMSopt!M69,"")</f>
        <v/>
      </c>
      <c r="O69" s="40" t="str">
        <f>IFERROR(#REF!/GAMSopt!N69,"")</f>
        <v/>
      </c>
      <c r="P69" s="40" t="str">
        <f>IFERROR(#REF!/GAMSopt!O69,"")</f>
        <v/>
      </c>
      <c r="Q69" s="40" t="str">
        <f>IFERROR(#REF!/GAMSopt!P69,"")</f>
        <v/>
      </c>
      <c r="R69" s="40" t="str">
        <f>IFERROR(#REF!/GAMSopt!Q69,"")</f>
        <v/>
      </c>
      <c r="S69" s="40" t="str">
        <f>IFERROR(#REF!/GAMSopt!R69,"")</f>
        <v/>
      </c>
      <c r="T69" s="40" t="str">
        <f>IFERROR(#REF!/GAMSopt!S69,"")</f>
        <v/>
      </c>
      <c r="U69" s="40" t="str">
        <f>IFERROR(#REF!/GAMSopt!T69,"")</f>
        <v/>
      </c>
      <c r="V69" s="40" t="str">
        <f>IFERROR(#REF!/GAMSopt!U69,"")</f>
        <v/>
      </c>
      <c r="W69" s="40" t="str">
        <f>IFERROR(#REF!/GAMSopt!V69,"")</f>
        <v/>
      </c>
      <c r="X69" s="40" t="str">
        <f>IFERROR(#REF!/GAMSopt!W69,"")</f>
        <v/>
      </c>
      <c r="Y69" s="40" t="str">
        <f>IFERROR(#REF!/GAMSopt!X69,"")</f>
        <v/>
      </c>
      <c r="Z69" s="40" t="str">
        <f>IFERROR(#REF!/GAMSopt!Y69,"")</f>
        <v/>
      </c>
      <c r="AA69" s="40" t="str">
        <f>IFERROR(#REF!/GAMSopt!Z69,"")</f>
        <v/>
      </c>
      <c r="AB69" s="40" t="str">
        <f>IFERROR(#REF!/GAMSopt!AA69,"")</f>
        <v/>
      </c>
      <c r="AC69" s="40" t="str">
        <f>IFERROR(#REF!/GAMSopt!AB69,"")</f>
        <v/>
      </c>
      <c r="AD69" s="40" t="str">
        <f>IFERROR(#REF!/GAMSopt!AC69,"")</f>
        <v/>
      </c>
      <c r="AE69" s="40" t="str">
        <f>IFERROR(#REF!/GAMSopt!AD69,"")</f>
        <v/>
      </c>
      <c r="AF69" s="40" t="str">
        <f>IFERROR(#REF!/GAMSopt!AE69,"")</f>
        <v/>
      </c>
      <c r="AG69" s="40" t="str">
        <f>IFERROR(#REF!/GAMSopt!AF69,"")</f>
        <v/>
      </c>
      <c r="AH69" s="40" t="str">
        <f>IFERROR(#REF!/GAMSopt!AG69,"")</f>
        <v/>
      </c>
      <c r="AI69" s="40" t="str">
        <f>IFERROR(#REF!/GAMSopt!AH69,"")</f>
        <v/>
      </c>
      <c r="AJ69" s="40" t="str">
        <f>IFERROR(#REF!/GAMSopt!AI69,"")</f>
        <v/>
      </c>
      <c r="AK69" s="40" t="str">
        <f>IFERROR(#REF!/GAMSopt!AJ69,"")</f>
        <v/>
      </c>
      <c r="AL69" s="40" t="str">
        <f>IFERROR(#REF!/GAMSopt!AK69,"")</f>
        <v/>
      </c>
      <c r="AM69" s="40" t="str">
        <f>IFERROR(#REF!/GAMSopt!AL69,"")</f>
        <v/>
      </c>
      <c r="AN69" s="40" t="str">
        <f>IFERROR(#REF!/GAMSopt!AM69,"")</f>
        <v/>
      </c>
      <c r="AO69" s="40" t="str">
        <f>IFERROR(#REF!/GAMSopt!AN69,"")</f>
        <v/>
      </c>
      <c r="AP69" s="40" t="str">
        <f>IFERROR(#REF!/GAMSopt!AO69,"")</f>
        <v/>
      </c>
      <c r="AQ69" s="40" t="str">
        <f>IFERROR(#REF!/GAMSopt!AP69,"")</f>
        <v/>
      </c>
      <c r="AR69" s="40" t="str">
        <f>IFERROR(#REF!/GAMSopt!AQ69,"")</f>
        <v/>
      </c>
      <c r="AS69" s="40" t="str">
        <f>IFERROR(#REF!/GAMSopt!AR69,"")</f>
        <v/>
      </c>
      <c r="AT69" s="40" t="str">
        <f>IFERROR(#REF!/GAMSopt!AS69,"")</f>
        <v/>
      </c>
      <c r="AU69" s="40" t="str">
        <f>IFERROR(#REF!/GAMSopt!AT69,"")</f>
        <v/>
      </c>
      <c r="AV69" s="40" t="str">
        <f>IFERROR(#REF!/GAMSopt!AU69,"")</f>
        <v/>
      </c>
      <c r="AW69" s="40" t="str">
        <f>IFERROR(#REF!/GAMSopt!AV69,"")</f>
        <v/>
      </c>
      <c r="AX69" s="40" t="str">
        <f>IFERROR(#REF!/GAMSopt!AW69,"")</f>
        <v/>
      </c>
      <c r="AY69" s="40" t="str">
        <f>IFERROR(#REF!/GAMSopt!AX69,"")</f>
        <v/>
      </c>
      <c r="AZ69" s="40" t="str">
        <f>IFERROR(#REF!/GAMSopt!AY69,"")</f>
        <v/>
      </c>
      <c r="BA69" s="40" t="str">
        <f>IFERROR(#REF!/GAMSopt!AZ69,"")</f>
        <v/>
      </c>
      <c r="BB69" s="40" t="str">
        <f>IFERROR(#REF!/GAMSopt!BA69,"")</f>
        <v/>
      </c>
      <c r="BC69" s="40" t="str">
        <f>IFERROR(#REF!/GAMSopt!BB69,"")</f>
        <v/>
      </c>
      <c r="BD69" s="40" t="str">
        <f>IFERROR(#REF!/GAMSopt!BC69,"")</f>
        <v/>
      </c>
      <c r="BE69" s="40" t="str">
        <f>IFERROR(#REF!/GAMSopt!BD69,"")</f>
        <v/>
      </c>
      <c r="BF69" s="40" t="str">
        <f>IFERROR(#REF!/GAMSopt!BE69,"")</f>
        <v/>
      </c>
      <c r="BG69" s="40" t="str">
        <f>IFERROR(#REF!/GAMSopt!BF69,"")</f>
        <v/>
      </c>
      <c r="BH69" s="40" t="str">
        <f>IFERROR(#REF!/GAMSopt!BG69,"")</f>
        <v/>
      </c>
      <c r="BI69" s="40" t="str">
        <f>IFERROR(#REF!/GAMSopt!BH69,"")</f>
        <v/>
      </c>
      <c r="BJ69" s="40" t="str">
        <f>IFERROR(#REF!/GAMSopt!BI69,"")</f>
        <v/>
      </c>
    </row>
    <row r="70" spans="1:62" x14ac:dyDescent="0.15">
      <c r="A70" t="e">
        <f>#REF!</f>
        <v>#REF!</v>
      </c>
      <c r="B70" t="str">
        <f>GAMSopt!A70</f>
        <v>BtD b23</v>
      </c>
      <c r="C70" s="40" t="str">
        <f>IFERROR(#REF!/GAMSopt!B70,"")</f>
        <v/>
      </c>
      <c r="D70" s="40" t="str">
        <f>IFERROR(#REF!/GAMSopt!C70,"")</f>
        <v/>
      </c>
      <c r="E70" s="40" t="str">
        <f>IFERROR(#REF!/GAMSopt!D70,"")</f>
        <v/>
      </c>
      <c r="F70" s="40" t="str">
        <f>IFERROR(#REF!/GAMSopt!E70,"")</f>
        <v/>
      </c>
      <c r="G70" s="40" t="str">
        <f>IFERROR(#REF!/GAMSopt!F70,"")</f>
        <v/>
      </c>
      <c r="H70" s="40" t="str">
        <f>IFERROR(#REF!/GAMSopt!G70,"")</f>
        <v/>
      </c>
      <c r="I70" s="40" t="str">
        <f>IFERROR(#REF!/GAMSopt!H70,"")</f>
        <v/>
      </c>
      <c r="J70" s="40" t="str">
        <f>IFERROR(#REF!/GAMSopt!I70,"")</f>
        <v/>
      </c>
      <c r="K70" s="40" t="str">
        <f>IFERROR(#REF!/GAMSopt!J70,"")</f>
        <v/>
      </c>
      <c r="L70" s="40" t="str">
        <f>IFERROR(#REF!/GAMSopt!K70,"")</f>
        <v/>
      </c>
      <c r="M70" s="40" t="str">
        <f>IFERROR(#REF!/GAMSopt!L70,"")</f>
        <v/>
      </c>
      <c r="N70" s="40" t="str">
        <f>IFERROR(#REF!/GAMSopt!M70,"")</f>
        <v/>
      </c>
      <c r="O70" s="40" t="str">
        <f>IFERROR(#REF!/GAMSopt!N70,"")</f>
        <v/>
      </c>
      <c r="P70" s="40" t="str">
        <f>IFERROR(#REF!/GAMSopt!O70,"")</f>
        <v/>
      </c>
      <c r="Q70" s="40" t="str">
        <f>IFERROR(#REF!/GAMSopt!P70,"")</f>
        <v/>
      </c>
      <c r="R70" s="40" t="str">
        <f>IFERROR(#REF!/GAMSopt!Q70,"")</f>
        <v/>
      </c>
      <c r="S70" s="40" t="str">
        <f>IFERROR(#REF!/GAMSopt!R70,"")</f>
        <v/>
      </c>
      <c r="T70" s="40" t="str">
        <f>IFERROR(#REF!/GAMSopt!S70,"")</f>
        <v/>
      </c>
      <c r="U70" s="40" t="str">
        <f>IFERROR(#REF!/GAMSopt!T70,"")</f>
        <v/>
      </c>
      <c r="V70" s="40" t="str">
        <f>IFERROR(#REF!/GAMSopt!U70,"")</f>
        <v/>
      </c>
      <c r="W70" s="40" t="str">
        <f>IFERROR(#REF!/GAMSopt!V70,"")</f>
        <v/>
      </c>
      <c r="X70" s="40" t="str">
        <f>IFERROR(#REF!/GAMSopt!W70,"")</f>
        <v/>
      </c>
      <c r="Y70" s="40" t="str">
        <f>IFERROR(#REF!/GAMSopt!X70,"")</f>
        <v/>
      </c>
      <c r="Z70" s="40" t="str">
        <f>IFERROR(#REF!/GAMSopt!Y70,"")</f>
        <v/>
      </c>
      <c r="AA70" s="40" t="str">
        <f>IFERROR(#REF!/GAMSopt!Z70,"")</f>
        <v/>
      </c>
      <c r="AB70" s="40" t="str">
        <f>IFERROR(#REF!/GAMSopt!AA70,"")</f>
        <v/>
      </c>
      <c r="AC70" s="40" t="str">
        <f>IFERROR(#REF!/GAMSopt!AB70,"")</f>
        <v/>
      </c>
      <c r="AD70" s="40" t="str">
        <f>IFERROR(#REF!/GAMSopt!AC70,"")</f>
        <v/>
      </c>
      <c r="AE70" s="40" t="str">
        <f>IFERROR(#REF!/GAMSopt!AD70,"")</f>
        <v/>
      </c>
      <c r="AF70" s="40" t="str">
        <f>IFERROR(#REF!/GAMSopt!AE70,"")</f>
        <v/>
      </c>
      <c r="AG70" s="40" t="str">
        <f>IFERROR(#REF!/GAMSopt!AF70,"")</f>
        <v/>
      </c>
      <c r="AH70" s="40" t="str">
        <f>IFERROR(#REF!/GAMSopt!AG70,"")</f>
        <v/>
      </c>
      <c r="AI70" s="40" t="str">
        <f>IFERROR(#REF!/GAMSopt!AH70,"")</f>
        <v/>
      </c>
      <c r="AJ70" s="40" t="str">
        <f>IFERROR(#REF!/GAMSopt!AI70,"")</f>
        <v/>
      </c>
      <c r="AK70" s="40" t="str">
        <f>IFERROR(#REF!/GAMSopt!AJ70,"")</f>
        <v/>
      </c>
      <c r="AL70" s="40" t="str">
        <f>IFERROR(#REF!/GAMSopt!AK70,"")</f>
        <v/>
      </c>
      <c r="AM70" s="40" t="str">
        <f>IFERROR(#REF!/GAMSopt!AL70,"")</f>
        <v/>
      </c>
      <c r="AN70" s="40" t="str">
        <f>IFERROR(#REF!/GAMSopt!AM70,"")</f>
        <v/>
      </c>
      <c r="AO70" s="40" t="str">
        <f>IFERROR(#REF!/GAMSopt!AN70,"")</f>
        <v/>
      </c>
      <c r="AP70" s="40" t="str">
        <f>IFERROR(#REF!/GAMSopt!AO70,"")</f>
        <v/>
      </c>
      <c r="AQ70" s="40" t="str">
        <f>IFERROR(#REF!/GAMSopt!AP70,"")</f>
        <v/>
      </c>
      <c r="AR70" s="40" t="str">
        <f>IFERROR(#REF!/GAMSopt!AQ70,"")</f>
        <v/>
      </c>
      <c r="AS70" s="40" t="str">
        <f>IFERROR(#REF!/GAMSopt!AR70,"")</f>
        <v/>
      </c>
      <c r="AT70" s="40" t="str">
        <f>IFERROR(#REF!/GAMSopt!AS70,"")</f>
        <v/>
      </c>
      <c r="AU70" s="40" t="str">
        <f>IFERROR(#REF!/GAMSopt!AT70,"")</f>
        <v/>
      </c>
      <c r="AV70" s="40" t="str">
        <f>IFERROR(#REF!/GAMSopt!AU70,"")</f>
        <v/>
      </c>
      <c r="AW70" s="40" t="str">
        <f>IFERROR(#REF!/GAMSopt!AV70,"")</f>
        <v/>
      </c>
      <c r="AX70" s="40" t="str">
        <f>IFERROR(#REF!/GAMSopt!AW70,"")</f>
        <v/>
      </c>
      <c r="AY70" s="40" t="str">
        <f>IFERROR(#REF!/GAMSopt!AX70,"")</f>
        <v/>
      </c>
      <c r="AZ70" s="40" t="str">
        <f>IFERROR(#REF!/GAMSopt!AY70,"")</f>
        <v/>
      </c>
      <c r="BA70" s="40" t="str">
        <f>IFERROR(#REF!/GAMSopt!AZ70,"")</f>
        <v/>
      </c>
      <c r="BB70" s="40" t="str">
        <f>IFERROR(#REF!/GAMSopt!BA70,"")</f>
        <v/>
      </c>
      <c r="BC70" s="40" t="str">
        <f>IFERROR(#REF!/GAMSopt!BB70,"")</f>
        <v/>
      </c>
      <c r="BD70" s="40" t="str">
        <f>IFERROR(#REF!/GAMSopt!BC70,"")</f>
        <v/>
      </c>
      <c r="BE70" s="40" t="str">
        <f>IFERROR(#REF!/GAMSopt!BD70,"")</f>
        <v/>
      </c>
      <c r="BF70" s="40" t="str">
        <f>IFERROR(#REF!/GAMSopt!BE70,"")</f>
        <v/>
      </c>
      <c r="BG70" s="40" t="str">
        <f>IFERROR(#REF!/GAMSopt!BF70,"")</f>
        <v/>
      </c>
      <c r="BH70" s="40" t="str">
        <f>IFERROR(#REF!/GAMSopt!BG70,"")</f>
        <v/>
      </c>
      <c r="BI70" s="40" t="str">
        <f>IFERROR(#REF!/GAMSopt!BH70,"")</f>
        <v/>
      </c>
      <c r="BJ70" s="40" t="str">
        <f>IFERROR(#REF!/GAMSopt!BI70,"")</f>
        <v/>
      </c>
    </row>
    <row r="71" spans="1:62" x14ac:dyDescent="0.15">
      <c r="A71" t="e">
        <f>#REF!</f>
        <v>#REF!</v>
      </c>
      <c r="B71" t="str">
        <f>GAMSopt!A71</f>
        <v>DtD b33</v>
      </c>
      <c r="C71" s="40" t="str">
        <f>IFERROR(#REF!/GAMSopt!B71,"")</f>
        <v/>
      </c>
      <c r="D71" s="40" t="str">
        <f>IFERROR(#REF!/GAMSopt!C71,"")</f>
        <v/>
      </c>
      <c r="E71" s="40" t="str">
        <f>IFERROR(#REF!/GAMSopt!D71,"")</f>
        <v/>
      </c>
      <c r="F71" s="40" t="str">
        <f>IFERROR(#REF!/GAMSopt!E71,"")</f>
        <v/>
      </c>
      <c r="G71" s="40" t="str">
        <f>IFERROR(#REF!/GAMSopt!F71,"")</f>
        <v/>
      </c>
      <c r="H71" s="40" t="str">
        <f>IFERROR(#REF!/GAMSopt!G71,"")</f>
        <v/>
      </c>
      <c r="I71" s="40" t="str">
        <f>IFERROR(#REF!/GAMSopt!H71,"")</f>
        <v/>
      </c>
      <c r="J71" s="40" t="str">
        <f>IFERROR(#REF!/GAMSopt!I71,"")</f>
        <v/>
      </c>
      <c r="K71" s="40" t="str">
        <f>IFERROR(#REF!/GAMSopt!J71,"")</f>
        <v/>
      </c>
      <c r="L71" s="40" t="str">
        <f>IFERROR(#REF!/GAMSopt!K71,"")</f>
        <v/>
      </c>
      <c r="M71" s="40" t="str">
        <f>IFERROR(#REF!/GAMSopt!L71,"")</f>
        <v/>
      </c>
      <c r="N71" s="40" t="str">
        <f>IFERROR(#REF!/GAMSopt!M71,"")</f>
        <v/>
      </c>
      <c r="O71" s="40" t="str">
        <f>IFERROR(#REF!/GAMSopt!N71,"")</f>
        <v/>
      </c>
      <c r="P71" s="40" t="str">
        <f>IFERROR(#REF!/GAMSopt!O71,"")</f>
        <v/>
      </c>
      <c r="Q71" s="40" t="str">
        <f>IFERROR(#REF!/GAMSopt!P71,"")</f>
        <v/>
      </c>
      <c r="R71" s="40" t="str">
        <f>IFERROR(#REF!/GAMSopt!Q71,"")</f>
        <v/>
      </c>
      <c r="S71" s="40" t="str">
        <f>IFERROR(#REF!/GAMSopt!R71,"")</f>
        <v/>
      </c>
      <c r="T71" s="40" t="str">
        <f>IFERROR(#REF!/GAMSopt!S71,"")</f>
        <v/>
      </c>
      <c r="U71" s="40" t="str">
        <f>IFERROR(#REF!/GAMSopt!T71,"")</f>
        <v/>
      </c>
      <c r="V71" s="40" t="str">
        <f>IFERROR(#REF!/GAMSopt!U71,"")</f>
        <v/>
      </c>
      <c r="W71" s="40" t="str">
        <f>IFERROR(#REF!/GAMSopt!V71,"")</f>
        <v/>
      </c>
      <c r="X71" s="40" t="str">
        <f>IFERROR(#REF!/GAMSopt!W71,"")</f>
        <v/>
      </c>
      <c r="Y71" s="40" t="str">
        <f>IFERROR(#REF!/GAMSopt!X71,"")</f>
        <v/>
      </c>
      <c r="Z71" s="40" t="str">
        <f>IFERROR(#REF!/GAMSopt!Y71,"")</f>
        <v/>
      </c>
      <c r="AA71" s="40" t="str">
        <f>IFERROR(#REF!/GAMSopt!Z71,"")</f>
        <v/>
      </c>
      <c r="AB71" s="40" t="str">
        <f>IFERROR(#REF!/GAMSopt!AA71,"")</f>
        <v/>
      </c>
      <c r="AC71" s="40" t="str">
        <f>IFERROR(#REF!/GAMSopt!AB71,"")</f>
        <v/>
      </c>
      <c r="AD71" s="40" t="str">
        <f>IFERROR(#REF!/GAMSopt!AC71,"")</f>
        <v/>
      </c>
      <c r="AE71" s="40" t="str">
        <f>IFERROR(#REF!/GAMSopt!AD71,"")</f>
        <v/>
      </c>
      <c r="AF71" s="40" t="str">
        <f>IFERROR(#REF!/GAMSopt!AE71,"")</f>
        <v/>
      </c>
      <c r="AG71" s="40" t="str">
        <f>IFERROR(#REF!/GAMSopt!AF71,"")</f>
        <v/>
      </c>
      <c r="AH71" s="40" t="str">
        <f>IFERROR(#REF!/GAMSopt!AG71,"")</f>
        <v/>
      </c>
      <c r="AI71" s="40" t="str">
        <f>IFERROR(#REF!/GAMSopt!AH71,"")</f>
        <v/>
      </c>
      <c r="AJ71" s="40" t="str">
        <f>IFERROR(#REF!/GAMSopt!AI71,"")</f>
        <v/>
      </c>
      <c r="AK71" s="40" t="str">
        <f>IFERROR(#REF!/GAMSopt!AJ71,"")</f>
        <v/>
      </c>
      <c r="AL71" s="40" t="str">
        <f>IFERROR(#REF!/GAMSopt!AK71,"")</f>
        <v/>
      </c>
      <c r="AM71" s="40" t="str">
        <f>IFERROR(#REF!/GAMSopt!AL71,"")</f>
        <v/>
      </c>
      <c r="AN71" s="40" t="str">
        <f>IFERROR(#REF!/GAMSopt!AM71,"")</f>
        <v/>
      </c>
      <c r="AO71" s="40" t="str">
        <f>IFERROR(#REF!/GAMSopt!AN71,"")</f>
        <v/>
      </c>
      <c r="AP71" s="40" t="str">
        <f>IFERROR(#REF!/GAMSopt!AO71,"")</f>
        <v/>
      </c>
      <c r="AQ71" s="40" t="str">
        <f>IFERROR(#REF!/GAMSopt!AP71,"")</f>
        <v/>
      </c>
      <c r="AR71" s="40" t="str">
        <f>IFERROR(#REF!/GAMSopt!AQ71,"")</f>
        <v/>
      </c>
      <c r="AS71" s="40" t="str">
        <f>IFERROR(#REF!/GAMSopt!AR71,"")</f>
        <v/>
      </c>
      <c r="AT71" s="40" t="str">
        <f>IFERROR(#REF!/GAMSopt!AS71,"")</f>
        <v/>
      </c>
      <c r="AU71" s="40" t="str">
        <f>IFERROR(#REF!/GAMSopt!AT71,"")</f>
        <v/>
      </c>
      <c r="AV71" s="40" t="str">
        <f>IFERROR(#REF!/GAMSopt!AU71,"")</f>
        <v/>
      </c>
      <c r="AW71" s="40" t="str">
        <f>IFERROR(#REF!/GAMSopt!AV71,"")</f>
        <v/>
      </c>
      <c r="AX71" s="40" t="str">
        <f>IFERROR(#REF!/GAMSopt!AW71,"")</f>
        <v/>
      </c>
      <c r="AY71" s="40" t="str">
        <f>IFERROR(#REF!/GAMSopt!AX71,"")</f>
        <v/>
      </c>
      <c r="AZ71" s="40" t="str">
        <f>IFERROR(#REF!/GAMSopt!AY71,"")</f>
        <v/>
      </c>
      <c r="BA71" s="40" t="str">
        <f>IFERROR(#REF!/GAMSopt!AZ71,"")</f>
        <v/>
      </c>
      <c r="BB71" s="40" t="str">
        <f>IFERROR(#REF!/GAMSopt!BA71,"")</f>
        <v/>
      </c>
      <c r="BC71" s="40" t="str">
        <f>IFERROR(#REF!/GAMSopt!BB71,"")</f>
        <v/>
      </c>
      <c r="BD71" s="40" t="str">
        <f>IFERROR(#REF!/GAMSopt!BC71,"")</f>
        <v/>
      </c>
      <c r="BE71" s="40" t="str">
        <f>IFERROR(#REF!/GAMSopt!BD71,"")</f>
        <v/>
      </c>
      <c r="BF71" s="40" t="str">
        <f>IFERROR(#REF!/GAMSopt!BE71,"")</f>
        <v/>
      </c>
      <c r="BG71" s="40" t="str">
        <f>IFERROR(#REF!/GAMSopt!BF71,"")</f>
        <v/>
      </c>
      <c r="BH71" s="40" t="str">
        <f>IFERROR(#REF!/GAMSopt!BG71,"")</f>
        <v/>
      </c>
      <c r="BI71" s="40" t="str">
        <f>IFERROR(#REF!/GAMSopt!BH71,"")</f>
        <v/>
      </c>
      <c r="BJ71" s="40" t="str">
        <f>IFERROR(#REF!/GAMSopt!BI71,"")</f>
        <v/>
      </c>
    </row>
    <row r="72" spans="1:62" x14ac:dyDescent="0.15">
      <c r="A72" t="e">
        <f>#REF!</f>
        <v>#REF!</v>
      </c>
      <c r="B72" t="str">
        <f>GAMSopt!A72</f>
        <v>* TEMPERATURE DATA</v>
      </c>
      <c r="C72" s="40" t="str">
        <f>IFERROR(#REF!/GAMSopt!B72,"")</f>
        <v/>
      </c>
      <c r="D72" s="40" t="str">
        <f>IFERROR(#REF!/GAMSopt!C72,"")</f>
        <v/>
      </c>
      <c r="E72" s="40" t="str">
        <f>IFERROR(#REF!/GAMSopt!D72,"")</f>
        <v/>
      </c>
      <c r="F72" s="40" t="str">
        <f>IFERROR(#REF!/GAMSopt!E72,"")</f>
        <v/>
      </c>
      <c r="G72" s="40" t="str">
        <f>IFERROR(#REF!/GAMSopt!F72,"")</f>
        <v/>
      </c>
      <c r="H72" s="40" t="str">
        <f>IFERROR(#REF!/GAMSopt!G72,"")</f>
        <v/>
      </c>
      <c r="I72" s="40" t="str">
        <f>IFERROR(#REF!/GAMSopt!H72,"")</f>
        <v/>
      </c>
      <c r="J72" s="40" t="str">
        <f>IFERROR(#REF!/GAMSopt!I72,"")</f>
        <v/>
      </c>
      <c r="K72" s="40" t="str">
        <f>IFERROR(#REF!/GAMSopt!J72,"")</f>
        <v/>
      </c>
      <c r="L72" s="40" t="str">
        <f>IFERROR(#REF!/GAMSopt!K72,"")</f>
        <v/>
      </c>
      <c r="M72" s="40" t="str">
        <f>IFERROR(#REF!/GAMSopt!L72,"")</f>
        <v/>
      </c>
      <c r="N72" s="40" t="str">
        <f>IFERROR(#REF!/GAMSopt!M72,"")</f>
        <v/>
      </c>
      <c r="O72" s="40" t="str">
        <f>IFERROR(#REF!/GAMSopt!N72,"")</f>
        <v/>
      </c>
      <c r="P72" s="40" t="str">
        <f>IFERROR(#REF!/GAMSopt!O72,"")</f>
        <v/>
      </c>
      <c r="Q72" s="40" t="str">
        <f>IFERROR(#REF!/GAMSopt!P72,"")</f>
        <v/>
      </c>
      <c r="R72" s="40" t="str">
        <f>IFERROR(#REF!/GAMSopt!Q72,"")</f>
        <v/>
      </c>
      <c r="S72" s="40" t="str">
        <f>IFERROR(#REF!/GAMSopt!R72,"")</f>
        <v/>
      </c>
      <c r="T72" s="40" t="str">
        <f>IFERROR(#REF!/GAMSopt!S72,"")</f>
        <v/>
      </c>
      <c r="U72" s="40" t="str">
        <f>IFERROR(#REF!/GAMSopt!T72,"")</f>
        <v/>
      </c>
      <c r="V72" s="40" t="str">
        <f>IFERROR(#REF!/GAMSopt!U72,"")</f>
        <v/>
      </c>
      <c r="W72" s="40" t="str">
        <f>IFERROR(#REF!/GAMSopt!V72,"")</f>
        <v/>
      </c>
      <c r="X72" s="40" t="str">
        <f>IFERROR(#REF!/GAMSopt!W72,"")</f>
        <v/>
      </c>
      <c r="Y72" s="40" t="str">
        <f>IFERROR(#REF!/GAMSopt!X72,"")</f>
        <v/>
      </c>
      <c r="Z72" s="40" t="str">
        <f>IFERROR(#REF!/GAMSopt!Y72,"")</f>
        <v/>
      </c>
      <c r="AA72" s="40" t="str">
        <f>IFERROR(#REF!/GAMSopt!Z72,"")</f>
        <v/>
      </c>
      <c r="AB72" s="40" t="str">
        <f>IFERROR(#REF!/GAMSopt!AA72,"")</f>
        <v/>
      </c>
      <c r="AC72" s="40" t="str">
        <f>IFERROR(#REF!/GAMSopt!AB72,"")</f>
        <v/>
      </c>
      <c r="AD72" s="40" t="str">
        <f>IFERROR(#REF!/GAMSopt!AC72,"")</f>
        <v/>
      </c>
      <c r="AE72" s="40" t="str">
        <f>IFERROR(#REF!/GAMSopt!AD72,"")</f>
        <v/>
      </c>
      <c r="AF72" s="40" t="str">
        <f>IFERROR(#REF!/GAMSopt!AE72,"")</f>
        <v/>
      </c>
      <c r="AG72" s="40" t="str">
        <f>IFERROR(#REF!/GAMSopt!AF72,"")</f>
        <v/>
      </c>
      <c r="AH72" s="40" t="str">
        <f>IFERROR(#REF!/GAMSopt!AG72,"")</f>
        <v/>
      </c>
      <c r="AI72" s="40" t="str">
        <f>IFERROR(#REF!/GAMSopt!AH72,"")</f>
        <v/>
      </c>
      <c r="AJ72" s="40" t="str">
        <f>IFERROR(#REF!/GAMSopt!AI72,"")</f>
        <v/>
      </c>
      <c r="AK72" s="40" t="str">
        <f>IFERROR(#REF!/GAMSopt!AJ72,"")</f>
        <v/>
      </c>
      <c r="AL72" s="40" t="str">
        <f>IFERROR(#REF!/GAMSopt!AK72,"")</f>
        <v/>
      </c>
      <c r="AM72" s="40" t="str">
        <f>IFERROR(#REF!/GAMSopt!AL72,"")</f>
        <v/>
      </c>
      <c r="AN72" s="40" t="str">
        <f>IFERROR(#REF!/GAMSopt!AM72,"")</f>
        <v/>
      </c>
      <c r="AO72" s="40" t="str">
        <f>IFERROR(#REF!/GAMSopt!AN72,"")</f>
        <v/>
      </c>
      <c r="AP72" s="40" t="str">
        <f>IFERROR(#REF!/GAMSopt!AO72,"")</f>
        <v/>
      </c>
      <c r="AQ72" s="40" t="str">
        <f>IFERROR(#REF!/GAMSopt!AP72,"")</f>
        <v/>
      </c>
      <c r="AR72" s="40" t="str">
        <f>IFERROR(#REF!/GAMSopt!AQ72,"")</f>
        <v/>
      </c>
      <c r="AS72" s="40" t="str">
        <f>IFERROR(#REF!/GAMSopt!AR72,"")</f>
        <v/>
      </c>
      <c r="AT72" s="40" t="str">
        <f>IFERROR(#REF!/GAMSopt!AS72,"")</f>
        <v/>
      </c>
      <c r="AU72" s="40" t="str">
        <f>IFERROR(#REF!/GAMSopt!AT72,"")</f>
        <v/>
      </c>
      <c r="AV72" s="40" t="str">
        <f>IFERROR(#REF!/GAMSopt!AU72,"")</f>
        <v/>
      </c>
      <c r="AW72" s="40" t="str">
        <f>IFERROR(#REF!/GAMSopt!AV72,"")</f>
        <v/>
      </c>
      <c r="AX72" s="40" t="str">
        <f>IFERROR(#REF!/GAMSopt!AW72,"")</f>
        <v/>
      </c>
      <c r="AY72" s="40" t="str">
        <f>IFERROR(#REF!/GAMSopt!AX72,"")</f>
        <v/>
      </c>
      <c r="AZ72" s="40" t="str">
        <f>IFERROR(#REF!/GAMSopt!AY72,"")</f>
        <v/>
      </c>
      <c r="BA72" s="40" t="str">
        <f>IFERROR(#REF!/GAMSopt!AZ72,"")</f>
        <v/>
      </c>
      <c r="BB72" s="40" t="str">
        <f>IFERROR(#REF!/GAMSopt!BA72,"")</f>
        <v/>
      </c>
      <c r="BC72" s="40" t="str">
        <f>IFERROR(#REF!/GAMSopt!BB72,"")</f>
        <v/>
      </c>
      <c r="BD72" s="40" t="str">
        <f>IFERROR(#REF!/GAMSopt!BC72,"")</f>
        <v/>
      </c>
      <c r="BE72" s="40" t="str">
        <f>IFERROR(#REF!/GAMSopt!BD72,"")</f>
        <v/>
      </c>
      <c r="BF72" s="40" t="str">
        <f>IFERROR(#REF!/GAMSopt!BE72,"")</f>
        <v/>
      </c>
      <c r="BG72" s="40" t="str">
        <f>IFERROR(#REF!/GAMSopt!BF72,"")</f>
        <v/>
      </c>
      <c r="BH72" s="40" t="str">
        <f>IFERROR(#REF!/GAMSopt!BG72,"")</f>
        <v/>
      </c>
      <c r="BI72" s="40" t="str">
        <f>IFERROR(#REF!/GAMSopt!BH72,"")</f>
        <v/>
      </c>
      <c r="BJ72" s="40" t="str">
        <f>IFERROR(#REF!/GAMSopt!BI72,"")</f>
        <v/>
      </c>
    </row>
    <row r="73" spans="1:62" x14ac:dyDescent="0.15">
      <c r="A73" t="e">
        <f>#REF!</f>
        <v>#REF!</v>
      </c>
      <c r="B73" t="str">
        <f>GAMSopt!A73</f>
        <v>Exogenous Forcing (Watts per Square Meter)</v>
      </c>
      <c r="C73" s="40" t="str">
        <f>IFERROR(#REF!/GAMSopt!B73,"")</f>
        <v/>
      </c>
      <c r="D73" s="40" t="str">
        <f>IFERROR(#REF!/GAMSopt!C73,"")</f>
        <v/>
      </c>
      <c r="E73" s="40" t="str">
        <f>IFERROR(#REF!/GAMSopt!D73,"")</f>
        <v/>
      </c>
      <c r="F73" s="40" t="str">
        <f>IFERROR(#REF!/GAMSopt!E73,"")</f>
        <v/>
      </c>
      <c r="G73" s="40" t="str">
        <f>IFERROR(#REF!/GAMSopt!F73,"")</f>
        <v/>
      </c>
      <c r="H73" s="40" t="str">
        <f>IFERROR(#REF!/GAMSopt!G73,"")</f>
        <v/>
      </c>
      <c r="I73" s="40" t="str">
        <f>IFERROR(#REF!/GAMSopt!H73,"")</f>
        <v/>
      </c>
      <c r="J73" s="40" t="str">
        <f>IFERROR(#REF!/GAMSopt!I73,"")</f>
        <v/>
      </c>
      <c r="K73" s="40" t="str">
        <f>IFERROR(#REF!/GAMSopt!J73,"")</f>
        <v/>
      </c>
      <c r="L73" s="40" t="str">
        <f>IFERROR(#REF!/GAMSopt!K73,"")</f>
        <v/>
      </c>
      <c r="M73" s="40" t="str">
        <f>IFERROR(#REF!/GAMSopt!L73,"")</f>
        <v/>
      </c>
      <c r="N73" s="40" t="str">
        <f>IFERROR(#REF!/GAMSopt!M73,"")</f>
        <v/>
      </c>
      <c r="O73" s="40" t="str">
        <f>IFERROR(#REF!/GAMSopt!N73,"")</f>
        <v/>
      </c>
      <c r="P73" s="40" t="str">
        <f>IFERROR(#REF!/GAMSopt!O73,"")</f>
        <v/>
      </c>
      <c r="Q73" s="40" t="str">
        <f>IFERROR(#REF!/GAMSopt!P73,"")</f>
        <v/>
      </c>
      <c r="R73" s="40" t="str">
        <f>IFERROR(#REF!/GAMSopt!Q73,"")</f>
        <v/>
      </c>
      <c r="S73" s="40" t="str">
        <f>IFERROR(#REF!/GAMSopt!R73,"")</f>
        <v/>
      </c>
      <c r="T73" s="40" t="str">
        <f>IFERROR(#REF!/GAMSopt!S73,"")</f>
        <v/>
      </c>
      <c r="U73" s="40" t="str">
        <f>IFERROR(#REF!/GAMSopt!T73,"")</f>
        <v/>
      </c>
      <c r="V73" s="40" t="str">
        <f>IFERROR(#REF!/GAMSopt!U73,"")</f>
        <v/>
      </c>
      <c r="W73" s="40" t="str">
        <f>IFERROR(#REF!/GAMSopt!V73,"")</f>
        <v/>
      </c>
      <c r="X73" s="40" t="str">
        <f>IFERROR(#REF!/GAMSopt!W73,"")</f>
        <v/>
      </c>
      <c r="Y73" s="40" t="str">
        <f>IFERROR(#REF!/GAMSopt!X73,"")</f>
        <v/>
      </c>
      <c r="Z73" s="40" t="str">
        <f>IFERROR(#REF!/GAMSopt!Y73,"")</f>
        <v/>
      </c>
      <c r="AA73" s="40" t="str">
        <f>IFERROR(#REF!/GAMSopt!Z73,"")</f>
        <v/>
      </c>
      <c r="AB73" s="40" t="str">
        <f>IFERROR(#REF!/GAMSopt!AA73,"")</f>
        <v/>
      </c>
      <c r="AC73" s="40" t="str">
        <f>IFERROR(#REF!/GAMSopt!AB73,"")</f>
        <v/>
      </c>
      <c r="AD73" s="40" t="str">
        <f>IFERROR(#REF!/GAMSopt!AC73,"")</f>
        <v/>
      </c>
      <c r="AE73" s="40" t="str">
        <f>IFERROR(#REF!/GAMSopt!AD73,"")</f>
        <v/>
      </c>
      <c r="AF73" s="40" t="str">
        <f>IFERROR(#REF!/GAMSopt!AE73,"")</f>
        <v/>
      </c>
      <c r="AG73" s="40" t="str">
        <f>IFERROR(#REF!/GAMSopt!AF73,"")</f>
        <v/>
      </c>
      <c r="AH73" s="40" t="str">
        <f>IFERROR(#REF!/GAMSopt!AG73,"")</f>
        <v/>
      </c>
      <c r="AI73" s="40" t="str">
        <f>IFERROR(#REF!/GAMSopt!AH73,"")</f>
        <v/>
      </c>
      <c r="AJ73" s="40" t="str">
        <f>IFERROR(#REF!/GAMSopt!AI73,"")</f>
        <v/>
      </c>
      <c r="AK73" s="40" t="str">
        <f>IFERROR(#REF!/GAMSopt!AJ73,"")</f>
        <v/>
      </c>
      <c r="AL73" s="40" t="str">
        <f>IFERROR(#REF!/GAMSopt!AK73,"")</f>
        <v/>
      </c>
      <c r="AM73" s="40" t="str">
        <f>IFERROR(#REF!/GAMSopt!AL73,"")</f>
        <v/>
      </c>
      <c r="AN73" s="40" t="str">
        <f>IFERROR(#REF!/GAMSopt!AM73,"")</f>
        <v/>
      </c>
      <c r="AO73" s="40" t="str">
        <f>IFERROR(#REF!/GAMSopt!AN73,"")</f>
        <v/>
      </c>
      <c r="AP73" s="40" t="str">
        <f>IFERROR(#REF!/GAMSopt!AO73,"")</f>
        <v/>
      </c>
      <c r="AQ73" s="40" t="str">
        <f>IFERROR(#REF!/GAMSopt!AP73,"")</f>
        <v/>
      </c>
      <c r="AR73" s="40" t="str">
        <f>IFERROR(#REF!/GAMSopt!AQ73,"")</f>
        <v/>
      </c>
      <c r="AS73" s="40" t="str">
        <f>IFERROR(#REF!/GAMSopt!AR73,"")</f>
        <v/>
      </c>
      <c r="AT73" s="40" t="str">
        <f>IFERROR(#REF!/GAMSopt!AS73,"")</f>
        <v/>
      </c>
      <c r="AU73" s="40" t="str">
        <f>IFERROR(#REF!/GAMSopt!AT73,"")</f>
        <v/>
      </c>
      <c r="AV73" s="40" t="str">
        <f>IFERROR(#REF!/GAMSopt!AU73,"")</f>
        <v/>
      </c>
      <c r="AW73" s="40" t="str">
        <f>IFERROR(#REF!/GAMSopt!AV73,"")</f>
        <v/>
      </c>
      <c r="AX73" s="40" t="str">
        <f>IFERROR(#REF!/GAMSopt!AW73,"")</f>
        <v/>
      </c>
      <c r="AY73" s="40" t="str">
        <f>IFERROR(#REF!/GAMSopt!AX73,"")</f>
        <v/>
      </c>
      <c r="AZ73" s="40" t="str">
        <f>IFERROR(#REF!/GAMSopt!AY73,"")</f>
        <v/>
      </c>
      <c r="BA73" s="40" t="str">
        <f>IFERROR(#REF!/GAMSopt!AZ73,"")</f>
        <v/>
      </c>
      <c r="BB73" s="40" t="str">
        <f>IFERROR(#REF!/GAMSopt!BA73,"")</f>
        <v/>
      </c>
      <c r="BC73" s="40" t="str">
        <f>IFERROR(#REF!/GAMSopt!BB73,"")</f>
        <v/>
      </c>
      <c r="BD73" s="40" t="str">
        <f>IFERROR(#REF!/GAMSopt!BC73,"")</f>
        <v/>
      </c>
      <c r="BE73" s="40" t="str">
        <f>IFERROR(#REF!/GAMSopt!BD73,"")</f>
        <v/>
      </c>
      <c r="BF73" s="40" t="str">
        <f>IFERROR(#REF!/GAMSopt!BE73,"")</f>
        <v/>
      </c>
      <c r="BG73" s="40" t="str">
        <f>IFERROR(#REF!/GAMSopt!BF73,"")</f>
        <v/>
      </c>
      <c r="BH73" s="40" t="str">
        <f>IFERROR(#REF!/GAMSopt!BG73,"")</f>
        <v/>
      </c>
      <c r="BI73" s="40" t="str">
        <f>IFERROR(#REF!/GAMSopt!BH73,"")</f>
        <v/>
      </c>
      <c r="BJ73" s="40" t="str">
        <f>IFERROR(#REF!/GAMSopt!BI73,"")</f>
        <v/>
      </c>
    </row>
    <row r="74" spans="1:62" x14ac:dyDescent="0.15">
      <c r="A74" t="e">
        <f>#REF!</f>
        <v>#REF!</v>
      </c>
      <c r="B74" t="str">
        <f>GAMSopt!A74</f>
        <v>2000 Forcings, non-CO2 GHG</v>
      </c>
      <c r="C74" s="40" t="str">
        <f>IFERROR(#REF!/GAMSopt!B74,"")</f>
        <v/>
      </c>
      <c r="D74" s="40" t="str">
        <f>IFERROR(#REF!/GAMSopt!C74,"")</f>
        <v/>
      </c>
      <c r="E74" s="40" t="str">
        <f>IFERROR(#REF!/GAMSopt!D74,"")</f>
        <v/>
      </c>
      <c r="F74" s="40" t="str">
        <f>IFERROR(#REF!/GAMSopt!E74,"")</f>
        <v/>
      </c>
      <c r="G74" s="40" t="str">
        <f>IFERROR(#REF!/GAMSopt!F74,"")</f>
        <v/>
      </c>
      <c r="H74" s="40" t="str">
        <f>IFERROR(#REF!/GAMSopt!G74,"")</f>
        <v/>
      </c>
      <c r="I74" s="40" t="str">
        <f>IFERROR(#REF!/GAMSopt!H74,"")</f>
        <v/>
      </c>
      <c r="J74" s="40" t="str">
        <f>IFERROR(#REF!/GAMSopt!I74,"")</f>
        <v/>
      </c>
      <c r="K74" s="40" t="str">
        <f>IFERROR(#REF!/GAMSopt!J74,"")</f>
        <v/>
      </c>
      <c r="L74" s="40" t="str">
        <f>IFERROR(#REF!/GAMSopt!K74,"")</f>
        <v/>
      </c>
      <c r="M74" s="40" t="str">
        <f>IFERROR(#REF!/GAMSopt!L74,"")</f>
        <v/>
      </c>
      <c r="N74" s="40" t="str">
        <f>IFERROR(#REF!/GAMSopt!M74,"")</f>
        <v/>
      </c>
      <c r="O74" s="40" t="str">
        <f>IFERROR(#REF!/GAMSopt!N74,"")</f>
        <v/>
      </c>
      <c r="P74" s="40" t="str">
        <f>IFERROR(#REF!/GAMSopt!O74,"")</f>
        <v/>
      </c>
      <c r="Q74" s="40" t="str">
        <f>IFERROR(#REF!/GAMSopt!P74,"")</f>
        <v/>
      </c>
      <c r="R74" s="40" t="str">
        <f>IFERROR(#REF!/GAMSopt!Q74,"")</f>
        <v/>
      </c>
      <c r="S74" s="40" t="str">
        <f>IFERROR(#REF!/GAMSopt!R74,"")</f>
        <v/>
      </c>
      <c r="T74" s="40" t="str">
        <f>IFERROR(#REF!/GAMSopt!S74,"")</f>
        <v/>
      </c>
      <c r="U74" s="40" t="str">
        <f>IFERROR(#REF!/GAMSopt!T74,"")</f>
        <v/>
      </c>
      <c r="V74" s="40" t="str">
        <f>IFERROR(#REF!/GAMSopt!U74,"")</f>
        <v/>
      </c>
      <c r="W74" s="40" t="str">
        <f>IFERROR(#REF!/GAMSopt!V74,"")</f>
        <v/>
      </c>
      <c r="X74" s="40" t="str">
        <f>IFERROR(#REF!/GAMSopt!W74,"")</f>
        <v/>
      </c>
      <c r="Y74" s="40" t="str">
        <f>IFERROR(#REF!/GAMSopt!X74,"")</f>
        <v/>
      </c>
      <c r="Z74" s="40" t="str">
        <f>IFERROR(#REF!/GAMSopt!Y74,"")</f>
        <v/>
      </c>
      <c r="AA74" s="40" t="str">
        <f>IFERROR(#REF!/GAMSopt!Z74,"")</f>
        <v/>
      </c>
      <c r="AB74" s="40" t="str">
        <f>IFERROR(#REF!/GAMSopt!AA74,"")</f>
        <v/>
      </c>
      <c r="AC74" s="40" t="str">
        <f>IFERROR(#REF!/GAMSopt!AB74,"")</f>
        <v/>
      </c>
      <c r="AD74" s="40" t="str">
        <f>IFERROR(#REF!/GAMSopt!AC74,"")</f>
        <v/>
      </c>
      <c r="AE74" s="40" t="str">
        <f>IFERROR(#REF!/GAMSopt!AD74,"")</f>
        <v/>
      </c>
      <c r="AF74" s="40" t="str">
        <f>IFERROR(#REF!/GAMSopt!AE74,"")</f>
        <v/>
      </c>
      <c r="AG74" s="40" t="str">
        <f>IFERROR(#REF!/GAMSopt!AF74,"")</f>
        <v/>
      </c>
      <c r="AH74" s="40" t="str">
        <f>IFERROR(#REF!/GAMSopt!AG74,"")</f>
        <v/>
      </c>
      <c r="AI74" s="40" t="str">
        <f>IFERROR(#REF!/GAMSopt!AH74,"")</f>
        <v/>
      </c>
      <c r="AJ74" s="40" t="str">
        <f>IFERROR(#REF!/GAMSopt!AI74,"")</f>
        <v/>
      </c>
      <c r="AK74" s="40" t="str">
        <f>IFERROR(#REF!/GAMSopt!AJ74,"")</f>
        <v/>
      </c>
      <c r="AL74" s="40" t="str">
        <f>IFERROR(#REF!/GAMSopt!AK74,"")</f>
        <v/>
      </c>
      <c r="AM74" s="40" t="str">
        <f>IFERROR(#REF!/GAMSopt!AL74,"")</f>
        <v/>
      </c>
      <c r="AN74" s="40" t="str">
        <f>IFERROR(#REF!/GAMSopt!AM74,"")</f>
        <v/>
      </c>
      <c r="AO74" s="40" t="str">
        <f>IFERROR(#REF!/GAMSopt!AN74,"")</f>
        <v/>
      </c>
      <c r="AP74" s="40" t="str">
        <f>IFERROR(#REF!/GAMSopt!AO74,"")</f>
        <v/>
      </c>
      <c r="AQ74" s="40" t="str">
        <f>IFERROR(#REF!/GAMSopt!AP74,"")</f>
        <v/>
      </c>
      <c r="AR74" s="40" t="str">
        <f>IFERROR(#REF!/GAMSopt!AQ74,"")</f>
        <v/>
      </c>
      <c r="AS74" s="40" t="str">
        <f>IFERROR(#REF!/GAMSopt!AR74,"")</f>
        <v/>
      </c>
      <c r="AT74" s="40" t="str">
        <f>IFERROR(#REF!/GAMSopt!AS74,"")</f>
        <v/>
      </c>
      <c r="AU74" s="40" t="str">
        <f>IFERROR(#REF!/GAMSopt!AT74,"")</f>
        <v/>
      </c>
      <c r="AV74" s="40" t="str">
        <f>IFERROR(#REF!/GAMSopt!AU74,"")</f>
        <v/>
      </c>
      <c r="AW74" s="40" t="str">
        <f>IFERROR(#REF!/GAMSopt!AV74,"")</f>
        <v/>
      </c>
      <c r="AX74" s="40" t="str">
        <f>IFERROR(#REF!/GAMSopt!AW74,"")</f>
        <v/>
      </c>
      <c r="AY74" s="40" t="str">
        <f>IFERROR(#REF!/GAMSopt!AX74,"")</f>
        <v/>
      </c>
      <c r="AZ74" s="40" t="str">
        <f>IFERROR(#REF!/GAMSopt!AY74,"")</f>
        <v/>
      </c>
      <c r="BA74" s="40" t="str">
        <f>IFERROR(#REF!/GAMSopt!AZ74,"")</f>
        <v/>
      </c>
      <c r="BB74" s="40" t="str">
        <f>IFERROR(#REF!/GAMSopt!BA74,"")</f>
        <v/>
      </c>
      <c r="BC74" s="40" t="str">
        <f>IFERROR(#REF!/GAMSopt!BB74,"")</f>
        <v/>
      </c>
      <c r="BD74" s="40" t="str">
        <f>IFERROR(#REF!/GAMSopt!BC74,"")</f>
        <v/>
      </c>
      <c r="BE74" s="40" t="str">
        <f>IFERROR(#REF!/GAMSopt!BD74,"")</f>
        <v/>
      </c>
      <c r="BF74" s="40" t="str">
        <f>IFERROR(#REF!/GAMSopt!BE74,"")</f>
        <v/>
      </c>
      <c r="BG74" s="40" t="str">
        <f>IFERROR(#REF!/GAMSopt!BF74,"")</f>
        <v/>
      </c>
      <c r="BH74" s="40" t="str">
        <f>IFERROR(#REF!/GAMSopt!BG74,"")</f>
        <v/>
      </c>
      <c r="BI74" s="40" t="str">
        <f>IFERROR(#REF!/GAMSopt!BH74,"")</f>
        <v/>
      </c>
      <c r="BJ74" s="40" t="str">
        <f>IFERROR(#REF!/GAMSopt!BI74,"")</f>
        <v/>
      </c>
    </row>
    <row r="75" spans="1:62" x14ac:dyDescent="0.15">
      <c r="A75" t="e">
        <f>#REF!</f>
        <v>#REF!</v>
      </c>
      <c r="B75" t="str">
        <f>GAMSopt!A75</f>
        <v>2100 Forcings, non-CO2 GHG</v>
      </c>
      <c r="C75" s="40" t="str">
        <f>IFERROR(#REF!/GAMSopt!B75,"")</f>
        <v/>
      </c>
      <c r="D75" s="40" t="str">
        <f>IFERROR(#REF!/GAMSopt!C75,"")</f>
        <v/>
      </c>
      <c r="E75" s="40" t="str">
        <f>IFERROR(#REF!/GAMSopt!D75,"")</f>
        <v/>
      </c>
      <c r="F75" s="40" t="str">
        <f>IFERROR(#REF!/GAMSopt!E75,"")</f>
        <v/>
      </c>
      <c r="G75" s="40" t="str">
        <f>IFERROR(#REF!/GAMSopt!F75,"")</f>
        <v/>
      </c>
      <c r="H75" s="40" t="str">
        <f>IFERROR(#REF!/GAMSopt!G75,"")</f>
        <v/>
      </c>
      <c r="I75" s="40" t="str">
        <f>IFERROR(#REF!/GAMSopt!H75,"")</f>
        <v/>
      </c>
      <c r="J75" s="40" t="str">
        <f>IFERROR(#REF!/GAMSopt!I75,"")</f>
        <v/>
      </c>
      <c r="K75" s="40" t="str">
        <f>IFERROR(#REF!/GAMSopt!J75,"")</f>
        <v/>
      </c>
      <c r="L75" s="40" t="str">
        <f>IFERROR(#REF!/GAMSopt!K75,"")</f>
        <v/>
      </c>
      <c r="M75" s="40" t="str">
        <f>IFERROR(#REF!/GAMSopt!L75,"")</f>
        <v/>
      </c>
      <c r="N75" s="40" t="str">
        <f>IFERROR(#REF!/GAMSopt!M75,"")</f>
        <v/>
      </c>
      <c r="O75" s="40" t="str">
        <f>IFERROR(#REF!/GAMSopt!N75,"")</f>
        <v/>
      </c>
      <c r="P75" s="40" t="str">
        <f>IFERROR(#REF!/GAMSopt!O75,"")</f>
        <v/>
      </c>
      <c r="Q75" s="40" t="str">
        <f>IFERROR(#REF!/GAMSopt!P75,"")</f>
        <v/>
      </c>
      <c r="R75" s="40" t="str">
        <f>IFERROR(#REF!/GAMSopt!Q75,"")</f>
        <v/>
      </c>
      <c r="S75" s="40" t="str">
        <f>IFERROR(#REF!/GAMSopt!R75,"")</f>
        <v/>
      </c>
      <c r="T75" s="40" t="str">
        <f>IFERROR(#REF!/GAMSopt!S75,"")</f>
        <v/>
      </c>
      <c r="U75" s="40" t="str">
        <f>IFERROR(#REF!/GAMSopt!T75,"")</f>
        <v/>
      </c>
      <c r="V75" s="40" t="str">
        <f>IFERROR(#REF!/GAMSopt!U75,"")</f>
        <v/>
      </c>
      <c r="W75" s="40" t="str">
        <f>IFERROR(#REF!/GAMSopt!V75,"")</f>
        <v/>
      </c>
      <c r="X75" s="40" t="str">
        <f>IFERROR(#REF!/GAMSopt!W75,"")</f>
        <v/>
      </c>
      <c r="Y75" s="40" t="str">
        <f>IFERROR(#REF!/GAMSopt!X75,"")</f>
        <v/>
      </c>
      <c r="Z75" s="40" t="str">
        <f>IFERROR(#REF!/GAMSopt!Y75,"")</f>
        <v/>
      </c>
      <c r="AA75" s="40" t="str">
        <f>IFERROR(#REF!/GAMSopt!Z75,"")</f>
        <v/>
      </c>
      <c r="AB75" s="40" t="str">
        <f>IFERROR(#REF!/GAMSopt!AA75,"")</f>
        <v/>
      </c>
      <c r="AC75" s="40" t="str">
        <f>IFERROR(#REF!/GAMSopt!AB75,"")</f>
        <v/>
      </c>
      <c r="AD75" s="40" t="str">
        <f>IFERROR(#REF!/GAMSopt!AC75,"")</f>
        <v/>
      </c>
      <c r="AE75" s="40" t="str">
        <f>IFERROR(#REF!/GAMSopt!AD75,"")</f>
        <v/>
      </c>
      <c r="AF75" s="40" t="str">
        <f>IFERROR(#REF!/GAMSopt!AE75,"")</f>
        <v/>
      </c>
      <c r="AG75" s="40" t="str">
        <f>IFERROR(#REF!/GAMSopt!AF75,"")</f>
        <v/>
      </c>
      <c r="AH75" s="40" t="str">
        <f>IFERROR(#REF!/GAMSopt!AG75,"")</f>
        <v/>
      </c>
      <c r="AI75" s="40" t="str">
        <f>IFERROR(#REF!/GAMSopt!AH75,"")</f>
        <v/>
      </c>
      <c r="AJ75" s="40" t="str">
        <f>IFERROR(#REF!/GAMSopt!AI75,"")</f>
        <v/>
      </c>
      <c r="AK75" s="40" t="str">
        <f>IFERROR(#REF!/GAMSopt!AJ75,"")</f>
        <v/>
      </c>
      <c r="AL75" s="40" t="str">
        <f>IFERROR(#REF!/GAMSopt!AK75,"")</f>
        <v/>
      </c>
      <c r="AM75" s="40" t="str">
        <f>IFERROR(#REF!/GAMSopt!AL75,"")</f>
        <v/>
      </c>
      <c r="AN75" s="40" t="str">
        <f>IFERROR(#REF!/GAMSopt!AM75,"")</f>
        <v/>
      </c>
      <c r="AO75" s="40" t="str">
        <f>IFERROR(#REF!/GAMSopt!AN75,"")</f>
        <v/>
      </c>
      <c r="AP75" s="40" t="str">
        <f>IFERROR(#REF!/GAMSopt!AO75,"")</f>
        <v/>
      </c>
      <c r="AQ75" s="40" t="str">
        <f>IFERROR(#REF!/GAMSopt!AP75,"")</f>
        <v/>
      </c>
      <c r="AR75" s="40" t="str">
        <f>IFERROR(#REF!/GAMSopt!AQ75,"")</f>
        <v/>
      </c>
      <c r="AS75" s="40" t="str">
        <f>IFERROR(#REF!/GAMSopt!AR75,"")</f>
        <v/>
      </c>
      <c r="AT75" s="40" t="str">
        <f>IFERROR(#REF!/GAMSopt!AS75,"")</f>
        <v/>
      </c>
      <c r="AU75" s="40" t="str">
        <f>IFERROR(#REF!/GAMSopt!AT75,"")</f>
        <v/>
      </c>
      <c r="AV75" s="40" t="str">
        <f>IFERROR(#REF!/GAMSopt!AU75,"")</f>
        <v/>
      </c>
      <c r="AW75" s="40" t="str">
        <f>IFERROR(#REF!/GAMSopt!AV75,"")</f>
        <v/>
      </c>
      <c r="AX75" s="40" t="str">
        <f>IFERROR(#REF!/GAMSopt!AW75,"")</f>
        <v/>
      </c>
      <c r="AY75" s="40" t="str">
        <f>IFERROR(#REF!/GAMSopt!AX75,"")</f>
        <v/>
      </c>
      <c r="AZ75" s="40" t="str">
        <f>IFERROR(#REF!/GAMSopt!AY75,"")</f>
        <v/>
      </c>
      <c r="BA75" s="40" t="str">
        <f>IFERROR(#REF!/GAMSopt!AZ75,"")</f>
        <v/>
      </c>
      <c r="BB75" s="40" t="str">
        <f>IFERROR(#REF!/GAMSopt!BA75,"")</f>
        <v/>
      </c>
      <c r="BC75" s="40" t="str">
        <f>IFERROR(#REF!/GAMSopt!BB75,"")</f>
        <v/>
      </c>
      <c r="BD75" s="40" t="str">
        <f>IFERROR(#REF!/GAMSopt!BC75,"")</f>
        <v/>
      </c>
      <c r="BE75" s="40" t="str">
        <f>IFERROR(#REF!/GAMSopt!BD75,"")</f>
        <v/>
      </c>
      <c r="BF75" s="40" t="str">
        <f>IFERROR(#REF!/GAMSopt!BE75,"")</f>
        <v/>
      </c>
      <c r="BG75" s="40" t="str">
        <f>IFERROR(#REF!/GAMSopt!BF75,"")</f>
        <v/>
      </c>
      <c r="BH75" s="40" t="str">
        <f>IFERROR(#REF!/GAMSopt!BG75,"")</f>
        <v/>
      </c>
      <c r="BI75" s="40" t="str">
        <f>IFERROR(#REF!/GAMSopt!BH75,"")</f>
        <v/>
      </c>
      <c r="BJ75" s="40" t="str">
        <f>IFERROR(#REF!/GAMSopt!BI75,"")</f>
        <v/>
      </c>
    </row>
    <row r="76" spans="1:62" x14ac:dyDescent="0.15">
      <c r="A76" t="e">
        <f>#REF!</f>
        <v>#REF!</v>
      </c>
      <c r="B76" t="str">
        <f>GAMSopt!A76</f>
        <v>Initial Temperature (2008-2011)</v>
      </c>
      <c r="C76" s="40" t="str">
        <f>IFERROR(#REF!/GAMSopt!B76,"")</f>
        <v/>
      </c>
      <c r="D76" s="40" t="str">
        <f>IFERROR(#REF!/GAMSopt!C76,"")</f>
        <v/>
      </c>
      <c r="E76" s="40" t="str">
        <f>IFERROR(#REF!/GAMSopt!D76,"")</f>
        <v/>
      </c>
      <c r="F76" s="40" t="str">
        <f>IFERROR(#REF!/GAMSopt!E76,"")</f>
        <v/>
      </c>
      <c r="G76" s="40" t="str">
        <f>IFERROR(#REF!/GAMSopt!F76,"")</f>
        <v/>
      </c>
      <c r="H76" s="40" t="str">
        <f>IFERROR(#REF!/GAMSopt!G76,"")</f>
        <v/>
      </c>
      <c r="I76" s="40" t="str">
        <f>IFERROR(#REF!/GAMSopt!H76,"")</f>
        <v/>
      </c>
      <c r="J76" s="40" t="str">
        <f>IFERROR(#REF!/GAMSopt!I76,"")</f>
        <v/>
      </c>
      <c r="K76" s="40" t="str">
        <f>IFERROR(#REF!/GAMSopt!J76,"")</f>
        <v/>
      </c>
      <c r="L76" s="40" t="str">
        <f>IFERROR(#REF!/GAMSopt!K76,"")</f>
        <v/>
      </c>
      <c r="M76" s="40" t="str">
        <f>IFERROR(#REF!/GAMSopt!L76,"")</f>
        <v/>
      </c>
      <c r="N76" s="40" t="str">
        <f>IFERROR(#REF!/GAMSopt!M76,"")</f>
        <v/>
      </c>
      <c r="O76" s="40" t="str">
        <f>IFERROR(#REF!/GAMSopt!N76,"")</f>
        <v/>
      </c>
      <c r="P76" s="40" t="str">
        <f>IFERROR(#REF!/GAMSopt!O76,"")</f>
        <v/>
      </c>
      <c r="Q76" s="40" t="str">
        <f>IFERROR(#REF!/GAMSopt!P76,"")</f>
        <v/>
      </c>
      <c r="R76" s="40" t="str">
        <f>IFERROR(#REF!/GAMSopt!Q76,"")</f>
        <v/>
      </c>
      <c r="S76" s="40" t="str">
        <f>IFERROR(#REF!/GAMSopt!R76,"")</f>
        <v/>
      </c>
      <c r="T76" s="40" t="str">
        <f>IFERROR(#REF!/GAMSopt!S76,"")</f>
        <v/>
      </c>
      <c r="U76" s="40" t="str">
        <f>IFERROR(#REF!/GAMSopt!T76,"")</f>
        <v/>
      </c>
      <c r="V76" s="40" t="str">
        <f>IFERROR(#REF!/GAMSopt!U76,"")</f>
        <v/>
      </c>
      <c r="W76" s="40" t="str">
        <f>IFERROR(#REF!/GAMSopt!V76,"")</f>
        <v/>
      </c>
      <c r="X76" s="40" t="str">
        <f>IFERROR(#REF!/GAMSopt!W76,"")</f>
        <v/>
      </c>
      <c r="Y76" s="40" t="str">
        <f>IFERROR(#REF!/GAMSopt!X76,"")</f>
        <v/>
      </c>
      <c r="Z76" s="40" t="str">
        <f>IFERROR(#REF!/GAMSopt!Y76,"")</f>
        <v/>
      </c>
      <c r="AA76" s="40" t="str">
        <f>IFERROR(#REF!/GAMSopt!Z76,"")</f>
        <v/>
      </c>
      <c r="AB76" s="40" t="str">
        <f>IFERROR(#REF!/GAMSopt!AA76,"")</f>
        <v/>
      </c>
      <c r="AC76" s="40" t="str">
        <f>IFERROR(#REF!/GAMSopt!AB76,"")</f>
        <v/>
      </c>
      <c r="AD76" s="40" t="str">
        <f>IFERROR(#REF!/GAMSopt!AC76,"")</f>
        <v/>
      </c>
      <c r="AE76" s="40" t="str">
        <f>IFERROR(#REF!/GAMSopt!AD76,"")</f>
        <v/>
      </c>
      <c r="AF76" s="40" t="str">
        <f>IFERROR(#REF!/GAMSopt!AE76,"")</f>
        <v/>
      </c>
      <c r="AG76" s="40" t="str">
        <f>IFERROR(#REF!/GAMSopt!AF76,"")</f>
        <v/>
      </c>
      <c r="AH76" s="40" t="str">
        <f>IFERROR(#REF!/GAMSopt!AG76,"")</f>
        <v/>
      </c>
      <c r="AI76" s="40" t="str">
        <f>IFERROR(#REF!/GAMSopt!AH76,"")</f>
        <v/>
      </c>
      <c r="AJ76" s="40" t="str">
        <f>IFERROR(#REF!/GAMSopt!AI76,"")</f>
        <v/>
      </c>
      <c r="AK76" s="40" t="str">
        <f>IFERROR(#REF!/GAMSopt!AJ76,"")</f>
        <v/>
      </c>
      <c r="AL76" s="40" t="str">
        <f>IFERROR(#REF!/GAMSopt!AK76,"")</f>
        <v/>
      </c>
      <c r="AM76" s="40" t="str">
        <f>IFERROR(#REF!/GAMSopt!AL76,"")</f>
        <v/>
      </c>
      <c r="AN76" s="40" t="str">
        <f>IFERROR(#REF!/GAMSopt!AM76,"")</f>
        <v/>
      </c>
      <c r="AO76" s="40" t="str">
        <f>IFERROR(#REF!/GAMSopt!AN76,"")</f>
        <v/>
      </c>
      <c r="AP76" s="40" t="str">
        <f>IFERROR(#REF!/GAMSopt!AO76,"")</f>
        <v/>
      </c>
      <c r="AQ76" s="40" t="str">
        <f>IFERROR(#REF!/GAMSopt!AP76,"")</f>
        <v/>
      </c>
      <c r="AR76" s="40" t="str">
        <f>IFERROR(#REF!/GAMSopt!AQ76,"")</f>
        <v/>
      </c>
      <c r="AS76" s="40" t="str">
        <f>IFERROR(#REF!/GAMSopt!AR76,"")</f>
        <v/>
      </c>
      <c r="AT76" s="40" t="str">
        <f>IFERROR(#REF!/GAMSopt!AS76,"")</f>
        <v/>
      </c>
      <c r="AU76" s="40" t="str">
        <f>IFERROR(#REF!/GAMSopt!AT76,"")</f>
        <v/>
      </c>
      <c r="AV76" s="40" t="str">
        <f>IFERROR(#REF!/GAMSopt!AU76,"")</f>
        <v/>
      </c>
      <c r="AW76" s="40" t="str">
        <f>IFERROR(#REF!/GAMSopt!AV76,"")</f>
        <v/>
      </c>
      <c r="AX76" s="40" t="str">
        <f>IFERROR(#REF!/GAMSopt!AW76,"")</f>
        <v/>
      </c>
      <c r="AY76" s="40" t="str">
        <f>IFERROR(#REF!/GAMSopt!AX76,"")</f>
        <v/>
      </c>
      <c r="AZ76" s="40" t="str">
        <f>IFERROR(#REF!/GAMSopt!AY76,"")</f>
        <v/>
      </c>
      <c r="BA76" s="40" t="str">
        <f>IFERROR(#REF!/GAMSopt!AZ76,"")</f>
        <v/>
      </c>
      <c r="BB76" s="40" t="str">
        <f>IFERROR(#REF!/GAMSopt!BA76,"")</f>
        <v/>
      </c>
      <c r="BC76" s="40" t="str">
        <f>IFERROR(#REF!/GAMSopt!BB76,"")</f>
        <v/>
      </c>
      <c r="BD76" s="40" t="str">
        <f>IFERROR(#REF!/GAMSopt!BC76,"")</f>
        <v/>
      </c>
      <c r="BE76" s="40" t="str">
        <f>IFERROR(#REF!/GAMSopt!BD76,"")</f>
        <v/>
      </c>
      <c r="BF76" s="40" t="str">
        <f>IFERROR(#REF!/GAMSopt!BE76,"")</f>
        <v/>
      </c>
      <c r="BG76" s="40" t="str">
        <f>IFERROR(#REF!/GAMSopt!BF76,"")</f>
        <v/>
      </c>
      <c r="BH76" s="40" t="str">
        <f>IFERROR(#REF!/GAMSopt!BG76,"")</f>
        <v/>
      </c>
      <c r="BI76" s="40" t="str">
        <f>IFERROR(#REF!/GAMSopt!BH76,"")</f>
        <v/>
      </c>
      <c r="BJ76" s="40" t="str">
        <f>IFERROR(#REF!/GAMSopt!BI76,"")</f>
        <v/>
      </c>
    </row>
    <row r="77" spans="1:62" x14ac:dyDescent="0.15">
      <c r="A77" t="e">
        <f>#REF!</f>
        <v>#REF!</v>
      </c>
      <c r="B77" t="str">
        <f>GAMSopt!A77</f>
        <v>Initial Temperature of Deep Oceans (deg C above 1900 level)</v>
      </c>
      <c r="C77" s="40" t="str">
        <f>IFERROR(#REF!/GAMSopt!B77,"")</f>
        <v/>
      </c>
      <c r="D77" s="40" t="str">
        <f>IFERROR(#REF!/GAMSopt!C77,"")</f>
        <v/>
      </c>
      <c r="E77" s="40" t="str">
        <f>IFERROR(#REF!/GAMSopt!D77,"")</f>
        <v/>
      </c>
      <c r="F77" s="40" t="str">
        <f>IFERROR(#REF!/GAMSopt!E77,"")</f>
        <v/>
      </c>
      <c r="G77" s="40" t="str">
        <f>IFERROR(#REF!/GAMSopt!F77,"")</f>
        <v/>
      </c>
      <c r="H77" s="40" t="str">
        <f>IFERROR(#REF!/GAMSopt!G77,"")</f>
        <v/>
      </c>
      <c r="I77" s="40" t="str">
        <f>IFERROR(#REF!/GAMSopt!H77,"")</f>
        <v/>
      </c>
      <c r="J77" s="40" t="str">
        <f>IFERROR(#REF!/GAMSopt!I77,"")</f>
        <v/>
      </c>
      <c r="K77" s="40" t="str">
        <f>IFERROR(#REF!/GAMSopt!J77,"")</f>
        <v/>
      </c>
      <c r="L77" s="40" t="str">
        <f>IFERROR(#REF!/GAMSopt!K77,"")</f>
        <v/>
      </c>
      <c r="M77" s="40" t="str">
        <f>IFERROR(#REF!/GAMSopt!L77,"")</f>
        <v/>
      </c>
      <c r="N77" s="40" t="str">
        <f>IFERROR(#REF!/GAMSopt!M77,"")</f>
        <v/>
      </c>
      <c r="O77" s="40" t="str">
        <f>IFERROR(#REF!/GAMSopt!N77,"")</f>
        <v/>
      </c>
      <c r="P77" s="40" t="str">
        <f>IFERROR(#REF!/GAMSopt!O77,"")</f>
        <v/>
      </c>
      <c r="Q77" s="40" t="str">
        <f>IFERROR(#REF!/GAMSopt!P77,"")</f>
        <v/>
      </c>
      <c r="R77" s="40" t="str">
        <f>IFERROR(#REF!/GAMSopt!Q77,"")</f>
        <v/>
      </c>
      <c r="S77" s="40" t="str">
        <f>IFERROR(#REF!/GAMSopt!R77,"")</f>
        <v/>
      </c>
      <c r="T77" s="40" t="str">
        <f>IFERROR(#REF!/GAMSopt!S77,"")</f>
        <v/>
      </c>
      <c r="U77" s="40" t="str">
        <f>IFERROR(#REF!/GAMSopt!T77,"")</f>
        <v/>
      </c>
      <c r="V77" s="40" t="str">
        <f>IFERROR(#REF!/GAMSopt!U77,"")</f>
        <v/>
      </c>
      <c r="W77" s="40" t="str">
        <f>IFERROR(#REF!/GAMSopt!V77,"")</f>
        <v/>
      </c>
      <c r="X77" s="40" t="str">
        <f>IFERROR(#REF!/GAMSopt!W77,"")</f>
        <v/>
      </c>
      <c r="Y77" s="40" t="str">
        <f>IFERROR(#REF!/GAMSopt!X77,"")</f>
        <v/>
      </c>
      <c r="Z77" s="40" t="str">
        <f>IFERROR(#REF!/GAMSopt!Y77,"")</f>
        <v/>
      </c>
      <c r="AA77" s="40" t="str">
        <f>IFERROR(#REF!/GAMSopt!Z77,"")</f>
        <v/>
      </c>
      <c r="AB77" s="40" t="str">
        <f>IFERROR(#REF!/GAMSopt!AA77,"")</f>
        <v/>
      </c>
      <c r="AC77" s="40" t="str">
        <f>IFERROR(#REF!/GAMSopt!AB77,"")</f>
        <v/>
      </c>
      <c r="AD77" s="40" t="str">
        <f>IFERROR(#REF!/GAMSopt!AC77,"")</f>
        <v/>
      </c>
      <c r="AE77" s="40" t="str">
        <f>IFERROR(#REF!/GAMSopt!AD77,"")</f>
        <v/>
      </c>
      <c r="AF77" s="40" t="str">
        <f>IFERROR(#REF!/GAMSopt!AE77,"")</f>
        <v/>
      </c>
      <c r="AG77" s="40" t="str">
        <f>IFERROR(#REF!/GAMSopt!AF77,"")</f>
        <v/>
      </c>
      <c r="AH77" s="40" t="str">
        <f>IFERROR(#REF!/GAMSopt!AG77,"")</f>
        <v/>
      </c>
      <c r="AI77" s="40" t="str">
        <f>IFERROR(#REF!/GAMSopt!AH77,"")</f>
        <v/>
      </c>
      <c r="AJ77" s="40" t="str">
        <f>IFERROR(#REF!/GAMSopt!AI77,"")</f>
        <v/>
      </c>
      <c r="AK77" s="40" t="str">
        <f>IFERROR(#REF!/GAMSopt!AJ77,"")</f>
        <v/>
      </c>
      <c r="AL77" s="40" t="str">
        <f>IFERROR(#REF!/GAMSopt!AK77,"")</f>
        <v/>
      </c>
      <c r="AM77" s="40" t="str">
        <f>IFERROR(#REF!/GAMSopt!AL77,"")</f>
        <v/>
      </c>
      <c r="AN77" s="40" t="str">
        <f>IFERROR(#REF!/GAMSopt!AM77,"")</f>
        <v/>
      </c>
      <c r="AO77" s="40" t="str">
        <f>IFERROR(#REF!/GAMSopt!AN77,"")</f>
        <v/>
      </c>
      <c r="AP77" s="40" t="str">
        <f>IFERROR(#REF!/GAMSopt!AO77,"")</f>
        <v/>
      </c>
      <c r="AQ77" s="40" t="str">
        <f>IFERROR(#REF!/GAMSopt!AP77,"")</f>
        <v/>
      </c>
      <c r="AR77" s="40" t="str">
        <f>IFERROR(#REF!/GAMSopt!AQ77,"")</f>
        <v/>
      </c>
      <c r="AS77" s="40" t="str">
        <f>IFERROR(#REF!/GAMSopt!AR77,"")</f>
        <v/>
      </c>
      <c r="AT77" s="40" t="str">
        <f>IFERROR(#REF!/GAMSopt!AS77,"")</f>
        <v/>
      </c>
      <c r="AU77" s="40" t="str">
        <f>IFERROR(#REF!/GAMSopt!AT77,"")</f>
        <v/>
      </c>
      <c r="AV77" s="40" t="str">
        <f>IFERROR(#REF!/GAMSopt!AU77,"")</f>
        <v/>
      </c>
      <c r="AW77" s="40" t="str">
        <f>IFERROR(#REF!/GAMSopt!AV77,"")</f>
        <v/>
      </c>
      <c r="AX77" s="40" t="str">
        <f>IFERROR(#REF!/GAMSopt!AW77,"")</f>
        <v/>
      </c>
      <c r="AY77" s="40" t="str">
        <f>IFERROR(#REF!/GAMSopt!AX77,"")</f>
        <v/>
      </c>
      <c r="AZ77" s="40" t="str">
        <f>IFERROR(#REF!/GAMSopt!AY77,"")</f>
        <v/>
      </c>
      <c r="BA77" s="40" t="str">
        <f>IFERROR(#REF!/GAMSopt!AZ77,"")</f>
        <v/>
      </c>
      <c r="BB77" s="40" t="str">
        <f>IFERROR(#REF!/GAMSopt!BA77,"")</f>
        <v/>
      </c>
      <c r="BC77" s="40" t="str">
        <f>IFERROR(#REF!/GAMSopt!BB77,"")</f>
        <v/>
      </c>
      <c r="BD77" s="40" t="str">
        <f>IFERROR(#REF!/GAMSopt!BC77,"")</f>
        <v/>
      </c>
      <c r="BE77" s="40" t="str">
        <f>IFERROR(#REF!/GAMSopt!BD77,"")</f>
        <v/>
      </c>
      <c r="BF77" s="40" t="str">
        <f>IFERROR(#REF!/GAMSopt!BE77,"")</f>
        <v/>
      </c>
      <c r="BG77" s="40" t="str">
        <f>IFERROR(#REF!/GAMSopt!BF77,"")</f>
        <v/>
      </c>
      <c r="BH77" s="40" t="str">
        <f>IFERROR(#REF!/GAMSopt!BG77,"")</f>
        <v/>
      </c>
      <c r="BI77" s="40" t="str">
        <f>IFERROR(#REF!/GAMSopt!BH77,"")</f>
        <v/>
      </c>
      <c r="BJ77" s="40" t="str">
        <f>IFERROR(#REF!/GAMSopt!BI77,"")</f>
        <v/>
      </c>
    </row>
    <row r="78" spans="1:62" x14ac:dyDescent="0.15">
      <c r="A78" t="e">
        <f>#REF!</f>
        <v>#REF!</v>
      </c>
      <c r="B78" t="str">
        <f>GAMSopt!A78</f>
        <v>* CLIMATE MODEL PARAMETERS</v>
      </c>
      <c r="C78" s="40" t="str">
        <f>IFERROR(#REF!/GAMSopt!B78,"")</f>
        <v/>
      </c>
      <c r="D78" s="40" t="str">
        <f>IFERROR(#REF!/GAMSopt!C78,"")</f>
        <v/>
      </c>
      <c r="E78" s="40" t="str">
        <f>IFERROR(#REF!/GAMSopt!D78,"")</f>
        <v/>
      </c>
      <c r="F78" s="40" t="str">
        <f>IFERROR(#REF!/GAMSopt!E78,"")</f>
        <v/>
      </c>
      <c r="G78" s="40" t="str">
        <f>IFERROR(#REF!/GAMSopt!F78,"")</f>
        <v/>
      </c>
      <c r="H78" s="40" t="str">
        <f>IFERROR(#REF!/GAMSopt!G78,"")</f>
        <v/>
      </c>
      <c r="I78" s="40" t="str">
        <f>IFERROR(#REF!/GAMSopt!H78,"")</f>
        <v/>
      </c>
      <c r="J78" s="40" t="str">
        <f>IFERROR(#REF!/GAMSopt!I78,"")</f>
        <v/>
      </c>
      <c r="K78" s="40" t="str">
        <f>IFERROR(#REF!/GAMSopt!J78,"")</f>
        <v/>
      </c>
      <c r="L78" s="40" t="str">
        <f>IFERROR(#REF!/GAMSopt!K78,"")</f>
        <v/>
      </c>
      <c r="M78" s="40" t="str">
        <f>IFERROR(#REF!/GAMSopt!L78,"")</f>
        <v/>
      </c>
      <c r="N78" s="40" t="str">
        <f>IFERROR(#REF!/GAMSopt!M78,"")</f>
        <v/>
      </c>
      <c r="O78" s="40" t="str">
        <f>IFERROR(#REF!/GAMSopt!N78,"")</f>
        <v/>
      </c>
      <c r="P78" s="40" t="str">
        <f>IFERROR(#REF!/GAMSopt!O78,"")</f>
        <v/>
      </c>
      <c r="Q78" s="40" t="str">
        <f>IFERROR(#REF!/GAMSopt!P78,"")</f>
        <v/>
      </c>
      <c r="R78" s="40" t="str">
        <f>IFERROR(#REF!/GAMSopt!Q78,"")</f>
        <v/>
      </c>
      <c r="S78" s="40" t="str">
        <f>IFERROR(#REF!/GAMSopt!R78,"")</f>
        <v/>
      </c>
      <c r="T78" s="40" t="str">
        <f>IFERROR(#REF!/GAMSopt!S78,"")</f>
        <v/>
      </c>
      <c r="U78" s="40" t="str">
        <f>IFERROR(#REF!/GAMSopt!T78,"")</f>
        <v/>
      </c>
      <c r="V78" s="40" t="str">
        <f>IFERROR(#REF!/GAMSopt!U78,"")</f>
        <v/>
      </c>
      <c r="W78" s="40" t="str">
        <f>IFERROR(#REF!/GAMSopt!V78,"")</f>
        <v/>
      </c>
      <c r="X78" s="40" t="str">
        <f>IFERROR(#REF!/GAMSopt!W78,"")</f>
        <v/>
      </c>
      <c r="Y78" s="40" t="str">
        <f>IFERROR(#REF!/GAMSopt!X78,"")</f>
        <v/>
      </c>
      <c r="Z78" s="40" t="str">
        <f>IFERROR(#REF!/GAMSopt!Y78,"")</f>
        <v/>
      </c>
      <c r="AA78" s="40" t="str">
        <f>IFERROR(#REF!/GAMSopt!Z78,"")</f>
        <v/>
      </c>
      <c r="AB78" s="40" t="str">
        <f>IFERROR(#REF!/GAMSopt!AA78,"")</f>
        <v/>
      </c>
      <c r="AC78" s="40" t="str">
        <f>IFERROR(#REF!/GAMSopt!AB78,"")</f>
        <v/>
      </c>
      <c r="AD78" s="40" t="str">
        <f>IFERROR(#REF!/GAMSopt!AC78,"")</f>
        <v/>
      </c>
      <c r="AE78" s="40" t="str">
        <f>IFERROR(#REF!/GAMSopt!AD78,"")</f>
        <v/>
      </c>
      <c r="AF78" s="40" t="str">
        <f>IFERROR(#REF!/GAMSopt!AE78,"")</f>
        <v/>
      </c>
      <c r="AG78" s="40" t="str">
        <f>IFERROR(#REF!/GAMSopt!AF78,"")</f>
        <v/>
      </c>
      <c r="AH78" s="40" t="str">
        <f>IFERROR(#REF!/GAMSopt!AG78,"")</f>
        <v/>
      </c>
      <c r="AI78" s="40" t="str">
        <f>IFERROR(#REF!/GAMSopt!AH78,"")</f>
        <v/>
      </c>
      <c r="AJ78" s="40" t="str">
        <f>IFERROR(#REF!/GAMSopt!AI78,"")</f>
        <v/>
      </c>
      <c r="AK78" s="40" t="str">
        <f>IFERROR(#REF!/GAMSopt!AJ78,"")</f>
        <v/>
      </c>
      <c r="AL78" s="40" t="str">
        <f>IFERROR(#REF!/GAMSopt!AK78,"")</f>
        <v/>
      </c>
      <c r="AM78" s="40" t="str">
        <f>IFERROR(#REF!/GAMSopt!AL78,"")</f>
        <v/>
      </c>
      <c r="AN78" s="40" t="str">
        <f>IFERROR(#REF!/GAMSopt!AM78,"")</f>
        <v/>
      </c>
      <c r="AO78" s="40" t="str">
        <f>IFERROR(#REF!/GAMSopt!AN78,"")</f>
        <v/>
      </c>
      <c r="AP78" s="40" t="str">
        <f>IFERROR(#REF!/GAMSopt!AO78,"")</f>
        <v/>
      </c>
      <c r="AQ78" s="40" t="str">
        <f>IFERROR(#REF!/GAMSopt!AP78,"")</f>
        <v/>
      </c>
      <c r="AR78" s="40" t="str">
        <f>IFERROR(#REF!/GAMSopt!AQ78,"")</f>
        <v/>
      </c>
      <c r="AS78" s="40" t="str">
        <f>IFERROR(#REF!/GAMSopt!AR78,"")</f>
        <v/>
      </c>
      <c r="AT78" s="40" t="str">
        <f>IFERROR(#REF!/GAMSopt!AS78,"")</f>
        <v/>
      </c>
      <c r="AU78" s="40" t="str">
        <f>IFERROR(#REF!/GAMSopt!AT78,"")</f>
        <v/>
      </c>
      <c r="AV78" s="40" t="str">
        <f>IFERROR(#REF!/GAMSopt!AU78,"")</f>
        <v/>
      </c>
      <c r="AW78" s="40" t="str">
        <f>IFERROR(#REF!/GAMSopt!AV78,"")</f>
        <v/>
      </c>
      <c r="AX78" s="40" t="str">
        <f>IFERROR(#REF!/GAMSopt!AW78,"")</f>
        <v/>
      </c>
      <c r="AY78" s="40" t="str">
        <f>IFERROR(#REF!/GAMSopt!AX78,"")</f>
        <v/>
      </c>
      <c r="AZ78" s="40" t="str">
        <f>IFERROR(#REF!/GAMSopt!AY78,"")</f>
        <v/>
      </c>
      <c r="BA78" s="40" t="str">
        <f>IFERROR(#REF!/GAMSopt!AZ78,"")</f>
        <v/>
      </c>
      <c r="BB78" s="40" t="str">
        <f>IFERROR(#REF!/GAMSopt!BA78,"")</f>
        <v/>
      </c>
      <c r="BC78" s="40" t="str">
        <f>IFERROR(#REF!/GAMSopt!BB78,"")</f>
        <v/>
      </c>
      <c r="BD78" s="40" t="str">
        <f>IFERROR(#REF!/GAMSopt!BC78,"")</f>
        <v/>
      </c>
      <c r="BE78" s="40" t="str">
        <f>IFERROR(#REF!/GAMSopt!BD78,"")</f>
        <v/>
      </c>
      <c r="BF78" s="40" t="str">
        <f>IFERROR(#REF!/GAMSopt!BE78,"")</f>
        <v/>
      </c>
      <c r="BG78" s="40" t="str">
        <f>IFERROR(#REF!/GAMSopt!BF78,"")</f>
        <v/>
      </c>
      <c r="BH78" s="40" t="str">
        <f>IFERROR(#REF!/GAMSopt!BG78,"")</f>
        <v/>
      </c>
      <c r="BI78" s="40" t="str">
        <f>IFERROR(#REF!/GAMSopt!BH78,"")</f>
        <v/>
      </c>
      <c r="BJ78" s="40" t="str">
        <f>IFERROR(#REF!/GAMSopt!BI78,"")</f>
        <v/>
      </c>
    </row>
    <row r="79" spans="1:62" x14ac:dyDescent="0.15">
      <c r="A79" t="e">
        <f>#REF!</f>
        <v>#REF!</v>
      </c>
      <c r="B79" t="str">
        <f>GAMSopt!A79</f>
        <v>Temperature Sensitivity Coefficient (temp increase per doubling CO2)</v>
      </c>
      <c r="C79" s="40" t="str">
        <f>IFERROR(#REF!/GAMSopt!B79,"")</f>
        <v/>
      </c>
      <c r="D79" s="40" t="str">
        <f>IFERROR(#REF!/GAMSopt!C79,"")</f>
        <v/>
      </c>
      <c r="E79" s="40" t="str">
        <f>IFERROR(#REF!/GAMSopt!D79,"")</f>
        <v/>
      </c>
      <c r="F79" s="40" t="str">
        <f>IFERROR(#REF!/GAMSopt!E79,"")</f>
        <v/>
      </c>
      <c r="G79" s="40" t="str">
        <f>IFERROR(#REF!/GAMSopt!F79,"")</f>
        <v/>
      </c>
      <c r="H79" s="40" t="str">
        <f>IFERROR(#REF!/GAMSopt!G79,"")</f>
        <v/>
      </c>
      <c r="I79" s="40" t="str">
        <f>IFERROR(#REF!/GAMSopt!H79,"")</f>
        <v/>
      </c>
      <c r="J79" s="40" t="str">
        <f>IFERROR(#REF!/GAMSopt!I79,"")</f>
        <v/>
      </c>
      <c r="K79" s="40" t="str">
        <f>IFERROR(#REF!/GAMSopt!J79,"")</f>
        <v/>
      </c>
      <c r="L79" s="40" t="str">
        <f>IFERROR(#REF!/GAMSopt!K79,"")</f>
        <v/>
      </c>
      <c r="M79" s="40" t="str">
        <f>IFERROR(#REF!/GAMSopt!L79,"")</f>
        <v/>
      </c>
      <c r="N79" s="40" t="str">
        <f>IFERROR(#REF!/GAMSopt!M79,"")</f>
        <v/>
      </c>
      <c r="O79" s="40" t="str">
        <f>IFERROR(#REF!/GAMSopt!N79,"")</f>
        <v/>
      </c>
      <c r="P79" s="40" t="str">
        <f>IFERROR(#REF!/GAMSopt!O79,"")</f>
        <v/>
      </c>
      <c r="Q79" s="40" t="str">
        <f>IFERROR(#REF!/GAMSopt!P79,"")</f>
        <v/>
      </c>
      <c r="R79" s="40" t="str">
        <f>IFERROR(#REF!/GAMSopt!Q79,"")</f>
        <v/>
      </c>
      <c r="S79" s="40" t="str">
        <f>IFERROR(#REF!/GAMSopt!R79,"")</f>
        <v/>
      </c>
      <c r="T79" s="40" t="str">
        <f>IFERROR(#REF!/GAMSopt!S79,"")</f>
        <v/>
      </c>
      <c r="U79" s="40" t="str">
        <f>IFERROR(#REF!/GAMSopt!T79,"")</f>
        <v/>
      </c>
      <c r="V79" s="40" t="str">
        <f>IFERROR(#REF!/GAMSopt!U79,"")</f>
        <v/>
      </c>
      <c r="W79" s="40" t="str">
        <f>IFERROR(#REF!/GAMSopt!V79,"")</f>
        <v/>
      </c>
      <c r="X79" s="40" t="str">
        <f>IFERROR(#REF!/GAMSopt!W79,"")</f>
        <v/>
      </c>
      <c r="Y79" s="40" t="str">
        <f>IFERROR(#REF!/GAMSopt!X79,"")</f>
        <v/>
      </c>
      <c r="Z79" s="40" t="str">
        <f>IFERROR(#REF!/GAMSopt!Y79,"")</f>
        <v/>
      </c>
      <c r="AA79" s="40" t="str">
        <f>IFERROR(#REF!/GAMSopt!Z79,"")</f>
        <v/>
      </c>
      <c r="AB79" s="40" t="str">
        <f>IFERROR(#REF!/GAMSopt!AA79,"")</f>
        <v/>
      </c>
      <c r="AC79" s="40" t="str">
        <f>IFERROR(#REF!/GAMSopt!AB79,"")</f>
        <v/>
      </c>
      <c r="AD79" s="40" t="str">
        <f>IFERROR(#REF!/GAMSopt!AC79,"")</f>
        <v/>
      </c>
      <c r="AE79" s="40" t="str">
        <f>IFERROR(#REF!/GAMSopt!AD79,"")</f>
        <v/>
      </c>
      <c r="AF79" s="40" t="str">
        <f>IFERROR(#REF!/GAMSopt!AE79,"")</f>
        <v/>
      </c>
      <c r="AG79" s="40" t="str">
        <f>IFERROR(#REF!/GAMSopt!AF79,"")</f>
        <v/>
      </c>
      <c r="AH79" s="40" t="str">
        <f>IFERROR(#REF!/GAMSopt!AG79,"")</f>
        <v/>
      </c>
      <c r="AI79" s="40" t="str">
        <f>IFERROR(#REF!/GAMSopt!AH79,"")</f>
        <v/>
      </c>
      <c r="AJ79" s="40" t="str">
        <f>IFERROR(#REF!/GAMSopt!AI79,"")</f>
        <v/>
      </c>
      <c r="AK79" s="40" t="str">
        <f>IFERROR(#REF!/GAMSopt!AJ79,"")</f>
        <v/>
      </c>
      <c r="AL79" s="40" t="str">
        <f>IFERROR(#REF!/GAMSopt!AK79,"")</f>
        <v/>
      </c>
      <c r="AM79" s="40" t="str">
        <f>IFERROR(#REF!/GAMSopt!AL79,"")</f>
        <v/>
      </c>
      <c r="AN79" s="40" t="str">
        <f>IFERROR(#REF!/GAMSopt!AM79,"")</f>
        <v/>
      </c>
      <c r="AO79" s="40" t="str">
        <f>IFERROR(#REF!/GAMSopt!AN79,"")</f>
        <v/>
      </c>
      <c r="AP79" s="40" t="str">
        <f>IFERROR(#REF!/GAMSopt!AO79,"")</f>
        <v/>
      </c>
      <c r="AQ79" s="40" t="str">
        <f>IFERROR(#REF!/GAMSopt!AP79,"")</f>
        <v/>
      </c>
      <c r="AR79" s="40" t="str">
        <f>IFERROR(#REF!/GAMSopt!AQ79,"")</f>
        <v/>
      </c>
      <c r="AS79" s="40" t="str">
        <f>IFERROR(#REF!/GAMSopt!AR79,"")</f>
        <v/>
      </c>
      <c r="AT79" s="40" t="str">
        <f>IFERROR(#REF!/GAMSopt!AS79,"")</f>
        <v/>
      </c>
      <c r="AU79" s="40" t="str">
        <f>IFERROR(#REF!/GAMSopt!AT79,"")</f>
        <v/>
      </c>
      <c r="AV79" s="40" t="str">
        <f>IFERROR(#REF!/GAMSopt!AU79,"")</f>
        <v/>
      </c>
      <c r="AW79" s="40" t="str">
        <f>IFERROR(#REF!/GAMSopt!AV79,"")</f>
        <v/>
      </c>
      <c r="AX79" s="40" t="str">
        <f>IFERROR(#REF!/GAMSopt!AW79,"")</f>
        <v/>
      </c>
      <c r="AY79" s="40" t="str">
        <f>IFERROR(#REF!/GAMSopt!AX79,"")</f>
        <v/>
      </c>
      <c r="AZ79" s="40" t="str">
        <f>IFERROR(#REF!/GAMSopt!AY79,"")</f>
        <v/>
      </c>
      <c r="BA79" s="40" t="str">
        <f>IFERROR(#REF!/GAMSopt!AZ79,"")</f>
        <v/>
      </c>
      <c r="BB79" s="40" t="str">
        <f>IFERROR(#REF!/GAMSopt!BA79,"")</f>
        <v/>
      </c>
      <c r="BC79" s="40" t="str">
        <f>IFERROR(#REF!/GAMSopt!BB79,"")</f>
        <v/>
      </c>
      <c r="BD79" s="40" t="str">
        <f>IFERROR(#REF!/GAMSopt!BC79,"")</f>
        <v/>
      </c>
      <c r="BE79" s="40" t="str">
        <f>IFERROR(#REF!/GAMSopt!BD79,"")</f>
        <v/>
      </c>
      <c r="BF79" s="40" t="str">
        <f>IFERROR(#REF!/GAMSopt!BE79,"")</f>
        <v/>
      </c>
      <c r="BG79" s="40" t="str">
        <f>IFERROR(#REF!/GAMSopt!BF79,"")</f>
        <v/>
      </c>
      <c r="BH79" s="40" t="str">
        <f>IFERROR(#REF!/GAMSopt!BG79,"")</f>
        <v/>
      </c>
      <c r="BI79" s="40" t="str">
        <f>IFERROR(#REF!/GAMSopt!BH79,"")</f>
        <v/>
      </c>
      <c r="BJ79" s="40" t="str">
        <f>IFERROR(#REF!/GAMSopt!BI79,"")</f>
        <v/>
      </c>
    </row>
    <row r="80" spans="1:62" x14ac:dyDescent="0.15">
      <c r="A80" t="e">
        <f>#REF!</f>
        <v>#REF!</v>
      </c>
      <c r="B80" t="str">
        <f>GAMSopt!A80</f>
        <v>Forcings at CO2 doubling (Watts per Meter 2)</v>
      </c>
      <c r="C80" s="40" t="str">
        <f>IFERROR(#REF!/GAMSopt!B80,"")</f>
        <v/>
      </c>
      <c r="D80" s="40" t="str">
        <f>IFERROR(#REF!/GAMSopt!C80,"")</f>
        <v/>
      </c>
      <c r="E80" s="40" t="str">
        <f>IFERROR(#REF!/GAMSopt!D80,"")</f>
        <v/>
      </c>
      <c r="F80" s="40" t="str">
        <f>IFERROR(#REF!/GAMSopt!E80,"")</f>
        <v/>
      </c>
      <c r="G80" s="40" t="str">
        <f>IFERROR(#REF!/GAMSopt!F80,"")</f>
        <v/>
      </c>
      <c r="H80" s="40" t="str">
        <f>IFERROR(#REF!/GAMSopt!G80,"")</f>
        <v/>
      </c>
      <c r="I80" s="40" t="str">
        <f>IFERROR(#REF!/GAMSopt!H80,"")</f>
        <v/>
      </c>
      <c r="J80" s="40" t="str">
        <f>IFERROR(#REF!/GAMSopt!I80,"")</f>
        <v/>
      </c>
      <c r="K80" s="40" t="str">
        <f>IFERROR(#REF!/GAMSopt!J80,"")</f>
        <v/>
      </c>
      <c r="L80" s="40" t="str">
        <f>IFERROR(#REF!/GAMSopt!K80,"")</f>
        <v/>
      </c>
      <c r="M80" s="40" t="str">
        <f>IFERROR(#REF!/GAMSopt!L80,"")</f>
        <v/>
      </c>
      <c r="N80" s="40" t="str">
        <f>IFERROR(#REF!/GAMSopt!M80,"")</f>
        <v/>
      </c>
      <c r="O80" s="40" t="str">
        <f>IFERROR(#REF!/GAMSopt!N80,"")</f>
        <v/>
      </c>
      <c r="P80" s="40" t="str">
        <f>IFERROR(#REF!/GAMSopt!O80,"")</f>
        <v/>
      </c>
      <c r="Q80" s="40" t="str">
        <f>IFERROR(#REF!/GAMSopt!P80,"")</f>
        <v/>
      </c>
      <c r="R80" s="40" t="str">
        <f>IFERROR(#REF!/GAMSopt!Q80,"")</f>
        <v/>
      </c>
      <c r="S80" s="40" t="str">
        <f>IFERROR(#REF!/GAMSopt!R80,"")</f>
        <v/>
      </c>
      <c r="T80" s="40" t="str">
        <f>IFERROR(#REF!/GAMSopt!S80,"")</f>
        <v/>
      </c>
      <c r="U80" s="40" t="str">
        <f>IFERROR(#REF!/GAMSopt!T80,"")</f>
        <v/>
      </c>
      <c r="V80" s="40" t="str">
        <f>IFERROR(#REF!/GAMSopt!U80,"")</f>
        <v/>
      </c>
      <c r="W80" s="40" t="str">
        <f>IFERROR(#REF!/GAMSopt!V80,"")</f>
        <v/>
      </c>
      <c r="X80" s="40" t="str">
        <f>IFERROR(#REF!/GAMSopt!W80,"")</f>
        <v/>
      </c>
      <c r="Y80" s="40" t="str">
        <f>IFERROR(#REF!/GAMSopt!X80,"")</f>
        <v/>
      </c>
      <c r="Z80" s="40" t="str">
        <f>IFERROR(#REF!/GAMSopt!Y80,"")</f>
        <v/>
      </c>
      <c r="AA80" s="40" t="str">
        <f>IFERROR(#REF!/GAMSopt!Z80,"")</f>
        <v/>
      </c>
      <c r="AB80" s="40" t="str">
        <f>IFERROR(#REF!/GAMSopt!AA80,"")</f>
        <v/>
      </c>
      <c r="AC80" s="40" t="str">
        <f>IFERROR(#REF!/GAMSopt!AB80,"")</f>
        <v/>
      </c>
      <c r="AD80" s="40" t="str">
        <f>IFERROR(#REF!/GAMSopt!AC80,"")</f>
        <v/>
      </c>
      <c r="AE80" s="40" t="str">
        <f>IFERROR(#REF!/GAMSopt!AD80,"")</f>
        <v/>
      </c>
      <c r="AF80" s="40" t="str">
        <f>IFERROR(#REF!/GAMSopt!AE80,"")</f>
        <v/>
      </c>
      <c r="AG80" s="40" t="str">
        <f>IFERROR(#REF!/GAMSopt!AF80,"")</f>
        <v/>
      </c>
      <c r="AH80" s="40" t="str">
        <f>IFERROR(#REF!/GAMSopt!AG80,"")</f>
        <v/>
      </c>
      <c r="AI80" s="40" t="str">
        <f>IFERROR(#REF!/GAMSopt!AH80,"")</f>
        <v/>
      </c>
      <c r="AJ80" s="40" t="str">
        <f>IFERROR(#REF!/GAMSopt!AI80,"")</f>
        <v/>
      </c>
      <c r="AK80" s="40" t="str">
        <f>IFERROR(#REF!/GAMSopt!AJ80,"")</f>
        <v/>
      </c>
      <c r="AL80" s="40" t="str">
        <f>IFERROR(#REF!/GAMSopt!AK80,"")</f>
        <v/>
      </c>
      <c r="AM80" s="40" t="str">
        <f>IFERROR(#REF!/GAMSopt!AL80,"")</f>
        <v/>
      </c>
      <c r="AN80" s="40" t="str">
        <f>IFERROR(#REF!/GAMSopt!AM80,"")</f>
        <v/>
      </c>
      <c r="AO80" s="40" t="str">
        <f>IFERROR(#REF!/GAMSopt!AN80,"")</f>
        <v/>
      </c>
      <c r="AP80" s="40" t="str">
        <f>IFERROR(#REF!/GAMSopt!AO80,"")</f>
        <v/>
      </c>
      <c r="AQ80" s="40" t="str">
        <f>IFERROR(#REF!/GAMSopt!AP80,"")</f>
        <v/>
      </c>
      <c r="AR80" s="40" t="str">
        <f>IFERROR(#REF!/GAMSopt!AQ80,"")</f>
        <v/>
      </c>
      <c r="AS80" s="40" t="str">
        <f>IFERROR(#REF!/GAMSopt!AR80,"")</f>
        <v/>
      </c>
      <c r="AT80" s="40" t="str">
        <f>IFERROR(#REF!/GAMSopt!AS80,"")</f>
        <v/>
      </c>
      <c r="AU80" s="40" t="str">
        <f>IFERROR(#REF!/GAMSopt!AT80,"")</f>
        <v/>
      </c>
      <c r="AV80" s="40" t="str">
        <f>IFERROR(#REF!/GAMSopt!AU80,"")</f>
        <v/>
      </c>
      <c r="AW80" s="40" t="str">
        <f>IFERROR(#REF!/GAMSopt!AV80,"")</f>
        <v/>
      </c>
      <c r="AX80" s="40" t="str">
        <f>IFERROR(#REF!/GAMSopt!AW80,"")</f>
        <v/>
      </c>
      <c r="AY80" s="40" t="str">
        <f>IFERROR(#REF!/GAMSopt!AX80,"")</f>
        <v/>
      </c>
      <c r="AZ80" s="40" t="str">
        <f>IFERROR(#REF!/GAMSopt!AY80,"")</f>
        <v/>
      </c>
      <c r="BA80" s="40" t="str">
        <f>IFERROR(#REF!/GAMSopt!AZ80,"")</f>
        <v/>
      </c>
      <c r="BB80" s="40" t="str">
        <f>IFERROR(#REF!/GAMSopt!BA80,"")</f>
        <v/>
      </c>
      <c r="BC80" s="40" t="str">
        <f>IFERROR(#REF!/GAMSopt!BB80,"")</f>
        <v/>
      </c>
      <c r="BD80" s="40" t="str">
        <f>IFERROR(#REF!/GAMSopt!BC80,"")</f>
        <v/>
      </c>
      <c r="BE80" s="40" t="str">
        <f>IFERROR(#REF!/GAMSopt!BD80,"")</f>
        <v/>
      </c>
      <c r="BF80" s="40" t="str">
        <f>IFERROR(#REF!/GAMSopt!BE80,"")</f>
        <v/>
      </c>
      <c r="BG80" s="40" t="str">
        <f>IFERROR(#REF!/GAMSopt!BF80,"")</f>
        <v/>
      </c>
      <c r="BH80" s="40" t="str">
        <f>IFERROR(#REF!/GAMSopt!BG80,"")</f>
        <v/>
      </c>
      <c r="BI80" s="40" t="str">
        <f>IFERROR(#REF!/GAMSopt!BH80,"")</f>
        <v/>
      </c>
      <c r="BJ80" s="40" t="str">
        <f>IFERROR(#REF!/GAMSopt!BI80,"")</f>
        <v/>
      </c>
    </row>
    <row r="81" spans="1:62" x14ac:dyDescent="0.15">
      <c r="A81" t="e">
        <f>#REF!</f>
        <v>#REF!</v>
      </c>
      <c r="B81" t="str">
        <f>GAMSopt!A81</f>
        <v>* CLIMATE MODULE TRANSITION PARAMETERS</v>
      </c>
      <c r="C81" s="40" t="str">
        <f>IFERROR(#REF!/GAMSopt!B81,"")</f>
        <v/>
      </c>
      <c r="D81" s="40" t="str">
        <f>IFERROR(#REF!/GAMSopt!C81,"")</f>
        <v/>
      </c>
      <c r="E81" s="40" t="str">
        <f>IFERROR(#REF!/GAMSopt!D81,"")</f>
        <v/>
      </c>
      <c r="F81" s="40" t="str">
        <f>IFERROR(#REF!/GAMSopt!E81,"")</f>
        <v/>
      </c>
      <c r="G81" s="40" t="str">
        <f>IFERROR(#REF!/GAMSopt!F81,"")</f>
        <v/>
      </c>
      <c r="H81" s="40" t="str">
        <f>IFERROR(#REF!/GAMSopt!G81,"")</f>
        <v/>
      </c>
      <c r="I81" s="40" t="str">
        <f>IFERROR(#REF!/GAMSopt!H81,"")</f>
        <v/>
      </c>
      <c r="J81" s="40" t="str">
        <f>IFERROR(#REF!/GAMSopt!I81,"")</f>
        <v/>
      </c>
      <c r="K81" s="40" t="str">
        <f>IFERROR(#REF!/GAMSopt!J81,"")</f>
        <v/>
      </c>
      <c r="L81" s="40" t="str">
        <f>IFERROR(#REF!/GAMSopt!K81,"")</f>
        <v/>
      </c>
      <c r="M81" s="40" t="str">
        <f>IFERROR(#REF!/GAMSopt!L81,"")</f>
        <v/>
      </c>
      <c r="N81" s="40" t="str">
        <f>IFERROR(#REF!/GAMSopt!M81,"")</f>
        <v/>
      </c>
      <c r="O81" s="40" t="str">
        <f>IFERROR(#REF!/GAMSopt!N81,"")</f>
        <v/>
      </c>
      <c r="P81" s="40" t="str">
        <f>IFERROR(#REF!/GAMSopt!O81,"")</f>
        <v/>
      </c>
      <c r="Q81" s="40" t="str">
        <f>IFERROR(#REF!/GAMSopt!P81,"")</f>
        <v/>
      </c>
      <c r="R81" s="40" t="str">
        <f>IFERROR(#REF!/GAMSopt!Q81,"")</f>
        <v/>
      </c>
      <c r="S81" s="40" t="str">
        <f>IFERROR(#REF!/GAMSopt!R81,"")</f>
        <v/>
      </c>
      <c r="T81" s="40" t="str">
        <f>IFERROR(#REF!/GAMSopt!S81,"")</f>
        <v/>
      </c>
      <c r="U81" s="40" t="str">
        <f>IFERROR(#REF!/GAMSopt!T81,"")</f>
        <v/>
      </c>
      <c r="V81" s="40" t="str">
        <f>IFERROR(#REF!/GAMSopt!U81,"")</f>
        <v/>
      </c>
      <c r="W81" s="40" t="str">
        <f>IFERROR(#REF!/GAMSopt!V81,"")</f>
        <v/>
      </c>
      <c r="X81" s="40" t="str">
        <f>IFERROR(#REF!/GAMSopt!W81,"")</f>
        <v/>
      </c>
      <c r="Y81" s="40" t="str">
        <f>IFERROR(#REF!/GAMSopt!X81,"")</f>
        <v/>
      </c>
      <c r="Z81" s="40" t="str">
        <f>IFERROR(#REF!/GAMSopt!Y81,"")</f>
        <v/>
      </c>
      <c r="AA81" s="40" t="str">
        <f>IFERROR(#REF!/GAMSopt!Z81,"")</f>
        <v/>
      </c>
      <c r="AB81" s="40" t="str">
        <f>IFERROR(#REF!/GAMSopt!AA81,"")</f>
        <v/>
      </c>
      <c r="AC81" s="40" t="str">
        <f>IFERROR(#REF!/GAMSopt!AB81,"")</f>
        <v/>
      </c>
      <c r="AD81" s="40" t="str">
        <f>IFERROR(#REF!/GAMSopt!AC81,"")</f>
        <v/>
      </c>
      <c r="AE81" s="40" t="str">
        <f>IFERROR(#REF!/GAMSopt!AD81,"")</f>
        <v/>
      </c>
      <c r="AF81" s="40" t="str">
        <f>IFERROR(#REF!/GAMSopt!AE81,"")</f>
        <v/>
      </c>
      <c r="AG81" s="40" t="str">
        <f>IFERROR(#REF!/GAMSopt!AF81,"")</f>
        <v/>
      </c>
      <c r="AH81" s="40" t="str">
        <f>IFERROR(#REF!/GAMSopt!AG81,"")</f>
        <v/>
      </c>
      <c r="AI81" s="40" t="str">
        <f>IFERROR(#REF!/GAMSopt!AH81,"")</f>
        <v/>
      </c>
      <c r="AJ81" s="40" t="str">
        <f>IFERROR(#REF!/GAMSopt!AI81,"")</f>
        <v/>
      </c>
      <c r="AK81" s="40" t="str">
        <f>IFERROR(#REF!/GAMSopt!AJ81,"")</f>
        <v/>
      </c>
      <c r="AL81" s="40" t="str">
        <f>IFERROR(#REF!/GAMSopt!AK81,"")</f>
        <v/>
      </c>
      <c r="AM81" s="40" t="str">
        <f>IFERROR(#REF!/GAMSopt!AL81,"")</f>
        <v/>
      </c>
      <c r="AN81" s="40" t="str">
        <f>IFERROR(#REF!/GAMSopt!AM81,"")</f>
        <v/>
      </c>
      <c r="AO81" s="40" t="str">
        <f>IFERROR(#REF!/GAMSopt!AN81,"")</f>
        <v/>
      </c>
      <c r="AP81" s="40" t="str">
        <f>IFERROR(#REF!/GAMSopt!AO81,"")</f>
        <v/>
      </c>
      <c r="AQ81" s="40" t="str">
        <f>IFERROR(#REF!/GAMSopt!AP81,"")</f>
        <v/>
      </c>
      <c r="AR81" s="40" t="str">
        <f>IFERROR(#REF!/GAMSopt!AQ81,"")</f>
        <v/>
      </c>
      <c r="AS81" s="40" t="str">
        <f>IFERROR(#REF!/GAMSopt!AR81,"")</f>
        <v/>
      </c>
      <c r="AT81" s="40" t="str">
        <f>IFERROR(#REF!/GAMSopt!AS81,"")</f>
        <v/>
      </c>
      <c r="AU81" s="40" t="str">
        <f>IFERROR(#REF!/GAMSopt!AT81,"")</f>
        <v/>
      </c>
      <c r="AV81" s="40" t="str">
        <f>IFERROR(#REF!/GAMSopt!AU81,"")</f>
        <v/>
      </c>
      <c r="AW81" s="40" t="str">
        <f>IFERROR(#REF!/GAMSopt!AV81,"")</f>
        <v/>
      </c>
      <c r="AX81" s="40" t="str">
        <f>IFERROR(#REF!/GAMSopt!AW81,"")</f>
        <v/>
      </c>
      <c r="AY81" s="40" t="str">
        <f>IFERROR(#REF!/GAMSopt!AX81,"")</f>
        <v/>
      </c>
      <c r="AZ81" s="40" t="str">
        <f>IFERROR(#REF!/GAMSopt!AY81,"")</f>
        <v/>
      </c>
      <c r="BA81" s="40" t="str">
        <f>IFERROR(#REF!/GAMSopt!AZ81,"")</f>
        <v/>
      </c>
      <c r="BB81" s="40" t="str">
        <f>IFERROR(#REF!/GAMSopt!BA81,"")</f>
        <v/>
      </c>
      <c r="BC81" s="40" t="str">
        <f>IFERROR(#REF!/GAMSopt!BB81,"")</f>
        <v/>
      </c>
      <c r="BD81" s="40" t="str">
        <f>IFERROR(#REF!/GAMSopt!BC81,"")</f>
        <v/>
      </c>
      <c r="BE81" s="40" t="str">
        <f>IFERROR(#REF!/GAMSopt!BD81,"")</f>
        <v/>
      </c>
      <c r="BF81" s="40" t="str">
        <f>IFERROR(#REF!/GAMSopt!BE81,"")</f>
        <v/>
      </c>
      <c r="BG81" s="40" t="str">
        <f>IFERROR(#REF!/GAMSopt!BF81,"")</f>
        <v/>
      </c>
      <c r="BH81" s="40" t="str">
        <f>IFERROR(#REF!/GAMSopt!BG81,"")</f>
        <v/>
      </c>
      <c r="BI81" s="40" t="str">
        <f>IFERROR(#REF!/GAMSopt!BH81,"")</f>
        <v/>
      </c>
      <c r="BJ81" s="40" t="str">
        <f>IFERROR(#REF!/GAMSopt!BI81,"")</f>
        <v/>
      </c>
    </row>
    <row r="82" spans="1:62" x14ac:dyDescent="0.15">
      <c r="A82" t="e">
        <f>#REF!</f>
        <v>#REF!</v>
      </c>
      <c r="B82" t="str">
        <f>GAMSopt!A82</f>
        <v>Speed of Adjustment Parameter for Atmospheric Temperature</v>
      </c>
      <c r="C82" s="40" t="str">
        <f>IFERROR(#REF!/GAMSopt!B82,"")</f>
        <v/>
      </c>
      <c r="D82" s="40" t="str">
        <f>IFERROR(#REF!/GAMSopt!C82,"")</f>
        <v/>
      </c>
      <c r="E82" s="40" t="str">
        <f>IFERROR(#REF!/GAMSopt!D82,"")</f>
        <v/>
      </c>
      <c r="F82" s="40" t="str">
        <f>IFERROR(#REF!/GAMSopt!E82,"")</f>
        <v/>
      </c>
      <c r="G82" s="40" t="str">
        <f>IFERROR(#REF!/GAMSopt!F82,"")</f>
        <v/>
      </c>
      <c r="H82" s="40" t="str">
        <f>IFERROR(#REF!/GAMSopt!G82,"")</f>
        <v/>
      </c>
      <c r="I82" s="40" t="str">
        <f>IFERROR(#REF!/GAMSopt!H82,"")</f>
        <v/>
      </c>
      <c r="J82" s="40" t="str">
        <f>IFERROR(#REF!/GAMSopt!I82,"")</f>
        <v/>
      </c>
      <c r="K82" s="40" t="str">
        <f>IFERROR(#REF!/GAMSopt!J82,"")</f>
        <v/>
      </c>
      <c r="L82" s="40" t="str">
        <f>IFERROR(#REF!/GAMSopt!K82,"")</f>
        <v/>
      </c>
      <c r="M82" s="40" t="str">
        <f>IFERROR(#REF!/GAMSopt!L82,"")</f>
        <v/>
      </c>
      <c r="N82" s="40" t="str">
        <f>IFERROR(#REF!/GAMSopt!M82,"")</f>
        <v/>
      </c>
      <c r="O82" s="40" t="str">
        <f>IFERROR(#REF!/GAMSopt!N82,"")</f>
        <v/>
      </c>
      <c r="P82" s="40" t="str">
        <f>IFERROR(#REF!/GAMSopt!O82,"")</f>
        <v/>
      </c>
      <c r="Q82" s="40" t="str">
        <f>IFERROR(#REF!/GAMSopt!P82,"")</f>
        <v/>
      </c>
      <c r="R82" s="40" t="str">
        <f>IFERROR(#REF!/GAMSopt!Q82,"")</f>
        <v/>
      </c>
      <c r="S82" s="40" t="str">
        <f>IFERROR(#REF!/GAMSopt!R82,"")</f>
        <v/>
      </c>
      <c r="T82" s="40" t="str">
        <f>IFERROR(#REF!/GAMSopt!S82,"")</f>
        <v/>
      </c>
      <c r="U82" s="40" t="str">
        <f>IFERROR(#REF!/GAMSopt!T82,"")</f>
        <v/>
      </c>
      <c r="V82" s="40" t="str">
        <f>IFERROR(#REF!/GAMSopt!U82,"")</f>
        <v/>
      </c>
      <c r="W82" s="40" t="str">
        <f>IFERROR(#REF!/GAMSopt!V82,"")</f>
        <v/>
      </c>
      <c r="X82" s="40" t="str">
        <f>IFERROR(#REF!/GAMSopt!W82,"")</f>
        <v/>
      </c>
      <c r="Y82" s="40" t="str">
        <f>IFERROR(#REF!/GAMSopt!X82,"")</f>
        <v/>
      </c>
      <c r="Z82" s="40" t="str">
        <f>IFERROR(#REF!/GAMSopt!Y82,"")</f>
        <v/>
      </c>
      <c r="AA82" s="40" t="str">
        <f>IFERROR(#REF!/GAMSopt!Z82,"")</f>
        <v/>
      </c>
      <c r="AB82" s="40" t="str">
        <f>IFERROR(#REF!/GAMSopt!AA82,"")</f>
        <v/>
      </c>
      <c r="AC82" s="40" t="str">
        <f>IFERROR(#REF!/GAMSopt!AB82,"")</f>
        <v/>
      </c>
      <c r="AD82" s="40" t="str">
        <f>IFERROR(#REF!/GAMSopt!AC82,"")</f>
        <v/>
      </c>
      <c r="AE82" s="40" t="str">
        <f>IFERROR(#REF!/GAMSopt!AD82,"")</f>
        <v/>
      </c>
      <c r="AF82" s="40" t="str">
        <f>IFERROR(#REF!/GAMSopt!AE82,"")</f>
        <v/>
      </c>
      <c r="AG82" s="40" t="str">
        <f>IFERROR(#REF!/GAMSopt!AF82,"")</f>
        <v/>
      </c>
      <c r="AH82" s="40" t="str">
        <f>IFERROR(#REF!/GAMSopt!AG82,"")</f>
        <v/>
      </c>
      <c r="AI82" s="40" t="str">
        <f>IFERROR(#REF!/GAMSopt!AH82,"")</f>
        <v/>
      </c>
      <c r="AJ82" s="40" t="str">
        <f>IFERROR(#REF!/GAMSopt!AI82,"")</f>
        <v/>
      </c>
      <c r="AK82" s="40" t="str">
        <f>IFERROR(#REF!/GAMSopt!AJ82,"")</f>
        <v/>
      </c>
      <c r="AL82" s="40" t="str">
        <f>IFERROR(#REF!/GAMSopt!AK82,"")</f>
        <v/>
      </c>
      <c r="AM82" s="40" t="str">
        <f>IFERROR(#REF!/GAMSopt!AL82,"")</f>
        <v/>
      </c>
      <c r="AN82" s="40" t="str">
        <f>IFERROR(#REF!/GAMSopt!AM82,"")</f>
        <v/>
      </c>
      <c r="AO82" s="40" t="str">
        <f>IFERROR(#REF!/GAMSopt!AN82,"")</f>
        <v/>
      </c>
      <c r="AP82" s="40" t="str">
        <f>IFERROR(#REF!/GAMSopt!AO82,"")</f>
        <v/>
      </c>
      <c r="AQ82" s="40" t="str">
        <f>IFERROR(#REF!/GAMSopt!AP82,"")</f>
        <v/>
      </c>
      <c r="AR82" s="40" t="str">
        <f>IFERROR(#REF!/GAMSopt!AQ82,"")</f>
        <v/>
      </c>
      <c r="AS82" s="40" t="str">
        <f>IFERROR(#REF!/GAMSopt!AR82,"")</f>
        <v/>
      </c>
      <c r="AT82" s="40" t="str">
        <f>IFERROR(#REF!/GAMSopt!AS82,"")</f>
        <v/>
      </c>
      <c r="AU82" s="40" t="str">
        <f>IFERROR(#REF!/GAMSopt!AT82,"")</f>
        <v/>
      </c>
      <c r="AV82" s="40" t="str">
        <f>IFERROR(#REF!/GAMSopt!AU82,"")</f>
        <v/>
      </c>
      <c r="AW82" s="40" t="str">
        <f>IFERROR(#REF!/GAMSopt!AV82,"")</f>
        <v/>
      </c>
      <c r="AX82" s="40" t="str">
        <f>IFERROR(#REF!/GAMSopt!AW82,"")</f>
        <v/>
      </c>
      <c r="AY82" s="40" t="str">
        <f>IFERROR(#REF!/GAMSopt!AX82,"")</f>
        <v/>
      </c>
      <c r="AZ82" s="40" t="str">
        <f>IFERROR(#REF!/GAMSopt!AY82,"")</f>
        <v/>
      </c>
      <c r="BA82" s="40" t="str">
        <f>IFERROR(#REF!/GAMSopt!AZ82,"")</f>
        <v/>
      </c>
      <c r="BB82" s="40" t="str">
        <f>IFERROR(#REF!/GAMSopt!BA82,"")</f>
        <v/>
      </c>
      <c r="BC82" s="40" t="str">
        <f>IFERROR(#REF!/GAMSopt!BB82,"")</f>
        <v/>
      </c>
      <c r="BD82" s="40" t="str">
        <f>IFERROR(#REF!/GAMSopt!BC82,"")</f>
        <v/>
      </c>
      <c r="BE82" s="40" t="str">
        <f>IFERROR(#REF!/GAMSopt!BD82,"")</f>
        <v/>
      </c>
      <c r="BF82" s="40" t="str">
        <f>IFERROR(#REF!/GAMSopt!BE82,"")</f>
        <v/>
      </c>
      <c r="BG82" s="40" t="str">
        <f>IFERROR(#REF!/GAMSopt!BF82,"")</f>
        <v/>
      </c>
      <c r="BH82" s="40" t="str">
        <f>IFERROR(#REF!/GAMSopt!BG82,"")</f>
        <v/>
      </c>
      <c r="BI82" s="40" t="str">
        <f>IFERROR(#REF!/GAMSopt!BH82,"")</f>
        <v/>
      </c>
      <c r="BJ82" s="40" t="str">
        <f>IFERROR(#REF!/GAMSopt!BI82,"")</f>
        <v/>
      </c>
    </row>
    <row r="83" spans="1:62" x14ac:dyDescent="0.15">
      <c r="A83" t="e">
        <f>#REF!</f>
        <v>#REF!</v>
      </c>
      <c r="B83" t="str">
        <f>GAMSopt!A83</f>
        <v>Coefficient of Heat Loss from Atmosphere to Oceans</v>
      </c>
      <c r="C83" s="40" t="str">
        <f>IFERROR(#REF!/GAMSopt!B83,"")</f>
        <v/>
      </c>
      <c r="D83" s="40" t="str">
        <f>IFERROR(#REF!/GAMSopt!C83,"")</f>
        <v/>
      </c>
      <c r="E83" s="40" t="str">
        <f>IFERROR(#REF!/GAMSopt!D83,"")</f>
        <v/>
      </c>
      <c r="F83" s="40" t="str">
        <f>IFERROR(#REF!/GAMSopt!E83,"")</f>
        <v/>
      </c>
      <c r="G83" s="40" t="str">
        <f>IFERROR(#REF!/GAMSopt!F83,"")</f>
        <v/>
      </c>
      <c r="H83" s="40" t="str">
        <f>IFERROR(#REF!/GAMSopt!G83,"")</f>
        <v/>
      </c>
      <c r="I83" s="40" t="str">
        <f>IFERROR(#REF!/GAMSopt!H83,"")</f>
        <v/>
      </c>
      <c r="J83" s="40" t="str">
        <f>IFERROR(#REF!/GAMSopt!I83,"")</f>
        <v/>
      </c>
      <c r="K83" s="40" t="str">
        <f>IFERROR(#REF!/GAMSopt!J83,"")</f>
        <v/>
      </c>
      <c r="L83" s="40" t="str">
        <f>IFERROR(#REF!/GAMSopt!K83,"")</f>
        <v/>
      </c>
      <c r="M83" s="40" t="str">
        <f>IFERROR(#REF!/GAMSopt!L83,"")</f>
        <v/>
      </c>
      <c r="N83" s="40" t="str">
        <f>IFERROR(#REF!/GAMSopt!M83,"")</f>
        <v/>
      </c>
      <c r="O83" s="40" t="str">
        <f>IFERROR(#REF!/GAMSopt!N83,"")</f>
        <v/>
      </c>
      <c r="P83" s="40" t="str">
        <f>IFERROR(#REF!/GAMSopt!O83,"")</f>
        <v/>
      </c>
      <c r="Q83" s="40" t="str">
        <f>IFERROR(#REF!/GAMSopt!P83,"")</f>
        <v/>
      </c>
      <c r="R83" s="40" t="str">
        <f>IFERROR(#REF!/GAMSopt!Q83,"")</f>
        <v/>
      </c>
      <c r="S83" s="40" t="str">
        <f>IFERROR(#REF!/GAMSopt!R83,"")</f>
        <v/>
      </c>
      <c r="T83" s="40" t="str">
        <f>IFERROR(#REF!/GAMSopt!S83,"")</f>
        <v/>
      </c>
      <c r="U83" s="40" t="str">
        <f>IFERROR(#REF!/GAMSopt!T83,"")</f>
        <v/>
      </c>
      <c r="V83" s="40" t="str">
        <f>IFERROR(#REF!/GAMSopt!U83,"")</f>
        <v/>
      </c>
      <c r="W83" s="40" t="str">
        <f>IFERROR(#REF!/GAMSopt!V83,"")</f>
        <v/>
      </c>
      <c r="X83" s="40" t="str">
        <f>IFERROR(#REF!/GAMSopt!W83,"")</f>
        <v/>
      </c>
      <c r="Y83" s="40" t="str">
        <f>IFERROR(#REF!/GAMSopt!X83,"")</f>
        <v/>
      </c>
      <c r="Z83" s="40" t="str">
        <f>IFERROR(#REF!/GAMSopt!Y83,"")</f>
        <v/>
      </c>
      <c r="AA83" s="40" t="str">
        <f>IFERROR(#REF!/GAMSopt!Z83,"")</f>
        <v/>
      </c>
      <c r="AB83" s="40" t="str">
        <f>IFERROR(#REF!/GAMSopt!AA83,"")</f>
        <v/>
      </c>
      <c r="AC83" s="40" t="str">
        <f>IFERROR(#REF!/GAMSopt!AB83,"")</f>
        <v/>
      </c>
      <c r="AD83" s="40" t="str">
        <f>IFERROR(#REF!/GAMSopt!AC83,"")</f>
        <v/>
      </c>
      <c r="AE83" s="40" t="str">
        <f>IFERROR(#REF!/GAMSopt!AD83,"")</f>
        <v/>
      </c>
      <c r="AF83" s="40" t="str">
        <f>IFERROR(#REF!/GAMSopt!AE83,"")</f>
        <v/>
      </c>
      <c r="AG83" s="40" t="str">
        <f>IFERROR(#REF!/GAMSopt!AF83,"")</f>
        <v/>
      </c>
      <c r="AH83" s="40" t="str">
        <f>IFERROR(#REF!/GAMSopt!AG83,"")</f>
        <v/>
      </c>
      <c r="AI83" s="40" t="str">
        <f>IFERROR(#REF!/GAMSopt!AH83,"")</f>
        <v/>
      </c>
      <c r="AJ83" s="40" t="str">
        <f>IFERROR(#REF!/GAMSopt!AI83,"")</f>
        <v/>
      </c>
      <c r="AK83" s="40" t="str">
        <f>IFERROR(#REF!/GAMSopt!AJ83,"")</f>
        <v/>
      </c>
      <c r="AL83" s="40" t="str">
        <f>IFERROR(#REF!/GAMSopt!AK83,"")</f>
        <v/>
      </c>
      <c r="AM83" s="40" t="str">
        <f>IFERROR(#REF!/GAMSopt!AL83,"")</f>
        <v/>
      </c>
      <c r="AN83" s="40" t="str">
        <f>IFERROR(#REF!/GAMSopt!AM83,"")</f>
        <v/>
      </c>
      <c r="AO83" s="40" t="str">
        <f>IFERROR(#REF!/GAMSopt!AN83,"")</f>
        <v/>
      </c>
      <c r="AP83" s="40" t="str">
        <f>IFERROR(#REF!/GAMSopt!AO83,"")</f>
        <v/>
      </c>
      <c r="AQ83" s="40" t="str">
        <f>IFERROR(#REF!/GAMSopt!AP83,"")</f>
        <v/>
      </c>
      <c r="AR83" s="40" t="str">
        <f>IFERROR(#REF!/GAMSopt!AQ83,"")</f>
        <v/>
      </c>
      <c r="AS83" s="40" t="str">
        <f>IFERROR(#REF!/GAMSopt!AR83,"")</f>
        <v/>
      </c>
      <c r="AT83" s="40" t="str">
        <f>IFERROR(#REF!/GAMSopt!AS83,"")</f>
        <v/>
      </c>
      <c r="AU83" s="40" t="str">
        <f>IFERROR(#REF!/GAMSopt!AT83,"")</f>
        <v/>
      </c>
      <c r="AV83" s="40" t="str">
        <f>IFERROR(#REF!/GAMSopt!AU83,"")</f>
        <v/>
      </c>
      <c r="AW83" s="40" t="str">
        <f>IFERROR(#REF!/GAMSopt!AV83,"")</f>
        <v/>
      </c>
      <c r="AX83" s="40" t="str">
        <f>IFERROR(#REF!/GAMSopt!AW83,"")</f>
        <v/>
      </c>
      <c r="AY83" s="40" t="str">
        <f>IFERROR(#REF!/GAMSopt!AX83,"")</f>
        <v/>
      </c>
      <c r="AZ83" s="40" t="str">
        <f>IFERROR(#REF!/GAMSopt!AY83,"")</f>
        <v/>
      </c>
      <c r="BA83" s="40" t="str">
        <f>IFERROR(#REF!/GAMSopt!AZ83,"")</f>
        <v/>
      </c>
      <c r="BB83" s="40" t="str">
        <f>IFERROR(#REF!/GAMSopt!BA83,"")</f>
        <v/>
      </c>
      <c r="BC83" s="40" t="str">
        <f>IFERROR(#REF!/GAMSopt!BB83,"")</f>
        <v/>
      </c>
      <c r="BD83" s="40" t="str">
        <f>IFERROR(#REF!/GAMSopt!BC83,"")</f>
        <v/>
      </c>
      <c r="BE83" s="40" t="str">
        <f>IFERROR(#REF!/GAMSopt!BD83,"")</f>
        <v/>
      </c>
      <c r="BF83" s="40" t="str">
        <f>IFERROR(#REF!/GAMSopt!BE83,"")</f>
        <v/>
      </c>
      <c r="BG83" s="40" t="str">
        <f>IFERROR(#REF!/GAMSopt!BF83,"")</f>
        <v/>
      </c>
      <c r="BH83" s="40" t="str">
        <f>IFERROR(#REF!/GAMSopt!BG83,"")</f>
        <v/>
      </c>
      <c r="BI83" s="40" t="str">
        <f>IFERROR(#REF!/GAMSopt!BH83,"")</f>
        <v/>
      </c>
      <c r="BJ83" s="40" t="str">
        <f>IFERROR(#REF!/GAMSopt!BI83,"")</f>
        <v/>
      </c>
    </row>
    <row r="84" spans="1:62" x14ac:dyDescent="0.15">
      <c r="A84" t="e">
        <f>#REF!</f>
        <v>#REF!</v>
      </c>
      <c r="B84" t="str">
        <f>GAMSopt!A84</f>
        <v>Coefficient of Heat Gain by Deep Oceans</v>
      </c>
      <c r="C84" s="40" t="str">
        <f>IFERROR(#REF!/GAMSopt!B84,"")</f>
        <v/>
      </c>
      <c r="D84" s="40" t="str">
        <f>IFERROR(#REF!/GAMSopt!C84,"")</f>
        <v/>
      </c>
      <c r="E84" s="40" t="str">
        <f>IFERROR(#REF!/GAMSopt!D84,"")</f>
        <v/>
      </c>
      <c r="F84" s="40" t="str">
        <f>IFERROR(#REF!/GAMSopt!E84,"")</f>
        <v/>
      </c>
      <c r="G84" s="40" t="str">
        <f>IFERROR(#REF!/GAMSopt!F84,"")</f>
        <v/>
      </c>
      <c r="H84" s="40" t="str">
        <f>IFERROR(#REF!/GAMSopt!G84,"")</f>
        <v/>
      </c>
      <c r="I84" s="40" t="str">
        <f>IFERROR(#REF!/GAMSopt!H84,"")</f>
        <v/>
      </c>
      <c r="J84" s="40" t="str">
        <f>IFERROR(#REF!/GAMSopt!I84,"")</f>
        <v/>
      </c>
      <c r="K84" s="40" t="str">
        <f>IFERROR(#REF!/GAMSopt!J84,"")</f>
        <v/>
      </c>
      <c r="L84" s="40" t="str">
        <f>IFERROR(#REF!/GAMSopt!K84,"")</f>
        <v/>
      </c>
      <c r="M84" s="40" t="str">
        <f>IFERROR(#REF!/GAMSopt!L84,"")</f>
        <v/>
      </c>
      <c r="N84" s="40" t="str">
        <f>IFERROR(#REF!/GAMSopt!M84,"")</f>
        <v/>
      </c>
      <c r="O84" s="40" t="str">
        <f>IFERROR(#REF!/GAMSopt!N84,"")</f>
        <v/>
      </c>
      <c r="P84" s="40" t="str">
        <f>IFERROR(#REF!/GAMSopt!O84,"")</f>
        <v/>
      </c>
      <c r="Q84" s="40" t="str">
        <f>IFERROR(#REF!/GAMSopt!P84,"")</f>
        <v/>
      </c>
      <c r="R84" s="40" t="str">
        <f>IFERROR(#REF!/GAMSopt!Q84,"")</f>
        <v/>
      </c>
      <c r="S84" s="40" t="str">
        <f>IFERROR(#REF!/GAMSopt!R84,"")</f>
        <v/>
      </c>
      <c r="T84" s="40" t="str">
        <f>IFERROR(#REF!/GAMSopt!S84,"")</f>
        <v/>
      </c>
      <c r="U84" s="40" t="str">
        <f>IFERROR(#REF!/GAMSopt!T84,"")</f>
        <v/>
      </c>
      <c r="V84" s="40" t="str">
        <f>IFERROR(#REF!/GAMSopt!U84,"")</f>
        <v/>
      </c>
      <c r="W84" s="40" t="str">
        <f>IFERROR(#REF!/GAMSopt!V84,"")</f>
        <v/>
      </c>
      <c r="X84" s="40" t="str">
        <f>IFERROR(#REF!/GAMSopt!W84,"")</f>
        <v/>
      </c>
      <c r="Y84" s="40" t="str">
        <f>IFERROR(#REF!/GAMSopt!X84,"")</f>
        <v/>
      </c>
      <c r="Z84" s="40" t="str">
        <f>IFERROR(#REF!/GAMSopt!Y84,"")</f>
        <v/>
      </c>
      <c r="AA84" s="40" t="str">
        <f>IFERROR(#REF!/GAMSopt!Z84,"")</f>
        <v/>
      </c>
      <c r="AB84" s="40" t="str">
        <f>IFERROR(#REF!/GAMSopt!AA84,"")</f>
        <v/>
      </c>
      <c r="AC84" s="40" t="str">
        <f>IFERROR(#REF!/GAMSopt!AB84,"")</f>
        <v/>
      </c>
      <c r="AD84" s="40" t="str">
        <f>IFERROR(#REF!/GAMSopt!AC84,"")</f>
        <v/>
      </c>
      <c r="AE84" s="40" t="str">
        <f>IFERROR(#REF!/GAMSopt!AD84,"")</f>
        <v/>
      </c>
      <c r="AF84" s="40" t="str">
        <f>IFERROR(#REF!/GAMSopt!AE84,"")</f>
        <v/>
      </c>
      <c r="AG84" s="40" t="str">
        <f>IFERROR(#REF!/GAMSopt!AF84,"")</f>
        <v/>
      </c>
      <c r="AH84" s="40" t="str">
        <f>IFERROR(#REF!/GAMSopt!AG84,"")</f>
        <v/>
      </c>
      <c r="AI84" s="40" t="str">
        <f>IFERROR(#REF!/GAMSopt!AH84,"")</f>
        <v/>
      </c>
      <c r="AJ84" s="40" t="str">
        <f>IFERROR(#REF!/GAMSopt!AI84,"")</f>
        <v/>
      </c>
      <c r="AK84" s="40" t="str">
        <f>IFERROR(#REF!/GAMSopt!AJ84,"")</f>
        <v/>
      </c>
      <c r="AL84" s="40" t="str">
        <f>IFERROR(#REF!/GAMSopt!AK84,"")</f>
        <v/>
      </c>
      <c r="AM84" s="40" t="str">
        <f>IFERROR(#REF!/GAMSopt!AL84,"")</f>
        <v/>
      </c>
      <c r="AN84" s="40" t="str">
        <f>IFERROR(#REF!/GAMSopt!AM84,"")</f>
        <v/>
      </c>
      <c r="AO84" s="40" t="str">
        <f>IFERROR(#REF!/GAMSopt!AN84,"")</f>
        <v/>
      </c>
      <c r="AP84" s="40" t="str">
        <f>IFERROR(#REF!/GAMSopt!AO84,"")</f>
        <v/>
      </c>
      <c r="AQ84" s="40" t="str">
        <f>IFERROR(#REF!/GAMSopt!AP84,"")</f>
        <v/>
      </c>
      <c r="AR84" s="40" t="str">
        <f>IFERROR(#REF!/GAMSopt!AQ84,"")</f>
        <v/>
      </c>
      <c r="AS84" s="40" t="str">
        <f>IFERROR(#REF!/GAMSopt!AR84,"")</f>
        <v/>
      </c>
      <c r="AT84" s="40" t="str">
        <f>IFERROR(#REF!/GAMSopt!AS84,"")</f>
        <v/>
      </c>
      <c r="AU84" s="40" t="str">
        <f>IFERROR(#REF!/GAMSopt!AT84,"")</f>
        <v/>
      </c>
      <c r="AV84" s="40" t="str">
        <f>IFERROR(#REF!/GAMSopt!AU84,"")</f>
        <v/>
      </c>
      <c r="AW84" s="40" t="str">
        <f>IFERROR(#REF!/GAMSopt!AV84,"")</f>
        <v/>
      </c>
      <c r="AX84" s="40" t="str">
        <f>IFERROR(#REF!/GAMSopt!AW84,"")</f>
        <v/>
      </c>
      <c r="AY84" s="40" t="str">
        <f>IFERROR(#REF!/GAMSopt!AX84,"")</f>
        <v/>
      </c>
      <c r="AZ84" s="40" t="str">
        <f>IFERROR(#REF!/GAMSopt!AY84,"")</f>
        <v/>
      </c>
      <c r="BA84" s="40" t="str">
        <f>IFERROR(#REF!/GAMSopt!AZ84,"")</f>
        <v/>
      </c>
      <c r="BB84" s="40" t="str">
        <f>IFERROR(#REF!/GAMSopt!BA84,"")</f>
        <v/>
      </c>
      <c r="BC84" s="40" t="str">
        <f>IFERROR(#REF!/GAMSopt!BB84,"")</f>
        <v/>
      </c>
      <c r="BD84" s="40" t="str">
        <f>IFERROR(#REF!/GAMSopt!BC84,"")</f>
        <v/>
      </c>
      <c r="BE84" s="40" t="str">
        <f>IFERROR(#REF!/GAMSopt!BD84,"")</f>
        <v/>
      </c>
      <c r="BF84" s="40" t="str">
        <f>IFERROR(#REF!/GAMSopt!BE84,"")</f>
        <v/>
      </c>
      <c r="BG84" s="40" t="str">
        <f>IFERROR(#REF!/GAMSopt!BF84,"")</f>
        <v/>
      </c>
      <c r="BH84" s="40" t="str">
        <f>IFERROR(#REF!/GAMSopt!BG84,"")</f>
        <v/>
      </c>
      <c r="BI84" s="40" t="str">
        <f>IFERROR(#REF!/GAMSopt!BH84,"")</f>
        <v/>
      </c>
      <c r="BJ84" s="40" t="str">
        <f>IFERROR(#REF!/GAMSopt!BI84,"")</f>
        <v/>
      </c>
    </row>
    <row r="85" spans="1:62" x14ac:dyDescent="0.15">
      <c r="A85" t="e">
        <f>#REF!</f>
        <v>#REF!</v>
      </c>
      <c r="B85" t="str">
        <f>GAMSopt!A85</f>
        <v>** Global Environmental Variables</v>
      </c>
      <c r="C85" s="40" t="str">
        <f>IFERROR(#REF!/GAMSopt!B85,"")</f>
        <v/>
      </c>
      <c r="D85" s="40" t="str">
        <f>IFERROR(#REF!/GAMSopt!C85,"")</f>
        <v/>
      </c>
      <c r="E85" s="40" t="str">
        <f>IFERROR(#REF!/GAMSopt!D85,"")</f>
        <v/>
      </c>
      <c r="F85" s="40" t="str">
        <f>IFERROR(#REF!/GAMSopt!E85,"")</f>
        <v/>
      </c>
      <c r="G85" s="40" t="str">
        <f>IFERROR(#REF!/GAMSopt!F85,"")</f>
        <v/>
      </c>
      <c r="H85" s="40" t="str">
        <f>IFERROR(#REF!/GAMSopt!G85,"")</f>
        <v/>
      </c>
      <c r="I85" s="40" t="str">
        <f>IFERROR(#REF!/GAMSopt!H85,"")</f>
        <v/>
      </c>
      <c r="J85" s="40" t="str">
        <f>IFERROR(#REF!/GAMSopt!I85,"")</f>
        <v/>
      </c>
      <c r="K85" s="40" t="str">
        <f>IFERROR(#REF!/GAMSopt!J85,"")</f>
        <v/>
      </c>
      <c r="L85" s="40" t="str">
        <f>IFERROR(#REF!/GAMSopt!K85,"")</f>
        <v/>
      </c>
      <c r="M85" s="40" t="str">
        <f>IFERROR(#REF!/GAMSopt!L85,"")</f>
        <v/>
      </c>
      <c r="N85" s="40" t="str">
        <f>IFERROR(#REF!/GAMSopt!M85,"")</f>
        <v/>
      </c>
      <c r="O85" s="40" t="str">
        <f>IFERROR(#REF!/GAMSopt!N85,"")</f>
        <v/>
      </c>
      <c r="P85" s="40" t="str">
        <f>IFERROR(#REF!/GAMSopt!O85,"")</f>
        <v/>
      </c>
      <c r="Q85" s="40" t="str">
        <f>IFERROR(#REF!/GAMSopt!P85,"")</f>
        <v/>
      </c>
      <c r="R85" s="40" t="str">
        <f>IFERROR(#REF!/GAMSopt!Q85,"")</f>
        <v/>
      </c>
      <c r="S85" s="40" t="str">
        <f>IFERROR(#REF!/GAMSopt!R85,"")</f>
        <v/>
      </c>
      <c r="T85" s="40" t="str">
        <f>IFERROR(#REF!/GAMSopt!S85,"")</f>
        <v/>
      </c>
      <c r="U85" s="40" t="str">
        <f>IFERROR(#REF!/GAMSopt!T85,"")</f>
        <v/>
      </c>
      <c r="V85" s="40" t="str">
        <f>IFERROR(#REF!/GAMSopt!U85,"")</f>
        <v/>
      </c>
      <c r="W85" s="40" t="str">
        <f>IFERROR(#REF!/GAMSopt!V85,"")</f>
        <v/>
      </c>
      <c r="X85" s="40" t="str">
        <f>IFERROR(#REF!/GAMSopt!W85,"")</f>
        <v/>
      </c>
      <c r="Y85" s="40" t="str">
        <f>IFERROR(#REF!/GAMSopt!X85,"")</f>
        <v/>
      </c>
      <c r="Z85" s="40" t="str">
        <f>IFERROR(#REF!/GAMSopt!Y85,"")</f>
        <v/>
      </c>
      <c r="AA85" s="40" t="str">
        <f>IFERROR(#REF!/GAMSopt!Z85,"")</f>
        <v/>
      </c>
      <c r="AB85" s="40" t="str">
        <f>IFERROR(#REF!/GAMSopt!AA85,"")</f>
        <v/>
      </c>
      <c r="AC85" s="40" t="str">
        <f>IFERROR(#REF!/GAMSopt!AB85,"")</f>
        <v/>
      </c>
      <c r="AD85" s="40" t="str">
        <f>IFERROR(#REF!/GAMSopt!AC85,"")</f>
        <v/>
      </c>
      <c r="AE85" s="40" t="str">
        <f>IFERROR(#REF!/GAMSopt!AD85,"")</f>
        <v/>
      </c>
      <c r="AF85" s="40" t="str">
        <f>IFERROR(#REF!/GAMSopt!AE85,"")</f>
        <v/>
      </c>
      <c r="AG85" s="40" t="str">
        <f>IFERROR(#REF!/GAMSopt!AF85,"")</f>
        <v/>
      </c>
      <c r="AH85" s="40" t="str">
        <f>IFERROR(#REF!/GAMSopt!AG85,"")</f>
        <v/>
      </c>
      <c r="AI85" s="40" t="str">
        <f>IFERROR(#REF!/GAMSopt!AH85,"")</f>
        <v/>
      </c>
      <c r="AJ85" s="40" t="str">
        <f>IFERROR(#REF!/GAMSopt!AI85,"")</f>
        <v/>
      </c>
      <c r="AK85" s="40" t="str">
        <f>IFERROR(#REF!/GAMSopt!AJ85,"")</f>
        <v/>
      </c>
      <c r="AL85" s="40" t="str">
        <f>IFERROR(#REF!/GAMSopt!AK85,"")</f>
        <v/>
      </c>
      <c r="AM85" s="40" t="str">
        <f>IFERROR(#REF!/GAMSopt!AL85,"")</f>
        <v/>
      </c>
      <c r="AN85" s="40" t="str">
        <f>IFERROR(#REF!/GAMSopt!AM85,"")</f>
        <v/>
      </c>
      <c r="AO85" s="40" t="str">
        <f>IFERROR(#REF!/GAMSopt!AN85,"")</f>
        <v/>
      </c>
      <c r="AP85" s="40" t="str">
        <f>IFERROR(#REF!/GAMSopt!AO85,"")</f>
        <v/>
      </c>
      <c r="AQ85" s="40" t="str">
        <f>IFERROR(#REF!/GAMSopt!AP85,"")</f>
        <v/>
      </c>
      <c r="AR85" s="40" t="str">
        <f>IFERROR(#REF!/GAMSopt!AQ85,"")</f>
        <v/>
      </c>
      <c r="AS85" s="40" t="str">
        <f>IFERROR(#REF!/GAMSopt!AR85,"")</f>
        <v/>
      </c>
      <c r="AT85" s="40" t="str">
        <f>IFERROR(#REF!/GAMSopt!AS85,"")</f>
        <v/>
      </c>
      <c r="AU85" s="40" t="str">
        <f>IFERROR(#REF!/GAMSopt!AT85,"")</f>
        <v/>
      </c>
      <c r="AV85" s="40" t="str">
        <f>IFERROR(#REF!/GAMSopt!AU85,"")</f>
        <v/>
      </c>
      <c r="AW85" s="40" t="str">
        <f>IFERROR(#REF!/GAMSopt!AV85,"")</f>
        <v/>
      </c>
      <c r="AX85" s="40" t="str">
        <f>IFERROR(#REF!/GAMSopt!AW85,"")</f>
        <v/>
      </c>
      <c r="AY85" s="40" t="str">
        <f>IFERROR(#REF!/GAMSopt!AX85,"")</f>
        <v/>
      </c>
      <c r="AZ85" s="40" t="str">
        <f>IFERROR(#REF!/GAMSopt!AY85,"")</f>
        <v/>
      </c>
      <c r="BA85" s="40" t="str">
        <f>IFERROR(#REF!/GAMSopt!AZ85,"")</f>
        <v/>
      </c>
      <c r="BB85" s="40" t="str">
        <f>IFERROR(#REF!/GAMSopt!BA85,"")</f>
        <v/>
      </c>
      <c r="BC85" s="40" t="str">
        <f>IFERROR(#REF!/GAMSopt!BB85,"")</f>
        <v/>
      </c>
      <c r="BD85" s="40" t="str">
        <f>IFERROR(#REF!/GAMSopt!BC85,"")</f>
        <v/>
      </c>
      <c r="BE85" s="40" t="str">
        <f>IFERROR(#REF!/GAMSopt!BD85,"")</f>
        <v/>
      </c>
      <c r="BF85" s="40" t="str">
        <f>IFERROR(#REF!/GAMSopt!BE85,"")</f>
        <v/>
      </c>
      <c r="BG85" s="40" t="str">
        <f>IFERROR(#REF!/GAMSopt!BF85,"")</f>
        <v/>
      </c>
      <c r="BH85" s="40" t="str">
        <f>IFERROR(#REF!/GAMSopt!BG85,"")</f>
        <v/>
      </c>
      <c r="BI85" s="40" t="str">
        <f>IFERROR(#REF!/GAMSopt!BH85,"")</f>
        <v/>
      </c>
      <c r="BJ85" s="40" t="str">
        <f>IFERROR(#REF!/GAMSopt!BI85,"")</f>
        <v/>
      </c>
    </row>
    <row r="86" spans="1:62" x14ac:dyDescent="0.15">
      <c r="A86" t="e">
        <f>#REF!</f>
        <v>#REF!</v>
      </c>
      <c r="B86" t="str">
        <f>GAMSopt!A86</f>
        <v>* CARBON CYCLE</v>
      </c>
      <c r="C86" s="40" t="str">
        <f>IFERROR(#REF!/GAMSopt!B86,"")</f>
        <v/>
      </c>
      <c r="D86" s="40" t="str">
        <f>IFERROR(#REF!/GAMSopt!C86,"")</f>
        <v/>
      </c>
      <c r="E86" s="40" t="str">
        <f>IFERROR(#REF!/GAMSopt!D86,"")</f>
        <v/>
      </c>
      <c r="F86" s="40" t="str">
        <f>IFERROR(#REF!/GAMSopt!E86,"")</f>
        <v/>
      </c>
      <c r="G86" s="40" t="str">
        <f>IFERROR(#REF!/GAMSopt!F86,"")</f>
        <v/>
      </c>
      <c r="H86" s="40" t="str">
        <f>IFERROR(#REF!/GAMSopt!G86,"")</f>
        <v/>
      </c>
      <c r="I86" s="40" t="str">
        <f>IFERROR(#REF!/GAMSopt!H86,"")</f>
        <v/>
      </c>
      <c r="J86" s="40" t="str">
        <f>IFERROR(#REF!/GAMSopt!I86,"")</f>
        <v/>
      </c>
      <c r="K86" s="40" t="str">
        <f>IFERROR(#REF!/GAMSopt!J86,"")</f>
        <v/>
      </c>
      <c r="L86" s="40" t="str">
        <f>IFERROR(#REF!/GAMSopt!K86,"")</f>
        <v/>
      </c>
      <c r="M86" s="40" t="str">
        <f>IFERROR(#REF!/GAMSopt!L86,"")</f>
        <v/>
      </c>
      <c r="N86" s="40" t="str">
        <f>IFERROR(#REF!/GAMSopt!M86,"")</f>
        <v/>
      </c>
      <c r="O86" s="40" t="str">
        <f>IFERROR(#REF!/GAMSopt!N86,"")</f>
        <v/>
      </c>
      <c r="P86" s="40" t="str">
        <f>IFERROR(#REF!/GAMSopt!O86,"")</f>
        <v/>
      </c>
      <c r="Q86" s="40" t="str">
        <f>IFERROR(#REF!/GAMSopt!P86,"")</f>
        <v/>
      </c>
      <c r="R86" s="40" t="str">
        <f>IFERROR(#REF!/GAMSopt!Q86,"")</f>
        <v/>
      </c>
      <c r="S86" s="40" t="str">
        <f>IFERROR(#REF!/GAMSopt!R86,"")</f>
        <v/>
      </c>
      <c r="T86" s="40" t="str">
        <f>IFERROR(#REF!/GAMSopt!S86,"")</f>
        <v/>
      </c>
      <c r="U86" s="40" t="str">
        <f>IFERROR(#REF!/GAMSopt!T86,"")</f>
        <v/>
      </c>
      <c r="V86" s="40" t="str">
        <f>IFERROR(#REF!/GAMSopt!U86,"")</f>
        <v/>
      </c>
      <c r="W86" s="40" t="str">
        <f>IFERROR(#REF!/GAMSopt!V86,"")</f>
        <v/>
      </c>
      <c r="X86" s="40" t="str">
        <f>IFERROR(#REF!/GAMSopt!W86,"")</f>
        <v/>
      </c>
      <c r="Y86" s="40" t="str">
        <f>IFERROR(#REF!/GAMSopt!X86,"")</f>
        <v/>
      </c>
      <c r="Z86" s="40" t="str">
        <f>IFERROR(#REF!/GAMSopt!Y86,"")</f>
        <v/>
      </c>
      <c r="AA86" s="40" t="str">
        <f>IFERROR(#REF!/GAMSopt!Z86,"")</f>
        <v/>
      </c>
      <c r="AB86" s="40" t="str">
        <f>IFERROR(#REF!/GAMSopt!AA86,"")</f>
        <v/>
      </c>
      <c r="AC86" s="40" t="str">
        <f>IFERROR(#REF!/GAMSopt!AB86,"")</f>
        <v/>
      </c>
      <c r="AD86" s="40" t="str">
        <f>IFERROR(#REF!/GAMSopt!AC86,"")</f>
        <v/>
      </c>
      <c r="AE86" s="40" t="str">
        <f>IFERROR(#REF!/GAMSopt!AD86,"")</f>
        <v/>
      </c>
      <c r="AF86" s="40" t="str">
        <f>IFERROR(#REF!/GAMSopt!AE86,"")</f>
        <v/>
      </c>
      <c r="AG86" s="40" t="str">
        <f>IFERROR(#REF!/GAMSopt!AF86,"")</f>
        <v/>
      </c>
      <c r="AH86" s="40" t="str">
        <f>IFERROR(#REF!/GAMSopt!AG86,"")</f>
        <v/>
      </c>
      <c r="AI86" s="40" t="str">
        <f>IFERROR(#REF!/GAMSopt!AH86,"")</f>
        <v/>
      </c>
      <c r="AJ86" s="40" t="str">
        <f>IFERROR(#REF!/GAMSopt!AI86,"")</f>
        <v/>
      </c>
      <c r="AK86" s="40" t="str">
        <f>IFERROR(#REF!/GAMSopt!AJ86,"")</f>
        <v/>
      </c>
      <c r="AL86" s="40" t="str">
        <f>IFERROR(#REF!/GAMSopt!AK86,"")</f>
        <v/>
      </c>
      <c r="AM86" s="40" t="str">
        <f>IFERROR(#REF!/GAMSopt!AL86,"")</f>
        <v/>
      </c>
      <c r="AN86" s="40" t="str">
        <f>IFERROR(#REF!/GAMSopt!AM86,"")</f>
        <v/>
      </c>
      <c r="AO86" s="40" t="str">
        <f>IFERROR(#REF!/GAMSopt!AN86,"")</f>
        <v/>
      </c>
      <c r="AP86" s="40" t="str">
        <f>IFERROR(#REF!/GAMSopt!AO86,"")</f>
        <v/>
      </c>
      <c r="AQ86" s="40" t="str">
        <f>IFERROR(#REF!/GAMSopt!AP86,"")</f>
        <v/>
      </c>
      <c r="AR86" s="40" t="str">
        <f>IFERROR(#REF!/GAMSopt!AQ86,"")</f>
        <v/>
      </c>
      <c r="AS86" s="40" t="str">
        <f>IFERROR(#REF!/GAMSopt!AR86,"")</f>
        <v/>
      </c>
      <c r="AT86" s="40" t="str">
        <f>IFERROR(#REF!/GAMSopt!AS86,"")</f>
        <v/>
      </c>
      <c r="AU86" s="40" t="str">
        <f>IFERROR(#REF!/GAMSopt!AT86,"")</f>
        <v/>
      </c>
      <c r="AV86" s="40" t="str">
        <f>IFERROR(#REF!/GAMSopt!AU86,"")</f>
        <v/>
      </c>
      <c r="AW86" s="40" t="str">
        <f>IFERROR(#REF!/GAMSopt!AV86,"")</f>
        <v/>
      </c>
      <c r="AX86" s="40" t="str">
        <f>IFERROR(#REF!/GAMSopt!AW86,"")</f>
        <v/>
      </c>
      <c r="AY86" s="40" t="str">
        <f>IFERROR(#REF!/GAMSopt!AX86,"")</f>
        <v/>
      </c>
      <c r="AZ86" s="40" t="str">
        <f>IFERROR(#REF!/GAMSopt!AY86,"")</f>
        <v/>
      </c>
      <c r="BA86" s="40" t="str">
        <f>IFERROR(#REF!/GAMSopt!AZ86,"")</f>
        <v/>
      </c>
      <c r="BB86" s="40" t="str">
        <f>IFERROR(#REF!/GAMSopt!BA86,"")</f>
        <v/>
      </c>
      <c r="BC86" s="40" t="str">
        <f>IFERROR(#REF!/GAMSopt!BB86,"")</f>
        <v/>
      </c>
      <c r="BD86" s="40" t="str">
        <f>IFERROR(#REF!/GAMSopt!BC86,"")</f>
        <v/>
      </c>
      <c r="BE86" s="40" t="str">
        <f>IFERROR(#REF!/GAMSopt!BD86,"")</f>
        <v/>
      </c>
      <c r="BF86" s="40" t="str">
        <f>IFERROR(#REF!/GAMSopt!BE86,"")</f>
        <v/>
      </c>
      <c r="BG86" s="40" t="str">
        <f>IFERROR(#REF!/GAMSopt!BF86,"")</f>
        <v/>
      </c>
      <c r="BH86" s="40" t="str">
        <f>IFERROR(#REF!/GAMSopt!BG86,"")</f>
        <v/>
      </c>
      <c r="BI86" s="40" t="str">
        <f>IFERROR(#REF!/GAMSopt!BH86,"")</f>
        <v/>
      </c>
      <c r="BJ86" s="40" t="str">
        <f>IFERROR(#REF!/GAMSopt!BI86,"")</f>
        <v/>
      </c>
    </row>
    <row r="87" spans="1:62" x14ac:dyDescent="0.15">
      <c r="A87" t="e">
        <f>#REF!</f>
        <v>#REF!</v>
      </c>
      <c r="B87" t="str">
        <f>GAMSopt!A87</f>
        <v>Atmospheric concentration of carbon (GTC)</v>
      </c>
      <c r="C87" s="40" t="str">
        <f>IFERROR(#REF!/GAMSopt!B87,"")</f>
        <v/>
      </c>
      <c r="D87" s="40" t="str">
        <f>IFERROR(#REF!/GAMSopt!C87,"")</f>
        <v/>
      </c>
      <c r="E87" s="40" t="str">
        <f>IFERROR(#REF!/GAMSopt!D87,"")</f>
        <v/>
      </c>
      <c r="F87" s="40" t="str">
        <f>IFERROR(#REF!/GAMSopt!E87,"")</f>
        <v/>
      </c>
      <c r="G87" s="40" t="str">
        <f>IFERROR(#REF!/GAMSopt!F87,"")</f>
        <v/>
      </c>
      <c r="H87" s="40" t="str">
        <f>IFERROR(#REF!/GAMSopt!G87,"")</f>
        <v/>
      </c>
      <c r="I87" s="40" t="str">
        <f>IFERROR(#REF!/GAMSopt!H87,"")</f>
        <v/>
      </c>
      <c r="J87" s="40" t="str">
        <f>IFERROR(#REF!/GAMSopt!I87,"")</f>
        <v/>
      </c>
      <c r="K87" s="40" t="str">
        <f>IFERROR(#REF!/GAMSopt!J87,"")</f>
        <v/>
      </c>
      <c r="L87" s="40" t="str">
        <f>IFERROR(#REF!/GAMSopt!K87,"")</f>
        <v/>
      </c>
      <c r="M87" s="40" t="str">
        <f>IFERROR(#REF!/GAMSopt!L87,"")</f>
        <v/>
      </c>
      <c r="N87" s="40" t="str">
        <f>IFERROR(#REF!/GAMSopt!M87,"")</f>
        <v/>
      </c>
      <c r="O87" s="40" t="str">
        <f>IFERROR(#REF!/GAMSopt!N87,"")</f>
        <v/>
      </c>
      <c r="P87" s="40" t="str">
        <f>IFERROR(#REF!/GAMSopt!O87,"")</f>
        <v/>
      </c>
      <c r="Q87" s="40" t="str">
        <f>IFERROR(#REF!/GAMSopt!P87,"")</f>
        <v/>
      </c>
      <c r="R87" s="40" t="str">
        <f>IFERROR(#REF!/GAMSopt!Q87,"")</f>
        <v/>
      </c>
      <c r="S87" s="40" t="str">
        <f>IFERROR(#REF!/GAMSopt!R87,"")</f>
        <v/>
      </c>
      <c r="T87" s="40" t="str">
        <f>IFERROR(#REF!/GAMSopt!S87,"")</f>
        <v/>
      </c>
      <c r="U87" s="40" t="str">
        <f>IFERROR(#REF!/GAMSopt!T87,"")</f>
        <v/>
      </c>
      <c r="V87" s="40" t="str">
        <f>IFERROR(#REF!/GAMSopt!U87,"")</f>
        <v/>
      </c>
      <c r="W87" s="40" t="str">
        <f>IFERROR(#REF!/GAMSopt!V87,"")</f>
        <v/>
      </c>
      <c r="X87" s="40" t="str">
        <f>IFERROR(#REF!/GAMSopt!W87,"")</f>
        <v/>
      </c>
      <c r="Y87" s="40" t="str">
        <f>IFERROR(#REF!/GAMSopt!X87,"")</f>
        <v/>
      </c>
      <c r="Z87" s="40" t="str">
        <f>IFERROR(#REF!/GAMSopt!Y87,"")</f>
        <v/>
      </c>
      <c r="AA87" s="40" t="str">
        <f>IFERROR(#REF!/GAMSopt!Z87,"")</f>
        <v/>
      </c>
      <c r="AB87" s="40" t="str">
        <f>IFERROR(#REF!/GAMSopt!AA87,"")</f>
        <v/>
      </c>
      <c r="AC87" s="40" t="str">
        <f>IFERROR(#REF!/GAMSopt!AB87,"")</f>
        <v/>
      </c>
      <c r="AD87" s="40" t="str">
        <f>IFERROR(#REF!/GAMSopt!AC87,"")</f>
        <v/>
      </c>
      <c r="AE87" s="40" t="str">
        <f>IFERROR(#REF!/GAMSopt!AD87,"")</f>
        <v/>
      </c>
      <c r="AF87" s="40" t="str">
        <f>IFERROR(#REF!/GAMSopt!AE87,"")</f>
        <v/>
      </c>
      <c r="AG87" s="40" t="str">
        <f>IFERROR(#REF!/GAMSopt!AF87,"")</f>
        <v/>
      </c>
      <c r="AH87" s="40" t="str">
        <f>IFERROR(#REF!/GAMSopt!AG87,"")</f>
        <v/>
      </c>
      <c r="AI87" s="40" t="str">
        <f>IFERROR(#REF!/GAMSopt!AH87,"")</f>
        <v/>
      </c>
      <c r="AJ87" s="40" t="str">
        <f>IFERROR(#REF!/GAMSopt!AI87,"")</f>
        <v/>
      </c>
      <c r="AK87" s="40" t="str">
        <f>IFERROR(#REF!/GAMSopt!AJ87,"")</f>
        <v/>
      </c>
      <c r="AL87" s="40" t="str">
        <f>IFERROR(#REF!/GAMSopt!AK87,"")</f>
        <v/>
      </c>
      <c r="AM87" s="40" t="str">
        <f>IFERROR(#REF!/GAMSopt!AL87,"")</f>
        <v/>
      </c>
      <c r="AN87" s="40" t="str">
        <f>IFERROR(#REF!/GAMSopt!AM87,"")</f>
        <v/>
      </c>
      <c r="AO87" s="40" t="str">
        <f>IFERROR(#REF!/GAMSopt!AN87,"")</f>
        <v/>
      </c>
      <c r="AP87" s="40" t="str">
        <f>IFERROR(#REF!/GAMSopt!AO87,"")</f>
        <v/>
      </c>
      <c r="AQ87" s="40" t="str">
        <f>IFERROR(#REF!/GAMSopt!AP87,"")</f>
        <v/>
      </c>
      <c r="AR87" s="40" t="str">
        <f>IFERROR(#REF!/GAMSopt!AQ87,"")</f>
        <v/>
      </c>
      <c r="AS87" s="40" t="str">
        <f>IFERROR(#REF!/GAMSopt!AR87,"")</f>
        <v/>
      </c>
      <c r="AT87" s="40" t="str">
        <f>IFERROR(#REF!/GAMSopt!AS87,"")</f>
        <v/>
      </c>
      <c r="AU87" s="40" t="str">
        <f>IFERROR(#REF!/GAMSopt!AT87,"")</f>
        <v/>
      </c>
      <c r="AV87" s="40" t="str">
        <f>IFERROR(#REF!/GAMSopt!AU87,"")</f>
        <v/>
      </c>
      <c r="AW87" s="40" t="str">
        <f>IFERROR(#REF!/GAMSopt!AV87,"")</f>
        <v/>
      </c>
      <c r="AX87" s="40" t="str">
        <f>IFERROR(#REF!/GAMSopt!AW87,"")</f>
        <v/>
      </c>
      <c r="AY87" s="40" t="str">
        <f>IFERROR(#REF!/GAMSopt!AX87,"")</f>
        <v/>
      </c>
      <c r="AZ87" s="40" t="str">
        <f>IFERROR(#REF!/GAMSopt!AY87,"")</f>
        <v/>
      </c>
      <c r="BA87" s="40" t="str">
        <f>IFERROR(#REF!/GAMSopt!AZ87,"")</f>
        <v/>
      </c>
      <c r="BB87" s="40" t="str">
        <f>IFERROR(#REF!/GAMSopt!BA87,"")</f>
        <v/>
      </c>
      <c r="BC87" s="40" t="str">
        <f>IFERROR(#REF!/GAMSopt!BB87,"")</f>
        <v/>
      </c>
      <c r="BD87" s="40" t="str">
        <f>IFERROR(#REF!/GAMSopt!BC87,"")</f>
        <v/>
      </c>
      <c r="BE87" s="40" t="str">
        <f>IFERROR(#REF!/GAMSopt!BD87,"")</f>
        <v/>
      </c>
      <c r="BF87" s="40" t="str">
        <f>IFERROR(#REF!/GAMSopt!BE87,"")</f>
        <v/>
      </c>
      <c r="BG87" s="40" t="str">
        <f>IFERROR(#REF!/GAMSopt!BF87,"")</f>
        <v/>
      </c>
      <c r="BH87" s="40" t="str">
        <f>IFERROR(#REF!/GAMSopt!BG87,"")</f>
        <v/>
      </c>
      <c r="BI87" s="40" t="str">
        <f>IFERROR(#REF!/GAMSopt!BH87,"")</f>
        <v/>
      </c>
      <c r="BJ87" s="40" t="str">
        <f>IFERROR(#REF!/GAMSopt!BI87,"")</f>
        <v/>
      </c>
    </row>
    <row r="88" spans="1:62" x14ac:dyDescent="0.15">
      <c r="A88" t="e">
        <f>#REF!</f>
        <v>#REF!</v>
      </c>
      <c r="B88" t="str">
        <f>GAMSopt!A88</f>
        <v>Atmospheric concentration of carbon (ppm)</v>
      </c>
      <c r="C88" s="40" t="str">
        <f>IFERROR(#REF!/GAMSopt!B88,"")</f>
        <v/>
      </c>
      <c r="D88" s="40" t="str">
        <f>IFERROR(#REF!/GAMSopt!C88,"")</f>
        <v/>
      </c>
      <c r="E88" s="40" t="str">
        <f>IFERROR(#REF!/GAMSopt!D88,"")</f>
        <v/>
      </c>
      <c r="F88" s="40" t="str">
        <f>IFERROR(#REF!/GAMSopt!E88,"")</f>
        <v/>
      </c>
      <c r="G88" s="40" t="str">
        <f>IFERROR(#REF!/GAMSopt!F88,"")</f>
        <v/>
      </c>
      <c r="H88" s="40" t="str">
        <f>IFERROR(#REF!/GAMSopt!G88,"")</f>
        <v/>
      </c>
      <c r="I88" s="40" t="str">
        <f>IFERROR(#REF!/GAMSopt!H88,"")</f>
        <v/>
      </c>
      <c r="J88" s="40" t="str">
        <f>IFERROR(#REF!/GAMSopt!I88,"")</f>
        <v/>
      </c>
      <c r="K88" s="40" t="str">
        <f>IFERROR(#REF!/GAMSopt!J88,"")</f>
        <v/>
      </c>
      <c r="L88" s="40" t="str">
        <f>IFERROR(#REF!/GAMSopt!K88,"")</f>
        <v/>
      </c>
      <c r="M88" s="40" t="str">
        <f>IFERROR(#REF!/GAMSopt!L88,"")</f>
        <v/>
      </c>
      <c r="N88" s="40" t="str">
        <f>IFERROR(#REF!/GAMSopt!M88,"")</f>
        <v/>
      </c>
      <c r="O88" s="40" t="str">
        <f>IFERROR(#REF!/GAMSopt!N88,"")</f>
        <v/>
      </c>
      <c r="P88" s="40" t="str">
        <f>IFERROR(#REF!/GAMSopt!O88,"")</f>
        <v/>
      </c>
      <c r="Q88" s="40" t="str">
        <f>IFERROR(#REF!/GAMSopt!P88,"")</f>
        <v/>
      </c>
      <c r="R88" s="40" t="str">
        <f>IFERROR(#REF!/GAMSopt!Q88,"")</f>
        <v/>
      </c>
      <c r="S88" s="40" t="str">
        <f>IFERROR(#REF!/GAMSopt!R88,"")</f>
        <v/>
      </c>
      <c r="T88" s="40" t="str">
        <f>IFERROR(#REF!/GAMSopt!S88,"")</f>
        <v/>
      </c>
      <c r="U88" s="40" t="str">
        <f>IFERROR(#REF!/GAMSopt!T88,"")</f>
        <v/>
      </c>
      <c r="V88" s="40" t="str">
        <f>IFERROR(#REF!/GAMSopt!U88,"")</f>
        <v/>
      </c>
      <c r="W88" s="40" t="str">
        <f>IFERROR(#REF!/GAMSopt!V88,"")</f>
        <v/>
      </c>
      <c r="X88" s="40" t="str">
        <f>IFERROR(#REF!/GAMSopt!W88,"")</f>
        <v/>
      </c>
      <c r="Y88" s="40" t="str">
        <f>IFERROR(#REF!/GAMSopt!X88,"")</f>
        <v/>
      </c>
      <c r="Z88" s="40" t="str">
        <f>IFERROR(#REF!/GAMSopt!Y88,"")</f>
        <v/>
      </c>
      <c r="AA88" s="40" t="str">
        <f>IFERROR(#REF!/GAMSopt!Z88,"")</f>
        <v/>
      </c>
      <c r="AB88" s="40" t="str">
        <f>IFERROR(#REF!/GAMSopt!AA88,"")</f>
        <v/>
      </c>
      <c r="AC88" s="40" t="str">
        <f>IFERROR(#REF!/GAMSopt!AB88,"")</f>
        <v/>
      </c>
      <c r="AD88" s="40" t="str">
        <f>IFERROR(#REF!/GAMSopt!AC88,"")</f>
        <v/>
      </c>
      <c r="AE88" s="40" t="str">
        <f>IFERROR(#REF!/GAMSopt!AD88,"")</f>
        <v/>
      </c>
      <c r="AF88" s="40" t="str">
        <f>IFERROR(#REF!/GAMSopt!AE88,"")</f>
        <v/>
      </c>
      <c r="AG88" s="40" t="str">
        <f>IFERROR(#REF!/GAMSopt!AF88,"")</f>
        <v/>
      </c>
      <c r="AH88" s="40" t="str">
        <f>IFERROR(#REF!/GAMSopt!AG88,"")</f>
        <v/>
      </c>
      <c r="AI88" s="40" t="str">
        <f>IFERROR(#REF!/GAMSopt!AH88,"")</f>
        <v/>
      </c>
      <c r="AJ88" s="40" t="str">
        <f>IFERROR(#REF!/GAMSopt!AI88,"")</f>
        <v/>
      </c>
      <c r="AK88" s="40" t="str">
        <f>IFERROR(#REF!/GAMSopt!AJ88,"")</f>
        <v/>
      </c>
      <c r="AL88" s="40" t="str">
        <f>IFERROR(#REF!/GAMSopt!AK88,"")</f>
        <v/>
      </c>
      <c r="AM88" s="40" t="str">
        <f>IFERROR(#REF!/GAMSopt!AL88,"")</f>
        <v/>
      </c>
      <c r="AN88" s="40" t="str">
        <f>IFERROR(#REF!/GAMSopt!AM88,"")</f>
        <v/>
      </c>
      <c r="AO88" s="40" t="str">
        <f>IFERROR(#REF!/GAMSopt!AN88,"")</f>
        <v/>
      </c>
      <c r="AP88" s="40" t="str">
        <f>IFERROR(#REF!/GAMSopt!AO88,"")</f>
        <v/>
      </c>
      <c r="AQ88" s="40" t="str">
        <f>IFERROR(#REF!/GAMSopt!AP88,"")</f>
        <v/>
      </c>
      <c r="AR88" s="40" t="str">
        <f>IFERROR(#REF!/GAMSopt!AQ88,"")</f>
        <v/>
      </c>
      <c r="AS88" s="40" t="str">
        <f>IFERROR(#REF!/GAMSopt!AR88,"")</f>
        <v/>
      </c>
      <c r="AT88" s="40" t="str">
        <f>IFERROR(#REF!/GAMSopt!AS88,"")</f>
        <v/>
      </c>
      <c r="AU88" s="40" t="str">
        <f>IFERROR(#REF!/GAMSopt!AT88,"")</f>
        <v/>
      </c>
      <c r="AV88" s="40" t="str">
        <f>IFERROR(#REF!/GAMSopt!AU88,"")</f>
        <v/>
      </c>
      <c r="AW88" s="40" t="str">
        <f>IFERROR(#REF!/GAMSopt!AV88,"")</f>
        <v/>
      </c>
      <c r="AX88" s="40" t="str">
        <f>IFERROR(#REF!/GAMSopt!AW88,"")</f>
        <v/>
      </c>
      <c r="AY88" s="40" t="str">
        <f>IFERROR(#REF!/GAMSopt!AX88,"")</f>
        <v/>
      </c>
      <c r="AZ88" s="40" t="str">
        <f>IFERROR(#REF!/GAMSopt!AY88,"")</f>
        <v/>
      </c>
      <c r="BA88" s="40" t="str">
        <f>IFERROR(#REF!/GAMSopt!AZ88,"")</f>
        <v/>
      </c>
      <c r="BB88" s="40" t="str">
        <f>IFERROR(#REF!/GAMSopt!BA88,"")</f>
        <v/>
      </c>
      <c r="BC88" s="40" t="str">
        <f>IFERROR(#REF!/GAMSopt!BB88,"")</f>
        <v/>
      </c>
      <c r="BD88" s="40" t="str">
        <f>IFERROR(#REF!/GAMSopt!BC88,"")</f>
        <v/>
      </c>
      <c r="BE88" s="40" t="str">
        <f>IFERROR(#REF!/GAMSopt!BD88,"")</f>
        <v/>
      </c>
      <c r="BF88" s="40" t="str">
        <f>IFERROR(#REF!/GAMSopt!BE88,"")</f>
        <v/>
      </c>
      <c r="BG88" s="40" t="str">
        <f>IFERROR(#REF!/GAMSopt!BF88,"")</f>
        <v/>
      </c>
      <c r="BH88" s="40" t="str">
        <f>IFERROR(#REF!/GAMSopt!BG88,"")</f>
        <v/>
      </c>
      <c r="BI88" s="40" t="str">
        <f>IFERROR(#REF!/GAMSopt!BH88,"")</f>
        <v/>
      </c>
      <c r="BJ88" s="40" t="str">
        <f>IFERROR(#REF!/GAMSopt!BI88,"")</f>
        <v/>
      </c>
    </row>
    <row r="89" spans="1:62" x14ac:dyDescent="0.15">
      <c r="A89" t="e">
        <f>#REF!</f>
        <v>#REF!</v>
      </c>
      <c r="B89" t="str">
        <f>GAMSopt!A89</f>
        <v>Concentration in biosphere and upper oceans (GTC)</v>
      </c>
      <c r="C89" s="40" t="str">
        <f>IFERROR(#REF!/GAMSopt!B89,"")</f>
        <v/>
      </c>
      <c r="D89" s="40" t="str">
        <f>IFERROR(#REF!/GAMSopt!C89,"")</f>
        <v/>
      </c>
      <c r="E89" s="40" t="str">
        <f>IFERROR(#REF!/GAMSopt!D89,"")</f>
        <v/>
      </c>
      <c r="F89" s="40" t="str">
        <f>IFERROR(#REF!/GAMSopt!E89,"")</f>
        <v/>
      </c>
      <c r="G89" s="40" t="str">
        <f>IFERROR(#REF!/GAMSopt!F89,"")</f>
        <v/>
      </c>
      <c r="H89" s="40" t="str">
        <f>IFERROR(#REF!/GAMSopt!G89,"")</f>
        <v/>
      </c>
      <c r="I89" s="40" t="str">
        <f>IFERROR(#REF!/GAMSopt!H89,"")</f>
        <v/>
      </c>
      <c r="J89" s="40" t="str">
        <f>IFERROR(#REF!/GAMSopt!I89,"")</f>
        <v/>
      </c>
      <c r="K89" s="40" t="str">
        <f>IFERROR(#REF!/GAMSopt!J89,"")</f>
        <v/>
      </c>
      <c r="L89" s="40" t="str">
        <f>IFERROR(#REF!/GAMSopt!K89,"")</f>
        <v/>
      </c>
      <c r="M89" s="40" t="str">
        <f>IFERROR(#REF!/GAMSopt!L89,"")</f>
        <v/>
      </c>
      <c r="N89" s="40" t="str">
        <f>IFERROR(#REF!/GAMSopt!M89,"")</f>
        <v/>
      </c>
      <c r="O89" s="40" t="str">
        <f>IFERROR(#REF!/GAMSopt!N89,"")</f>
        <v/>
      </c>
      <c r="P89" s="40" t="str">
        <f>IFERROR(#REF!/GAMSopt!O89,"")</f>
        <v/>
      </c>
      <c r="Q89" s="40" t="str">
        <f>IFERROR(#REF!/GAMSopt!P89,"")</f>
        <v/>
      </c>
      <c r="R89" s="40" t="str">
        <f>IFERROR(#REF!/GAMSopt!Q89,"")</f>
        <v/>
      </c>
      <c r="S89" s="40" t="str">
        <f>IFERROR(#REF!/GAMSopt!R89,"")</f>
        <v/>
      </c>
      <c r="T89" s="40" t="str">
        <f>IFERROR(#REF!/GAMSopt!S89,"")</f>
        <v/>
      </c>
      <c r="U89" s="40" t="str">
        <f>IFERROR(#REF!/GAMSopt!T89,"")</f>
        <v/>
      </c>
      <c r="V89" s="40" t="str">
        <f>IFERROR(#REF!/GAMSopt!U89,"")</f>
        <v/>
      </c>
      <c r="W89" s="40" t="str">
        <f>IFERROR(#REF!/GAMSopt!V89,"")</f>
        <v/>
      </c>
      <c r="X89" s="40" t="str">
        <f>IFERROR(#REF!/GAMSopt!W89,"")</f>
        <v/>
      </c>
      <c r="Y89" s="40" t="str">
        <f>IFERROR(#REF!/GAMSopt!X89,"")</f>
        <v/>
      </c>
      <c r="Z89" s="40" t="str">
        <f>IFERROR(#REF!/GAMSopt!Y89,"")</f>
        <v/>
      </c>
      <c r="AA89" s="40" t="str">
        <f>IFERROR(#REF!/GAMSopt!Z89,"")</f>
        <v/>
      </c>
      <c r="AB89" s="40" t="str">
        <f>IFERROR(#REF!/GAMSopt!AA89,"")</f>
        <v/>
      </c>
      <c r="AC89" s="40" t="str">
        <f>IFERROR(#REF!/GAMSopt!AB89,"")</f>
        <v/>
      </c>
      <c r="AD89" s="40" t="str">
        <f>IFERROR(#REF!/GAMSopt!AC89,"")</f>
        <v/>
      </c>
      <c r="AE89" s="40" t="str">
        <f>IFERROR(#REF!/GAMSopt!AD89,"")</f>
        <v/>
      </c>
      <c r="AF89" s="40" t="str">
        <f>IFERROR(#REF!/GAMSopt!AE89,"")</f>
        <v/>
      </c>
      <c r="AG89" s="40" t="str">
        <f>IFERROR(#REF!/GAMSopt!AF89,"")</f>
        <v/>
      </c>
      <c r="AH89" s="40" t="str">
        <f>IFERROR(#REF!/GAMSopt!AG89,"")</f>
        <v/>
      </c>
      <c r="AI89" s="40" t="str">
        <f>IFERROR(#REF!/GAMSopt!AH89,"")</f>
        <v/>
      </c>
      <c r="AJ89" s="40" t="str">
        <f>IFERROR(#REF!/GAMSopt!AI89,"")</f>
        <v/>
      </c>
      <c r="AK89" s="40" t="str">
        <f>IFERROR(#REF!/GAMSopt!AJ89,"")</f>
        <v/>
      </c>
      <c r="AL89" s="40" t="str">
        <f>IFERROR(#REF!/GAMSopt!AK89,"")</f>
        <v/>
      </c>
      <c r="AM89" s="40" t="str">
        <f>IFERROR(#REF!/GAMSopt!AL89,"")</f>
        <v/>
      </c>
      <c r="AN89" s="40" t="str">
        <f>IFERROR(#REF!/GAMSopt!AM89,"")</f>
        <v/>
      </c>
      <c r="AO89" s="40" t="str">
        <f>IFERROR(#REF!/GAMSopt!AN89,"")</f>
        <v/>
      </c>
      <c r="AP89" s="40" t="str">
        <f>IFERROR(#REF!/GAMSopt!AO89,"")</f>
        <v/>
      </c>
      <c r="AQ89" s="40" t="str">
        <f>IFERROR(#REF!/GAMSopt!AP89,"")</f>
        <v/>
      </c>
      <c r="AR89" s="40" t="str">
        <f>IFERROR(#REF!/GAMSopt!AQ89,"")</f>
        <v/>
      </c>
      <c r="AS89" s="40" t="str">
        <f>IFERROR(#REF!/GAMSopt!AR89,"")</f>
        <v/>
      </c>
      <c r="AT89" s="40" t="str">
        <f>IFERROR(#REF!/GAMSopt!AS89,"")</f>
        <v/>
      </c>
      <c r="AU89" s="40" t="str">
        <f>IFERROR(#REF!/GAMSopt!AT89,"")</f>
        <v/>
      </c>
      <c r="AV89" s="40" t="str">
        <f>IFERROR(#REF!/GAMSopt!AU89,"")</f>
        <v/>
      </c>
      <c r="AW89" s="40" t="str">
        <f>IFERROR(#REF!/GAMSopt!AV89,"")</f>
        <v/>
      </c>
      <c r="AX89" s="40" t="str">
        <f>IFERROR(#REF!/GAMSopt!AW89,"")</f>
        <v/>
      </c>
      <c r="AY89" s="40" t="str">
        <f>IFERROR(#REF!/GAMSopt!AX89,"")</f>
        <v/>
      </c>
      <c r="AZ89" s="40" t="str">
        <f>IFERROR(#REF!/GAMSopt!AY89,"")</f>
        <v/>
      </c>
      <c r="BA89" s="40" t="str">
        <f>IFERROR(#REF!/GAMSopt!AZ89,"")</f>
        <v/>
      </c>
      <c r="BB89" s="40" t="str">
        <f>IFERROR(#REF!/GAMSopt!BA89,"")</f>
        <v/>
      </c>
      <c r="BC89" s="40" t="str">
        <f>IFERROR(#REF!/GAMSopt!BB89,"")</f>
        <v/>
      </c>
      <c r="BD89" s="40" t="str">
        <f>IFERROR(#REF!/GAMSopt!BC89,"")</f>
        <v/>
      </c>
      <c r="BE89" s="40" t="str">
        <f>IFERROR(#REF!/GAMSopt!BD89,"")</f>
        <v/>
      </c>
      <c r="BF89" s="40" t="str">
        <f>IFERROR(#REF!/GAMSopt!BE89,"")</f>
        <v/>
      </c>
      <c r="BG89" s="40" t="str">
        <f>IFERROR(#REF!/GAMSopt!BF89,"")</f>
        <v/>
      </c>
      <c r="BH89" s="40" t="str">
        <f>IFERROR(#REF!/GAMSopt!BG89,"")</f>
        <v/>
      </c>
      <c r="BI89" s="40" t="str">
        <f>IFERROR(#REF!/GAMSopt!BH89,"")</f>
        <v/>
      </c>
      <c r="BJ89" s="40" t="str">
        <f>IFERROR(#REF!/GAMSopt!BI89,"")</f>
        <v/>
      </c>
    </row>
    <row r="90" spans="1:62" x14ac:dyDescent="0.15">
      <c r="A90" t="e">
        <f>#REF!</f>
        <v>#REF!</v>
      </c>
      <c r="B90" t="str">
        <f>GAMSopt!A90</f>
        <v>Concentration in deep oceans (GTC)</v>
      </c>
      <c r="C90" s="40" t="str">
        <f>IFERROR(#REF!/GAMSopt!B90,"")</f>
        <v/>
      </c>
      <c r="D90" s="40" t="str">
        <f>IFERROR(#REF!/GAMSopt!C90,"")</f>
        <v/>
      </c>
      <c r="E90" s="40" t="str">
        <f>IFERROR(#REF!/GAMSopt!D90,"")</f>
        <v/>
      </c>
      <c r="F90" s="40" t="str">
        <f>IFERROR(#REF!/GAMSopt!E90,"")</f>
        <v/>
      </c>
      <c r="G90" s="40" t="str">
        <f>IFERROR(#REF!/GAMSopt!F90,"")</f>
        <v/>
      </c>
      <c r="H90" s="40" t="str">
        <f>IFERROR(#REF!/GAMSopt!G90,"")</f>
        <v/>
      </c>
      <c r="I90" s="40" t="str">
        <f>IFERROR(#REF!/GAMSopt!H90,"")</f>
        <v/>
      </c>
      <c r="J90" s="40" t="str">
        <f>IFERROR(#REF!/GAMSopt!I90,"")</f>
        <v/>
      </c>
      <c r="K90" s="40" t="str">
        <f>IFERROR(#REF!/GAMSopt!J90,"")</f>
        <v/>
      </c>
      <c r="L90" s="40" t="str">
        <f>IFERROR(#REF!/GAMSopt!K90,"")</f>
        <v/>
      </c>
      <c r="M90" s="40" t="str">
        <f>IFERROR(#REF!/GAMSopt!L90,"")</f>
        <v/>
      </c>
      <c r="N90" s="40" t="str">
        <f>IFERROR(#REF!/GAMSopt!M90,"")</f>
        <v/>
      </c>
      <c r="O90" s="40" t="str">
        <f>IFERROR(#REF!/GAMSopt!N90,"")</f>
        <v/>
      </c>
      <c r="P90" s="40" t="str">
        <f>IFERROR(#REF!/GAMSopt!O90,"")</f>
        <v/>
      </c>
      <c r="Q90" s="40" t="str">
        <f>IFERROR(#REF!/GAMSopt!P90,"")</f>
        <v/>
      </c>
      <c r="R90" s="40" t="str">
        <f>IFERROR(#REF!/GAMSopt!Q90,"")</f>
        <v/>
      </c>
      <c r="S90" s="40" t="str">
        <f>IFERROR(#REF!/GAMSopt!R90,"")</f>
        <v/>
      </c>
      <c r="T90" s="40" t="str">
        <f>IFERROR(#REF!/GAMSopt!S90,"")</f>
        <v/>
      </c>
      <c r="U90" s="40" t="str">
        <f>IFERROR(#REF!/GAMSopt!T90,"")</f>
        <v/>
      </c>
      <c r="V90" s="40" t="str">
        <f>IFERROR(#REF!/GAMSopt!U90,"")</f>
        <v/>
      </c>
      <c r="W90" s="40" t="str">
        <f>IFERROR(#REF!/GAMSopt!V90,"")</f>
        <v/>
      </c>
      <c r="X90" s="40" t="str">
        <f>IFERROR(#REF!/GAMSopt!W90,"")</f>
        <v/>
      </c>
      <c r="Y90" s="40" t="str">
        <f>IFERROR(#REF!/GAMSopt!X90,"")</f>
        <v/>
      </c>
      <c r="Z90" s="40" t="str">
        <f>IFERROR(#REF!/GAMSopt!Y90,"")</f>
        <v/>
      </c>
      <c r="AA90" s="40" t="str">
        <f>IFERROR(#REF!/GAMSopt!Z90,"")</f>
        <v/>
      </c>
      <c r="AB90" s="40" t="str">
        <f>IFERROR(#REF!/GAMSopt!AA90,"")</f>
        <v/>
      </c>
      <c r="AC90" s="40" t="str">
        <f>IFERROR(#REF!/GAMSopt!AB90,"")</f>
        <v/>
      </c>
      <c r="AD90" s="40" t="str">
        <f>IFERROR(#REF!/GAMSopt!AC90,"")</f>
        <v/>
      </c>
      <c r="AE90" s="40" t="str">
        <f>IFERROR(#REF!/GAMSopt!AD90,"")</f>
        <v/>
      </c>
      <c r="AF90" s="40" t="str">
        <f>IFERROR(#REF!/GAMSopt!AE90,"")</f>
        <v/>
      </c>
      <c r="AG90" s="40" t="str">
        <f>IFERROR(#REF!/GAMSopt!AF90,"")</f>
        <v/>
      </c>
      <c r="AH90" s="40" t="str">
        <f>IFERROR(#REF!/GAMSopt!AG90,"")</f>
        <v/>
      </c>
      <c r="AI90" s="40" t="str">
        <f>IFERROR(#REF!/GAMSopt!AH90,"")</f>
        <v/>
      </c>
      <c r="AJ90" s="40" t="str">
        <f>IFERROR(#REF!/GAMSopt!AI90,"")</f>
        <v/>
      </c>
      <c r="AK90" s="40" t="str">
        <f>IFERROR(#REF!/GAMSopt!AJ90,"")</f>
        <v/>
      </c>
      <c r="AL90" s="40" t="str">
        <f>IFERROR(#REF!/GAMSopt!AK90,"")</f>
        <v/>
      </c>
      <c r="AM90" s="40" t="str">
        <f>IFERROR(#REF!/GAMSopt!AL90,"")</f>
        <v/>
      </c>
      <c r="AN90" s="40" t="str">
        <f>IFERROR(#REF!/GAMSopt!AM90,"")</f>
        <v/>
      </c>
      <c r="AO90" s="40" t="str">
        <f>IFERROR(#REF!/GAMSopt!AN90,"")</f>
        <v/>
      </c>
      <c r="AP90" s="40" t="str">
        <f>IFERROR(#REF!/GAMSopt!AO90,"")</f>
        <v/>
      </c>
      <c r="AQ90" s="40" t="str">
        <f>IFERROR(#REF!/GAMSopt!AP90,"")</f>
        <v/>
      </c>
      <c r="AR90" s="40" t="str">
        <f>IFERROR(#REF!/GAMSopt!AQ90,"")</f>
        <v/>
      </c>
      <c r="AS90" s="40" t="str">
        <f>IFERROR(#REF!/GAMSopt!AR90,"")</f>
        <v/>
      </c>
      <c r="AT90" s="40" t="str">
        <f>IFERROR(#REF!/GAMSopt!AS90,"")</f>
        <v/>
      </c>
      <c r="AU90" s="40" t="str">
        <f>IFERROR(#REF!/GAMSopt!AT90,"")</f>
        <v/>
      </c>
      <c r="AV90" s="40" t="str">
        <f>IFERROR(#REF!/GAMSopt!AU90,"")</f>
        <v/>
      </c>
      <c r="AW90" s="40" t="str">
        <f>IFERROR(#REF!/GAMSopt!AV90,"")</f>
        <v/>
      </c>
      <c r="AX90" s="40" t="str">
        <f>IFERROR(#REF!/GAMSopt!AW90,"")</f>
        <v/>
      </c>
      <c r="AY90" s="40" t="str">
        <f>IFERROR(#REF!/GAMSopt!AX90,"")</f>
        <v/>
      </c>
      <c r="AZ90" s="40" t="str">
        <f>IFERROR(#REF!/GAMSopt!AY90,"")</f>
        <v/>
      </c>
      <c r="BA90" s="40" t="str">
        <f>IFERROR(#REF!/GAMSopt!AZ90,"")</f>
        <v/>
      </c>
      <c r="BB90" s="40" t="str">
        <f>IFERROR(#REF!/GAMSopt!BA90,"")</f>
        <v/>
      </c>
      <c r="BC90" s="40" t="str">
        <f>IFERROR(#REF!/GAMSopt!BB90,"")</f>
        <v/>
      </c>
      <c r="BD90" s="40" t="str">
        <f>IFERROR(#REF!/GAMSopt!BC90,"")</f>
        <v/>
      </c>
      <c r="BE90" s="40" t="str">
        <f>IFERROR(#REF!/GAMSopt!BD90,"")</f>
        <v/>
      </c>
      <c r="BF90" s="40" t="str">
        <f>IFERROR(#REF!/GAMSopt!BE90,"")</f>
        <v/>
      </c>
      <c r="BG90" s="40" t="str">
        <f>IFERROR(#REF!/GAMSopt!BF90,"")</f>
        <v/>
      </c>
      <c r="BH90" s="40" t="str">
        <f>IFERROR(#REF!/GAMSopt!BG90,"")</f>
        <v/>
      </c>
      <c r="BI90" s="40" t="str">
        <f>IFERROR(#REF!/GAMSopt!BH90,"")</f>
        <v/>
      </c>
      <c r="BJ90" s="40" t="str">
        <f>IFERROR(#REF!/GAMSopt!BI90,"")</f>
        <v/>
      </c>
    </row>
    <row r="91" spans="1:62" x14ac:dyDescent="0.15">
      <c r="A91" t="e">
        <f>#REF!</f>
        <v>#REF!</v>
      </c>
      <c r="B91" t="str">
        <f>GAMSopt!A91</f>
        <v>* CUMULATIVE EMISSIONS</v>
      </c>
      <c r="C91" s="40" t="str">
        <f>IFERROR(#REF!/GAMSopt!B91,"")</f>
        <v/>
      </c>
      <c r="D91" s="40" t="str">
        <f>IFERROR(#REF!/GAMSopt!C91,"")</f>
        <v/>
      </c>
      <c r="E91" s="40" t="str">
        <f>IFERROR(#REF!/GAMSopt!D91,"")</f>
        <v/>
      </c>
      <c r="F91" s="40" t="str">
        <f>IFERROR(#REF!/GAMSopt!E91,"")</f>
        <v/>
      </c>
      <c r="G91" s="40" t="str">
        <f>IFERROR(#REF!/GAMSopt!F91,"")</f>
        <v/>
      </c>
      <c r="H91" s="40" t="str">
        <f>IFERROR(#REF!/GAMSopt!G91,"")</f>
        <v/>
      </c>
      <c r="I91" s="40" t="str">
        <f>IFERROR(#REF!/GAMSopt!H91,"")</f>
        <v/>
      </c>
      <c r="J91" s="40" t="str">
        <f>IFERROR(#REF!/GAMSopt!I91,"")</f>
        <v/>
      </c>
      <c r="K91" s="40" t="str">
        <f>IFERROR(#REF!/GAMSopt!J91,"")</f>
        <v/>
      </c>
      <c r="L91" s="40" t="str">
        <f>IFERROR(#REF!/GAMSopt!K91,"")</f>
        <v/>
      </c>
      <c r="M91" s="40" t="str">
        <f>IFERROR(#REF!/GAMSopt!L91,"")</f>
        <v/>
      </c>
      <c r="N91" s="40" t="str">
        <f>IFERROR(#REF!/GAMSopt!M91,"")</f>
        <v/>
      </c>
      <c r="O91" s="40" t="str">
        <f>IFERROR(#REF!/GAMSopt!N91,"")</f>
        <v/>
      </c>
      <c r="P91" s="40" t="str">
        <f>IFERROR(#REF!/GAMSopt!O91,"")</f>
        <v/>
      </c>
      <c r="Q91" s="40" t="str">
        <f>IFERROR(#REF!/GAMSopt!P91,"")</f>
        <v/>
      </c>
      <c r="R91" s="40" t="str">
        <f>IFERROR(#REF!/GAMSopt!Q91,"")</f>
        <v/>
      </c>
      <c r="S91" s="40" t="str">
        <f>IFERROR(#REF!/GAMSopt!R91,"")</f>
        <v/>
      </c>
      <c r="T91" s="40" t="str">
        <f>IFERROR(#REF!/GAMSopt!S91,"")</f>
        <v/>
      </c>
      <c r="U91" s="40" t="str">
        <f>IFERROR(#REF!/GAMSopt!T91,"")</f>
        <v/>
      </c>
      <c r="V91" s="40" t="str">
        <f>IFERROR(#REF!/GAMSopt!U91,"")</f>
        <v/>
      </c>
      <c r="W91" s="40" t="str">
        <f>IFERROR(#REF!/GAMSopt!V91,"")</f>
        <v/>
      </c>
      <c r="X91" s="40" t="str">
        <f>IFERROR(#REF!/GAMSopt!W91,"")</f>
        <v/>
      </c>
      <c r="Y91" s="40" t="str">
        <f>IFERROR(#REF!/GAMSopt!X91,"")</f>
        <v/>
      </c>
      <c r="Z91" s="40" t="str">
        <f>IFERROR(#REF!/GAMSopt!Y91,"")</f>
        <v/>
      </c>
      <c r="AA91" s="40" t="str">
        <f>IFERROR(#REF!/GAMSopt!Z91,"")</f>
        <v/>
      </c>
      <c r="AB91" s="40" t="str">
        <f>IFERROR(#REF!/GAMSopt!AA91,"")</f>
        <v/>
      </c>
      <c r="AC91" s="40" t="str">
        <f>IFERROR(#REF!/GAMSopt!AB91,"")</f>
        <v/>
      </c>
      <c r="AD91" s="40" t="str">
        <f>IFERROR(#REF!/GAMSopt!AC91,"")</f>
        <v/>
      </c>
      <c r="AE91" s="40" t="str">
        <f>IFERROR(#REF!/GAMSopt!AD91,"")</f>
        <v/>
      </c>
      <c r="AF91" s="40" t="str">
        <f>IFERROR(#REF!/GAMSopt!AE91,"")</f>
        <v/>
      </c>
      <c r="AG91" s="40" t="str">
        <f>IFERROR(#REF!/GAMSopt!AF91,"")</f>
        <v/>
      </c>
      <c r="AH91" s="40" t="str">
        <f>IFERROR(#REF!/GAMSopt!AG91,"")</f>
        <v/>
      </c>
      <c r="AI91" s="40" t="str">
        <f>IFERROR(#REF!/GAMSopt!AH91,"")</f>
        <v/>
      </c>
      <c r="AJ91" s="40" t="str">
        <f>IFERROR(#REF!/GAMSopt!AI91,"")</f>
        <v/>
      </c>
      <c r="AK91" s="40" t="str">
        <f>IFERROR(#REF!/GAMSopt!AJ91,"")</f>
        <v/>
      </c>
      <c r="AL91" s="40" t="str">
        <f>IFERROR(#REF!/GAMSopt!AK91,"")</f>
        <v/>
      </c>
      <c r="AM91" s="40" t="str">
        <f>IFERROR(#REF!/GAMSopt!AL91,"")</f>
        <v/>
      </c>
      <c r="AN91" s="40" t="str">
        <f>IFERROR(#REF!/GAMSopt!AM91,"")</f>
        <v/>
      </c>
      <c r="AO91" s="40" t="str">
        <f>IFERROR(#REF!/GAMSopt!AN91,"")</f>
        <v/>
      </c>
      <c r="AP91" s="40" t="str">
        <f>IFERROR(#REF!/GAMSopt!AO91,"")</f>
        <v/>
      </c>
      <c r="AQ91" s="40" t="str">
        <f>IFERROR(#REF!/GAMSopt!AP91,"")</f>
        <v/>
      </c>
      <c r="AR91" s="40" t="str">
        <f>IFERROR(#REF!/GAMSopt!AQ91,"")</f>
        <v/>
      </c>
      <c r="AS91" s="40" t="str">
        <f>IFERROR(#REF!/GAMSopt!AR91,"")</f>
        <v/>
      </c>
      <c r="AT91" s="40" t="str">
        <f>IFERROR(#REF!/GAMSopt!AS91,"")</f>
        <v/>
      </c>
      <c r="AU91" s="40" t="str">
        <f>IFERROR(#REF!/GAMSopt!AT91,"")</f>
        <v/>
      </c>
      <c r="AV91" s="40" t="str">
        <f>IFERROR(#REF!/GAMSopt!AU91,"")</f>
        <v/>
      </c>
      <c r="AW91" s="40" t="str">
        <f>IFERROR(#REF!/GAMSopt!AV91,"")</f>
        <v/>
      </c>
      <c r="AX91" s="40" t="str">
        <f>IFERROR(#REF!/GAMSopt!AW91,"")</f>
        <v/>
      </c>
      <c r="AY91" s="40" t="str">
        <f>IFERROR(#REF!/GAMSopt!AX91,"")</f>
        <v/>
      </c>
      <c r="AZ91" s="40" t="str">
        <f>IFERROR(#REF!/GAMSopt!AY91,"")</f>
        <v/>
      </c>
      <c r="BA91" s="40" t="str">
        <f>IFERROR(#REF!/GAMSopt!AZ91,"")</f>
        <v/>
      </c>
      <c r="BB91" s="40" t="str">
        <f>IFERROR(#REF!/GAMSopt!BA91,"")</f>
        <v/>
      </c>
      <c r="BC91" s="40" t="str">
        <f>IFERROR(#REF!/GAMSopt!BB91,"")</f>
        <v/>
      </c>
      <c r="BD91" s="40" t="str">
        <f>IFERROR(#REF!/GAMSopt!BC91,"")</f>
        <v/>
      </c>
      <c r="BE91" s="40" t="str">
        <f>IFERROR(#REF!/GAMSopt!BD91,"")</f>
        <v/>
      </c>
      <c r="BF91" s="40" t="str">
        <f>IFERROR(#REF!/GAMSopt!BE91,"")</f>
        <v/>
      </c>
      <c r="BG91" s="40" t="str">
        <f>IFERROR(#REF!/GAMSopt!BF91,"")</f>
        <v/>
      </c>
      <c r="BH91" s="40" t="str">
        <f>IFERROR(#REF!/GAMSopt!BG91,"")</f>
        <v/>
      </c>
      <c r="BI91" s="40" t="str">
        <f>IFERROR(#REF!/GAMSopt!BH91,"")</f>
        <v/>
      </c>
      <c r="BJ91" s="40" t="str">
        <f>IFERROR(#REF!/GAMSopt!BI91,"")</f>
        <v/>
      </c>
    </row>
    <row r="92" spans="1:62" x14ac:dyDescent="0.15">
      <c r="A92" t="e">
        <f>#REF!</f>
        <v>#REF!</v>
      </c>
      <c r="B92" t="str">
        <f>GAMSopt!A92</f>
        <v xml:space="preserve"> Cumulative Emissions to date</v>
      </c>
      <c r="C92" s="40" t="str">
        <f>IFERROR(#REF!/GAMSopt!B92,"")</f>
        <v/>
      </c>
      <c r="D92" s="40" t="str">
        <f>IFERROR(#REF!/GAMSopt!C92,"")</f>
        <v/>
      </c>
      <c r="E92" s="40" t="str">
        <f>IFERROR(#REF!/GAMSopt!D92,"")</f>
        <v/>
      </c>
      <c r="F92" s="40" t="str">
        <f>IFERROR(#REF!/GAMSopt!E92,"")</f>
        <v/>
      </c>
      <c r="G92" s="40" t="str">
        <f>IFERROR(#REF!/GAMSopt!F92,"")</f>
        <v/>
      </c>
      <c r="H92" s="40" t="str">
        <f>IFERROR(#REF!/GAMSopt!G92,"")</f>
        <v/>
      </c>
      <c r="I92" s="40" t="str">
        <f>IFERROR(#REF!/GAMSopt!H92,"")</f>
        <v/>
      </c>
      <c r="J92" s="40" t="str">
        <f>IFERROR(#REF!/GAMSopt!I92,"")</f>
        <v/>
      </c>
      <c r="K92" s="40" t="str">
        <f>IFERROR(#REF!/GAMSopt!J92,"")</f>
        <v/>
      </c>
      <c r="L92" s="40" t="str">
        <f>IFERROR(#REF!/GAMSopt!K92,"")</f>
        <v/>
      </c>
      <c r="M92" s="40" t="str">
        <f>IFERROR(#REF!/GAMSopt!L92,"")</f>
        <v/>
      </c>
      <c r="N92" s="40" t="str">
        <f>IFERROR(#REF!/GAMSopt!M92,"")</f>
        <v/>
      </c>
      <c r="O92" s="40" t="str">
        <f>IFERROR(#REF!/GAMSopt!N92,"")</f>
        <v/>
      </c>
      <c r="P92" s="40" t="str">
        <f>IFERROR(#REF!/GAMSopt!O92,"")</f>
        <v/>
      </c>
      <c r="Q92" s="40" t="str">
        <f>IFERROR(#REF!/GAMSopt!P92,"")</f>
        <v/>
      </c>
      <c r="R92" s="40" t="str">
        <f>IFERROR(#REF!/GAMSopt!Q92,"")</f>
        <v/>
      </c>
      <c r="S92" s="40" t="str">
        <f>IFERROR(#REF!/GAMSopt!R92,"")</f>
        <v/>
      </c>
      <c r="T92" s="40" t="str">
        <f>IFERROR(#REF!/GAMSopt!S92,"")</f>
        <v/>
      </c>
      <c r="U92" s="40" t="str">
        <f>IFERROR(#REF!/GAMSopt!T92,"")</f>
        <v/>
      </c>
      <c r="V92" s="40" t="str">
        <f>IFERROR(#REF!/GAMSopt!U92,"")</f>
        <v/>
      </c>
      <c r="W92" s="40" t="str">
        <f>IFERROR(#REF!/GAMSopt!V92,"")</f>
        <v/>
      </c>
      <c r="X92" s="40" t="str">
        <f>IFERROR(#REF!/GAMSopt!W92,"")</f>
        <v/>
      </c>
      <c r="Y92" s="40" t="str">
        <f>IFERROR(#REF!/GAMSopt!X92,"")</f>
        <v/>
      </c>
      <c r="Z92" s="40" t="str">
        <f>IFERROR(#REF!/GAMSopt!Y92,"")</f>
        <v/>
      </c>
      <c r="AA92" s="40" t="str">
        <f>IFERROR(#REF!/GAMSopt!Z92,"")</f>
        <v/>
      </c>
      <c r="AB92" s="40" t="str">
        <f>IFERROR(#REF!/GAMSopt!AA92,"")</f>
        <v/>
      </c>
      <c r="AC92" s="40" t="str">
        <f>IFERROR(#REF!/GAMSopt!AB92,"")</f>
        <v/>
      </c>
      <c r="AD92" s="40" t="str">
        <f>IFERROR(#REF!/GAMSopt!AC92,"")</f>
        <v/>
      </c>
      <c r="AE92" s="40" t="str">
        <f>IFERROR(#REF!/GAMSopt!AD92,"")</f>
        <v/>
      </c>
      <c r="AF92" s="40" t="str">
        <f>IFERROR(#REF!/GAMSopt!AE92,"")</f>
        <v/>
      </c>
      <c r="AG92" s="40" t="str">
        <f>IFERROR(#REF!/GAMSopt!AF92,"")</f>
        <v/>
      </c>
      <c r="AH92" s="40" t="str">
        <f>IFERROR(#REF!/GAMSopt!AG92,"")</f>
        <v/>
      </c>
      <c r="AI92" s="40" t="str">
        <f>IFERROR(#REF!/GAMSopt!AH92,"")</f>
        <v/>
      </c>
      <c r="AJ92" s="40" t="str">
        <f>IFERROR(#REF!/GAMSopt!AI92,"")</f>
        <v/>
      </c>
      <c r="AK92" s="40" t="str">
        <f>IFERROR(#REF!/GAMSopt!AJ92,"")</f>
        <v/>
      </c>
      <c r="AL92" s="40" t="str">
        <f>IFERROR(#REF!/GAMSopt!AK92,"")</f>
        <v/>
      </c>
      <c r="AM92" s="40" t="str">
        <f>IFERROR(#REF!/GAMSopt!AL92,"")</f>
        <v/>
      </c>
      <c r="AN92" s="40" t="str">
        <f>IFERROR(#REF!/GAMSopt!AM92,"")</f>
        <v/>
      </c>
      <c r="AO92" s="40" t="str">
        <f>IFERROR(#REF!/GAMSopt!AN92,"")</f>
        <v/>
      </c>
      <c r="AP92" s="40" t="str">
        <f>IFERROR(#REF!/GAMSopt!AO92,"")</f>
        <v/>
      </c>
      <c r="AQ92" s="40" t="str">
        <f>IFERROR(#REF!/GAMSopt!AP92,"")</f>
        <v/>
      </c>
      <c r="AR92" s="40" t="str">
        <f>IFERROR(#REF!/GAMSopt!AQ92,"")</f>
        <v/>
      </c>
      <c r="AS92" s="40" t="str">
        <f>IFERROR(#REF!/GAMSopt!AR92,"")</f>
        <v/>
      </c>
      <c r="AT92" s="40" t="str">
        <f>IFERROR(#REF!/GAMSopt!AS92,"")</f>
        <v/>
      </c>
      <c r="AU92" s="40" t="str">
        <f>IFERROR(#REF!/GAMSopt!AT92,"")</f>
        <v/>
      </c>
      <c r="AV92" s="40" t="str">
        <f>IFERROR(#REF!/GAMSopt!AU92,"")</f>
        <v/>
      </c>
      <c r="AW92" s="40" t="str">
        <f>IFERROR(#REF!/GAMSopt!AV92,"")</f>
        <v/>
      </c>
      <c r="AX92" s="40" t="str">
        <f>IFERROR(#REF!/GAMSopt!AW92,"")</f>
        <v/>
      </c>
      <c r="AY92" s="40" t="str">
        <f>IFERROR(#REF!/GAMSopt!AX92,"")</f>
        <v/>
      </c>
      <c r="AZ92" s="40" t="str">
        <f>IFERROR(#REF!/GAMSopt!AY92,"")</f>
        <v/>
      </c>
      <c r="BA92" s="40" t="str">
        <f>IFERROR(#REF!/GAMSopt!AZ92,"")</f>
        <v/>
      </c>
      <c r="BB92" s="40" t="str">
        <f>IFERROR(#REF!/GAMSopt!BA92,"")</f>
        <v/>
      </c>
      <c r="BC92" s="40" t="str">
        <f>IFERROR(#REF!/GAMSopt!BB92,"")</f>
        <v/>
      </c>
      <c r="BD92" s="40" t="str">
        <f>IFERROR(#REF!/GAMSopt!BC92,"")</f>
        <v/>
      </c>
      <c r="BE92" s="40" t="str">
        <f>IFERROR(#REF!/GAMSopt!BD92,"")</f>
        <v/>
      </c>
      <c r="BF92" s="40" t="str">
        <f>IFERROR(#REF!/GAMSopt!BE92,"")</f>
        <v/>
      </c>
      <c r="BG92" s="40" t="str">
        <f>IFERROR(#REF!/GAMSopt!BF92,"")</f>
        <v/>
      </c>
      <c r="BH92" s="40" t="str">
        <f>IFERROR(#REF!/GAMSopt!BG92,"")</f>
        <v/>
      </c>
      <c r="BI92" s="40" t="str">
        <f>IFERROR(#REF!/GAMSopt!BH92,"")</f>
        <v/>
      </c>
      <c r="BJ92" s="40" t="str">
        <f>IFERROR(#REF!/GAMSopt!BI92,"")</f>
        <v/>
      </c>
    </row>
    <row r="93" spans="1:62" x14ac:dyDescent="0.15">
      <c r="A93" t="e">
        <f>#REF!</f>
        <v>#REF!</v>
      </c>
      <c r="B93" t="str">
        <f>GAMSopt!A93</f>
        <v>Ratio To Max</v>
      </c>
      <c r="C93" s="40" t="str">
        <f>IFERROR(#REF!/GAMSopt!B93,"")</f>
        <v/>
      </c>
      <c r="D93" s="40" t="str">
        <f>IFERROR(#REF!/GAMSopt!C93,"")</f>
        <v/>
      </c>
      <c r="E93" s="40" t="str">
        <f>IFERROR(#REF!/GAMSopt!D93,"")</f>
        <v/>
      </c>
      <c r="F93" s="40" t="str">
        <f>IFERROR(#REF!/GAMSopt!E93,"")</f>
        <v/>
      </c>
      <c r="G93" s="40" t="str">
        <f>IFERROR(#REF!/GAMSopt!F93,"")</f>
        <v/>
      </c>
      <c r="H93" s="40" t="str">
        <f>IFERROR(#REF!/GAMSopt!G93,"")</f>
        <v/>
      </c>
      <c r="I93" s="40" t="str">
        <f>IFERROR(#REF!/GAMSopt!H93,"")</f>
        <v/>
      </c>
      <c r="J93" s="40" t="str">
        <f>IFERROR(#REF!/GAMSopt!I93,"")</f>
        <v/>
      </c>
      <c r="K93" s="40" t="str">
        <f>IFERROR(#REF!/GAMSopt!J93,"")</f>
        <v/>
      </c>
      <c r="L93" s="40" t="str">
        <f>IFERROR(#REF!/GAMSopt!K93,"")</f>
        <v/>
      </c>
      <c r="M93" s="40" t="str">
        <f>IFERROR(#REF!/GAMSopt!L93,"")</f>
        <v/>
      </c>
      <c r="N93" s="40" t="str">
        <f>IFERROR(#REF!/GAMSopt!M93,"")</f>
        <v/>
      </c>
      <c r="O93" s="40" t="str">
        <f>IFERROR(#REF!/GAMSopt!N93,"")</f>
        <v/>
      </c>
      <c r="P93" s="40" t="str">
        <f>IFERROR(#REF!/GAMSopt!O93,"")</f>
        <v/>
      </c>
      <c r="Q93" s="40" t="str">
        <f>IFERROR(#REF!/GAMSopt!P93,"")</f>
        <v/>
      </c>
      <c r="R93" s="40" t="str">
        <f>IFERROR(#REF!/GAMSopt!Q93,"")</f>
        <v/>
      </c>
      <c r="S93" s="40" t="str">
        <f>IFERROR(#REF!/GAMSopt!R93,"")</f>
        <v/>
      </c>
      <c r="T93" s="40" t="str">
        <f>IFERROR(#REF!/GAMSopt!S93,"")</f>
        <v/>
      </c>
      <c r="U93" s="40" t="str">
        <f>IFERROR(#REF!/GAMSopt!T93,"")</f>
        <v/>
      </c>
      <c r="V93" s="40" t="str">
        <f>IFERROR(#REF!/GAMSopt!U93,"")</f>
        <v/>
      </c>
      <c r="W93" s="40" t="str">
        <f>IFERROR(#REF!/GAMSopt!V93,"")</f>
        <v/>
      </c>
      <c r="X93" s="40" t="str">
        <f>IFERROR(#REF!/GAMSopt!W93,"")</f>
        <v/>
      </c>
      <c r="Y93" s="40" t="str">
        <f>IFERROR(#REF!/GAMSopt!X93,"")</f>
        <v/>
      </c>
      <c r="Z93" s="40" t="str">
        <f>IFERROR(#REF!/GAMSopt!Y93,"")</f>
        <v/>
      </c>
      <c r="AA93" s="40" t="str">
        <f>IFERROR(#REF!/GAMSopt!Z93,"")</f>
        <v/>
      </c>
      <c r="AB93" s="40" t="str">
        <f>IFERROR(#REF!/GAMSopt!AA93,"")</f>
        <v/>
      </c>
      <c r="AC93" s="40" t="str">
        <f>IFERROR(#REF!/GAMSopt!AB93,"")</f>
        <v/>
      </c>
      <c r="AD93" s="40" t="str">
        <f>IFERROR(#REF!/GAMSopt!AC93,"")</f>
        <v/>
      </c>
      <c r="AE93" s="40" t="str">
        <f>IFERROR(#REF!/GAMSopt!AD93,"")</f>
        <v/>
      </c>
      <c r="AF93" s="40" t="str">
        <f>IFERROR(#REF!/GAMSopt!AE93,"")</f>
        <v/>
      </c>
      <c r="AG93" s="40" t="str">
        <f>IFERROR(#REF!/GAMSopt!AF93,"")</f>
        <v/>
      </c>
      <c r="AH93" s="40" t="str">
        <f>IFERROR(#REF!/GAMSopt!AG93,"")</f>
        <v/>
      </c>
      <c r="AI93" s="40" t="str">
        <f>IFERROR(#REF!/GAMSopt!AH93,"")</f>
        <v/>
      </c>
      <c r="AJ93" s="40" t="str">
        <f>IFERROR(#REF!/GAMSopt!AI93,"")</f>
        <v/>
      </c>
      <c r="AK93" s="40" t="str">
        <f>IFERROR(#REF!/GAMSopt!AJ93,"")</f>
        <v/>
      </c>
      <c r="AL93" s="40" t="str">
        <f>IFERROR(#REF!/GAMSopt!AK93,"")</f>
        <v/>
      </c>
      <c r="AM93" s="40" t="str">
        <f>IFERROR(#REF!/GAMSopt!AL93,"")</f>
        <v/>
      </c>
      <c r="AN93" s="40" t="str">
        <f>IFERROR(#REF!/GAMSopt!AM93,"")</f>
        <v/>
      </c>
      <c r="AO93" s="40" t="str">
        <f>IFERROR(#REF!/GAMSopt!AN93,"")</f>
        <v/>
      </c>
      <c r="AP93" s="40" t="str">
        <f>IFERROR(#REF!/GAMSopt!AO93,"")</f>
        <v/>
      </c>
      <c r="AQ93" s="40" t="str">
        <f>IFERROR(#REF!/GAMSopt!AP93,"")</f>
        <v/>
      </c>
      <c r="AR93" s="40" t="str">
        <f>IFERROR(#REF!/GAMSopt!AQ93,"")</f>
        <v/>
      </c>
      <c r="AS93" s="40" t="str">
        <f>IFERROR(#REF!/GAMSopt!AR93,"")</f>
        <v/>
      </c>
      <c r="AT93" s="40" t="str">
        <f>IFERROR(#REF!/GAMSopt!AS93,"")</f>
        <v/>
      </c>
      <c r="AU93" s="40" t="str">
        <f>IFERROR(#REF!/GAMSopt!AT93,"")</f>
        <v/>
      </c>
      <c r="AV93" s="40" t="str">
        <f>IFERROR(#REF!/GAMSopt!AU93,"")</f>
        <v/>
      </c>
      <c r="AW93" s="40" t="str">
        <f>IFERROR(#REF!/GAMSopt!AV93,"")</f>
        <v/>
      </c>
      <c r="AX93" s="40" t="str">
        <f>IFERROR(#REF!/GAMSopt!AW93,"")</f>
        <v/>
      </c>
      <c r="AY93" s="40" t="str">
        <f>IFERROR(#REF!/GAMSopt!AX93,"")</f>
        <v/>
      </c>
      <c r="AZ93" s="40" t="str">
        <f>IFERROR(#REF!/GAMSopt!AY93,"")</f>
        <v/>
      </c>
      <c r="BA93" s="40" t="str">
        <f>IFERROR(#REF!/GAMSopt!AZ93,"")</f>
        <v/>
      </c>
      <c r="BB93" s="40" t="str">
        <f>IFERROR(#REF!/GAMSopt!BA93,"")</f>
        <v/>
      </c>
      <c r="BC93" s="40" t="str">
        <f>IFERROR(#REF!/GAMSopt!BB93,"")</f>
        <v/>
      </c>
      <c r="BD93" s="40" t="str">
        <f>IFERROR(#REF!/GAMSopt!BC93,"")</f>
        <v/>
      </c>
      <c r="BE93" s="40" t="str">
        <f>IFERROR(#REF!/GAMSopt!BD93,"")</f>
        <v/>
      </c>
      <c r="BF93" s="40" t="str">
        <f>IFERROR(#REF!/GAMSopt!BE93,"")</f>
        <v/>
      </c>
      <c r="BG93" s="40" t="str">
        <f>IFERROR(#REF!/GAMSopt!BF93,"")</f>
        <v/>
      </c>
      <c r="BH93" s="40" t="str">
        <f>IFERROR(#REF!/GAMSopt!BG93,"")</f>
        <v/>
      </c>
      <c r="BI93" s="40" t="str">
        <f>IFERROR(#REF!/GAMSopt!BH93,"")</f>
        <v/>
      </c>
      <c r="BJ93" s="40" t="str">
        <f>IFERROR(#REF!/GAMSopt!BI93,"")</f>
        <v/>
      </c>
    </row>
    <row r="94" spans="1:62" x14ac:dyDescent="0.15">
      <c r="A94" t="e">
        <f>#REF!</f>
        <v>#REF!</v>
      </c>
      <c r="B94" t="str">
        <f>GAMSopt!A94</f>
        <v>Max Ratio</v>
      </c>
      <c r="C94" s="40" t="str">
        <f>IFERROR(#REF!/GAMSopt!B94,"")</f>
        <v/>
      </c>
      <c r="D94" s="40" t="str">
        <f>IFERROR(#REF!/GAMSopt!C94,"")</f>
        <v/>
      </c>
      <c r="E94" s="40" t="str">
        <f>IFERROR(#REF!/GAMSopt!D94,"")</f>
        <v/>
      </c>
      <c r="F94" s="40" t="str">
        <f>IFERROR(#REF!/GAMSopt!E94,"")</f>
        <v/>
      </c>
      <c r="G94" s="40" t="str">
        <f>IFERROR(#REF!/GAMSopt!F94,"")</f>
        <v/>
      </c>
      <c r="H94" s="40" t="str">
        <f>IFERROR(#REF!/GAMSopt!G94,"")</f>
        <v/>
      </c>
      <c r="I94" s="40" t="str">
        <f>IFERROR(#REF!/GAMSopt!H94,"")</f>
        <v/>
      </c>
      <c r="J94" s="40" t="str">
        <f>IFERROR(#REF!/GAMSopt!I94,"")</f>
        <v/>
      </c>
      <c r="K94" s="40" t="str">
        <f>IFERROR(#REF!/GAMSopt!J94,"")</f>
        <v/>
      </c>
      <c r="L94" s="40" t="str">
        <f>IFERROR(#REF!/GAMSopt!K94,"")</f>
        <v/>
      </c>
      <c r="M94" s="40" t="str">
        <f>IFERROR(#REF!/GAMSopt!L94,"")</f>
        <v/>
      </c>
      <c r="N94" s="40" t="str">
        <f>IFERROR(#REF!/GAMSopt!M94,"")</f>
        <v/>
      </c>
      <c r="O94" s="40" t="str">
        <f>IFERROR(#REF!/GAMSopt!N94,"")</f>
        <v/>
      </c>
      <c r="P94" s="40" t="str">
        <f>IFERROR(#REF!/GAMSopt!O94,"")</f>
        <v/>
      </c>
      <c r="Q94" s="40" t="str">
        <f>IFERROR(#REF!/GAMSopt!P94,"")</f>
        <v/>
      </c>
      <c r="R94" s="40" t="str">
        <f>IFERROR(#REF!/GAMSopt!Q94,"")</f>
        <v/>
      </c>
      <c r="S94" s="40" t="str">
        <f>IFERROR(#REF!/GAMSopt!R94,"")</f>
        <v/>
      </c>
      <c r="T94" s="40" t="str">
        <f>IFERROR(#REF!/GAMSopt!S94,"")</f>
        <v/>
      </c>
      <c r="U94" s="40" t="str">
        <f>IFERROR(#REF!/GAMSopt!T94,"")</f>
        <v/>
      </c>
      <c r="V94" s="40" t="str">
        <f>IFERROR(#REF!/GAMSopt!U94,"")</f>
        <v/>
      </c>
      <c r="W94" s="40" t="str">
        <f>IFERROR(#REF!/GAMSopt!V94,"")</f>
        <v/>
      </c>
      <c r="X94" s="40" t="str">
        <f>IFERROR(#REF!/GAMSopt!W94,"")</f>
        <v/>
      </c>
      <c r="Y94" s="40" t="str">
        <f>IFERROR(#REF!/GAMSopt!X94,"")</f>
        <v/>
      </c>
      <c r="Z94" s="40" t="str">
        <f>IFERROR(#REF!/GAMSopt!Y94,"")</f>
        <v/>
      </c>
      <c r="AA94" s="40" t="str">
        <f>IFERROR(#REF!/GAMSopt!Z94,"")</f>
        <v/>
      </c>
      <c r="AB94" s="40" t="str">
        <f>IFERROR(#REF!/GAMSopt!AA94,"")</f>
        <v/>
      </c>
      <c r="AC94" s="40" t="str">
        <f>IFERROR(#REF!/GAMSopt!AB94,"")</f>
        <v/>
      </c>
      <c r="AD94" s="40" t="str">
        <f>IFERROR(#REF!/GAMSopt!AC94,"")</f>
        <v/>
      </c>
      <c r="AE94" s="40" t="str">
        <f>IFERROR(#REF!/GAMSopt!AD94,"")</f>
        <v/>
      </c>
      <c r="AF94" s="40" t="str">
        <f>IFERROR(#REF!/GAMSopt!AE94,"")</f>
        <v/>
      </c>
      <c r="AG94" s="40" t="str">
        <f>IFERROR(#REF!/GAMSopt!AF94,"")</f>
        <v/>
      </c>
      <c r="AH94" s="40" t="str">
        <f>IFERROR(#REF!/GAMSopt!AG94,"")</f>
        <v/>
      </c>
      <c r="AI94" s="40" t="str">
        <f>IFERROR(#REF!/GAMSopt!AH94,"")</f>
        <v/>
      </c>
      <c r="AJ94" s="40" t="str">
        <f>IFERROR(#REF!/GAMSopt!AI94,"")</f>
        <v/>
      </c>
      <c r="AK94" s="40" t="str">
        <f>IFERROR(#REF!/GAMSopt!AJ94,"")</f>
        <v/>
      </c>
      <c r="AL94" s="40" t="str">
        <f>IFERROR(#REF!/GAMSopt!AK94,"")</f>
        <v/>
      </c>
      <c r="AM94" s="40" t="str">
        <f>IFERROR(#REF!/GAMSopt!AL94,"")</f>
        <v/>
      </c>
      <c r="AN94" s="40" t="str">
        <f>IFERROR(#REF!/GAMSopt!AM94,"")</f>
        <v/>
      </c>
      <c r="AO94" s="40" t="str">
        <f>IFERROR(#REF!/GAMSopt!AN94,"")</f>
        <v/>
      </c>
      <c r="AP94" s="40" t="str">
        <f>IFERROR(#REF!/GAMSopt!AO94,"")</f>
        <v/>
      </c>
      <c r="AQ94" s="40" t="str">
        <f>IFERROR(#REF!/GAMSopt!AP94,"")</f>
        <v/>
      </c>
      <c r="AR94" s="40" t="str">
        <f>IFERROR(#REF!/GAMSopt!AQ94,"")</f>
        <v/>
      </c>
      <c r="AS94" s="40" t="str">
        <f>IFERROR(#REF!/GAMSopt!AR94,"")</f>
        <v/>
      </c>
      <c r="AT94" s="40" t="str">
        <f>IFERROR(#REF!/GAMSopt!AS94,"")</f>
        <v/>
      </c>
      <c r="AU94" s="40" t="str">
        <f>IFERROR(#REF!/GAMSopt!AT94,"")</f>
        <v/>
      </c>
      <c r="AV94" s="40" t="str">
        <f>IFERROR(#REF!/GAMSopt!AU94,"")</f>
        <v/>
      </c>
      <c r="AW94" s="40" t="str">
        <f>IFERROR(#REF!/GAMSopt!AV94,"")</f>
        <v/>
      </c>
      <c r="AX94" s="40" t="str">
        <f>IFERROR(#REF!/GAMSopt!AW94,"")</f>
        <v/>
      </c>
      <c r="AY94" s="40" t="str">
        <f>IFERROR(#REF!/GAMSopt!AX94,"")</f>
        <v/>
      </c>
      <c r="AZ94" s="40" t="str">
        <f>IFERROR(#REF!/GAMSopt!AY94,"")</f>
        <v/>
      </c>
      <c r="BA94" s="40" t="str">
        <f>IFERROR(#REF!/GAMSopt!AZ94,"")</f>
        <v/>
      </c>
      <c r="BB94" s="40" t="str">
        <f>IFERROR(#REF!/GAMSopt!BA94,"")</f>
        <v/>
      </c>
      <c r="BC94" s="40" t="str">
        <f>IFERROR(#REF!/GAMSopt!BB94,"")</f>
        <v/>
      </c>
      <c r="BD94" s="40" t="str">
        <f>IFERROR(#REF!/GAMSopt!BC94,"")</f>
        <v/>
      </c>
      <c r="BE94" s="40" t="str">
        <f>IFERROR(#REF!/GAMSopt!BD94,"")</f>
        <v/>
      </c>
      <c r="BF94" s="40" t="str">
        <f>IFERROR(#REF!/GAMSopt!BE94,"")</f>
        <v/>
      </c>
      <c r="BG94" s="40" t="str">
        <f>IFERROR(#REF!/GAMSopt!BF94,"")</f>
        <v/>
      </c>
      <c r="BH94" s="40" t="str">
        <f>IFERROR(#REF!/GAMSopt!BG94,"")</f>
        <v/>
      </c>
      <c r="BI94" s="40" t="str">
        <f>IFERROR(#REF!/GAMSopt!BH94,"")</f>
        <v/>
      </c>
      <c r="BJ94" s="40" t="str">
        <f>IFERROR(#REF!/GAMSopt!BI94,"")</f>
        <v/>
      </c>
    </row>
    <row r="95" spans="1:62" x14ac:dyDescent="0.15">
      <c r="A95" t="e">
        <f>#REF!</f>
        <v>#REF!</v>
      </c>
      <c r="B95" t="str">
        <f>GAMSopt!A95</f>
        <v>Coefficient of Hotelling rent on ratio</v>
      </c>
      <c r="C95" s="40" t="str">
        <f>IFERROR(#REF!/GAMSopt!B95,"")</f>
        <v/>
      </c>
      <c r="D95" s="40" t="str">
        <f>IFERROR(#REF!/GAMSopt!C95,"")</f>
        <v/>
      </c>
      <c r="E95" s="40" t="str">
        <f>IFERROR(#REF!/GAMSopt!D95,"")</f>
        <v/>
      </c>
      <c r="F95" s="40" t="str">
        <f>IFERROR(#REF!/GAMSopt!E95,"")</f>
        <v/>
      </c>
      <c r="G95" s="40" t="str">
        <f>IFERROR(#REF!/GAMSopt!F95,"")</f>
        <v/>
      </c>
      <c r="H95" s="40" t="str">
        <f>IFERROR(#REF!/GAMSopt!G95,"")</f>
        <v/>
      </c>
      <c r="I95" s="40" t="str">
        <f>IFERROR(#REF!/GAMSopt!H95,"")</f>
        <v/>
      </c>
      <c r="J95" s="40" t="str">
        <f>IFERROR(#REF!/GAMSopt!I95,"")</f>
        <v/>
      </c>
      <c r="K95" s="40" t="str">
        <f>IFERROR(#REF!/GAMSopt!J95,"")</f>
        <v/>
      </c>
      <c r="L95" s="40" t="str">
        <f>IFERROR(#REF!/GAMSopt!K95,"")</f>
        <v/>
      </c>
      <c r="M95" s="40" t="str">
        <f>IFERROR(#REF!/GAMSopt!L95,"")</f>
        <v/>
      </c>
      <c r="N95" s="40" t="str">
        <f>IFERROR(#REF!/GAMSopt!M95,"")</f>
        <v/>
      </c>
      <c r="O95" s="40" t="str">
        <f>IFERROR(#REF!/GAMSopt!N95,"")</f>
        <v/>
      </c>
      <c r="P95" s="40" t="str">
        <f>IFERROR(#REF!/GAMSopt!O95,"")</f>
        <v/>
      </c>
      <c r="Q95" s="40" t="str">
        <f>IFERROR(#REF!/GAMSopt!P95,"")</f>
        <v/>
      </c>
      <c r="R95" s="40" t="str">
        <f>IFERROR(#REF!/GAMSopt!Q95,"")</f>
        <v/>
      </c>
      <c r="S95" s="40" t="str">
        <f>IFERROR(#REF!/GAMSopt!R95,"")</f>
        <v/>
      </c>
      <c r="T95" s="40" t="str">
        <f>IFERROR(#REF!/GAMSopt!S95,"")</f>
        <v/>
      </c>
      <c r="U95" s="40" t="str">
        <f>IFERROR(#REF!/GAMSopt!T95,"")</f>
        <v/>
      </c>
      <c r="V95" s="40" t="str">
        <f>IFERROR(#REF!/GAMSopt!U95,"")</f>
        <v/>
      </c>
      <c r="W95" s="40" t="str">
        <f>IFERROR(#REF!/GAMSopt!V95,"")</f>
        <v/>
      </c>
      <c r="X95" s="40" t="str">
        <f>IFERROR(#REF!/GAMSopt!W95,"")</f>
        <v/>
      </c>
      <c r="Y95" s="40" t="str">
        <f>IFERROR(#REF!/GAMSopt!X95,"")</f>
        <v/>
      </c>
      <c r="Z95" s="40" t="str">
        <f>IFERROR(#REF!/GAMSopt!Y95,"")</f>
        <v/>
      </c>
      <c r="AA95" s="40" t="str">
        <f>IFERROR(#REF!/GAMSopt!Z95,"")</f>
        <v/>
      </c>
      <c r="AB95" s="40" t="str">
        <f>IFERROR(#REF!/GAMSopt!AA95,"")</f>
        <v/>
      </c>
      <c r="AC95" s="40" t="str">
        <f>IFERROR(#REF!/GAMSopt!AB95,"")</f>
        <v/>
      </c>
      <c r="AD95" s="40" t="str">
        <f>IFERROR(#REF!/GAMSopt!AC95,"")</f>
        <v/>
      </c>
      <c r="AE95" s="40" t="str">
        <f>IFERROR(#REF!/GAMSopt!AD95,"")</f>
        <v/>
      </c>
      <c r="AF95" s="40" t="str">
        <f>IFERROR(#REF!/GAMSopt!AE95,"")</f>
        <v/>
      </c>
      <c r="AG95" s="40" t="str">
        <f>IFERROR(#REF!/GAMSopt!AF95,"")</f>
        <v/>
      </c>
      <c r="AH95" s="40" t="str">
        <f>IFERROR(#REF!/GAMSopt!AG95,"")</f>
        <v/>
      </c>
      <c r="AI95" s="40" t="str">
        <f>IFERROR(#REF!/GAMSopt!AH95,"")</f>
        <v/>
      </c>
      <c r="AJ95" s="40" t="str">
        <f>IFERROR(#REF!/GAMSopt!AI95,"")</f>
        <v/>
      </c>
      <c r="AK95" s="40" t="str">
        <f>IFERROR(#REF!/GAMSopt!AJ95,"")</f>
        <v/>
      </c>
      <c r="AL95" s="40" t="str">
        <f>IFERROR(#REF!/GAMSopt!AK95,"")</f>
        <v/>
      </c>
      <c r="AM95" s="40" t="str">
        <f>IFERROR(#REF!/GAMSopt!AL95,"")</f>
        <v/>
      </c>
      <c r="AN95" s="40" t="str">
        <f>IFERROR(#REF!/GAMSopt!AM95,"")</f>
        <v/>
      </c>
      <c r="AO95" s="40" t="str">
        <f>IFERROR(#REF!/GAMSopt!AN95,"")</f>
        <v/>
      </c>
      <c r="AP95" s="40" t="str">
        <f>IFERROR(#REF!/GAMSopt!AO95,"")</f>
        <v/>
      </c>
      <c r="AQ95" s="40" t="str">
        <f>IFERROR(#REF!/GAMSopt!AP95,"")</f>
        <v/>
      </c>
      <c r="AR95" s="40" t="str">
        <f>IFERROR(#REF!/GAMSopt!AQ95,"")</f>
        <v/>
      </c>
      <c r="AS95" s="40" t="str">
        <f>IFERROR(#REF!/GAMSopt!AR95,"")</f>
        <v/>
      </c>
      <c r="AT95" s="40" t="str">
        <f>IFERROR(#REF!/GAMSopt!AS95,"")</f>
        <v/>
      </c>
      <c r="AU95" s="40" t="str">
        <f>IFERROR(#REF!/GAMSopt!AT95,"")</f>
        <v/>
      </c>
      <c r="AV95" s="40" t="str">
        <f>IFERROR(#REF!/GAMSopt!AU95,"")</f>
        <v/>
      </c>
      <c r="AW95" s="40" t="str">
        <f>IFERROR(#REF!/GAMSopt!AV95,"")</f>
        <v/>
      </c>
      <c r="AX95" s="40" t="str">
        <f>IFERROR(#REF!/GAMSopt!AW95,"")</f>
        <v/>
      </c>
      <c r="AY95" s="40" t="str">
        <f>IFERROR(#REF!/GAMSopt!AX95,"")</f>
        <v/>
      </c>
      <c r="AZ95" s="40" t="str">
        <f>IFERROR(#REF!/GAMSopt!AY95,"")</f>
        <v/>
      </c>
      <c r="BA95" s="40" t="str">
        <f>IFERROR(#REF!/GAMSopt!AZ95,"")</f>
        <v/>
      </c>
      <c r="BB95" s="40" t="str">
        <f>IFERROR(#REF!/GAMSopt!BA95,"")</f>
        <v/>
      </c>
      <c r="BC95" s="40" t="str">
        <f>IFERROR(#REF!/GAMSopt!BB95,"")</f>
        <v/>
      </c>
      <c r="BD95" s="40" t="str">
        <f>IFERROR(#REF!/GAMSopt!BC95,"")</f>
        <v/>
      </c>
      <c r="BE95" s="40" t="str">
        <f>IFERROR(#REF!/GAMSopt!BD95,"")</f>
        <v/>
      </c>
      <c r="BF95" s="40" t="str">
        <f>IFERROR(#REF!/GAMSopt!BE95,"")</f>
        <v/>
      </c>
      <c r="BG95" s="40" t="str">
        <f>IFERROR(#REF!/GAMSopt!BF95,"")</f>
        <v/>
      </c>
      <c r="BH95" s="40" t="str">
        <f>IFERROR(#REF!/GAMSopt!BG95,"")</f>
        <v/>
      </c>
      <c r="BI95" s="40" t="str">
        <f>IFERROR(#REF!/GAMSopt!BH95,"")</f>
        <v/>
      </c>
      <c r="BJ95" s="40" t="str">
        <f>IFERROR(#REF!/GAMSopt!BI95,"")</f>
        <v/>
      </c>
    </row>
    <row r="96" spans="1:62" x14ac:dyDescent="0.15">
      <c r="A96" t="e">
        <f>#REF!</f>
        <v>#REF!</v>
      </c>
      <c r="B96" t="str">
        <f>GAMSopt!A96</f>
        <v>Exponent on Hotelling</v>
      </c>
      <c r="C96" s="40" t="str">
        <f>IFERROR(#REF!/GAMSopt!B96,"")</f>
        <v/>
      </c>
      <c r="D96" s="40" t="str">
        <f>IFERROR(#REF!/GAMSopt!C96,"")</f>
        <v/>
      </c>
      <c r="E96" s="40" t="str">
        <f>IFERROR(#REF!/GAMSopt!D96,"")</f>
        <v/>
      </c>
      <c r="F96" s="40" t="str">
        <f>IFERROR(#REF!/GAMSopt!E96,"")</f>
        <v/>
      </c>
      <c r="G96" s="40" t="str">
        <f>IFERROR(#REF!/GAMSopt!F96,"")</f>
        <v/>
      </c>
      <c r="H96" s="40" t="str">
        <f>IFERROR(#REF!/GAMSopt!G96,"")</f>
        <v/>
      </c>
      <c r="I96" s="40" t="str">
        <f>IFERROR(#REF!/GAMSopt!H96,"")</f>
        <v/>
      </c>
      <c r="J96" s="40" t="str">
        <f>IFERROR(#REF!/GAMSopt!I96,"")</f>
        <v/>
      </c>
      <c r="K96" s="40" t="str">
        <f>IFERROR(#REF!/GAMSopt!J96,"")</f>
        <v/>
      </c>
      <c r="L96" s="40" t="str">
        <f>IFERROR(#REF!/GAMSopt!K96,"")</f>
        <v/>
      </c>
      <c r="M96" s="40" t="str">
        <f>IFERROR(#REF!/GAMSopt!L96,"")</f>
        <v/>
      </c>
      <c r="N96" s="40" t="str">
        <f>IFERROR(#REF!/GAMSopt!M96,"")</f>
        <v/>
      </c>
      <c r="O96" s="40" t="str">
        <f>IFERROR(#REF!/GAMSopt!N96,"")</f>
        <v/>
      </c>
      <c r="P96" s="40" t="str">
        <f>IFERROR(#REF!/GAMSopt!O96,"")</f>
        <v/>
      </c>
      <c r="Q96" s="40" t="str">
        <f>IFERROR(#REF!/GAMSopt!P96,"")</f>
        <v/>
      </c>
      <c r="R96" s="40" t="str">
        <f>IFERROR(#REF!/GAMSopt!Q96,"")</f>
        <v/>
      </c>
      <c r="S96" s="40" t="str">
        <f>IFERROR(#REF!/GAMSopt!R96,"")</f>
        <v/>
      </c>
      <c r="T96" s="40" t="str">
        <f>IFERROR(#REF!/GAMSopt!S96,"")</f>
        <v/>
      </c>
      <c r="U96" s="40" t="str">
        <f>IFERROR(#REF!/GAMSopt!T96,"")</f>
        <v/>
      </c>
      <c r="V96" s="40" t="str">
        <f>IFERROR(#REF!/GAMSopt!U96,"")</f>
        <v/>
      </c>
      <c r="W96" s="40" t="str">
        <f>IFERROR(#REF!/GAMSopt!V96,"")</f>
        <v/>
      </c>
      <c r="X96" s="40" t="str">
        <f>IFERROR(#REF!/GAMSopt!W96,"")</f>
        <v/>
      </c>
      <c r="Y96" s="40" t="str">
        <f>IFERROR(#REF!/GAMSopt!X96,"")</f>
        <v/>
      </c>
      <c r="Z96" s="40" t="str">
        <f>IFERROR(#REF!/GAMSopt!Y96,"")</f>
        <v/>
      </c>
      <c r="AA96" s="40" t="str">
        <f>IFERROR(#REF!/GAMSopt!Z96,"")</f>
        <v/>
      </c>
      <c r="AB96" s="40" t="str">
        <f>IFERROR(#REF!/GAMSopt!AA96,"")</f>
        <v/>
      </c>
      <c r="AC96" s="40" t="str">
        <f>IFERROR(#REF!/GAMSopt!AB96,"")</f>
        <v/>
      </c>
      <c r="AD96" s="40" t="str">
        <f>IFERROR(#REF!/GAMSopt!AC96,"")</f>
        <v/>
      </c>
      <c r="AE96" s="40" t="str">
        <f>IFERROR(#REF!/GAMSopt!AD96,"")</f>
        <v/>
      </c>
      <c r="AF96" s="40" t="str">
        <f>IFERROR(#REF!/GAMSopt!AE96,"")</f>
        <v/>
      </c>
      <c r="AG96" s="40" t="str">
        <f>IFERROR(#REF!/GAMSopt!AF96,"")</f>
        <v/>
      </c>
      <c r="AH96" s="40" t="str">
        <f>IFERROR(#REF!/GAMSopt!AG96,"")</f>
        <v/>
      </c>
      <c r="AI96" s="40" t="str">
        <f>IFERROR(#REF!/GAMSopt!AH96,"")</f>
        <v/>
      </c>
      <c r="AJ96" s="40" t="str">
        <f>IFERROR(#REF!/GAMSopt!AI96,"")</f>
        <v/>
      </c>
      <c r="AK96" s="40" t="str">
        <f>IFERROR(#REF!/GAMSopt!AJ96,"")</f>
        <v/>
      </c>
      <c r="AL96" s="40" t="str">
        <f>IFERROR(#REF!/GAMSopt!AK96,"")</f>
        <v/>
      </c>
      <c r="AM96" s="40" t="str">
        <f>IFERROR(#REF!/GAMSopt!AL96,"")</f>
        <v/>
      </c>
      <c r="AN96" s="40" t="str">
        <f>IFERROR(#REF!/GAMSopt!AM96,"")</f>
        <v/>
      </c>
      <c r="AO96" s="40" t="str">
        <f>IFERROR(#REF!/GAMSopt!AN96,"")</f>
        <v/>
      </c>
      <c r="AP96" s="40" t="str">
        <f>IFERROR(#REF!/GAMSopt!AO96,"")</f>
        <v/>
      </c>
      <c r="AQ96" s="40" t="str">
        <f>IFERROR(#REF!/GAMSopt!AP96,"")</f>
        <v/>
      </c>
      <c r="AR96" s="40" t="str">
        <f>IFERROR(#REF!/GAMSopt!AQ96,"")</f>
        <v/>
      </c>
      <c r="AS96" s="40" t="str">
        <f>IFERROR(#REF!/GAMSopt!AR96,"")</f>
        <v/>
      </c>
      <c r="AT96" s="40" t="str">
        <f>IFERROR(#REF!/GAMSopt!AS96,"")</f>
        <v/>
      </c>
      <c r="AU96" s="40" t="str">
        <f>IFERROR(#REF!/GAMSopt!AT96,"")</f>
        <v/>
      </c>
      <c r="AV96" s="40" t="str">
        <f>IFERROR(#REF!/GAMSopt!AU96,"")</f>
        <v/>
      </c>
      <c r="AW96" s="40" t="str">
        <f>IFERROR(#REF!/GAMSopt!AV96,"")</f>
        <v/>
      </c>
      <c r="AX96" s="40" t="str">
        <f>IFERROR(#REF!/GAMSopt!AW96,"")</f>
        <v/>
      </c>
      <c r="AY96" s="40" t="str">
        <f>IFERROR(#REF!/GAMSopt!AX96,"")</f>
        <v/>
      </c>
      <c r="AZ96" s="40" t="str">
        <f>IFERROR(#REF!/GAMSopt!AY96,"")</f>
        <v/>
      </c>
      <c r="BA96" s="40" t="str">
        <f>IFERROR(#REF!/GAMSopt!AZ96,"")</f>
        <v/>
      </c>
      <c r="BB96" s="40" t="str">
        <f>IFERROR(#REF!/GAMSopt!BA96,"")</f>
        <v/>
      </c>
      <c r="BC96" s="40" t="str">
        <f>IFERROR(#REF!/GAMSopt!BB96,"")</f>
        <v/>
      </c>
      <c r="BD96" s="40" t="str">
        <f>IFERROR(#REF!/GAMSopt!BC96,"")</f>
        <v/>
      </c>
      <c r="BE96" s="40" t="str">
        <f>IFERROR(#REF!/GAMSopt!BD96,"")</f>
        <v/>
      </c>
      <c r="BF96" s="40" t="str">
        <f>IFERROR(#REF!/GAMSopt!BE96,"")</f>
        <v/>
      </c>
      <c r="BG96" s="40" t="str">
        <f>IFERROR(#REF!/GAMSopt!BF96,"")</f>
        <v/>
      </c>
      <c r="BH96" s="40" t="str">
        <f>IFERROR(#REF!/GAMSopt!BG96,"")</f>
        <v/>
      </c>
      <c r="BI96" s="40" t="str">
        <f>IFERROR(#REF!/GAMSopt!BH96,"")</f>
        <v/>
      </c>
      <c r="BJ96" s="40" t="str">
        <f>IFERROR(#REF!/GAMSopt!BI96,"")</f>
        <v/>
      </c>
    </row>
    <row r="97" spans="1:62" x14ac:dyDescent="0.15">
      <c r="A97" t="e">
        <f>#REF!</f>
        <v>#REF!</v>
      </c>
      <c r="B97" t="str">
        <f>GAMSopt!A97</f>
        <v>Hotelling Rent on Carbon Fuels (2005 USD / tCO2)</v>
      </c>
      <c r="C97" s="40" t="str">
        <f>IFERROR(#REF!/GAMSopt!B97,"")</f>
        <v/>
      </c>
      <c r="D97" s="40" t="str">
        <f>IFERROR(#REF!/GAMSopt!C97,"")</f>
        <v/>
      </c>
      <c r="E97" s="40" t="str">
        <f>IFERROR(#REF!/GAMSopt!D97,"")</f>
        <v/>
      </c>
      <c r="F97" s="40" t="str">
        <f>IFERROR(#REF!/GAMSopt!E97,"")</f>
        <v/>
      </c>
      <c r="G97" s="40" t="str">
        <f>IFERROR(#REF!/GAMSopt!F97,"")</f>
        <v/>
      </c>
      <c r="H97" s="40" t="str">
        <f>IFERROR(#REF!/GAMSopt!G97,"")</f>
        <v/>
      </c>
      <c r="I97" s="40" t="str">
        <f>IFERROR(#REF!/GAMSopt!H97,"")</f>
        <v/>
      </c>
      <c r="J97" s="40" t="str">
        <f>IFERROR(#REF!/GAMSopt!I97,"")</f>
        <v/>
      </c>
      <c r="K97" s="40" t="str">
        <f>IFERROR(#REF!/GAMSopt!J97,"")</f>
        <v/>
      </c>
      <c r="L97" s="40" t="str">
        <f>IFERROR(#REF!/GAMSopt!K97,"")</f>
        <v/>
      </c>
      <c r="M97" s="40" t="str">
        <f>IFERROR(#REF!/GAMSopt!L97,"")</f>
        <v/>
      </c>
      <c r="N97" s="40" t="str">
        <f>IFERROR(#REF!/GAMSopt!M97,"")</f>
        <v/>
      </c>
      <c r="O97" s="40" t="str">
        <f>IFERROR(#REF!/GAMSopt!N97,"")</f>
        <v/>
      </c>
      <c r="P97" s="40" t="str">
        <f>IFERROR(#REF!/GAMSopt!O97,"")</f>
        <v/>
      </c>
      <c r="Q97" s="40" t="str">
        <f>IFERROR(#REF!/GAMSopt!P97,"")</f>
        <v/>
      </c>
      <c r="R97" s="40" t="str">
        <f>IFERROR(#REF!/GAMSopt!Q97,"")</f>
        <v/>
      </c>
      <c r="S97" s="40" t="str">
        <f>IFERROR(#REF!/GAMSopt!R97,"")</f>
        <v/>
      </c>
      <c r="T97" s="40" t="str">
        <f>IFERROR(#REF!/GAMSopt!S97,"")</f>
        <v/>
      </c>
      <c r="U97" s="40" t="str">
        <f>IFERROR(#REF!/GAMSopt!T97,"")</f>
        <v/>
      </c>
      <c r="V97" s="40" t="str">
        <f>IFERROR(#REF!/GAMSopt!U97,"")</f>
        <v/>
      </c>
      <c r="W97" s="40" t="str">
        <f>IFERROR(#REF!/GAMSopt!V97,"")</f>
        <v/>
      </c>
      <c r="X97" s="40" t="str">
        <f>IFERROR(#REF!/GAMSopt!W97,"")</f>
        <v/>
      </c>
      <c r="Y97" s="40" t="str">
        <f>IFERROR(#REF!/GAMSopt!X97,"")</f>
        <v/>
      </c>
      <c r="Z97" s="40" t="str">
        <f>IFERROR(#REF!/GAMSopt!Y97,"")</f>
        <v/>
      </c>
      <c r="AA97" s="40" t="str">
        <f>IFERROR(#REF!/GAMSopt!Z97,"")</f>
        <v/>
      </c>
      <c r="AB97" s="40" t="str">
        <f>IFERROR(#REF!/GAMSopt!AA97,"")</f>
        <v/>
      </c>
      <c r="AC97" s="40" t="str">
        <f>IFERROR(#REF!/GAMSopt!AB97,"")</f>
        <v/>
      </c>
      <c r="AD97" s="40" t="str">
        <f>IFERROR(#REF!/GAMSopt!AC97,"")</f>
        <v/>
      </c>
      <c r="AE97" s="40" t="str">
        <f>IFERROR(#REF!/GAMSopt!AD97,"")</f>
        <v/>
      </c>
      <c r="AF97" s="40" t="str">
        <f>IFERROR(#REF!/GAMSopt!AE97,"")</f>
        <v/>
      </c>
      <c r="AG97" s="40" t="str">
        <f>IFERROR(#REF!/GAMSopt!AF97,"")</f>
        <v/>
      </c>
      <c r="AH97" s="40" t="str">
        <f>IFERROR(#REF!/GAMSopt!AG97,"")</f>
        <v/>
      </c>
      <c r="AI97" s="40" t="str">
        <f>IFERROR(#REF!/GAMSopt!AH97,"")</f>
        <v/>
      </c>
      <c r="AJ97" s="40" t="str">
        <f>IFERROR(#REF!/GAMSopt!AI97,"")</f>
        <v/>
      </c>
      <c r="AK97" s="40" t="str">
        <f>IFERROR(#REF!/GAMSopt!AJ97,"")</f>
        <v/>
      </c>
      <c r="AL97" s="40" t="str">
        <f>IFERROR(#REF!/GAMSopt!AK97,"")</f>
        <v/>
      </c>
      <c r="AM97" s="40" t="str">
        <f>IFERROR(#REF!/GAMSopt!AL97,"")</f>
        <v/>
      </c>
      <c r="AN97" s="40" t="str">
        <f>IFERROR(#REF!/GAMSopt!AM97,"")</f>
        <v/>
      </c>
      <c r="AO97" s="40" t="str">
        <f>IFERROR(#REF!/GAMSopt!AN97,"")</f>
        <v/>
      </c>
      <c r="AP97" s="40" t="str">
        <f>IFERROR(#REF!/GAMSopt!AO97,"")</f>
        <v/>
      </c>
      <c r="AQ97" s="40" t="str">
        <f>IFERROR(#REF!/GAMSopt!AP97,"")</f>
        <v/>
      </c>
      <c r="AR97" s="40" t="str">
        <f>IFERROR(#REF!/GAMSopt!AQ97,"")</f>
        <v/>
      </c>
      <c r="AS97" s="40" t="str">
        <f>IFERROR(#REF!/GAMSopt!AR97,"")</f>
        <v/>
      </c>
      <c r="AT97" s="40" t="str">
        <f>IFERROR(#REF!/GAMSopt!AS97,"")</f>
        <v/>
      </c>
      <c r="AU97" s="40" t="str">
        <f>IFERROR(#REF!/GAMSopt!AT97,"")</f>
        <v/>
      </c>
      <c r="AV97" s="40" t="str">
        <f>IFERROR(#REF!/GAMSopt!AU97,"")</f>
        <v/>
      </c>
      <c r="AW97" s="40" t="str">
        <f>IFERROR(#REF!/GAMSopt!AV97,"")</f>
        <v/>
      </c>
      <c r="AX97" s="40" t="str">
        <f>IFERROR(#REF!/GAMSopt!AW97,"")</f>
        <v/>
      </c>
      <c r="AY97" s="40" t="str">
        <f>IFERROR(#REF!/GAMSopt!AX97,"")</f>
        <v/>
      </c>
      <c r="AZ97" s="40" t="str">
        <f>IFERROR(#REF!/GAMSopt!AY97,"")</f>
        <v/>
      </c>
      <c r="BA97" s="40" t="str">
        <f>IFERROR(#REF!/GAMSopt!AZ97,"")</f>
        <v/>
      </c>
      <c r="BB97" s="40" t="str">
        <f>IFERROR(#REF!/GAMSopt!BA97,"")</f>
        <v/>
      </c>
      <c r="BC97" s="40" t="str">
        <f>IFERROR(#REF!/GAMSopt!BB97,"")</f>
        <v/>
      </c>
      <c r="BD97" s="40" t="str">
        <f>IFERROR(#REF!/GAMSopt!BC97,"")</f>
        <v/>
      </c>
      <c r="BE97" s="40" t="str">
        <f>IFERROR(#REF!/GAMSopt!BD97,"")</f>
        <v/>
      </c>
      <c r="BF97" s="40" t="str">
        <f>IFERROR(#REF!/GAMSopt!BE97,"")</f>
        <v/>
      </c>
      <c r="BG97" s="40" t="str">
        <f>IFERROR(#REF!/GAMSopt!BF97,"")</f>
        <v/>
      </c>
      <c r="BH97" s="40" t="str">
        <f>IFERROR(#REF!/GAMSopt!BG97,"")</f>
        <v/>
      </c>
      <c r="BI97" s="40" t="str">
        <f>IFERROR(#REF!/GAMSopt!BH97,"")</f>
        <v/>
      </c>
      <c r="BJ97" s="40" t="str">
        <f>IFERROR(#REF!/GAMSopt!BI97,"")</f>
        <v/>
      </c>
    </row>
    <row r="98" spans="1:62" x14ac:dyDescent="0.15">
      <c r="A98" t="e">
        <f>#REF!</f>
        <v>#REF!</v>
      </c>
      <c r="B98" t="str">
        <f>GAMSopt!A98</f>
        <v>* CLIMATE MODULE</v>
      </c>
      <c r="C98" s="40" t="str">
        <f>IFERROR(#REF!/GAMSopt!B98,"")</f>
        <v/>
      </c>
      <c r="D98" s="40" t="str">
        <f>IFERROR(#REF!/GAMSopt!C98,"")</f>
        <v/>
      </c>
      <c r="E98" s="40" t="str">
        <f>IFERROR(#REF!/GAMSopt!D98,"")</f>
        <v/>
      </c>
      <c r="F98" s="40" t="str">
        <f>IFERROR(#REF!/GAMSopt!E98,"")</f>
        <v/>
      </c>
      <c r="G98" s="40" t="str">
        <f>IFERROR(#REF!/GAMSopt!F98,"")</f>
        <v/>
      </c>
      <c r="H98" s="40" t="str">
        <f>IFERROR(#REF!/GAMSopt!G98,"")</f>
        <v/>
      </c>
      <c r="I98" s="40" t="str">
        <f>IFERROR(#REF!/GAMSopt!H98,"")</f>
        <v/>
      </c>
      <c r="J98" s="40" t="str">
        <f>IFERROR(#REF!/GAMSopt!I98,"")</f>
        <v/>
      </c>
      <c r="K98" s="40" t="str">
        <f>IFERROR(#REF!/GAMSopt!J98,"")</f>
        <v/>
      </c>
      <c r="L98" s="40" t="str">
        <f>IFERROR(#REF!/GAMSopt!K98,"")</f>
        <v/>
      </c>
      <c r="M98" s="40" t="str">
        <f>IFERROR(#REF!/GAMSopt!L98,"")</f>
        <v/>
      </c>
      <c r="N98" s="40" t="str">
        <f>IFERROR(#REF!/GAMSopt!M98,"")</f>
        <v/>
      </c>
      <c r="O98" s="40" t="str">
        <f>IFERROR(#REF!/GAMSopt!N98,"")</f>
        <v/>
      </c>
      <c r="P98" s="40" t="str">
        <f>IFERROR(#REF!/GAMSopt!O98,"")</f>
        <v/>
      </c>
      <c r="Q98" s="40" t="str">
        <f>IFERROR(#REF!/GAMSopt!P98,"")</f>
        <v/>
      </c>
      <c r="R98" s="40" t="str">
        <f>IFERROR(#REF!/GAMSopt!Q98,"")</f>
        <v/>
      </c>
      <c r="S98" s="40" t="str">
        <f>IFERROR(#REF!/GAMSopt!R98,"")</f>
        <v/>
      </c>
      <c r="T98" s="40" t="str">
        <f>IFERROR(#REF!/GAMSopt!S98,"")</f>
        <v/>
      </c>
      <c r="U98" s="40" t="str">
        <f>IFERROR(#REF!/GAMSopt!T98,"")</f>
        <v/>
      </c>
      <c r="V98" s="40" t="str">
        <f>IFERROR(#REF!/GAMSopt!U98,"")</f>
        <v/>
      </c>
      <c r="W98" s="40" t="str">
        <f>IFERROR(#REF!/GAMSopt!V98,"")</f>
        <v/>
      </c>
      <c r="X98" s="40" t="str">
        <f>IFERROR(#REF!/GAMSopt!W98,"")</f>
        <v/>
      </c>
      <c r="Y98" s="40" t="str">
        <f>IFERROR(#REF!/GAMSopt!X98,"")</f>
        <v/>
      </c>
      <c r="Z98" s="40" t="str">
        <f>IFERROR(#REF!/GAMSopt!Y98,"")</f>
        <v/>
      </c>
      <c r="AA98" s="40" t="str">
        <f>IFERROR(#REF!/GAMSopt!Z98,"")</f>
        <v/>
      </c>
      <c r="AB98" s="40" t="str">
        <f>IFERROR(#REF!/GAMSopt!AA98,"")</f>
        <v/>
      </c>
      <c r="AC98" s="40" t="str">
        <f>IFERROR(#REF!/GAMSopt!AB98,"")</f>
        <v/>
      </c>
      <c r="AD98" s="40" t="str">
        <f>IFERROR(#REF!/GAMSopt!AC98,"")</f>
        <v/>
      </c>
      <c r="AE98" s="40" t="str">
        <f>IFERROR(#REF!/GAMSopt!AD98,"")</f>
        <v/>
      </c>
      <c r="AF98" s="40" t="str">
        <f>IFERROR(#REF!/GAMSopt!AE98,"")</f>
        <v/>
      </c>
      <c r="AG98" s="40" t="str">
        <f>IFERROR(#REF!/GAMSopt!AF98,"")</f>
        <v/>
      </c>
      <c r="AH98" s="40" t="str">
        <f>IFERROR(#REF!/GAMSopt!AG98,"")</f>
        <v/>
      </c>
      <c r="AI98" s="40" t="str">
        <f>IFERROR(#REF!/GAMSopt!AH98,"")</f>
        <v/>
      </c>
      <c r="AJ98" s="40" t="str">
        <f>IFERROR(#REF!/GAMSopt!AI98,"")</f>
        <v/>
      </c>
      <c r="AK98" s="40" t="str">
        <f>IFERROR(#REF!/GAMSopt!AJ98,"")</f>
        <v/>
      </c>
      <c r="AL98" s="40" t="str">
        <f>IFERROR(#REF!/GAMSopt!AK98,"")</f>
        <v/>
      </c>
      <c r="AM98" s="40" t="str">
        <f>IFERROR(#REF!/GAMSopt!AL98,"")</f>
        <v/>
      </c>
      <c r="AN98" s="40" t="str">
        <f>IFERROR(#REF!/GAMSopt!AM98,"")</f>
        <v/>
      </c>
      <c r="AO98" s="40" t="str">
        <f>IFERROR(#REF!/GAMSopt!AN98,"")</f>
        <v/>
      </c>
      <c r="AP98" s="40" t="str">
        <f>IFERROR(#REF!/GAMSopt!AO98,"")</f>
        <v/>
      </c>
      <c r="AQ98" s="40" t="str">
        <f>IFERROR(#REF!/GAMSopt!AP98,"")</f>
        <v/>
      </c>
      <c r="AR98" s="40" t="str">
        <f>IFERROR(#REF!/GAMSopt!AQ98,"")</f>
        <v/>
      </c>
      <c r="AS98" s="40" t="str">
        <f>IFERROR(#REF!/GAMSopt!AR98,"")</f>
        <v/>
      </c>
      <c r="AT98" s="40" t="str">
        <f>IFERROR(#REF!/GAMSopt!AS98,"")</f>
        <v/>
      </c>
      <c r="AU98" s="40" t="str">
        <f>IFERROR(#REF!/GAMSopt!AT98,"")</f>
        <v/>
      </c>
      <c r="AV98" s="40" t="str">
        <f>IFERROR(#REF!/GAMSopt!AU98,"")</f>
        <v/>
      </c>
      <c r="AW98" s="40" t="str">
        <f>IFERROR(#REF!/GAMSopt!AV98,"")</f>
        <v/>
      </c>
      <c r="AX98" s="40" t="str">
        <f>IFERROR(#REF!/GAMSopt!AW98,"")</f>
        <v/>
      </c>
      <c r="AY98" s="40" t="str">
        <f>IFERROR(#REF!/GAMSopt!AX98,"")</f>
        <v/>
      </c>
      <c r="AZ98" s="40" t="str">
        <f>IFERROR(#REF!/GAMSopt!AY98,"")</f>
        <v/>
      </c>
      <c r="BA98" s="40" t="str">
        <f>IFERROR(#REF!/GAMSopt!AZ98,"")</f>
        <v/>
      </c>
      <c r="BB98" s="40" t="str">
        <f>IFERROR(#REF!/GAMSopt!BA98,"")</f>
        <v/>
      </c>
      <c r="BC98" s="40" t="str">
        <f>IFERROR(#REF!/GAMSopt!BB98,"")</f>
        <v/>
      </c>
      <c r="BD98" s="40" t="str">
        <f>IFERROR(#REF!/GAMSopt!BC98,"")</f>
        <v/>
      </c>
      <c r="BE98" s="40" t="str">
        <f>IFERROR(#REF!/GAMSopt!BD98,"")</f>
        <v/>
      </c>
      <c r="BF98" s="40" t="str">
        <f>IFERROR(#REF!/GAMSopt!BE98,"")</f>
        <v/>
      </c>
      <c r="BG98" s="40" t="str">
        <f>IFERROR(#REF!/GAMSopt!BF98,"")</f>
        <v/>
      </c>
      <c r="BH98" s="40" t="str">
        <f>IFERROR(#REF!/GAMSopt!BG98,"")</f>
        <v/>
      </c>
      <c r="BI98" s="40" t="str">
        <f>IFERROR(#REF!/GAMSopt!BH98,"")</f>
        <v/>
      </c>
      <c r="BJ98" s="40" t="str">
        <f>IFERROR(#REF!/GAMSopt!BI98,"")</f>
        <v/>
      </c>
    </row>
    <row r="99" spans="1:62" x14ac:dyDescent="0.15">
      <c r="A99" t="e">
        <f>#REF!</f>
        <v>#REF!</v>
      </c>
      <c r="B99" t="str">
        <f>GAMSopt!A99</f>
        <v>Atmospheric Temperature (deg C above preindustrial)</v>
      </c>
      <c r="C99" s="40" t="str">
        <f>IFERROR(#REF!/GAMSopt!B99,"")</f>
        <v/>
      </c>
      <c r="D99" s="40" t="str">
        <f>IFERROR(#REF!/GAMSopt!C99,"")</f>
        <v/>
      </c>
      <c r="E99" s="40" t="str">
        <f>IFERROR(#REF!/GAMSopt!D99,"")</f>
        <v/>
      </c>
      <c r="F99" s="40" t="str">
        <f>IFERROR(#REF!/GAMSopt!E99,"")</f>
        <v/>
      </c>
      <c r="G99" s="40" t="str">
        <f>IFERROR(#REF!/GAMSopt!F99,"")</f>
        <v/>
      </c>
      <c r="H99" s="40" t="str">
        <f>IFERROR(#REF!/GAMSopt!G99,"")</f>
        <v/>
      </c>
      <c r="I99" s="40" t="str">
        <f>IFERROR(#REF!/GAMSopt!H99,"")</f>
        <v/>
      </c>
      <c r="J99" s="40" t="str">
        <f>IFERROR(#REF!/GAMSopt!I99,"")</f>
        <v/>
      </c>
      <c r="K99" s="40" t="str">
        <f>IFERROR(#REF!/GAMSopt!J99,"")</f>
        <v/>
      </c>
      <c r="L99" s="40" t="str">
        <f>IFERROR(#REF!/GAMSopt!K99,"")</f>
        <v/>
      </c>
      <c r="M99" s="40" t="str">
        <f>IFERROR(#REF!/GAMSopt!L99,"")</f>
        <v/>
      </c>
      <c r="N99" s="40" t="str">
        <f>IFERROR(#REF!/GAMSopt!M99,"")</f>
        <v/>
      </c>
      <c r="O99" s="40" t="str">
        <f>IFERROR(#REF!/GAMSopt!N99,"")</f>
        <v/>
      </c>
      <c r="P99" s="40" t="str">
        <f>IFERROR(#REF!/GAMSopt!O99,"")</f>
        <v/>
      </c>
      <c r="Q99" s="40" t="str">
        <f>IFERROR(#REF!/GAMSopt!P99,"")</f>
        <v/>
      </c>
      <c r="R99" s="40" t="str">
        <f>IFERROR(#REF!/GAMSopt!Q99,"")</f>
        <v/>
      </c>
      <c r="S99" s="40" t="str">
        <f>IFERROR(#REF!/GAMSopt!R99,"")</f>
        <v/>
      </c>
      <c r="T99" s="40" t="str">
        <f>IFERROR(#REF!/GAMSopt!S99,"")</f>
        <v/>
      </c>
      <c r="U99" s="40" t="str">
        <f>IFERROR(#REF!/GAMSopt!T99,"")</f>
        <v/>
      </c>
      <c r="V99" s="40" t="str">
        <f>IFERROR(#REF!/GAMSopt!U99,"")</f>
        <v/>
      </c>
      <c r="W99" s="40" t="str">
        <f>IFERROR(#REF!/GAMSopt!V99,"")</f>
        <v/>
      </c>
      <c r="X99" s="40" t="str">
        <f>IFERROR(#REF!/GAMSopt!W99,"")</f>
        <v/>
      </c>
      <c r="Y99" s="40" t="str">
        <f>IFERROR(#REF!/GAMSopt!X99,"")</f>
        <v/>
      </c>
      <c r="Z99" s="40" t="str">
        <f>IFERROR(#REF!/GAMSopt!Y99,"")</f>
        <v/>
      </c>
      <c r="AA99" s="40" t="str">
        <f>IFERROR(#REF!/GAMSopt!Z99,"")</f>
        <v/>
      </c>
      <c r="AB99" s="40" t="str">
        <f>IFERROR(#REF!/GAMSopt!AA99,"")</f>
        <v/>
      </c>
      <c r="AC99" s="40" t="str">
        <f>IFERROR(#REF!/GAMSopt!AB99,"")</f>
        <v/>
      </c>
      <c r="AD99" s="40" t="str">
        <f>IFERROR(#REF!/GAMSopt!AC99,"")</f>
        <v/>
      </c>
      <c r="AE99" s="40" t="str">
        <f>IFERROR(#REF!/GAMSopt!AD99,"")</f>
        <v/>
      </c>
      <c r="AF99" s="40" t="str">
        <f>IFERROR(#REF!/GAMSopt!AE99,"")</f>
        <v/>
      </c>
      <c r="AG99" s="40" t="str">
        <f>IFERROR(#REF!/GAMSopt!AF99,"")</f>
        <v/>
      </c>
      <c r="AH99" s="40" t="str">
        <f>IFERROR(#REF!/GAMSopt!AG99,"")</f>
        <v/>
      </c>
      <c r="AI99" s="40" t="str">
        <f>IFERROR(#REF!/GAMSopt!AH99,"")</f>
        <v/>
      </c>
      <c r="AJ99" s="40" t="str">
        <f>IFERROR(#REF!/GAMSopt!AI99,"")</f>
        <v/>
      </c>
      <c r="AK99" s="40" t="str">
        <f>IFERROR(#REF!/GAMSopt!AJ99,"")</f>
        <v/>
      </c>
      <c r="AL99" s="40" t="str">
        <f>IFERROR(#REF!/GAMSopt!AK99,"")</f>
        <v/>
      </c>
      <c r="AM99" s="40" t="str">
        <f>IFERROR(#REF!/GAMSopt!AL99,"")</f>
        <v/>
      </c>
      <c r="AN99" s="40" t="str">
        <f>IFERROR(#REF!/GAMSopt!AM99,"")</f>
        <v/>
      </c>
      <c r="AO99" s="40" t="str">
        <f>IFERROR(#REF!/GAMSopt!AN99,"")</f>
        <v/>
      </c>
      <c r="AP99" s="40" t="str">
        <f>IFERROR(#REF!/GAMSopt!AO99,"")</f>
        <v/>
      </c>
      <c r="AQ99" s="40" t="str">
        <f>IFERROR(#REF!/GAMSopt!AP99,"")</f>
        <v/>
      </c>
      <c r="AR99" s="40" t="str">
        <f>IFERROR(#REF!/GAMSopt!AQ99,"")</f>
        <v/>
      </c>
      <c r="AS99" s="40" t="str">
        <f>IFERROR(#REF!/GAMSopt!AR99,"")</f>
        <v/>
      </c>
      <c r="AT99" s="40" t="str">
        <f>IFERROR(#REF!/GAMSopt!AS99,"")</f>
        <v/>
      </c>
      <c r="AU99" s="40" t="str">
        <f>IFERROR(#REF!/GAMSopt!AT99,"")</f>
        <v/>
      </c>
      <c r="AV99" s="40" t="str">
        <f>IFERROR(#REF!/GAMSopt!AU99,"")</f>
        <v/>
      </c>
      <c r="AW99" s="40" t="str">
        <f>IFERROR(#REF!/GAMSopt!AV99,"")</f>
        <v/>
      </c>
      <c r="AX99" s="40" t="str">
        <f>IFERROR(#REF!/GAMSopt!AW99,"")</f>
        <v/>
      </c>
      <c r="AY99" s="40" t="str">
        <f>IFERROR(#REF!/GAMSopt!AX99,"")</f>
        <v/>
      </c>
      <c r="AZ99" s="40" t="str">
        <f>IFERROR(#REF!/GAMSopt!AY99,"")</f>
        <v/>
      </c>
      <c r="BA99" s="40" t="str">
        <f>IFERROR(#REF!/GAMSopt!AZ99,"")</f>
        <v/>
      </c>
      <c r="BB99" s="40" t="str">
        <f>IFERROR(#REF!/GAMSopt!BA99,"")</f>
        <v/>
      </c>
      <c r="BC99" s="40" t="str">
        <f>IFERROR(#REF!/GAMSopt!BB99,"")</f>
        <v/>
      </c>
      <c r="BD99" s="40" t="str">
        <f>IFERROR(#REF!/GAMSopt!BC99,"")</f>
        <v/>
      </c>
      <c r="BE99" s="40" t="str">
        <f>IFERROR(#REF!/GAMSopt!BD99,"")</f>
        <v/>
      </c>
      <c r="BF99" s="40" t="str">
        <f>IFERROR(#REF!/GAMSopt!BE99,"")</f>
        <v/>
      </c>
      <c r="BG99" s="40" t="str">
        <f>IFERROR(#REF!/GAMSopt!BF99,"")</f>
        <v/>
      </c>
      <c r="BH99" s="40" t="str">
        <f>IFERROR(#REF!/GAMSopt!BG99,"")</f>
        <v/>
      </c>
      <c r="BI99" s="40" t="str">
        <f>IFERROR(#REF!/GAMSopt!BH99,"")</f>
        <v/>
      </c>
      <c r="BJ99" s="40" t="str">
        <f>IFERROR(#REF!/GAMSopt!BI99,"")</f>
        <v/>
      </c>
    </row>
    <row r="100" spans="1:62" x14ac:dyDescent="0.15">
      <c r="A100" t="e">
        <f>#REF!</f>
        <v>#REF!</v>
      </c>
      <c r="B100" t="str">
        <f>GAMSopt!A100</f>
        <v>Total Increase in Forcing (Watts per Meter2, preindustrial)</v>
      </c>
      <c r="C100" s="40" t="str">
        <f>IFERROR(#REF!/GAMSopt!B100,"")</f>
        <v/>
      </c>
      <c r="D100" s="40" t="str">
        <f>IFERROR(#REF!/GAMSopt!C100,"")</f>
        <v/>
      </c>
      <c r="E100" s="40" t="str">
        <f>IFERROR(#REF!/GAMSopt!D100,"")</f>
        <v/>
      </c>
      <c r="F100" s="40" t="str">
        <f>IFERROR(#REF!/GAMSopt!E100,"")</f>
        <v/>
      </c>
      <c r="G100" s="40" t="str">
        <f>IFERROR(#REF!/GAMSopt!F100,"")</f>
        <v/>
      </c>
      <c r="H100" s="40" t="str">
        <f>IFERROR(#REF!/GAMSopt!G100,"")</f>
        <v/>
      </c>
      <c r="I100" s="40" t="str">
        <f>IFERROR(#REF!/GAMSopt!H100,"")</f>
        <v/>
      </c>
      <c r="J100" s="40" t="str">
        <f>IFERROR(#REF!/GAMSopt!I100,"")</f>
        <v/>
      </c>
      <c r="K100" s="40" t="str">
        <f>IFERROR(#REF!/GAMSopt!J100,"")</f>
        <v/>
      </c>
      <c r="L100" s="40" t="str">
        <f>IFERROR(#REF!/GAMSopt!K100,"")</f>
        <v/>
      </c>
      <c r="M100" s="40" t="str">
        <f>IFERROR(#REF!/GAMSopt!L100,"")</f>
        <v/>
      </c>
      <c r="N100" s="40" t="str">
        <f>IFERROR(#REF!/GAMSopt!M100,"")</f>
        <v/>
      </c>
      <c r="O100" s="40" t="str">
        <f>IFERROR(#REF!/GAMSopt!N100,"")</f>
        <v/>
      </c>
      <c r="P100" s="40" t="str">
        <f>IFERROR(#REF!/GAMSopt!O100,"")</f>
        <v/>
      </c>
      <c r="Q100" s="40" t="str">
        <f>IFERROR(#REF!/GAMSopt!P100,"")</f>
        <v/>
      </c>
      <c r="R100" s="40" t="str">
        <f>IFERROR(#REF!/GAMSopt!Q100,"")</f>
        <v/>
      </c>
      <c r="S100" s="40" t="str">
        <f>IFERROR(#REF!/GAMSopt!R100,"")</f>
        <v/>
      </c>
      <c r="T100" s="40" t="str">
        <f>IFERROR(#REF!/GAMSopt!S100,"")</f>
        <v/>
      </c>
      <c r="U100" s="40" t="str">
        <f>IFERROR(#REF!/GAMSopt!T100,"")</f>
        <v/>
      </c>
      <c r="V100" s="40" t="str">
        <f>IFERROR(#REF!/GAMSopt!U100,"")</f>
        <v/>
      </c>
      <c r="W100" s="40" t="str">
        <f>IFERROR(#REF!/GAMSopt!V100,"")</f>
        <v/>
      </c>
      <c r="X100" s="40" t="str">
        <f>IFERROR(#REF!/GAMSopt!W100,"")</f>
        <v/>
      </c>
      <c r="Y100" s="40" t="str">
        <f>IFERROR(#REF!/GAMSopt!X100,"")</f>
        <v/>
      </c>
      <c r="Z100" s="40" t="str">
        <f>IFERROR(#REF!/GAMSopt!Y100,"")</f>
        <v/>
      </c>
      <c r="AA100" s="40" t="str">
        <f>IFERROR(#REF!/GAMSopt!Z100,"")</f>
        <v/>
      </c>
      <c r="AB100" s="40" t="str">
        <f>IFERROR(#REF!/GAMSopt!AA100,"")</f>
        <v/>
      </c>
      <c r="AC100" s="40" t="str">
        <f>IFERROR(#REF!/GAMSopt!AB100,"")</f>
        <v/>
      </c>
      <c r="AD100" s="40" t="str">
        <f>IFERROR(#REF!/GAMSopt!AC100,"")</f>
        <v/>
      </c>
      <c r="AE100" s="40" t="str">
        <f>IFERROR(#REF!/GAMSopt!AD100,"")</f>
        <v/>
      </c>
      <c r="AF100" s="40" t="str">
        <f>IFERROR(#REF!/GAMSopt!AE100,"")</f>
        <v/>
      </c>
      <c r="AG100" s="40" t="str">
        <f>IFERROR(#REF!/GAMSopt!AF100,"")</f>
        <v/>
      </c>
      <c r="AH100" s="40" t="str">
        <f>IFERROR(#REF!/GAMSopt!AG100,"")</f>
        <v/>
      </c>
      <c r="AI100" s="40" t="str">
        <f>IFERROR(#REF!/GAMSopt!AH100,"")</f>
        <v/>
      </c>
      <c r="AJ100" s="40" t="str">
        <f>IFERROR(#REF!/GAMSopt!AI100,"")</f>
        <v/>
      </c>
      <c r="AK100" s="40" t="str">
        <f>IFERROR(#REF!/GAMSopt!AJ100,"")</f>
        <v/>
      </c>
      <c r="AL100" s="40" t="str">
        <f>IFERROR(#REF!/GAMSopt!AK100,"")</f>
        <v/>
      </c>
      <c r="AM100" s="40" t="str">
        <f>IFERROR(#REF!/GAMSopt!AL100,"")</f>
        <v/>
      </c>
      <c r="AN100" s="40" t="str">
        <f>IFERROR(#REF!/GAMSopt!AM100,"")</f>
        <v/>
      </c>
      <c r="AO100" s="40" t="str">
        <f>IFERROR(#REF!/GAMSopt!AN100,"")</f>
        <v/>
      </c>
      <c r="AP100" s="40" t="str">
        <f>IFERROR(#REF!/GAMSopt!AO100,"")</f>
        <v/>
      </c>
      <c r="AQ100" s="40" t="str">
        <f>IFERROR(#REF!/GAMSopt!AP100,"")</f>
        <v/>
      </c>
      <c r="AR100" s="40" t="str">
        <f>IFERROR(#REF!/GAMSopt!AQ100,"")</f>
        <v/>
      </c>
      <c r="AS100" s="40" t="str">
        <f>IFERROR(#REF!/GAMSopt!AR100,"")</f>
        <v/>
      </c>
      <c r="AT100" s="40" t="str">
        <f>IFERROR(#REF!/GAMSopt!AS100,"")</f>
        <v/>
      </c>
      <c r="AU100" s="40" t="str">
        <f>IFERROR(#REF!/GAMSopt!AT100,"")</f>
        <v/>
      </c>
      <c r="AV100" s="40" t="str">
        <f>IFERROR(#REF!/GAMSopt!AU100,"")</f>
        <v/>
      </c>
      <c r="AW100" s="40" t="str">
        <f>IFERROR(#REF!/GAMSopt!AV100,"")</f>
        <v/>
      </c>
      <c r="AX100" s="40" t="str">
        <f>IFERROR(#REF!/GAMSopt!AW100,"")</f>
        <v/>
      </c>
      <c r="AY100" s="40" t="str">
        <f>IFERROR(#REF!/GAMSopt!AX100,"")</f>
        <v/>
      </c>
      <c r="AZ100" s="40" t="str">
        <f>IFERROR(#REF!/GAMSopt!AY100,"")</f>
        <v/>
      </c>
      <c r="BA100" s="40" t="str">
        <f>IFERROR(#REF!/GAMSopt!AZ100,"")</f>
        <v/>
      </c>
      <c r="BB100" s="40" t="str">
        <f>IFERROR(#REF!/GAMSopt!BA100,"")</f>
        <v/>
      </c>
      <c r="BC100" s="40" t="str">
        <f>IFERROR(#REF!/GAMSopt!BB100,"")</f>
        <v/>
      </c>
      <c r="BD100" s="40" t="str">
        <f>IFERROR(#REF!/GAMSopt!BC100,"")</f>
        <v/>
      </c>
      <c r="BE100" s="40" t="str">
        <f>IFERROR(#REF!/GAMSopt!BD100,"")</f>
        <v/>
      </c>
      <c r="BF100" s="40" t="str">
        <f>IFERROR(#REF!/GAMSopt!BE100,"")</f>
        <v/>
      </c>
      <c r="BG100" s="40" t="str">
        <f>IFERROR(#REF!/GAMSopt!BF100,"")</f>
        <v/>
      </c>
      <c r="BH100" s="40" t="str">
        <f>IFERROR(#REF!/GAMSopt!BG100,"")</f>
        <v/>
      </c>
      <c r="BI100" s="40" t="str">
        <f>IFERROR(#REF!/GAMSopt!BH100,"")</f>
        <v/>
      </c>
      <c r="BJ100" s="40" t="str">
        <f>IFERROR(#REF!/GAMSopt!BI100,"")</f>
        <v/>
      </c>
    </row>
    <row r="101" spans="1:62" x14ac:dyDescent="0.15">
      <c r="A101" t="e">
        <f>#REF!</f>
        <v>#REF!</v>
      </c>
      <c r="B101" t="str">
        <f>GAMSopt!A101</f>
        <v>Lower Ocean Temperature (deg C above preindustrial)</v>
      </c>
      <c r="C101" s="40" t="str">
        <f>IFERROR(#REF!/GAMSopt!B101,"")</f>
        <v/>
      </c>
      <c r="D101" s="40" t="str">
        <f>IFERROR(#REF!/GAMSopt!C101,"")</f>
        <v/>
      </c>
      <c r="E101" s="40" t="str">
        <f>IFERROR(#REF!/GAMSopt!D101,"")</f>
        <v/>
      </c>
      <c r="F101" s="40" t="str">
        <f>IFERROR(#REF!/GAMSopt!E101,"")</f>
        <v/>
      </c>
      <c r="G101" s="40" t="str">
        <f>IFERROR(#REF!/GAMSopt!F101,"")</f>
        <v/>
      </c>
      <c r="H101" s="40" t="str">
        <f>IFERROR(#REF!/GAMSopt!G101,"")</f>
        <v/>
      </c>
      <c r="I101" s="40" t="str">
        <f>IFERROR(#REF!/GAMSopt!H101,"")</f>
        <v/>
      </c>
      <c r="J101" s="40" t="str">
        <f>IFERROR(#REF!/GAMSopt!I101,"")</f>
        <v/>
      </c>
      <c r="K101" s="40" t="str">
        <f>IFERROR(#REF!/GAMSopt!J101,"")</f>
        <v/>
      </c>
      <c r="L101" s="40" t="str">
        <f>IFERROR(#REF!/GAMSopt!K101,"")</f>
        <v/>
      </c>
      <c r="M101" s="40" t="str">
        <f>IFERROR(#REF!/GAMSopt!L101,"")</f>
        <v/>
      </c>
      <c r="N101" s="40" t="str">
        <f>IFERROR(#REF!/GAMSopt!M101,"")</f>
        <v/>
      </c>
      <c r="O101" s="40" t="str">
        <f>IFERROR(#REF!/GAMSopt!N101,"")</f>
        <v/>
      </c>
      <c r="P101" s="40" t="str">
        <f>IFERROR(#REF!/GAMSopt!O101,"")</f>
        <v/>
      </c>
      <c r="Q101" s="40" t="str">
        <f>IFERROR(#REF!/GAMSopt!P101,"")</f>
        <v/>
      </c>
      <c r="R101" s="40" t="str">
        <f>IFERROR(#REF!/GAMSopt!Q101,"")</f>
        <v/>
      </c>
      <c r="S101" s="40" t="str">
        <f>IFERROR(#REF!/GAMSopt!R101,"")</f>
        <v/>
      </c>
      <c r="T101" s="40" t="str">
        <f>IFERROR(#REF!/GAMSopt!S101,"")</f>
        <v/>
      </c>
      <c r="U101" s="40" t="str">
        <f>IFERROR(#REF!/GAMSopt!T101,"")</f>
        <v/>
      </c>
      <c r="V101" s="40" t="str">
        <f>IFERROR(#REF!/GAMSopt!U101,"")</f>
        <v/>
      </c>
      <c r="W101" s="40" t="str">
        <f>IFERROR(#REF!/GAMSopt!V101,"")</f>
        <v/>
      </c>
      <c r="X101" s="40" t="str">
        <f>IFERROR(#REF!/GAMSopt!W101,"")</f>
        <v/>
      </c>
      <c r="Y101" s="40" t="str">
        <f>IFERROR(#REF!/GAMSopt!X101,"")</f>
        <v/>
      </c>
      <c r="Z101" s="40" t="str">
        <f>IFERROR(#REF!/GAMSopt!Y101,"")</f>
        <v/>
      </c>
      <c r="AA101" s="40" t="str">
        <f>IFERROR(#REF!/GAMSopt!Z101,"")</f>
        <v/>
      </c>
      <c r="AB101" s="40" t="str">
        <f>IFERROR(#REF!/GAMSopt!AA101,"")</f>
        <v/>
      </c>
      <c r="AC101" s="40" t="str">
        <f>IFERROR(#REF!/GAMSopt!AB101,"")</f>
        <v/>
      </c>
      <c r="AD101" s="40" t="str">
        <f>IFERROR(#REF!/GAMSopt!AC101,"")</f>
        <v/>
      </c>
      <c r="AE101" s="40" t="str">
        <f>IFERROR(#REF!/GAMSopt!AD101,"")</f>
        <v/>
      </c>
      <c r="AF101" s="40" t="str">
        <f>IFERROR(#REF!/GAMSopt!AE101,"")</f>
        <v/>
      </c>
      <c r="AG101" s="40" t="str">
        <f>IFERROR(#REF!/GAMSopt!AF101,"")</f>
        <v/>
      </c>
      <c r="AH101" s="40" t="str">
        <f>IFERROR(#REF!/GAMSopt!AG101,"")</f>
        <v/>
      </c>
      <c r="AI101" s="40" t="str">
        <f>IFERROR(#REF!/GAMSopt!AH101,"")</f>
        <v/>
      </c>
      <c r="AJ101" s="40" t="str">
        <f>IFERROR(#REF!/GAMSopt!AI101,"")</f>
        <v/>
      </c>
      <c r="AK101" s="40" t="str">
        <f>IFERROR(#REF!/GAMSopt!AJ101,"")</f>
        <v/>
      </c>
      <c r="AL101" s="40" t="str">
        <f>IFERROR(#REF!/GAMSopt!AK101,"")</f>
        <v/>
      </c>
      <c r="AM101" s="40" t="str">
        <f>IFERROR(#REF!/GAMSopt!AL101,"")</f>
        <v/>
      </c>
      <c r="AN101" s="40" t="str">
        <f>IFERROR(#REF!/GAMSopt!AM101,"")</f>
        <v/>
      </c>
      <c r="AO101" s="40" t="str">
        <f>IFERROR(#REF!/GAMSopt!AN101,"")</f>
        <v/>
      </c>
      <c r="AP101" s="40" t="str">
        <f>IFERROR(#REF!/GAMSopt!AO101,"")</f>
        <v/>
      </c>
      <c r="AQ101" s="40" t="str">
        <f>IFERROR(#REF!/GAMSopt!AP101,"")</f>
        <v/>
      </c>
      <c r="AR101" s="40" t="str">
        <f>IFERROR(#REF!/GAMSopt!AQ101,"")</f>
        <v/>
      </c>
      <c r="AS101" s="40" t="str">
        <f>IFERROR(#REF!/GAMSopt!AR101,"")</f>
        <v/>
      </c>
      <c r="AT101" s="40" t="str">
        <f>IFERROR(#REF!/GAMSopt!AS101,"")</f>
        <v/>
      </c>
      <c r="AU101" s="40" t="str">
        <f>IFERROR(#REF!/GAMSopt!AT101,"")</f>
        <v/>
      </c>
      <c r="AV101" s="40" t="str">
        <f>IFERROR(#REF!/GAMSopt!AU101,"")</f>
        <v/>
      </c>
      <c r="AW101" s="40" t="str">
        <f>IFERROR(#REF!/GAMSopt!AV101,"")</f>
        <v/>
      </c>
      <c r="AX101" s="40" t="str">
        <f>IFERROR(#REF!/GAMSopt!AW101,"")</f>
        <v/>
      </c>
      <c r="AY101" s="40" t="str">
        <f>IFERROR(#REF!/GAMSopt!AX101,"")</f>
        <v/>
      </c>
      <c r="AZ101" s="40" t="str">
        <f>IFERROR(#REF!/GAMSopt!AY101,"")</f>
        <v/>
      </c>
      <c r="BA101" s="40" t="str">
        <f>IFERROR(#REF!/GAMSopt!AZ101,"")</f>
        <v/>
      </c>
      <c r="BB101" s="40" t="str">
        <f>IFERROR(#REF!/GAMSopt!BA101,"")</f>
        <v/>
      </c>
      <c r="BC101" s="40" t="str">
        <f>IFERROR(#REF!/GAMSopt!BB101,"")</f>
        <v/>
      </c>
      <c r="BD101" s="40" t="str">
        <f>IFERROR(#REF!/GAMSopt!BC101,"")</f>
        <v/>
      </c>
      <c r="BE101" s="40" t="str">
        <f>IFERROR(#REF!/GAMSopt!BD101,"")</f>
        <v/>
      </c>
      <c r="BF101" s="40" t="str">
        <f>IFERROR(#REF!/GAMSopt!BE101,"")</f>
        <v/>
      </c>
      <c r="BG101" s="40" t="str">
        <f>IFERROR(#REF!/GAMSopt!BF101,"")</f>
        <v/>
      </c>
      <c r="BH101" s="40" t="str">
        <f>IFERROR(#REF!/GAMSopt!BG101,"")</f>
        <v/>
      </c>
      <c r="BI101" s="40" t="str">
        <f>IFERROR(#REF!/GAMSopt!BH101,"")</f>
        <v/>
      </c>
      <c r="BJ101" s="40" t="str">
        <f>IFERROR(#REF!/GAMSopt!BI101,"")</f>
        <v/>
      </c>
    </row>
    <row r="102" spans="1:62" x14ac:dyDescent="0.15">
      <c r="A102" t="e">
        <f>#REF!</f>
        <v>#REF!</v>
      </c>
      <c r="B102" t="str">
        <f>GAMSopt!A102</f>
        <v>** Economic Endogenous Variables</v>
      </c>
      <c r="C102" s="40" t="str">
        <f>IFERROR(#REF!/GAMSopt!B102,"")</f>
        <v/>
      </c>
      <c r="D102" s="40" t="str">
        <f>IFERROR(#REF!/GAMSopt!C102,"")</f>
        <v/>
      </c>
      <c r="E102" s="40" t="str">
        <f>IFERROR(#REF!/GAMSopt!D102,"")</f>
        <v/>
      </c>
      <c r="F102" s="40" t="str">
        <f>IFERROR(#REF!/GAMSopt!E102,"")</f>
        <v/>
      </c>
      <c r="G102" s="40" t="str">
        <f>IFERROR(#REF!/GAMSopt!F102,"")</f>
        <v/>
      </c>
      <c r="H102" s="40" t="str">
        <f>IFERROR(#REF!/GAMSopt!G102,"")</f>
        <v/>
      </c>
      <c r="I102" s="40" t="str">
        <f>IFERROR(#REF!/GAMSopt!H102,"")</f>
        <v/>
      </c>
      <c r="J102" s="40" t="str">
        <f>IFERROR(#REF!/GAMSopt!I102,"")</f>
        <v/>
      </c>
      <c r="K102" s="40" t="str">
        <f>IFERROR(#REF!/GAMSopt!J102,"")</f>
        <v/>
      </c>
      <c r="L102" s="40" t="str">
        <f>IFERROR(#REF!/GAMSopt!K102,"")</f>
        <v/>
      </c>
      <c r="M102" s="40" t="str">
        <f>IFERROR(#REF!/GAMSopt!L102,"")</f>
        <v/>
      </c>
      <c r="N102" s="40" t="str">
        <f>IFERROR(#REF!/GAMSopt!M102,"")</f>
        <v/>
      </c>
      <c r="O102" s="40" t="str">
        <f>IFERROR(#REF!/GAMSopt!N102,"")</f>
        <v/>
      </c>
      <c r="P102" s="40" t="str">
        <f>IFERROR(#REF!/GAMSopt!O102,"")</f>
        <v/>
      </c>
      <c r="Q102" s="40" t="str">
        <f>IFERROR(#REF!/GAMSopt!P102,"")</f>
        <v/>
      </c>
      <c r="R102" s="40" t="str">
        <f>IFERROR(#REF!/GAMSopt!Q102,"")</f>
        <v/>
      </c>
      <c r="S102" s="40" t="str">
        <f>IFERROR(#REF!/GAMSopt!R102,"")</f>
        <v/>
      </c>
      <c r="T102" s="40" t="str">
        <f>IFERROR(#REF!/GAMSopt!S102,"")</f>
        <v/>
      </c>
      <c r="U102" s="40" t="str">
        <f>IFERROR(#REF!/GAMSopt!T102,"")</f>
        <v/>
      </c>
      <c r="V102" s="40" t="str">
        <f>IFERROR(#REF!/GAMSopt!U102,"")</f>
        <v/>
      </c>
      <c r="W102" s="40" t="str">
        <f>IFERROR(#REF!/GAMSopt!V102,"")</f>
        <v/>
      </c>
      <c r="X102" s="40" t="str">
        <f>IFERROR(#REF!/GAMSopt!W102,"")</f>
        <v/>
      </c>
      <c r="Y102" s="40" t="str">
        <f>IFERROR(#REF!/GAMSopt!X102,"")</f>
        <v/>
      </c>
      <c r="Z102" s="40" t="str">
        <f>IFERROR(#REF!/GAMSopt!Y102,"")</f>
        <v/>
      </c>
      <c r="AA102" s="40" t="str">
        <f>IFERROR(#REF!/GAMSopt!Z102,"")</f>
        <v/>
      </c>
      <c r="AB102" s="40" t="str">
        <f>IFERROR(#REF!/GAMSopt!AA102,"")</f>
        <v/>
      </c>
      <c r="AC102" s="40" t="str">
        <f>IFERROR(#REF!/GAMSopt!AB102,"")</f>
        <v/>
      </c>
      <c r="AD102" s="40" t="str">
        <f>IFERROR(#REF!/GAMSopt!AC102,"")</f>
        <v/>
      </c>
      <c r="AE102" s="40" t="str">
        <f>IFERROR(#REF!/GAMSopt!AD102,"")</f>
        <v/>
      </c>
      <c r="AF102" s="40" t="str">
        <f>IFERROR(#REF!/GAMSopt!AE102,"")</f>
        <v/>
      </c>
      <c r="AG102" s="40" t="str">
        <f>IFERROR(#REF!/GAMSopt!AF102,"")</f>
        <v/>
      </c>
      <c r="AH102" s="40" t="str">
        <f>IFERROR(#REF!/GAMSopt!AG102,"")</f>
        <v/>
      </c>
      <c r="AI102" s="40" t="str">
        <f>IFERROR(#REF!/GAMSopt!AH102,"")</f>
        <v/>
      </c>
      <c r="AJ102" s="40" t="str">
        <f>IFERROR(#REF!/GAMSopt!AI102,"")</f>
        <v/>
      </c>
      <c r="AK102" s="40" t="str">
        <f>IFERROR(#REF!/GAMSopt!AJ102,"")</f>
        <v/>
      </c>
      <c r="AL102" s="40" t="str">
        <f>IFERROR(#REF!/GAMSopt!AK102,"")</f>
        <v/>
      </c>
      <c r="AM102" s="40" t="str">
        <f>IFERROR(#REF!/GAMSopt!AL102,"")</f>
        <v/>
      </c>
      <c r="AN102" s="40" t="str">
        <f>IFERROR(#REF!/GAMSopt!AM102,"")</f>
        <v/>
      </c>
      <c r="AO102" s="40" t="str">
        <f>IFERROR(#REF!/GAMSopt!AN102,"")</f>
        <v/>
      </c>
      <c r="AP102" s="40" t="str">
        <f>IFERROR(#REF!/GAMSopt!AO102,"")</f>
        <v/>
      </c>
      <c r="AQ102" s="40" t="str">
        <f>IFERROR(#REF!/GAMSopt!AP102,"")</f>
        <v/>
      </c>
      <c r="AR102" s="40" t="str">
        <f>IFERROR(#REF!/GAMSopt!AQ102,"")</f>
        <v/>
      </c>
      <c r="AS102" s="40" t="str">
        <f>IFERROR(#REF!/GAMSopt!AR102,"")</f>
        <v/>
      </c>
      <c r="AT102" s="40" t="str">
        <f>IFERROR(#REF!/GAMSopt!AS102,"")</f>
        <v/>
      </c>
      <c r="AU102" s="40" t="str">
        <f>IFERROR(#REF!/GAMSopt!AT102,"")</f>
        <v/>
      </c>
      <c r="AV102" s="40" t="str">
        <f>IFERROR(#REF!/GAMSopt!AU102,"")</f>
        <v/>
      </c>
      <c r="AW102" s="40" t="str">
        <f>IFERROR(#REF!/GAMSopt!AV102,"")</f>
        <v/>
      </c>
      <c r="AX102" s="40" t="str">
        <f>IFERROR(#REF!/GAMSopt!AW102,"")</f>
        <v/>
      </c>
      <c r="AY102" s="40" t="str">
        <f>IFERROR(#REF!/GAMSopt!AX102,"")</f>
        <v/>
      </c>
      <c r="AZ102" s="40" t="str">
        <f>IFERROR(#REF!/GAMSopt!AY102,"")</f>
        <v/>
      </c>
      <c r="BA102" s="40" t="str">
        <f>IFERROR(#REF!/GAMSopt!AZ102,"")</f>
        <v/>
      </c>
      <c r="BB102" s="40" t="str">
        <f>IFERROR(#REF!/GAMSopt!BA102,"")</f>
        <v/>
      </c>
      <c r="BC102" s="40" t="str">
        <f>IFERROR(#REF!/GAMSopt!BB102,"")</f>
        <v/>
      </c>
      <c r="BD102" s="40" t="str">
        <f>IFERROR(#REF!/GAMSopt!BC102,"")</f>
        <v/>
      </c>
      <c r="BE102" s="40" t="str">
        <f>IFERROR(#REF!/GAMSopt!BD102,"")</f>
        <v/>
      </c>
      <c r="BF102" s="40" t="str">
        <f>IFERROR(#REF!/GAMSopt!BE102,"")</f>
        <v/>
      </c>
      <c r="BG102" s="40" t="str">
        <f>IFERROR(#REF!/GAMSopt!BF102,"")</f>
        <v/>
      </c>
      <c r="BH102" s="40" t="str">
        <f>IFERROR(#REF!/GAMSopt!BG102,"")</f>
        <v/>
      </c>
      <c r="BI102" s="40" t="str">
        <f>IFERROR(#REF!/GAMSopt!BH102,"")</f>
        <v/>
      </c>
      <c r="BJ102" s="40" t="str">
        <f>IFERROR(#REF!/GAMSopt!BI102,"")</f>
        <v/>
      </c>
    </row>
    <row r="103" spans="1:62" x14ac:dyDescent="0.15">
      <c r="A103" t="e">
        <f>#REF!</f>
        <v>#REF!</v>
      </c>
      <c r="B103" t="str">
        <f>GAMSopt!A103</f>
        <v>* OUTPUT</v>
      </c>
      <c r="C103" s="40" t="str">
        <f>IFERROR(#REF!/GAMSopt!B103,"")</f>
        <v/>
      </c>
      <c r="D103" s="40" t="str">
        <f>IFERROR(#REF!/GAMSopt!C103,"")</f>
        <v/>
      </c>
      <c r="E103" s="40" t="str">
        <f>IFERROR(#REF!/GAMSopt!D103,"")</f>
        <v/>
      </c>
      <c r="F103" s="40" t="str">
        <f>IFERROR(#REF!/GAMSopt!E103,"")</f>
        <v/>
      </c>
      <c r="G103" s="40" t="str">
        <f>IFERROR(#REF!/GAMSopt!F103,"")</f>
        <v/>
      </c>
      <c r="H103" s="40" t="str">
        <f>IFERROR(#REF!/GAMSopt!G103,"")</f>
        <v/>
      </c>
      <c r="I103" s="40" t="str">
        <f>IFERROR(#REF!/GAMSopt!H103,"")</f>
        <v/>
      </c>
      <c r="J103" s="40" t="str">
        <f>IFERROR(#REF!/GAMSopt!I103,"")</f>
        <v/>
      </c>
      <c r="K103" s="40" t="str">
        <f>IFERROR(#REF!/GAMSopt!J103,"")</f>
        <v/>
      </c>
      <c r="L103" s="40" t="str">
        <f>IFERROR(#REF!/GAMSopt!K103,"")</f>
        <v/>
      </c>
      <c r="M103" s="40" t="str">
        <f>IFERROR(#REF!/GAMSopt!L103,"")</f>
        <v/>
      </c>
      <c r="N103" s="40" t="str">
        <f>IFERROR(#REF!/GAMSopt!M103,"")</f>
        <v/>
      </c>
      <c r="O103" s="40" t="str">
        <f>IFERROR(#REF!/GAMSopt!N103,"")</f>
        <v/>
      </c>
      <c r="P103" s="40" t="str">
        <f>IFERROR(#REF!/GAMSopt!O103,"")</f>
        <v/>
      </c>
      <c r="Q103" s="40" t="str">
        <f>IFERROR(#REF!/GAMSopt!P103,"")</f>
        <v/>
      </c>
      <c r="R103" s="40" t="str">
        <f>IFERROR(#REF!/GAMSopt!Q103,"")</f>
        <v/>
      </c>
      <c r="S103" s="40" t="str">
        <f>IFERROR(#REF!/GAMSopt!R103,"")</f>
        <v/>
      </c>
      <c r="T103" s="40" t="str">
        <f>IFERROR(#REF!/GAMSopt!S103,"")</f>
        <v/>
      </c>
      <c r="U103" s="40" t="str">
        <f>IFERROR(#REF!/GAMSopt!T103,"")</f>
        <v/>
      </c>
      <c r="V103" s="40" t="str">
        <f>IFERROR(#REF!/GAMSopt!U103,"")</f>
        <v/>
      </c>
      <c r="W103" s="40" t="str">
        <f>IFERROR(#REF!/GAMSopt!V103,"")</f>
        <v/>
      </c>
      <c r="X103" s="40" t="str">
        <f>IFERROR(#REF!/GAMSopt!W103,"")</f>
        <v/>
      </c>
      <c r="Y103" s="40" t="str">
        <f>IFERROR(#REF!/GAMSopt!X103,"")</f>
        <v/>
      </c>
      <c r="Z103" s="40" t="str">
        <f>IFERROR(#REF!/GAMSopt!Y103,"")</f>
        <v/>
      </c>
      <c r="AA103" s="40" t="str">
        <f>IFERROR(#REF!/GAMSopt!Z103,"")</f>
        <v/>
      </c>
      <c r="AB103" s="40" t="str">
        <f>IFERROR(#REF!/GAMSopt!AA103,"")</f>
        <v/>
      </c>
      <c r="AC103" s="40" t="str">
        <f>IFERROR(#REF!/GAMSopt!AB103,"")</f>
        <v/>
      </c>
      <c r="AD103" s="40" t="str">
        <f>IFERROR(#REF!/GAMSopt!AC103,"")</f>
        <v/>
      </c>
      <c r="AE103" s="40" t="str">
        <f>IFERROR(#REF!/GAMSopt!AD103,"")</f>
        <v/>
      </c>
      <c r="AF103" s="40" t="str">
        <f>IFERROR(#REF!/GAMSopt!AE103,"")</f>
        <v/>
      </c>
      <c r="AG103" s="40" t="str">
        <f>IFERROR(#REF!/GAMSopt!AF103,"")</f>
        <v/>
      </c>
      <c r="AH103" s="40" t="str">
        <f>IFERROR(#REF!/GAMSopt!AG103,"")</f>
        <v/>
      </c>
      <c r="AI103" s="40" t="str">
        <f>IFERROR(#REF!/GAMSopt!AH103,"")</f>
        <v/>
      </c>
      <c r="AJ103" s="40" t="str">
        <f>IFERROR(#REF!/GAMSopt!AI103,"")</f>
        <v/>
      </c>
      <c r="AK103" s="40" t="str">
        <f>IFERROR(#REF!/GAMSopt!AJ103,"")</f>
        <v/>
      </c>
      <c r="AL103" s="40" t="str">
        <f>IFERROR(#REF!/GAMSopt!AK103,"")</f>
        <v/>
      </c>
      <c r="AM103" s="40" t="str">
        <f>IFERROR(#REF!/GAMSopt!AL103,"")</f>
        <v/>
      </c>
      <c r="AN103" s="40" t="str">
        <f>IFERROR(#REF!/GAMSopt!AM103,"")</f>
        <v/>
      </c>
      <c r="AO103" s="40" t="str">
        <f>IFERROR(#REF!/GAMSopt!AN103,"")</f>
        <v/>
      </c>
      <c r="AP103" s="40" t="str">
        <f>IFERROR(#REF!/GAMSopt!AO103,"")</f>
        <v/>
      </c>
      <c r="AQ103" s="40" t="str">
        <f>IFERROR(#REF!/GAMSopt!AP103,"")</f>
        <v/>
      </c>
      <c r="AR103" s="40" t="str">
        <f>IFERROR(#REF!/GAMSopt!AQ103,"")</f>
        <v/>
      </c>
      <c r="AS103" s="40" t="str">
        <f>IFERROR(#REF!/GAMSopt!AR103,"")</f>
        <v/>
      </c>
      <c r="AT103" s="40" t="str">
        <f>IFERROR(#REF!/GAMSopt!AS103,"")</f>
        <v/>
      </c>
      <c r="AU103" s="40" t="str">
        <f>IFERROR(#REF!/GAMSopt!AT103,"")</f>
        <v/>
      </c>
      <c r="AV103" s="40" t="str">
        <f>IFERROR(#REF!/GAMSopt!AU103,"")</f>
        <v/>
      </c>
      <c r="AW103" s="40" t="str">
        <f>IFERROR(#REF!/GAMSopt!AV103,"")</f>
        <v/>
      </c>
      <c r="AX103" s="40" t="str">
        <f>IFERROR(#REF!/GAMSopt!AW103,"")</f>
        <v/>
      </c>
      <c r="AY103" s="40" t="str">
        <f>IFERROR(#REF!/GAMSopt!AX103,"")</f>
        <v/>
      </c>
      <c r="AZ103" s="40" t="str">
        <f>IFERROR(#REF!/GAMSopt!AY103,"")</f>
        <v/>
      </c>
      <c r="BA103" s="40" t="str">
        <f>IFERROR(#REF!/GAMSopt!AZ103,"")</f>
        <v/>
      </c>
      <c r="BB103" s="40" t="str">
        <f>IFERROR(#REF!/GAMSopt!BA103,"")</f>
        <v/>
      </c>
      <c r="BC103" s="40" t="str">
        <f>IFERROR(#REF!/GAMSopt!BB103,"")</f>
        <v/>
      </c>
      <c r="BD103" s="40" t="str">
        <f>IFERROR(#REF!/GAMSopt!BC103,"")</f>
        <v/>
      </c>
      <c r="BE103" s="40" t="str">
        <f>IFERROR(#REF!/GAMSopt!BD103,"")</f>
        <v/>
      </c>
      <c r="BF103" s="40" t="str">
        <f>IFERROR(#REF!/GAMSopt!BE103,"")</f>
        <v/>
      </c>
      <c r="BG103" s="40" t="str">
        <f>IFERROR(#REF!/GAMSopt!BF103,"")</f>
        <v/>
      </c>
      <c r="BH103" s="40" t="str">
        <f>IFERROR(#REF!/GAMSopt!BG103,"")</f>
        <v/>
      </c>
      <c r="BI103" s="40" t="str">
        <f>IFERROR(#REF!/GAMSopt!BH103,"")</f>
        <v/>
      </c>
      <c r="BJ103" s="40" t="str">
        <f>IFERROR(#REF!/GAMSopt!BI103,"")</f>
        <v/>
      </c>
    </row>
    <row r="104" spans="1:62" x14ac:dyDescent="0.15">
      <c r="A104" t="e">
        <f>#REF!</f>
        <v>#REF!</v>
      </c>
      <c r="B104" t="str">
        <f>GAMSopt!A104</f>
        <v>Gross Output (trillion USD)</v>
      </c>
      <c r="C104" s="40" t="str">
        <f>IFERROR(#REF!/GAMSopt!B104,"")</f>
        <v/>
      </c>
      <c r="D104" s="40" t="str">
        <f>IFERROR(#REF!/GAMSopt!C104,"")</f>
        <v/>
      </c>
      <c r="E104" s="40" t="str">
        <f>IFERROR(#REF!/GAMSopt!D104,"")</f>
        <v/>
      </c>
      <c r="F104" s="40" t="str">
        <f>IFERROR(#REF!/GAMSopt!E104,"")</f>
        <v/>
      </c>
      <c r="G104" s="40" t="str">
        <f>IFERROR(#REF!/GAMSopt!F104,"")</f>
        <v/>
      </c>
      <c r="H104" s="40" t="str">
        <f>IFERROR(#REF!/GAMSopt!G104,"")</f>
        <v/>
      </c>
      <c r="I104" s="40" t="str">
        <f>IFERROR(#REF!/GAMSopt!H104,"")</f>
        <v/>
      </c>
      <c r="J104" s="40" t="str">
        <f>IFERROR(#REF!/GAMSopt!I104,"")</f>
        <v/>
      </c>
      <c r="K104" s="40" t="str">
        <f>IFERROR(#REF!/GAMSopt!J104,"")</f>
        <v/>
      </c>
      <c r="L104" s="40" t="str">
        <f>IFERROR(#REF!/GAMSopt!K104,"")</f>
        <v/>
      </c>
      <c r="M104" s="40" t="str">
        <f>IFERROR(#REF!/GAMSopt!L104,"")</f>
        <v/>
      </c>
      <c r="N104" s="40" t="str">
        <f>IFERROR(#REF!/GAMSopt!M104,"")</f>
        <v/>
      </c>
      <c r="O104" s="40" t="str">
        <f>IFERROR(#REF!/GAMSopt!N104,"")</f>
        <v/>
      </c>
      <c r="P104" s="40" t="str">
        <f>IFERROR(#REF!/GAMSopt!O104,"")</f>
        <v/>
      </c>
      <c r="Q104" s="40" t="str">
        <f>IFERROR(#REF!/GAMSopt!P104,"")</f>
        <v/>
      </c>
      <c r="R104" s="40" t="str">
        <f>IFERROR(#REF!/GAMSopt!Q104,"")</f>
        <v/>
      </c>
      <c r="S104" s="40" t="str">
        <f>IFERROR(#REF!/GAMSopt!R104,"")</f>
        <v/>
      </c>
      <c r="T104" s="40" t="str">
        <f>IFERROR(#REF!/GAMSopt!S104,"")</f>
        <v/>
      </c>
      <c r="U104" s="40" t="str">
        <f>IFERROR(#REF!/GAMSopt!T104,"")</f>
        <v/>
      </c>
      <c r="V104" s="40" t="str">
        <f>IFERROR(#REF!/GAMSopt!U104,"")</f>
        <v/>
      </c>
      <c r="W104" s="40" t="str">
        <f>IFERROR(#REF!/GAMSopt!V104,"")</f>
        <v/>
      </c>
      <c r="X104" s="40" t="str">
        <f>IFERROR(#REF!/GAMSopt!W104,"")</f>
        <v/>
      </c>
      <c r="Y104" s="40" t="str">
        <f>IFERROR(#REF!/GAMSopt!X104,"")</f>
        <v/>
      </c>
      <c r="Z104" s="40" t="str">
        <f>IFERROR(#REF!/GAMSopt!Y104,"")</f>
        <v/>
      </c>
      <c r="AA104" s="40" t="str">
        <f>IFERROR(#REF!/GAMSopt!Z104,"")</f>
        <v/>
      </c>
      <c r="AB104" s="40" t="str">
        <f>IFERROR(#REF!/GAMSopt!AA104,"")</f>
        <v/>
      </c>
      <c r="AC104" s="40" t="str">
        <f>IFERROR(#REF!/GAMSopt!AB104,"")</f>
        <v/>
      </c>
      <c r="AD104" s="40" t="str">
        <f>IFERROR(#REF!/GAMSopt!AC104,"")</f>
        <v/>
      </c>
      <c r="AE104" s="40" t="str">
        <f>IFERROR(#REF!/GAMSopt!AD104,"")</f>
        <v/>
      </c>
      <c r="AF104" s="40" t="str">
        <f>IFERROR(#REF!/GAMSopt!AE104,"")</f>
        <v/>
      </c>
      <c r="AG104" s="40" t="str">
        <f>IFERROR(#REF!/GAMSopt!AF104,"")</f>
        <v/>
      </c>
      <c r="AH104" s="40" t="str">
        <f>IFERROR(#REF!/GAMSopt!AG104,"")</f>
        <v/>
      </c>
      <c r="AI104" s="40" t="str">
        <f>IFERROR(#REF!/GAMSopt!AH104,"")</f>
        <v/>
      </c>
      <c r="AJ104" s="40" t="str">
        <f>IFERROR(#REF!/GAMSopt!AI104,"")</f>
        <v/>
      </c>
      <c r="AK104" s="40" t="str">
        <f>IFERROR(#REF!/GAMSopt!AJ104,"")</f>
        <v/>
      </c>
      <c r="AL104" s="40" t="str">
        <f>IFERROR(#REF!/GAMSopt!AK104,"")</f>
        <v/>
      </c>
      <c r="AM104" s="40" t="str">
        <f>IFERROR(#REF!/GAMSopt!AL104,"")</f>
        <v/>
      </c>
      <c r="AN104" s="40" t="str">
        <f>IFERROR(#REF!/GAMSopt!AM104,"")</f>
        <v/>
      </c>
      <c r="AO104" s="40" t="str">
        <f>IFERROR(#REF!/GAMSopt!AN104,"")</f>
        <v/>
      </c>
      <c r="AP104" s="40" t="str">
        <f>IFERROR(#REF!/GAMSopt!AO104,"")</f>
        <v/>
      </c>
      <c r="AQ104" s="40" t="str">
        <f>IFERROR(#REF!/GAMSopt!AP104,"")</f>
        <v/>
      </c>
      <c r="AR104" s="40" t="str">
        <f>IFERROR(#REF!/GAMSopt!AQ104,"")</f>
        <v/>
      </c>
      <c r="AS104" s="40" t="str">
        <f>IFERROR(#REF!/GAMSopt!AR104,"")</f>
        <v/>
      </c>
      <c r="AT104" s="40" t="str">
        <f>IFERROR(#REF!/GAMSopt!AS104,"")</f>
        <v/>
      </c>
      <c r="AU104" s="40" t="str">
        <f>IFERROR(#REF!/GAMSopt!AT104,"")</f>
        <v/>
      </c>
      <c r="AV104" s="40" t="str">
        <f>IFERROR(#REF!/GAMSopt!AU104,"")</f>
        <v/>
      </c>
      <c r="AW104" s="40" t="str">
        <f>IFERROR(#REF!/GAMSopt!AV104,"")</f>
        <v/>
      </c>
      <c r="AX104" s="40" t="str">
        <f>IFERROR(#REF!/GAMSopt!AW104,"")</f>
        <v/>
      </c>
      <c r="AY104" s="40" t="str">
        <f>IFERROR(#REF!/GAMSopt!AX104,"")</f>
        <v/>
      </c>
      <c r="AZ104" s="40" t="str">
        <f>IFERROR(#REF!/GAMSopt!AY104,"")</f>
        <v/>
      </c>
      <c r="BA104" s="40" t="str">
        <f>IFERROR(#REF!/GAMSopt!AZ104,"")</f>
        <v/>
      </c>
      <c r="BB104" s="40" t="str">
        <f>IFERROR(#REF!/GAMSopt!BA104,"")</f>
        <v/>
      </c>
      <c r="BC104" s="40" t="str">
        <f>IFERROR(#REF!/GAMSopt!BB104,"")</f>
        <v/>
      </c>
      <c r="BD104" s="40" t="str">
        <f>IFERROR(#REF!/GAMSopt!BC104,"")</f>
        <v/>
      </c>
      <c r="BE104" s="40" t="str">
        <f>IFERROR(#REF!/GAMSopt!BD104,"")</f>
        <v/>
      </c>
      <c r="BF104" s="40" t="str">
        <f>IFERROR(#REF!/GAMSopt!BE104,"")</f>
        <v/>
      </c>
      <c r="BG104" s="40" t="str">
        <f>IFERROR(#REF!/GAMSopt!BF104,"")</f>
        <v/>
      </c>
      <c r="BH104" s="40" t="str">
        <f>IFERROR(#REF!/GAMSopt!BG104,"")</f>
        <v/>
      </c>
      <c r="BI104" s="40" t="str">
        <f>IFERROR(#REF!/GAMSopt!BH104,"")</f>
        <v/>
      </c>
      <c r="BJ104" s="40" t="str">
        <f>IFERROR(#REF!/GAMSopt!BI104,"")</f>
        <v/>
      </c>
    </row>
    <row r="105" spans="1:62" x14ac:dyDescent="0.15">
      <c r="A105" t="e">
        <f>#REF!</f>
        <v>#REF!</v>
      </c>
      <c r="B105" t="str">
        <f>GAMSopt!A105</f>
        <v>Climate Damages (fraction of gross output)</v>
      </c>
      <c r="C105" s="40" t="str">
        <f>IFERROR(#REF!/GAMSopt!B105,"")</f>
        <v/>
      </c>
      <c r="D105" s="40" t="str">
        <f>IFERROR(#REF!/GAMSopt!C105,"")</f>
        <v/>
      </c>
      <c r="E105" s="40" t="str">
        <f>IFERROR(#REF!/GAMSopt!D105,"")</f>
        <v/>
      </c>
      <c r="F105" s="40" t="str">
        <f>IFERROR(#REF!/GAMSopt!E105,"")</f>
        <v/>
      </c>
      <c r="G105" s="40" t="str">
        <f>IFERROR(#REF!/GAMSopt!F105,"")</f>
        <v/>
      </c>
      <c r="H105" s="40" t="str">
        <f>IFERROR(#REF!/GAMSopt!G105,"")</f>
        <v/>
      </c>
      <c r="I105" s="40" t="str">
        <f>IFERROR(#REF!/GAMSopt!H105,"")</f>
        <v/>
      </c>
      <c r="J105" s="40" t="str">
        <f>IFERROR(#REF!/GAMSopt!I105,"")</f>
        <v/>
      </c>
      <c r="K105" s="40" t="str">
        <f>IFERROR(#REF!/GAMSopt!J105,"")</f>
        <v/>
      </c>
      <c r="L105" s="40" t="str">
        <f>IFERROR(#REF!/GAMSopt!K105,"")</f>
        <v/>
      </c>
      <c r="M105" s="40" t="str">
        <f>IFERROR(#REF!/GAMSopt!L105,"")</f>
        <v/>
      </c>
      <c r="N105" s="40" t="str">
        <f>IFERROR(#REF!/GAMSopt!M105,"")</f>
        <v/>
      </c>
      <c r="O105" s="40" t="str">
        <f>IFERROR(#REF!/GAMSopt!N105,"")</f>
        <v/>
      </c>
      <c r="P105" s="40" t="str">
        <f>IFERROR(#REF!/GAMSopt!O105,"")</f>
        <v/>
      </c>
      <c r="Q105" s="40" t="str">
        <f>IFERROR(#REF!/GAMSopt!P105,"")</f>
        <v/>
      </c>
      <c r="R105" s="40" t="str">
        <f>IFERROR(#REF!/GAMSopt!Q105,"")</f>
        <v/>
      </c>
      <c r="S105" s="40" t="str">
        <f>IFERROR(#REF!/GAMSopt!R105,"")</f>
        <v/>
      </c>
      <c r="T105" s="40" t="str">
        <f>IFERROR(#REF!/GAMSopt!S105,"")</f>
        <v/>
      </c>
      <c r="U105" s="40" t="str">
        <f>IFERROR(#REF!/GAMSopt!T105,"")</f>
        <v/>
      </c>
      <c r="V105" s="40" t="str">
        <f>IFERROR(#REF!/GAMSopt!U105,"")</f>
        <v/>
      </c>
      <c r="W105" s="40" t="str">
        <f>IFERROR(#REF!/GAMSopt!V105,"")</f>
        <v/>
      </c>
      <c r="X105" s="40" t="str">
        <f>IFERROR(#REF!/GAMSopt!W105,"")</f>
        <v/>
      </c>
      <c r="Y105" s="40" t="str">
        <f>IFERROR(#REF!/GAMSopt!X105,"")</f>
        <v/>
      </c>
      <c r="Z105" s="40" t="str">
        <f>IFERROR(#REF!/GAMSopt!Y105,"")</f>
        <v/>
      </c>
      <c r="AA105" s="40" t="str">
        <f>IFERROR(#REF!/GAMSopt!Z105,"")</f>
        <v/>
      </c>
      <c r="AB105" s="40" t="str">
        <f>IFERROR(#REF!/GAMSopt!AA105,"")</f>
        <v/>
      </c>
      <c r="AC105" s="40" t="str">
        <f>IFERROR(#REF!/GAMSopt!AB105,"")</f>
        <v/>
      </c>
      <c r="AD105" s="40" t="str">
        <f>IFERROR(#REF!/GAMSopt!AC105,"")</f>
        <v/>
      </c>
      <c r="AE105" s="40" t="str">
        <f>IFERROR(#REF!/GAMSopt!AD105,"")</f>
        <v/>
      </c>
      <c r="AF105" s="40" t="str">
        <f>IFERROR(#REF!/GAMSopt!AE105,"")</f>
        <v/>
      </c>
      <c r="AG105" s="40" t="str">
        <f>IFERROR(#REF!/GAMSopt!AF105,"")</f>
        <v/>
      </c>
      <c r="AH105" s="40" t="str">
        <f>IFERROR(#REF!/GAMSopt!AG105,"")</f>
        <v/>
      </c>
      <c r="AI105" s="40" t="str">
        <f>IFERROR(#REF!/GAMSopt!AH105,"")</f>
        <v/>
      </c>
      <c r="AJ105" s="40" t="str">
        <f>IFERROR(#REF!/GAMSopt!AI105,"")</f>
        <v/>
      </c>
      <c r="AK105" s="40" t="str">
        <f>IFERROR(#REF!/GAMSopt!AJ105,"")</f>
        <v/>
      </c>
      <c r="AL105" s="40" t="str">
        <f>IFERROR(#REF!/GAMSopt!AK105,"")</f>
        <v/>
      </c>
      <c r="AM105" s="40" t="str">
        <f>IFERROR(#REF!/GAMSopt!AL105,"")</f>
        <v/>
      </c>
      <c r="AN105" s="40" t="str">
        <f>IFERROR(#REF!/GAMSopt!AM105,"")</f>
        <v/>
      </c>
      <c r="AO105" s="40" t="str">
        <f>IFERROR(#REF!/GAMSopt!AN105,"")</f>
        <v/>
      </c>
      <c r="AP105" s="40" t="str">
        <f>IFERROR(#REF!/GAMSopt!AO105,"")</f>
        <v/>
      </c>
      <c r="AQ105" s="40" t="str">
        <f>IFERROR(#REF!/GAMSopt!AP105,"")</f>
        <v/>
      </c>
      <c r="AR105" s="40" t="str">
        <f>IFERROR(#REF!/GAMSopt!AQ105,"")</f>
        <v/>
      </c>
      <c r="AS105" s="40" t="str">
        <f>IFERROR(#REF!/GAMSopt!AR105,"")</f>
        <v/>
      </c>
      <c r="AT105" s="40" t="str">
        <f>IFERROR(#REF!/GAMSopt!AS105,"")</f>
        <v/>
      </c>
      <c r="AU105" s="40" t="str">
        <f>IFERROR(#REF!/GAMSopt!AT105,"")</f>
        <v/>
      </c>
      <c r="AV105" s="40" t="str">
        <f>IFERROR(#REF!/GAMSopt!AU105,"")</f>
        <v/>
      </c>
      <c r="AW105" s="40" t="str">
        <f>IFERROR(#REF!/GAMSopt!AV105,"")</f>
        <v/>
      </c>
      <c r="AX105" s="40" t="str">
        <f>IFERROR(#REF!/GAMSopt!AW105,"")</f>
        <v/>
      </c>
      <c r="AY105" s="40" t="str">
        <f>IFERROR(#REF!/GAMSopt!AX105,"")</f>
        <v/>
      </c>
      <c r="AZ105" s="40" t="str">
        <f>IFERROR(#REF!/GAMSopt!AY105,"")</f>
        <v/>
      </c>
      <c r="BA105" s="40" t="str">
        <f>IFERROR(#REF!/GAMSopt!AZ105,"")</f>
        <v/>
      </c>
      <c r="BB105" s="40" t="str">
        <f>IFERROR(#REF!/GAMSopt!BA105,"")</f>
        <v/>
      </c>
      <c r="BC105" s="40" t="str">
        <f>IFERROR(#REF!/GAMSopt!BB105,"")</f>
        <v/>
      </c>
      <c r="BD105" s="40" t="str">
        <f>IFERROR(#REF!/GAMSopt!BC105,"")</f>
        <v/>
      </c>
      <c r="BE105" s="40" t="str">
        <f>IFERROR(#REF!/GAMSopt!BD105,"")</f>
        <v/>
      </c>
      <c r="BF105" s="40" t="str">
        <f>IFERROR(#REF!/GAMSopt!BE105,"")</f>
        <v/>
      </c>
      <c r="BG105" s="40" t="str">
        <f>IFERROR(#REF!/GAMSopt!BF105,"")</f>
        <v/>
      </c>
      <c r="BH105" s="40" t="str">
        <f>IFERROR(#REF!/GAMSopt!BG105,"")</f>
        <v/>
      </c>
      <c r="BI105" s="40" t="str">
        <f>IFERROR(#REF!/GAMSopt!BH105,"")</f>
        <v/>
      </c>
      <c r="BJ105" s="40" t="str">
        <f>IFERROR(#REF!/GAMSopt!BI105,"")</f>
        <v/>
      </c>
    </row>
    <row r="106" spans="1:62" x14ac:dyDescent="0.15">
      <c r="A106" t="e">
        <f>#REF!</f>
        <v>#REF!</v>
      </c>
      <c r="B106" t="str">
        <f>GAMSopt!A106</f>
        <v>Climate damages (trillion USD)</v>
      </c>
      <c r="C106" s="40" t="str">
        <f>IFERROR(#REF!/GAMSopt!B106,"")</f>
        <v/>
      </c>
      <c r="D106" s="40" t="str">
        <f>IFERROR(#REF!/GAMSopt!C106,"")</f>
        <v/>
      </c>
      <c r="E106" s="40" t="str">
        <f>IFERROR(#REF!/GAMSopt!D106,"")</f>
        <v/>
      </c>
      <c r="F106" s="40" t="str">
        <f>IFERROR(#REF!/GAMSopt!E106,"")</f>
        <v/>
      </c>
      <c r="G106" s="40" t="str">
        <f>IFERROR(#REF!/GAMSopt!F106,"")</f>
        <v/>
      </c>
      <c r="H106" s="40" t="str">
        <f>IFERROR(#REF!/GAMSopt!G106,"")</f>
        <v/>
      </c>
      <c r="I106" s="40" t="str">
        <f>IFERROR(#REF!/GAMSopt!H106,"")</f>
        <v/>
      </c>
      <c r="J106" s="40" t="str">
        <f>IFERROR(#REF!/GAMSopt!I106,"")</f>
        <v/>
      </c>
      <c r="K106" s="40" t="str">
        <f>IFERROR(#REF!/GAMSopt!J106,"")</f>
        <v/>
      </c>
      <c r="L106" s="40" t="str">
        <f>IFERROR(#REF!/GAMSopt!K106,"")</f>
        <v/>
      </c>
      <c r="M106" s="40" t="str">
        <f>IFERROR(#REF!/GAMSopt!L106,"")</f>
        <v/>
      </c>
      <c r="N106" s="40" t="str">
        <f>IFERROR(#REF!/GAMSopt!M106,"")</f>
        <v/>
      </c>
      <c r="O106" s="40" t="str">
        <f>IFERROR(#REF!/GAMSopt!N106,"")</f>
        <v/>
      </c>
      <c r="P106" s="40" t="str">
        <f>IFERROR(#REF!/GAMSopt!O106,"")</f>
        <v/>
      </c>
      <c r="Q106" s="40" t="str">
        <f>IFERROR(#REF!/GAMSopt!P106,"")</f>
        <v/>
      </c>
      <c r="R106" s="40" t="str">
        <f>IFERROR(#REF!/GAMSopt!Q106,"")</f>
        <v/>
      </c>
      <c r="S106" s="40" t="str">
        <f>IFERROR(#REF!/GAMSopt!R106,"")</f>
        <v/>
      </c>
      <c r="T106" s="40" t="str">
        <f>IFERROR(#REF!/GAMSopt!S106,"")</f>
        <v/>
      </c>
      <c r="U106" s="40" t="str">
        <f>IFERROR(#REF!/GAMSopt!T106,"")</f>
        <v/>
      </c>
      <c r="V106" s="40" t="str">
        <f>IFERROR(#REF!/GAMSopt!U106,"")</f>
        <v/>
      </c>
      <c r="W106" s="40" t="str">
        <f>IFERROR(#REF!/GAMSopt!V106,"")</f>
        <v/>
      </c>
      <c r="X106" s="40" t="str">
        <f>IFERROR(#REF!/GAMSopt!W106,"")</f>
        <v/>
      </c>
      <c r="Y106" s="40" t="str">
        <f>IFERROR(#REF!/GAMSopt!X106,"")</f>
        <v/>
      </c>
      <c r="Z106" s="40" t="str">
        <f>IFERROR(#REF!/GAMSopt!Y106,"")</f>
        <v/>
      </c>
      <c r="AA106" s="40" t="str">
        <f>IFERROR(#REF!/GAMSopt!Z106,"")</f>
        <v/>
      </c>
      <c r="AB106" s="40" t="str">
        <f>IFERROR(#REF!/GAMSopt!AA106,"")</f>
        <v/>
      </c>
      <c r="AC106" s="40" t="str">
        <f>IFERROR(#REF!/GAMSopt!AB106,"")</f>
        <v/>
      </c>
      <c r="AD106" s="40" t="str">
        <f>IFERROR(#REF!/GAMSopt!AC106,"")</f>
        <v/>
      </c>
      <c r="AE106" s="40" t="str">
        <f>IFERROR(#REF!/GAMSopt!AD106,"")</f>
        <v/>
      </c>
      <c r="AF106" s="40" t="str">
        <f>IFERROR(#REF!/GAMSopt!AE106,"")</f>
        <v/>
      </c>
      <c r="AG106" s="40" t="str">
        <f>IFERROR(#REF!/GAMSopt!AF106,"")</f>
        <v/>
      </c>
      <c r="AH106" s="40" t="str">
        <f>IFERROR(#REF!/GAMSopt!AG106,"")</f>
        <v/>
      </c>
      <c r="AI106" s="40" t="str">
        <f>IFERROR(#REF!/GAMSopt!AH106,"")</f>
        <v/>
      </c>
      <c r="AJ106" s="40" t="str">
        <f>IFERROR(#REF!/GAMSopt!AI106,"")</f>
        <v/>
      </c>
      <c r="AK106" s="40" t="str">
        <f>IFERROR(#REF!/GAMSopt!AJ106,"")</f>
        <v/>
      </c>
      <c r="AL106" s="40" t="str">
        <f>IFERROR(#REF!/GAMSopt!AK106,"")</f>
        <v/>
      </c>
      <c r="AM106" s="40" t="str">
        <f>IFERROR(#REF!/GAMSopt!AL106,"")</f>
        <v/>
      </c>
      <c r="AN106" s="40" t="str">
        <f>IFERROR(#REF!/GAMSopt!AM106,"")</f>
        <v/>
      </c>
      <c r="AO106" s="40" t="str">
        <f>IFERROR(#REF!/GAMSopt!AN106,"")</f>
        <v/>
      </c>
      <c r="AP106" s="40" t="str">
        <f>IFERROR(#REF!/GAMSopt!AO106,"")</f>
        <v/>
      </c>
      <c r="AQ106" s="40" t="str">
        <f>IFERROR(#REF!/GAMSopt!AP106,"")</f>
        <v/>
      </c>
      <c r="AR106" s="40" t="str">
        <f>IFERROR(#REF!/GAMSopt!AQ106,"")</f>
        <v/>
      </c>
      <c r="AS106" s="40" t="str">
        <f>IFERROR(#REF!/GAMSopt!AR106,"")</f>
        <v/>
      </c>
      <c r="AT106" s="40" t="str">
        <f>IFERROR(#REF!/GAMSopt!AS106,"")</f>
        <v/>
      </c>
      <c r="AU106" s="40" t="str">
        <f>IFERROR(#REF!/GAMSopt!AT106,"")</f>
        <v/>
      </c>
      <c r="AV106" s="40" t="str">
        <f>IFERROR(#REF!/GAMSopt!AU106,"")</f>
        <v/>
      </c>
      <c r="AW106" s="40" t="str">
        <f>IFERROR(#REF!/GAMSopt!AV106,"")</f>
        <v/>
      </c>
      <c r="AX106" s="40" t="str">
        <f>IFERROR(#REF!/GAMSopt!AW106,"")</f>
        <v/>
      </c>
      <c r="AY106" s="40" t="str">
        <f>IFERROR(#REF!/GAMSopt!AX106,"")</f>
        <v/>
      </c>
      <c r="AZ106" s="40" t="str">
        <f>IFERROR(#REF!/GAMSopt!AY106,"")</f>
        <v/>
      </c>
      <c r="BA106" s="40" t="str">
        <f>IFERROR(#REF!/GAMSopt!AZ106,"")</f>
        <v/>
      </c>
      <c r="BB106" s="40" t="str">
        <f>IFERROR(#REF!/GAMSopt!BA106,"")</f>
        <v/>
      </c>
      <c r="BC106" s="40" t="str">
        <f>IFERROR(#REF!/GAMSopt!BB106,"")</f>
        <v/>
      </c>
      <c r="BD106" s="40" t="str">
        <f>IFERROR(#REF!/GAMSopt!BC106,"")</f>
        <v/>
      </c>
      <c r="BE106" s="40" t="str">
        <f>IFERROR(#REF!/GAMSopt!BD106,"")</f>
        <v/>
      </c>
      <c r="BF106" s="40" t="str">
        <f>IFERROR(#REF!/GAMSopt!BE106,"")</f>
        <v/>
      </c>
      <c r="BG106" s="40" t="str">
        <f>IFERROR(#REF!/GAMSopt!BF106,"")</f>
        <v/>
      </c>
      <c r="BH106" s="40" t="str">
        <f>IFERROR(#REF!/GAMSopt!BG106,"")</f>
        <v/>
      </c>
      <c r="BI106" s="40" t="str">
        <f>IFERROR(#REF!/GAMSopt!BH106,"")</f>
        <v/>
      </c>
      <c r="BJ106" s="40" t="str">
        <f>IFERROR(#REF!/GAMSopt!BI106,"")</f>
        <v/>
      </c>
    </row>
    <row r="107" spans="1:62" x14ac:dyDescent="0.15">
      <c r="A107" t="e">
        <f>#REF!</f>
        <v>#REF!</v>
      </c>
      <c r="B107" t="str">
        <f>GAMSopt!A107</f>
        <v>Output post-damages yet pre-abatement</v>
      </c>
      <c r="C107" s="40" t="str">
        <f>IFERROR(#REF!/GAMSopt!B107,"")</f>
        <v/>
      </c>
      <c r="D107" s="40" t="str">
        <f>IFERROR(#REF!/GAMSopt!C107,"")</f>
        <v/>
      </c>
      <c r="E107" s="40" t="str">
        <f>IFERROR(#REF!/GAMSopt!D107,"")</f>
        <v/>
      </c>
      <c r="F107" s="40" t="str">
        <f>IFERROR(#REF!/GAMSopt!E107,"")</f>
        <v/>
      </c>
      <c r="G107" s="40" t="str">
        <f>IFERROR(#REF!/GAMSopt!F107,"")</f>
        <v/>
      </c>
      <c r="H107" s="40" t="str">
        <f>IFERROR(#REF!/GAMSopt!G107,"")</f>
        <v/>
      </c>
      <c r="I107" s="40" t="str">
        <f>IFERROR(#REF!/GAMSopt!H107,"")</f>
        <v/>
      </c>
      <c r="J107" s="40" t="str">
        <f>IFERROR(#REF!/GAMSopt!I107,"")</f>
        <v/>
      </c>
      <c r="K107" s="40" t="str">
        <f>IFERROR(#REF!/GAMSopt!J107,"")</f>
        <v/>
      </c>
      <c r="L107" s="40" t="str">
        <f>IFERROR(#REF!/GAMSopt!K107,"")</f>
        <v/>
      </c>
      <c r="M107" s="40" t="str">
        <f>IFERROR(#REF!/GAMSopt!L107,"")</f>
        <v/>
      </c>
      <c r="N107" s="40" t="str">
        <f>IFERROR(#REF!/GAMSopt!M107,"")</f>
        <v/>
      </c>
      <c r="O107" s="40" t="str">
        <f>IFERROR(#REF!/GAMSopt!N107,"")</f>
        <v/>
      </c>
      <c r="P107" s="40" t="str">
        <f>IFERROR(#REF!/GAMSopt!O107,"")</f>
        <v/>
      </c>
      <c r="Q107" s="40" t="str">
        <f>IFERROR(#REF!/GAMSopt!P107,"")</f>
        <v/>
      </c>
      <c r="R107" s="40" t="str">
        <f>IFERROR(#REF!/GAMSopt!Q107,"")</f>
        <v/>
      </c>
      <c r="S107" s="40" t="str">
        <f>IFERROR(#REF!/GAMSopt!R107,"")</f>
        <v/>
      </c>
      <c r="T107" s="40" t="str">
        <f>IFERROR(#REF!/GAMSopt!S107,"")</f>
        <v/>
      </c>
      <c r="U107" s="40" t="str">
        <f>IFERROR(#REF!/GAMSopt!T107,"")</f>
        <v/>
      </c>
      <c r="V107" s="40" t="str">
        <f>IFERROR(#REF!/GAMSopt!U107,"")</f>
        <v/>
      </c>
      <c r="W107" s="40" t="str">
        <f>IFERROR(#REF!/GAMSopt!V107,"")</f>
        <v/>
      </c>
      <c r="X107" s="40" t="str">
        <f>IFERROR(#REF!/GAMSopt!W107,"")</f>
        <v/>
      </c>
      <c r="Y107" s="40" t="str">
        <f>IFERROR(#REF!/GAMSopt!X107,"")</f>
        <v/>
      </c>
      <c r="Z107" s="40" t="str">
        <f>IFERROR(#REF!/GAMSopt!Y107,"")</f>
        <v/>
      </c>
      <c r="AA107" s="40" t="str">
        <f>IFERROR(#REF!/GAMSopt!Z107,"")</f>
        <v/>
      </c>
      <c r="AB107" s="40" t="str">
        <f>IFERROR(#REF!/GAMSopt!AA107,"")</f>
        <v/>
      </c>
      <c r="AC107" s="40" t="str">
        <f>IFERROR(#REF!/GAMSopt!AB107,"")</f>
        <v/>
      </c>
      <c r="AD107" s="40" t="str">
        <f>IFERROR(#REF!/GAMSopt!AC107,"")</f>
        <v/>
      </c>
      <c r="AE107" s="40" t="str">
        <f>IFERROR(#REF!/GAMSopt!AD107,"")</f>
        <v/>
      </c>
      <c r="AF107" s="40" t="str">
        <f>IFERROR(#REF!/GAMSopt!AE107,"")</f>
        <v/>
      </c>
      <c r="AG107" s="40" t="str">
        <f>IFERROR(#REF!/GAMSopt!AF107,"")</f>
        <v/>
      </c>
      <c r="AH107" s="40" t="str">
        <f>IFERROR(#REF!/GAMSopt!AG107,"")</f>
        <v/>
      </c>
      <c r="AI107" s="40" t="str">
        <f>IFERROR(#REF!/GAMSopt!AH107,"")</f>
        <v/>
      </c>
      <c r="AJ107" s="40" t="str">
        <f>IFERROR(#REF!/GAMSopt!AI107,"")</f>
        <v/>
      </c>
      <c r="AK107" s="40" t="str">
        <f>IFERROR(#REF!/GAMSopt!AJ107,"")</f>
        <v/>
      </c>
      <c r="AL107" s="40" t="str">
        <f>IFERROR(#REF!/GAMSopt!AK107,"")</f>
        <v/>
      </c>
      <c r="AM107" s="40" t="str">
        <f>IFERROR(#REF!/GAMSopt!AL107,"")</f>
        <v/>
      </c>
      <c r="AN107" s="40" t="str">
        <f>IFERROR(#REF!/GAMSopt!AM107,"")</f>
        <v/>
      </c>
      <c r="AO107" s="40" t="str">
        <f>IFERROR(#REF!/GAMSopt!AN107,"")</f>
        <v/>
      </c>
      <c r="AP107" s="40" t="str">
        <f>IFERROR(#REF!/GAMSopt!AO107,"")</f>
        <v/>
      </c>
      <c r="AQ107" s="40" t="str">
        <f>IFERROR(#REF!/GAMSopt!AP107,"")</f>
        <v/>
      </c>
      <c r="AR107" s="40" t="str">
        <f>IFERROR(#REF!/GAMSopt!AQ107,"")</f>
        <v/>
      </c>
      <c r="AS107" s="40" t="str">
        <f>IFERROR(#REF!/GAMSopt!AR107,"")</f>
        <v/>
      </c>
      <c r="AT107" s="40" t="str">
        <f>IFERROR(#REF!/GAMSopt!AS107,"")</f>
        <v/>
      </c>
      <c r="AU107" s="40" t="str">
        <f>IFERROR(#REF!/GAMSopt!AT107,"")</f>
        <v/>
      </c>
      <c r="AV107" s="40" t="str">
        <f>IFERROR(#REF!/GAMSopt!AU107,"")</f>
        <v/>
      </c>
      <c r="AW107" s="40" t="str">
        <f>IFERROR(#REF!/GAMSopt!AV107,"")</f>
        <v/>
      </c>
      <c r="AX107" s="40" t="str">
        <f>IFERROR(#REF!/GAMSopt!AW107,"")</f>
        <v/>
      </c>
      <c r="AY107" s="40" t="str">
        <f>IFERROR(#REF!/GAMSopt!AX107,"")</f>
        <v/>
      </c>
      <c r="AZ107" s="40" t="str">
        <f>IFERROR(#REF!/GAMSopt!AY107,"")</f>
        <v/>
      </c>
      <c r="BA107" s="40" t="str">
        <f>IFERROR(#REF!/GAMSopt!AZ107,"")</f>
        <v/>
      </c>
      <c r="BB107" s="40" t="str">
        <f>IFERROR(#REF!/GAMSopt!BA107,"")</f>
        <v/>
      </c>
      <c r="BC107" s="40" t="str">
        <f>IFERROR(#REF!/GAMSopt!BB107,"")</f>
        <v/>
      </c>
      <c r="BD107" s="40" t="str">
        <f>IFERROR(#REF!/GAMSopt!BC107,"")</f>
        <v/>
      </c>
      <c r="BE107" s="40" t="str">
        <f>IFERROR(#REF!/GAMSopt!BD107,"")</f>
        <v/>
      </c>
      <c r="BF107" s="40" t="str">
        <f>IFERROR(#REF!/GAMSopt!BE107,"")</f>
        <v/>
      </c>
      <c r="BG107" s="40" t="str">
        <f>IFERROR(#REF!/GAMSopt!BF107,"")</f>
        <v/>
      </c>
      <c r="BH107" s="40" t="str">
        <f>IFERROR(#REF!/GAMSopt!BG107,"")</f>
        <v/>
      </c>
      <c r="BI107" s="40" t="str">
        <f>IFERROR(#REF!/GAMSopt!BH107,"")</f>
        <v/>
      </c>
      <c r="BJ107" s="40" t="str">
        <f>IFERROR(#REF!/GAMSopt!BI107,"")</f>
        <v/>
      </c>
    </row>
    <row r="108" spans="1:62" x14ac:dyDescent="0.15">
      <c r="A108" t="e">
        <f>#REF!</f>
        <v>#REF!</v>
      </c>
      <c r="B108" t="str">
        <f>GAMSopt!A108</f>
        <v>Abatement cost (fraction of gross output)</v>
      </c>
      <c r="C108" s="40" t="str">
        <f>IFERROR(#REF!/GAMSopt!B108,"")</f>
        <v/>
      </c>
      <c r="D108" s="40" t="str">
        <f>IFERROR(#REF!/GAMSopt!C108,"")</f>
        <v/>
      </c>
      <c r="E108" s="40" t="str">
        <f>IFERROR(#REF!/GAMSopt!D108,"")</f>
        <v/>
      </c>
      <c r="F108" s="40" t="str">
        <f>IFERROR(#REF!/GAMSopt!E108,"")</f>
        <v/>
      </c>
      <c r="G108" s="40" t="str">
        <f>IFERROR(#REF!/GAMSopt!F108,"")</f>
        <v/>
      </c>
      <c r="H108" s="40" t="str">
        <f>IFERROR(#REF!/GAMSopt!G108,"")</f>
        <v/>
      </c>
      <c r="I108" s="40" t="str">
        <f>IFERROR(#REF!/GAMSopt!H108,"")</f>
        <v/>
      </c>
      <c r="J108" s="40" t="str">
        <f>IFERROR(#REF!/GAMSopt!I108,"")</f>
        <v/>
      </c>
      <c r="K108" s="40" t="str">
        <f>IFERROR(#REF!/GAMSopt!J108,"")</f>
        <v/>
      </c>
      <c r="L108" s="40" t="str">
        <f>IFERROR(#REF!/GAMSopt!K108,"")</f>
        <v/>
      </c>
      <c r="M108" s="40" t="str">
        <f>IFERROR(#REF!/GAMSopt!L108,"")</f>
        <v/>
      </c>
      <c r="N108" s="40" t="str">
        <f>IFERROR(#REF!/GAMSopt!M108,"")</f>
        <v/>
      </c>
      <c r="O108" s="40" t="str">
        <f>IFERROR(#REF!/GAMSopt!N108,"")</f>
        <v/>
      </c>
      <c r="P108" s="40" t="str">
        <f>IFERROR(#REF!/GAMSopt!O108,"")</f>
        <v/>
      </c>
      <c r="Q108" s="40" t="str">
        <f>IFERROR(#REF!/GAMSopt!P108,"")</f>
        <v/>
      </c>
      <c r="R108" s="40" t="str">
        <f>IFERROR(#REF!/GAMSopt!Q108,"")</f>
        <v/>
      </c>
      <c r="S108" s="40" t="str">
        <f>IFERROR(#REF!/GAMSopt!R108,"")</f>
        <v/>
      </c>
      <c r="T108" s="40" t="str">
        <f>IFERROR(#REF!/GAMSopt!S108,"")</f>
        <v/>
      </c>
      <c r="U108" s="40" t="str">
        <f>IFERROR(#REF!/GAMSopt!T108,"")</f>
        <v/>
      </c>
      <c r="V108" s="40" t="str">
        <f>IFERROR(#REF!/GAMSopt!U108,"")</f>
        <v/>
      </c>
      <c r="W108" s="40" t="str">
        <f>IFERROR(#REF!/GAMSopt!V108,"")</f>
        <v/>
      </c>
      <c r="X108" s="40" t="str">
        <f>IFERROR(#REF!/GAMSopt!W108,"")</f>
        <v/>
      </c>
      <c r="Y108" s="40" t="str">
        <f>IFERROR(#REF!/GAMSopt!X108,"")</f>
        <v/>
      </c>
      <c r="Z108" s="40" t="str">
        <f>IFERROR(#REF!/GAMSopt!Y108,"")</f>
        <v/>
      </c>
      <c r="AA108" s="40" t="str">
        <f>IFERROR(#REF!/GAMSopt!Z108,"")</f>
        <v/>
      </c>
      <c r="AB108" s="40" t="str">
        <f>IFERROR(#REF!/GAMSopt!AA108,"")</f>
        <v/>
      </c>
      <c r="AC108" s="40" t="str">
        <f>IFERROR(#REF!/GAMSopt!AB108,"")</f>
        <v/>
      </c>
      <c r="AD108" s="40" t="str">
        <f>IFERROR(#REF!/GAMSopt!AC108,"")</f>
        <v/>
      </c>
      <c r="AE108" s="40" t="str">
        <f>IFERROR(#REF!/GAMSopt!AD108,"")</f>
        <v/>
      </c>
      <c r="AF108" s="40" t="str">
        <f>IFERROR(#REF!/GAMSopt!AE108,"")</f>
        <v/>
      </c>
      <c r="AG108" s="40" t="str">
        <f>IFERROR(#REF!/GAMSopt!AF108,"")</f>
        <v/>
      </c>
      <c r="AH108" s="40" t="str">
        <f>IFERROR(#REF!/GAMSopt!AG108,"")</f>
        <v/>
      </c>
      <c r="AI108" s="40" t="str">
        <f>IFERROR(#REF!/GAMSopt!AH108,"")</f>
        <v/>
      </c>
      <c r="AJ108" s="40" t="str">
        <f>IFERROR(#REF!/GAMSopt!AI108,"")</f>
        <v/>
      </c>
      <c r="AK108" s="40" t="str">
        <f>IFERROR(#REF!/GAMSopt!AJ108,"")</f>
        <v/>
      </c>
      <c r="AL108" s="40" t="str">
        <f>IFERROR(#REF!/GAMSopt!AK108,"")</f>
        <v/>
      </c>
      <c r="AM108" s="40" t="str">
        <f>IFERROR(#REF!/GAMSopt!AL108,"")</f>
        <v/>
      </c>
      <c r="AN108" s="40" t="str">
        <f>IFERROR(#REF!/GAMSopt!AM108,"")</f>
        <v/>
      </c>
      <c r="AO108" s="40" t="str">
        <f>IFERROR(#REF!/GAMSopt!AN108,"")</f>
        <v/>
      </c>
      <c r="AP108" s="40" t="str">
        <f>IFERROR(#REF!/GAMSopt!AO108,"")</f>
        <v/>
      </c>
      <c r="AQ108" s="40" t="str">
        <f>IFERROR(#REF!/GAMSopt!AP108,"")</f>
        <v/>
      </c>
      <c r="AR108" s="40" t="str">
        <f>IFERROR(#REF!/GAMSopt!AQ108,"")</f>
        <v/>
      </c>
      <c r="AS108" s="40" t="str">
        <f>IFERROR(#REF!/GAMSopt!AR108,"")</f>
        <v/>
      </c>
      <c r="AT108" s="40" t="str">
        <f>IFERROR(#REF!/GAMSopt!AS108,"")</f>
        <v/>
      </c>
      <c r="AU108" s="40" t="str">
        <f>IFERROR(#REF!/GAMSopt!AT108,"")</f>
        <v/>
      </c>
      <c r="AV108" s="40" t="str">
        <f>IFERROR(#REF!/GAMSopt!AU108,"")</f>
        <v/>
      </c>
      <c r="AW108" s="40" t="str">
        <f>IFERROR(#REF!/GAMSopt!AV108,"")</f>
        <v/>
      </c>
      <c r="AX108" s="40" t="str">
        <f>IFERROR(#REF!/GAMSopt!AW108,"")</f>
        <v/>
      </c>
      <c r="AY108" s="40" t="str">
        <f>IFERROR(#REF!/GAMSopt!AX108,"")</f>
        <v/>
      </c>
      <c r="AZ108" s="40" t="str">
        <f>IFERROR(#REF!/GAMSopt!AY108,"")</f>
        <v/>
      </c>
      <c r="BA108" s="40" t="str">
        <f>IFERROR(#REF!/GAMSopt!AZ108,"")</f>
        <v/>
      </c>
      <c r="BB108" s="40" t="str">
        <f>IFERROR(#REF!/GAMSopt!BA108,"")</f>
        <v/>
      </c>
      <c r="BC108" s="40" t="str">
        <f>IFERROR(#REF!/GAMSopt!BB108,"")</f>
        <v/>
      </c>
      <c r="BD108" s="40" t="str">
        <f>IFERROR(#REF!/GAMSopt!BC108,"")</f>
        <v/>
      </c>
      <c r="BE108" s="40" t="str">
        <f>IFERROR(#REF!/GAMSopt!BD108,"")</f>
        <v/>
      </c>
      <c r="BF108" s="40" t="str">
        <f>IFERROR(#REF!/GAMSopt!BE108,"")</f>
        <v/>
      </c>
      <c r="BG108" s="40" t="str">
        <f>IFERROR(#REF!/GAMSopt!BF108,"")</f>
        <v/>
      </c>
      <c r="BH108" s="40" t="str">
        <f>IFERROR(#REF!/GAMSopt!BG108,"")</f>
        <v/>
      </c>
      <c r="BI108" s="40" t="str">
        <f>IFERROR(#REF!/GAMSopt!BH108,"")</f>
        <v/>
      </c>
      <c r="BJ108" s="40" t="str">
        <f>IFERROR(#REF!/GAMSopt!BI108,"")</f>
        <v/>
      </c>
    </row>
    <row r="109" spans="1:62" x14ac:dyDescent="0.15">
      <c r="A109" t="e">
        <f>#REF!</f>
        <v>#REF!</v>
      </c>
      <c r="B109" t="str">
        <f>GAMSopt!A109</f>
        <v>Abatement cost (trillion USD)</v>
      </c>
      <c r="C109" s="40" t="str">
        <f>IFERROR(#REF!/GAMSopt!B109,"")</f>
        <v/>
      </c>
      <c r="D109" s="40" t="str">
        <f>IFERROR(#REF!/GAMSopt!C109,"")</f>
        <v/>
      </c>
      <c r="E109" s="40" t="str">
        <f>IFERROR(#REF!/GAMSopt!D109,"")</f>
        <v/>
      </c>
      <c r="F109" s="40" t="str">
        <f>IFERROR(#REF!/GAMSopt!E109,"")</f>
        <v/>
      </c>
      <c r="G109" s="40" t="str">
        <f>IFERROR(#REF!/GAMSopt!F109,"")</f>
        <v/>
      </c>
      <c r="H109" s="40" t="str">
        <f>IFERROR(#REF!/GAMSopt!G109,"")</f>
        <v/>
      </c>
      <c r="I109" s="40" t="str">
        <f>IFERROR(#REF!/GAMSopt!H109,"")</f>
        <v/>
      </c>
      <c r="J109" s="40" t="str">
        <f>IFERROR(#REF!/GAMSopt!I109,"")</f>
        <v/>
      </c>
      <c r="K109" s="40" t="str">
        <f>IFERROR(#REF!/GAMSopt!J109,"")</f>
        <v/>
      </c>
      <c r="L109" s="40" t="str">
        <f>IFERROR(#REF!/GAMSopt!K109,"")</f>
        <v/>
      </c>
      <c r="M109" s="40" t="str">
        <f>IFERROR(#REF!/GAMSopt!L109,"")</f>
        <v/>
      </c>
      <c r="N109" s="40" t="str">
        <f>IFERROR(#REF!/GAMSopt!M109,"")</f>
        <v/>
      </c>
      <c r="O109" s="40" t="str">
        <f>IFERROR(#REF!/GAMSopt!N109,"")</f>
        <v/>
      </c>
      <c r="P109" s="40" t="str">
        <f>IFERROR(#REF!/GAMSopt!O109,"")</f>
        <v/>
      </c>
      <c r="Q109" s="40" t="str">
        <f>IFERROR(#REF!/GAMSopt!P109,"")</f>
        <v/>
      </c>
      <c r="R109" s="40" t="str">
        <f>IFERROR(#REF!/GAMSopt!Q109,"")</f>
        <v/>
      </c>
      <c r="S109" s="40" t="str">
        <f>IFERROR(#REF!/GAMSopt!R109,"")</f>
        <v/>
      </c>
      <c r="T109" s="40" t="str">
        <f>IFERROR(#REF!/GAMSopt!S109,"")</f>
        <v/>
      </c>
      <c r="U109" s="40" t="str">
        <f>IFERROR(#REF!/GAMSopt!T109,"")</f>
        <v/>
      </c>
      <c r="V109" s="40" t="str">
        <f>IFERROR(#REF!/GAMSopt!U109,"")</f>
        <v/>
      </c>
      <c r="W109" s="40" t="str">
        <f>IFERROR(#REF!/GAMSopt!V109,"")</f>
        <v/>
      </c>
      <c r="X109" s="40" t="str">
        <f>IFERROR(#REF!/GAMSopt!W109,"")</f>
        <v/>
      </c>
      <c r="Y109" s="40" t="str">
        <f>IFERROR(#REF!/GAMSopt!X109,"")</f>
        <v/>
      </c>
      <c r="Z109" s="40" t="str">
        <f>IFERROR(#REF!/GAMSopt!Y109,"")</f>
        <v/>
      </c>
      <c r="AA109" s="40" t="str">
        <f>IFERROR(#REF!/GAMSopt!Z109,"")</f>
        <v/>
      </c>
      <c r="AB109" s="40" t="str">
        <f>IFERROR(#REF!/GAMSopt!AA109,"")</f>
        <v/>
      </c>
      <c r="AC109" s="40" t="str">
        <f>IFERROR(#REF!/GAMSopt!AB109,"")</f>
        <v/>
      </c>
      <c r="AD109" s="40" t="str">
        <f>IFERROR(#REF!/GAMSopt!AC109,"")</f>
        <v/>
      </c>
      <c r="AE109" s="40" t="str">
        <f>IFERROR(#REF!/GAMSopt!AD109,"")</f>
        <v/>
      </c>
      <c r="AF109" s="40" t="str">
        <f>IFERROR(#REF!/GAMSopt!AE109,"")</f>
        <v/>
      </c>
      <c r="AG109" s="40" t="str">
        <f>IFERROR(#REF!/GAMSopt!AF109,"")</f>
        <v/>
      </c>
      <c r="AH109" s="40" t="str">
        <f>IFERROR(#REF!/GAMSopt!AG109,"")</f>
        <v/>
      </c>
      <c r="AI109" s="40" t="str">
        <f>IFERROR(#REF!/GAMSopt!AH109,"")</f>
        <v/>
      </c>
      <c r="AJ109" s="40" t="str">
        <f>IFERROR(#REF!/GAMSopt!AI109,"")</f>
        <v/>
      </c>
      <c r="AK109" s="40" t="str">
        <f>IFERROR(#REF!/GAMSopt!AJ109,"")</f>
        <v/>
      </c>
      <c r="AL109" s="40" t="str">
        <f>IFERROR(#REF!/GAMSopt!AK109,"")</f>
        <v/>
      </c>
      <c r="AM109" s="40" t="str">
        <f>IFERROR(#REF!/GAMSopt!AL109,"")</f>
        <v/>
      </c>
      <c r="AN109" s="40" t="str">
        <f>IFERROR(#REF!/GAMSopt!AM109,"")</f>
        <v/>
      </c>
      <c r="AO109" s="40" t="str">
        <f>IFERROR(#REF!/GAMSopt!AN109,"")</f>
        <v/>
      </c>
      <c r="AP109" s="40" t="str">
        <f>IFERROR(#REF!/GAMSopt!AO109,"")</f>
        <v/>
      </c>
      <c r="AQ109" s="40" t="str">
        <f>IFERROR(#REF!/GAMSopt!AP109,"")</f>
        <v/>
      </c>
      <c r="AR109" s="40" t="str">
        <f>IFERROR(#REF!/GAMSopt!AQ109,"")</f>
        <v/>
      </c>
      <c r="AS109" s="40" t="str">
        <f>IFERROR(#REF!/GAMSopt!AR109,"")</f>
        <v/>
      </c>
      <c r="AT109" s="40" t="str">
        <f>IFERROR(#REF!/GAMSopt!AS109,"")</f>
        <v/>
      </c>
      <c r="AU109" s="40" t="str">
        <f>IFERROR(#REF!/GAMSopt!AT109,"")</f>
        <v/>
      </c>
      <c r="AV109" s="40" t="str">
        <f>IFERROR(#REF!/GAMSopt!AU109,"")</f>
        <v/>
      </c>
      <c r="AW109" s="40" t="str">
        <f>IFERROR(#REF!/GAMSopt!AV109,"")</f>
        <v/>
      </c>
      <c r="AX109" s="40" t="str">
        <f>IFERROR(#REF!/GAMSopt!AW109,"")</f>
        <v/>
      </c>
      <c r="AY109" s="40" t="str">
        <f>IFERROR(#REF!/GAMSopt!AX109,"")</f>
        <v/>
      </c>
      <c r="AZ109" s="40" t="str">
        <f>IFERROR(#REF!/GAMSopt!AY109,"")</f>
        <v/>
      </c>
      <c r="BA109" s="40" t="str">
        <f>IFERROR(#REF!/GAMSopt!AZ109,"")</f>
        <v/>
      </c>
      <c r="BB109" s="40" t="str">
        <f>IFERROR(#REF!/GAMSopt!BA109,"")</f>
        <v/>
      </c>
      <c r="BC109" s="40" t="str">
        <f>IFERROR(#REF!/GAMSopt!BB109,"")</f>
        <v/>
      </c>
      <c r="BD109" s="40" t="str">
        <f>IFERROR(#REF!/GAMSopt!BC109,"")</f>
        <v/>
      </c>
      <c r="BE109" s="40" t="str">
        <f>IFERROR(#REF!/GAMSopt!BD109,"")</f>
        <v/>
      </c>
      <c r="BF109" s="40" t="str">
        <f>IFERROR(#REF!/GAMSopt!BE109,"")</f>
        <v/>
      </c>
      <c r="BG109" s="40" t="str">
        <f>IFERROR(#REF!/GAMSopt!BF109,"")</f>
        <v/>
      </c>
      <c r="BH109" s="40" t="str">
        <f>IFERROR(#REF!/GAMSopt!BG109,"")</f>
        <v/>
      </c>
      <c r="BI109" s="40" t="str">
        <f>IFERROR(#REF!/GAMSopt!BH109,"")</f>
        <v/>
      </c>
      <c r="BJ109" s="40" t="str">
        <f>IFERROR(#REF!/GAMSopt!BI109,"")</f>
        <v/>
      </c>
    </row>
    <row r="110" spans="1:62" x14ac:dyDescent="0.15">
      <c r="A110" t="e">
        <f>#REF!</f>
        <v>#REF!</v>
      </c>
      <c r="B110" t="str">
        <f>GAMSopt!A110</f>
        <v xml:space="preserve">Output (Net of Damages and Abatement, trillion USD pa) </v>
      </c>
      <c r="C110" s="40" t="str">
        <f>IFERROR(#REF!/GAMSopt!B110,"")</f>
        <v/>
      </c>
      <c r="D110" s="40" t="str">
        <f>IFERROR(#REF!/GAMSopt!C110,"")</f>
        <v/>
      </c>
      <c r="E110" s="40" t="str">
        <f>IFERROR(#REF!/GAMSopt!D110,"")</f>
        <v/>
      </c>
      <c r="F110" s="40" t="str">
        <f>IFERROR(#REF!/GAMSopt!E110,"")</f>
        <v/>
      </c>
      <c r="G110" s="40" t="str">
        <f>IFERROR(#REF!/GAMSopt!F110,"")</f>
        <v/>
      </c>
      <c r="H110" s="40" t="str">
        <f>IFERROR(#REF!/GAMSopt!G110,"")</f>
        <v/>
      </c>
      <c r="I110" s="40" t="str">
        <f>IFERROR(#REF!/GAMSopt!H110,"")</f>
        <v/>
      </c>
      <c r="J110" s="40" t="str">
        <f>IFERROR(#REF!/GAMSopt!I110,"")</f>
        <v/>
      </c>
      <c r="K110" s="40" t="str">
        <f>IFERROR(#REF!/GAMSopt!J110,"")</f>
        <v/>
      </c>
      <c r="L110" s="40" t="str">
        <f>IFERROR(#REF!/GAMSopt!K110,"")</f>
        <v/>
      </c>
      <c r="M110" s="40" t="str">
        <f>IFERROR(#REF!/GAMSopt!L110,"")</f>
        <v/>
      </c>
      <c r="N110" s="40" t="str">
        <f>IFERROR(#REF!/GAMSopt!M110,"")</f>
        <v/>
      </c>
      <c r="O110" s="40" t="str">
        <f>IFERROR(#REF!/GAMSopt!N110,"")</f>
        <v/>
      </c>
      <c r="P110" s="40" t="str">
        <f>IFERROR(#REF!/GAMSopt!O110,"")</f>
        <v/>
      </c>
      <c r="Q110" s="40" t="str">
        <f>IFERROR(#REF!/GAMSopt!P110,"")</f>
        <v/>
      </c>
      <c r="R110" s="40" t="str">
        <f>IFERROR(#REF!/GAMSopt!Q110,"")</f>
        <v/>
      </c>
      <c r="S110" s="40" t="str">
        <f>IFERROR(#REF!/GAMSopt!R110,"")</f>
        <v/>
      </c>
      <c r="T110" s="40" t="str">
        <f>IFERROR(#REF!/GAMSopt!S110,"")</f>
        <v/>
      </c>
      <c r="U110" s="40" t="str">
        <f>IFERROR(#REF!/GAMSopt!T110,"")</f>
        <v/>
      </c>
      <c r="V110" s="40" t="str">
        <f>IFERROR(#REF!/GAMSopt!U110,"")</f>
        <v/>
      </c>
      <c r="W110" s="40" t="str">
        <f>IFERROR(#REF!/GAMSopt!V110,"")</f>
        <v/>
      </c>
      <c r="X110" s="40" t="str">
        <f>IFERROR(#REF!/GAMSopt!W110,"")</f>
        <v/>
      </c>
      <c r="Y110" s="40" t="str">
        <f>IFERROR(#REF!/GAMSopt!X110,"")</f>
        <v/>
      </c>
      <c r="Z110" s="40" t="str">
        <f>IFERROR(#REF!/GAMSopt!Y110,"")</f>
        <v/>
      </c>
      <c r="AA110" s="40" t="str">
        <f>IFERROR(#REF!/GAMSopt!Z110,"")</f>
        <v/>
      </c>
      <c r="AB110" s="40" t="str">
        <f>IFERROR(#REF!/GAMSopt!AA110,"")</f>
        <v/>
      </c>
      <c r="AC110" s="40" t="str">
        <f>IFERROR(#REF!/GAMSopt!AB110,"")</f>
        <v/>
      </c>
      <c r="AD110" s="40" t="str">
        <f>IFERROR(#REF!/GAMSopt!AC110,"")</f>
        <v/>
      </c>
      <c r="AE110" s="40" t="str">
        <f>IFERROR(#REF!/GAMSopt!AD110,"")</f>
        <v/>
      </c>
      <c r="AF110" s="40" t="str">
        <f>IFERROR(#REF!/GAMSopt!AE110,"")</f>
        <v/>
      </c>
      <c r="AG110" s="40" t="str">
        <f>IFERROR(#REF!/GAMSopt!AF110,"")</f>
        <v/>
      </c>
      <c r="AH110" s="40" t="str">
        <f>IFERROR(#REF!/GAMSopt!AG110,"")</f>
        <v/>
      </c>
      <c r="AI110" s="40" t="str">
        <f>IFERROR(#REF!/GAMSopt!AH110,"")</f>
        <v/>
      </c>
      <c r="AJ110" s="40" t="str">
        <f>IFERROR(#REF!/GAMSopt!AI110,"")</f>
        <v/>
      </c>
      <c r="AK110" s="40" t="str">
        <f>IFERROR(#REF!/GAMSopt!AJ110,"")</f>
        <v/>
      </c>
      <c r="AL110" s="40" t="str">
        <f>IFERROR(#REF!/GAMSopt!AK110,"")</f>
        <v/>
      </c>
      <c r="AM110" s="40" t="str">
        <f>IFERROR(#REF!/GAMSopt!AL110,"")</f>
        <v/>
      </c>
      <c r="AN110" s="40" t="str">
        <f>IFERROR(#REF!/GAMSopt!AM110,"")</f>
        <v/>
      </c>
      <c r="AO110" s="40" t="str">
        <f>IFERROR(#REF!/GAMSopt!AN110,"")</f>
        <v/>
      </c>
      <c r="AP110" s="40" t="str">
        <f>IFERROR(#REF!/GAMSopt!AO110,"")</f>
        <v/>
      </c>
      <c r="AQ110" s="40" t="str">
        <f>IFERROR(#REF!/GAMSopt!AP110,"")</f>
        <v/>
      </c>
      <c r="AR110" s="40" t="str">
        <f>IFERROR(#REF!/GAMSopt!AQ110,"")</f>
        <v/>
      </c>
      <c r="AS110" s="40" t="str">
        <f>IFERROR(#REF!/GAMSopt!AR110,"")</f>
        <v/>
      </c>
      <c r="AT110" s="40" t="str">
        <f>IFERROR(#REF!/GAMSopt!AS110,"")</f>
        <v/>
      </c>
      <c r="AU110" s="40" t="str">
        <f>IFERROR(#REF!/GAMSopt!AT110,"")</f>
        <v/>
      </c>
      <c r="AV110" s="40" t="str">
        <f>IFERROR(#REF!/GAMSopt!AU110,"")</f>
        <v/>
      </c>
      <c r="AW110" s="40" t="str">
        <f>IFERROR(#REF!/GAMSopt!AV110,"")</f>
        <v/>
      </c>
      <c r="AX110" s="40" t="str">
        <f>IFERROR(#REF!/GAMSopt!AW110,"")</f>
        <v/>
      </c>
      <c r="AY110" s="40" t="str">
        <f>IFERROR(#REF!/GAMSopt!AX110,"")</f>
        <v/>
      </c>
      <c r="AZ110" s="40" t="str">
        <f>IFERROR(#REF!/GAMSopt!AY110,"")</f>
        <v/>
      </c>
      <c r="BA110" s="40" t="str">
        <f>IFERROR(#REF!/GAMSopt!AZ110,"")</f>
        <v/>
      </c>
      <c r="BB110" s="40" t="str">
        <f>IFERROR(#REF!/GAMSopt!BA110,"")</f>
        <v/>
      </c>
      <c r="BC110" s="40" t="str">
        <f>IFERROR(#REF!/GAMSopt!BB110,"")</f>
        <v/>
      </c>
      <c r="BD110" s="40" t="str">
        <f>IFERROR(#REF!/GAMSopt!BC110,"")</f>
        <v/>
      </c>
      <c r="BE110" s="40" t="str">
        <f>IFERROR(#REF!/GAMSopt!BD110,"")</f>
        <v/>
      </c>
      <c r="BF110" s="40" t="str">
        <f>IFERROR(#REF!/GAMSopt!BE110,"")</f>
        <v/>
      </c>
      <c r="BG110" s="40" t="str">
        <f>IFERROR(#REF!/GAMSopt!BF110,"")</f>
        <v/>
      </c>
      <c r="BH110" s="40" t="str">
        <f>IFERROR(#REF!/GAMSopt!BG110,"")</f>
        <v/>
      </c>
      <c r="BI110" s="40" t="str">
        <f>IFERROR(#REF!/GAMSopt!BH110,"")</f>
        <v/>
      </c>
      <c r="BJ110" s="40" t="str">
        <f>IFERROR(#REF!/GAMSopt!BI110,"")</f>
        <v/>
      </c>
    </row>
    <row r="111" spans="1:62" x14ac:dyDescent="0.15">
      <c r="A111" t="e">
        <f>#REF!</f>
        <v>#REF!</v>
      </c>
      <c r="B111" t="str">
        <f>GAMSopt!A111</f>
        <v>* EMISSIONS</v>
      </c>
      <c r="C111" s="40" t="str">
        <f>IFERROR(#REF!/GAMSopt!B111,"")</f>
        <v/>
      </c>
      <c r="D111" s="40" t="str">
        <f>IFERROR(#REF!/GAMSopt!C111,"")</f>
        <v/>
      </c>
      <c r="E111" s="40" t="str">
        <f>IFERROR(#REF!/GAMSopt!D111,"")</f>
        <v/>
      </c>
      <c r="F111" s="40" t="str">
        <f>IFERROR(#REF!/GAMSopt!E111,"")</f>
        <v/>
      </c>
      <c r="G111" s="40" t="str">
        <f>IFERROR(#REF!/GAMSopt!F111,"")</f>
        <v/>
      </c>
      <c r="H111" s="40" t="str">
        <f>IFERROR(#REF!/GAMSopt!G111,"")</f>
        <v/>
      </c>
      <c r="I111" s="40" t="str">
        <f>IFERROR(#REF!/GAMSopt!H111,"")</f>
        <v/>
      </c>
      <c r="J111" s="40" t="str">
        <f>IFERROR(#REF!/GAMSopt!I111,"")</f>
        <v/>
      </c>
      <c r="K111" s="40" t="str">
        <f>IFERROR(#REF!/GAMSopt!J111,"")</f>
        <v/>
      </c>
      <c r="L111" s="40" t="str">
        <f>IFERROR(#REF!/GAMSopt!K111,"")</f>
        <v/>
      </c>
      <c r="M111" s="40" t="str">
        <f>IFERROR(#REF!/GAMSopt!L111,"")</f>
        <v/>
      </c>
      <c r="N111" s="40" t="str">
        <f>IFERROR(#REF!/GAMSopt!M111,"")</f>
        <v/>
      </c>
      <c r="O111" s="40" t="str">
        <f>IFERROR(#REF!/GAMSopt!N111,"")</f>
        <v/>
      </c>
      <c r="P111" s="40" t="str">
        <f>IFERROR(#REF!/GAMSopt!O111,"")</f>
        <v/>
      </c>
      <c r="Q111" s="40" t="str">
        <f>IFERROR(#REF!/GAMSopt!P111,"")</f>
        <v/>
      </c>
      <c r="R111" s="40" t="str">
        <f>IFERROR(#REF!/GAMSopt!Q111,"")</f>
        <v/>
      </c>
      <c r="S111" s="40" t="str">
        <f>IFERROR(#REF!/GAMSopt!R111,"")</f>
        <v/>
      </c>
      <c r="T111" s="40" t="str">
        <f>IFERROR(#REF!/GAMSopt!S111,"")</f>
        <v/>
      </c>
      <c r="U111" s="40" t="str">
        <f>IFERROR(#REF!/GAMSopt!T111,"")</f>
        <v/>
      </c>
      <c r="V111" s="40" t="str">
        <f>IFERROR(#REF!/GAMSopt!U111,"")</f>
        <v/>
      </c>
      <c r="W111" s="40" t="str">
        <f>IFERROR(#REF!/GAMSopt!V111,"")</f>
        <v/>
      </c>
      <c r="X111" s="40" t="str">
        <f>IFERROR(#REF!/GAMSopt!W111,"")</f>
        <v/>
      </c>
      <c r="Y111" s="40" t="str">
        <f>IFERROR(#REF!/GAMSopt!X111,"")</f>
        <v/>
      </c>
      <c r="Z111" s="40" t="str">
        <f>IFERROR(#REF!/GAMSopt!Y111,"")</f>
        <v/>
      </c>
      <c r="AA111" s="40" t="str">
        <f>IFERROR(#REF!/GAMSopt!Z111,"")</f>
        <v/>
      </c>
      <c r="AB111" s="40" t="str">
        <f>IFERROR(#REF!/GAMSopt!AA111,"")</f>
        <v/>
      </c>
      <c r="AC111" s="40" t="str">
        <f>IFERROR(#REF!/GAMSopt!AB111,"")</f>
        <v/>
      </c>
      <c r="AD111" s="40" t="str">
        <f>IFERROR(#REF!/GAMSopt!AC111,"")</f>
        <v/>
      </c>
      <c r="AE111" s="40" t="str">
        <f>IFERROR(#REF!/GAMSopt!AD111,"")</f>
        <v/>
      </c>
      <c r="AF111" s="40" t="str">
        <f>IFERROR(#REF!/GAMSopt!AE111,"")</f>
        <v/>
      </c>
      <c r="AG111" s="40" t="str">
        <f>IFERROR(#REF!/GAMSopt!AF111,"")</f>
        <v/>
      </c>
      <c r="AH111" s="40" t="str">
        <f>IFERROR(#REF!/GAMSopt!AG111,"")</f>
        <v/>
      </c>
      <c r="AI111" s="40" t="str">
        <f>IFERROR(#REF!/GAMSopt!AH111,"")</f>
        <v/>
      </c>
      <c r="AJ111" s="40" t="str">
        <f>IFERROR(#REF!/GAMSopt!AI111,"")</f>
        <v/>
      </c>
      <c r="AK111" s="40" t="str">
        <f>IFERROR(#REF!/GAMSopt!AJ111,"")</f>
        <v/>
      </c>
      <c r="AL111" s="40" t="str">
        <f>IFERROR(#REF!/GAMSopt!AK111,"")</f>
        <v/>
      </c>
      <c r="AM111" s="40" t="str">
        <f>IFERROR(#REF!/GAMSopt!AL111,"")</f>
        <v/>
      </c>
      <c r="AN111" s="40" t="str">
        <f>IFERROR(#REF!/GAMSopt!AM111,"")</f>
        <v/>
      </c>
      <c r="AO111" s="40" t="str">
        <f>IFERROR(#REF!/GAMSopt!AN111,"")</f>
        <v/>
      </c>
      <c r="AP111" s="40" t="str">
        <f>IFERROR(#REF!/GAMSopt!AO111,"")</f>
        <v/>
      </c>
      <c r="AQ111" s="40" t="str">
        <f>IFERROR(#REF!/GAMSopt!AP111,"")</f>
        <v/>
      </c>
      <c r="AR111" s="40" t="str">
        <f>IFERROR(#REF!/GAMSopt!AQ111,"")</f>
        <v/>
      </c>
      <c r="AS111" s="40" t="str">
        <f>IFERROR(#REF!/GAMSopt!AR111,"")</f>
        <v/>
      </c>
      <c r="AT111" s="40" t="str">
        <f>IFERROR(#REF!/GAMSopt!AS111,"")</f>
        <v/>
      </c>
      <c r="AU111" s="40" t="str">
        <f>IFERROR(#REF!/GAMSopt!AT111,"")</f>
        <v/>
      </c>
      <c r="AV111" s="40" t="str">
        <f>IFERROR(#REF!/GAMSopt!AU111,"")</f>
        <v/>
      </c>
      <c r="AW111" s="40" t="str">
        <f>IFERROR(#REF!/GAMSopt!AV111,"")</f>
        <v/>
      </c>
      <c r="AX111" s="40" t="str">
        <f>IFERROR(#REF!/GAMSopt!AW111,"")</f>
        <v/>
      </c>
      <c r="AY111" s="40" t="str">
        <f>IFERROR(#REF!/GAMSopt!AX111,"")</f>
        <v/>
      </c>
      <c r="AZ111" s="40" t="str">
        <f>IFERROR(#REF!/GAMSopt!AY111,"")</f>
        <v/>
      </c>
      <c r="BA111" s="40" t="str">
        <f>IFERROR(#REF!/GAMSopt!AZ111,"")</f>
        <v/>
      </c>
      <c r="BB111" s="40" t="str">
        <f>IFERROR(#REF!/GAMSopt!BA111,"")</f>
        <v/>
      </c>
      <c r="BC111" s="40" t="str">
        <f>IFERROR(#REF!/GAMSopt!BB111,"")</f>
        <v/>
      </c>
      <c r="BD111" s="40" t="str">
        <f>IFERROR(#REF!/GAMSopt!BC111,"")</f>
        <v/>
      </c>
      <c r="BE111" s="40" t="str">
        <f>IFERROR(#REF!/GAMSopt!BD111,"")</f>
        <v/>
      </c>
      <c r="BF111" s="40" t="str">
        <f>IFERROR(#REF!/GAMSopt!BE111,"")</f>
        <v/>
      </c>
      <c r="BG111" s="40" t="str">
        <f>IFERROR(#REF!/GAMSopt!BF111,"")</f>
        <v/>
      </c>
      <c r="BH111" s="40" t="str">
        <f>IFERROR(#REF!/GAMSopt!BG111,"")</f>
        <v/>
      </c>
      <c r="BI111" s="40" t="str">
        <f>IFERROR(#REF!/GAMSopt!BH111,"")</f>
        <v/>
      </c>
      <c r="BJ111" s="40" t="str">
        <f>IFERROR(#REF!/GAMSopt!BI111,"")</f>
        <v/>
      </c>
    </row>
    <row r="112" spans="1:62" x14ac:dyDescent="0.15">
      <c r="A112" t="e">
        <f>#REF!</f>
        <v>#REF!</v>
      </c>
      <c r="B112" t="str">
        <f>GAMSopt!A112</f>
        <v>Total Carbon Emissions (GTCO2 per year)</v>
      </c>
      <c r="C112" s="40" t="str">
        <f>IFERROR(#REF!/GAMSopt!B112,"")</f>
        <v/>
      </c>
      <c r="D112" s="40" t="str">
        <f>IFERROR(#REF!/GAMSopt!C112,"")</f>
        <v/>
      </c>
      <c r="E112" s="40" t="str">
        <f>IFERROR(#REF!/GAMSopt!D112,"")</f>
        <v/>
      </c>
      <c r="F112" s="40" t="str">
        <f>IFERROR(#REF!/GAMSopt!E112,"")</f>
        <v/>
      </c>
      <c r="G112" s="40" t="str">
        <f>IFERROR(#REF!/GAMSopt!F112,"")</f>
        <v/>
      </c>
      <c r="H112" s="40" t="str">
        <f>IFERROR(#REF!/GAMSopt!G112,"")</f>
        <v/>
      </c>
      <c r="I112" s="40" t="str">
        <f>IFERROR(#REF!/GAMSopt!H112,"")</f>
        <v/>
      </c>
      <c r="J112" s="40" t="str">
        <f>IFERROR(#REF!/GAMSopt!I112,"")</f>
        <v/>
      </c>
      <c r="K112" s="40" t="str">
        <f>IFERROR(#REF!/GAMSopt!J112,"")</f>
        <v/>
      </c>
      <c r="L112" s="40" t="str">
        <f>IFERROR(#REF!/GAMSopt!K112,"")</f>
        <v/>
      </c>
      <c r="M112" s="40" t="str">
        <f>IFERROR(#REF!/GAMSopt!L112,"")</f>
        <v/>
      </c>
      <c r="N112" s="40" t="str">
        <f>IFERROR(#REF!/GAMSopt!M112,"")</f>
        <v/>
      </c>
      <c r="O112" s="40" t="str">
        <f>IFERROR(#REF!/GAMSopt!N112,"")</f>
        <v/>
      </c>
      <c r="P112" s="40" t="str">
        <f>IFERROR(#REF!/GAMSopt!O112,"")</f>
        <v/>
      </c>
      <c r="Q112" s="40" t="str">
        <f>IFERROR(#REF!/GAMSopt!P112,"")</f>
        <v/>
      </c>
      <c r="R112" s="40" t="str">
        <f>IFERROR(#REF!/GAMSopt!Q112,"")</f>
        <v/>
      </c>
      <c r="S112" s="40" t="str">
        <f>IFERROR(#REF!/GAMSopt!R112,"")</f>
        <v/>
      </c>
      <c r="T112" s="40" t="str">
        <f>IFERROR(#REF!/GAMSopt!S112,"")</f>
        <v/>
      </c>
      <c r="U112" s="40" t="str">
        <f>IFERROR(#REF!/GAMSopt!T112,"")</f>
        <v/>
      </c>
      <c r="V112" s="40" t="str">
        <f>IFERROR(#REF!/GAMSopt!U112,"")</f>
        <v/>
      </c>
      <c r="W112" s="40" t="str">
        <f>IFERROR(#REF!/GAMSopt!V112,"")</f>
        <v/>
      </c>
      <c r="X112" s="40" t="str">
        <f>IFERROR(#REF!/GAMSopt!W112,"")</f>
        <v/>
      </c>
      <c r="Y112" s="40" t="str">
        <f>IFERROR(#REF!/GAMSopt!X112,"")</f>
        <v/>
      </c>
      <c r="Z112" s="40" t="str">
        <f>IFERROR(#REF!/GAMSopt!Y112,"")</f>
        <v/>
      </c>
      <c r="AA112" s="40" t="str">
        <f>IFERROR(#REF!/GAMSopt!Z112,"")</f>
        <v/>
      </c>
      <c r="AB112" s="40" t="str">
        <f>IFERROR(#REF!/GAMSopt!AA112,"")</f>
        <v/>
      </c>
      <c r="AC112" s="40" t="str">
        <f>IFERROR(#REF!/GAMSopt!AB112,"")</f>
        <v/>
      </c>
      <c r="AD112" s="40" t="str">
        <f>IFERROR(#REF!/GAMSopt!AC112,"")</f>
        <v/>
      </c>
      <c r="AE112" s="40" t="str">
        <f>IFERROR(#REF!/GAMSopt!AD112,"")</f>
        <v/>
      </c>
      <c r="AF112" s="40" t="str">
        <f>IFERROR(#REF!/GAMSopt!AE112,"")</f>
        <v/>
      </c>
      <c r="AG112" s="40" t="str">
        <f>IFERROR(#REF!/GAMSopt!AF112,"")</f>
        <v/>
      </c>
      <c r="AH112" s="40" t="str">
        <f>IFERROR(#REF!/GAMSopt!AG112,"")</f>
        <v/>
      </c>
      <c r="AI112" s="40" t="str">
        <f>IFERROR(#REF!/GAMSopt!AH112,"")</f>
        <v/>
      </c>
      <c r="AJ112" s="40" t="str">
        <f>IFERROR(#REF!/GAMSopt!AI112,"")</f>
        <v/>
      </c>
      <c r="AK112" s="40" t="str">
        <f>IFERROR(#REF!/GAMSopt!AJ112,"")</f>
        <v/>
      </c>
      <c r="AL112" s="40" t="str">
        <f>IFERROR(#REF!/GAMSopt!AK112,"")</f>
        <v/>
      </c>
      <c r="AM112" s="40" t="str">
        <f>IFERROR(#REF!/GAMSopt!AL112,"")</f>
        <v/>
      </c>
      <c r="AN112" s="40" t="str">
        <f>IFERROR(#REF!/GAMSopt!AM112,"")</f>
        <v/>
      </c>
      <c r="AO112" s="40" t="str">
        <f>IFERROR(#REF!/GAMSopt!AN112,"")</f>
        <v/>
      </c>
      <c r="AP112" s="40" t="str">
        <f>IFERROR(#REF!/GAMSopt!AO112,"")</f>
        <v/>
      </c>
      <c r="AQ112" s="40" t="str">
        <f>IFERROR(#REF!/GAMSopt!AP112,"")</f>
        <v/>
      </c>
      <c r="AR112" s="40" t="str">
        <f>IFERROR(#REF!/GAMSopt!AQ112,"")</f>
        <v/>
      </c>
      <c r="AS112" s="40" t="str">
        <f>IFERROR(#REF!/GAMSopt!AR112,"")</f>
        <v/>
      </c>
      <c r="AT112" s="40" t="str">
        <f>IFERROR(#REF!/GAMSopt!AS112,"")</f>
        <v/>
      </c>
      <c r="AU112" s="40" t="str">
        <f>IFERROR(#REF!/GAMSopt!AT112,"")</f>
        <v/>
      </c>
      <c r="AV112" s="40" t="str">
        <f>IFERROR(#REF!/GAMSopt!AU112,"")</f>
        <v/>
      </c>
      <c r="AW112" s="40" t="str">
        <f>IFERROR(#REF!/GAMSopt!AV112,"")</f>
        <v/>
      </c>
      <c r="AX112" s="40" t="str">
        <f>IFERROR(#REF!/GAMSopt!AW112,"")</f>
        <v/>
      </c>
      <c r="AY112" s="40" t="str">
        <f>IFERROR(#REF!/GAMSopt!AX112,"")</f>
        <v/>
      </c>
      <c r="AZ112" s="40" t="str">
        <f>IFERROR(#REF!/GAMSopt!AY112,"")</f>
        <v/>
      </c>
      <c r="BA112" s="40" t="str">
        <f>IFERROR(#REF!/GAMSopt!AZ112,"")</f>
        <v/>
      </c>
      <c r="BB112" s="40" t="str">
        <f>IFERROR(#REF!/GAMSopt!BA112,"")</f>
        <v/>
      </c>
      <c r="BC112" s="40" t="str">
        <f>IFERROR(#REF!/GAMSopt!BB112,"")</f>
        <v/>
      </c>
      <c r="BD112" s="40" t="str">
        <f>IFERROR(#REF!/GAMSopt!BC112,"")</f>
        <v/>
      </c>
      <c r="BE112" s="40" t="str">
        <f>IFERROR(#REF!/GAMSopt!BD112,"")</f>
        <v/>
      </c>
      <c r="BF112" s="40" t="str">
        <f>IFERROR(#REF!/GAMSopt!BE112,"")</f>
        <v/>
      </c>
      <c r="BG112" s="40" t="str">
        <f>IFERROR(#REF!/GAMSopt!BF112,"")</f>
        <v/>
      </c>
      <c r="BH112" s="40" t="str">
        <f>IFERROR(#REF!/GAMSopt!BG112,"")</f>
        <v/>
      </c>
      <c r="BI112" s="40" t="str">
        <f>IFERROR(#REF!/GAMSopt!BH112,"")</f>
        <v/>
      </c>
      <c r="BJ112" s="40" t="str">
        <f>IFERROR(#REF!/GAMSopt!BI112,"")</f>
        <v/>
      </c>
    </row>
    <row r="113" spans="1:62" x14ac:dyDescent="0.15">
      <c r="A113" t="e">
        <f>#REF!</f>
        <v>#REF!</v>
      </c>
      <c r="B113" t="str">
        <f>GAMSopt!A113</f>
        <v>Industrial Emissions (GTCO2 per year)</v>
      </c>
      <c r="C113" s="40" t="str">
        <f>IFERROR(#REF!/GAMSopt!B113,"")</f>
        <v/>
      </c>
      <c r="D113" s="40" t="str">
        <f>IFERROR(#REF!/GAMSopt!C113,"")</f>
        <v/>
      </c>
      <c r="E113" s="40" t="str">
        <f>IFERROR(#REF!/GAMSopt!D113,"")</f>
        <v/>
      </c>
      <c r="F113" s="40" t="str">
        <f>IFERROR(#REF!/GAMSopt!E113,"")</f>
        <v/>
      </c>
      <c r="G113" s="40" t="str">
        <f>IFERROR(#REF!/GAMSopt!F113,"")</f>
        <v/>
      </c>
      <c r="H113" s="40" t="str">
        <f>IFERROR(#REF!/GAMSopt!G113,"")</f>
        <v/>
      </c>
      <c r="I113" s="40" t="str">
        <f>IFERROR(#REF!/GAMSopt!H113,"")</f>
        <v/>
      </c>
      <c r="J113" s="40" t="str">
        <f>IFERROR(#REF!/GAMSopt!I113,"")</f>
        <v/>
      </c>
      <c r="K113" s="40" t="str">
        <f>IFERROR(#REF!/GAMSopt!J113,"")</f>
        <v/>
      </c>
      <c r="L113" s="40" t="str">
        <f>IFERROR(#REF!/GAMSopt!K113,"")</f>
        <v/>
      </c>
      <c r="M113" s="40" t="str">
        <f>IFERROR(#REF!/GAMSopt!L113,"")</f>
        <v/>
      </c>
      <c r="N113" s="40" t="str">
        <f>IFERROR(#REF!/GAMSopt!M113,"")</f>
        <v/>
      </c>
      <c r="O113" s="40" t="str">
        <f>IFERROR(#REF!/GAMSopt!N113,"")</f>
        <v/>
      </c>
      <c r="P113" s="40" t="str">
        <f>IFERROR(#REF!/GAMSopt!O113,"")</f>
        <v/>
      </c>
      <c r="Q113" s="40" t="str">
        <f>IFERROR(#REF!/GAMSopt!P113,"")</f>
        <v/>
      </c>
      <c r="R113" s="40" t="str">
        <f>IFERROR(#REF!/GAMSopt!Q113,"")</f>
        <v/>
      </c>
      <c r="S113" s="40" t="str">
        <f>IFERROR(#REF!/GAMSopt!R113,"")</f>
        <v/>
      </c>
      <c r="T113" s="40" t="str">
        <f>IFERROR(#REF!/GAMSopt!S113,"")</f>
        <v/>
      </c>
      <c r="U113" s="40" t="str">
        <f>IFERROR(#REF!/GAMSopt!T113,"")</f>
        <v/>
      </c>
      <c r="V113" s="40" t="str">
        <f>IFERROR(#REF!/GAMSopt!U113,"")</f>
        <v/>
      </c>
      <c r="W113" s="40" t="str">
        <f>IFERROR(#REF!/GAMSopt!V113,"")</f>
        <v/>
      </c>
      <c r="X113" s="40" t="str">
        <f>IFERROR(#REF!/GAMSopt!W113,"")</f>
        <v/>
      </c>
      <c r="Y113" s="40" t="str">
        <f>IFERROR(#REF!/GAMSopt!X113,"")</f>
        <v/>
      </c>
      <c r="Z113" s="40" t="str">
        <f>IFERROR(#REF!/GAMSopt!Y113,"")</f>
        <v/>
      </c>
      <c r="AA113" s="40" t="str">
        <f>IFERROR(#REF!/GAMSopt!Z113,"")</f>
        <v/>
      </c>
      <c r="AB113" s="40" t="str">
        <f>IFERROR(#REF!/GAMSopt!AA113,"")</f>
        <v/>
      </c>
      <c r="AC113" s="40" t="str">
        <f>IFERROR(#REF!/GAMSopt!AB113,"")</f>
        <v/>
      </c>
      <c r="AD113" s="40" t="str">
        <f>IFERROR(#REF!/GAMSopt!AC113,"")</f>
        <v/>
      </c>
      <c r="AE113" s="40" t="str">
        <f>IFERROR(#REF!/GAMSopt!AD113,"")</f>
        <v/>
      </c>
      <c r="AF113" s="40" t="str">
        <f>IFERROR(#REF!/GAMSopt!AE113,"")</f>
        <v/>
      </c>
      <c r="AG113" s="40" t="str">
        <f>IFERROR(#REF!/GAMSopt!AF113,"")</f>
        <v/>
      </c>
      <c r="AH113" s="40" t="str">
        <f>IFERROR(#REF!/GAMSopt!AG113,"")</f>
        <v/>
      </c>
      <c r="AI113" s="40" t="str">
        <f>IFERROR(#REF!/GAMSopt!AH113,"")</f>
        <v/>
      </c>
      <c r="AJ113" s="40" t="str">
        <f>IFERROR(#REF!/GAMSopt!AI113,"")</f>
        <v/>
      </c>
      <c r="AK113" s="40" t="str">
        <f>IFERROR(#REF!/GAMSopt!AJ113,"")</f>
        <v/>
      </c>
      <c r="AL113" s="40" t="str">
        <f>IFERROR(#REF!/GAMSopt!AK113,"")</f>
        <v/>
      </c>
      <c r="AM113" s="40" t="str">
        <f>IFERROR(#REF!/GAMSopt!AL113,"")</f>
        <v/>
      </c>
      <c r="AN113" s="40" t="str">
        <f>IFERROR(#REF!/GAMSopt!AM113,"")</f>
        <v/>
      </c>
      <c r="AO113" s="40" t="str">
        <f>IFERROR(#REF!/GAMSopt!AN113,"")</f>
        <v/>
      </c>
      <c r="AP113" s="40" t="str">
        <f>IFERROR(#REF!/GAMSopt!AO113,"")</f>
        <v/>
      </c>
      <c r="AQ113" s="40" t="str">
        <f>IFERROR(#REF!/GAMSopt!AP113,"")</f>
        <v/>
      </c>
      <c r="AR113" s="40" t="str">
        <f>IFERROR(#REF!/GAMSopt!AQ113,"")</f>
        <v/>
      </c>
      <c r="AS113" s="40" t="str">
        <f>IFERROR(#REF!/GAMSopt!AR113,"")</f>
        <v/>
      </c>
      <c r="AT113" s="40" t="str">
        <f>IFERROR(#REF!/GAMSopt!AS113,"")</f>
        <v/>
      </c>
      <c r="AU113" s="40" t="str">
        <f>IFERROR(#REF!/GAMSopt!AT113,"")</f>
        <v/>
      </c>
      <c r="AV113" s="40" t="str">
        <f>IFERROR(#REF!/GAMSopt!AU113,"")</f>
        <v/>
      </c>
      <c r="AW113" s="40" t="str">
        <f>IFERROR(#REF!/GAMSopt!AV113,"")</f>
        <v/>
      </c>
      <c r="AX113" s="40" t="str">
        <f>IFERROR(#REF!/GAMSopt!AW113,"")</f>
        <v/>
      </c>
      <c r="AY113" s="40" t="str">
        <f>IFERROR(#REF!/GAMSopt!AX113,"")</f>
        <v/>
      </c>
      <c r="AZ113" s="40" t="str">
        <f>IFERROR(#REF!/GAMSopt!AY113,"")</f>
        <v/>
      </c>
      <c r="BA113" s="40" t="str">
        <f>IFERROR(#REF!/GAMSopt!AZ113,"")</f>
        <v/>
      </c>
      <c r="BB113" s="40" t="str">
        <f>IFERROR(#REF!/GAMSopt!BA113,"")</f>
        <v/>
      </c>
      <c r="BC113" s="40" t="str">
        <f>IFERROR(#REF!/GAMSopt!BB113,"")</f>
        <v/>
      </c>
      <c r="BD113" s="40" t="str">
        <f>IFERROR(#REF!/GAMSopt!BC113,"")</f>
        <v/>
      </c>
      <c r="BE113" s="40" t="str">
        <f>IFERROR(#REF!/GAMSopt!BD113,"")</f>
        <v/>
      </c>
      <c r="BF113" s="40" t="str">
        <f>IFERROR(#REF!/GAMSopt!BE113,"")</f>
        <v/>
      </c>
      <c r="BG113" s="40" t="str">
        <f>IFERROR(#REF!/GAMSopt!BF113,"")</f>
        <v/>
      </c>
      <c r="BH113" s="40" t="str">
        <f>IFERROR(#REF!/GAMSopt!BG113,"")</f>
        <v/>
      </c>
      <c r="BI113" s="40" t="str">
        <f>IFERROR(#REF!/GAMSopt!BH113,"")</f>
        <v/>
      </c>
      <c r="BJ113" s="40" t="str">
        <f>IFERROR(#REF!/GAMSopt!BI113,"")</f>
        <v/>
      </c>
    </row>
    <row r="114" spans="1:62" x14ac:dyDescent="0.15">
      <c r="A114" t="e">
        <f>#REF!</f>
        <v>#REF!</v>
      </c>
      <c r="B114" t="str">
        <f>GAMSopt!A114</f>
        <v>World Emissions Intensity (sigma)</v>
      </c>
      <c r="C114" s="40" t="str">
        <f>IFERROR(#REF!/GAMSopt!B114,"")</f>
        <v/>
      </c>
      <c r="D114" s="40" t="str">
        <f>IFERROR(#REF!/GAMSopt!C114,"")</f>
        <v/>
      </c>
      <c r="E114" s="40" t="str">
        <f>IFERROR(#REF!/GAMSopt!D114,"")</f>
        <v/>
      </c>
      <c r="F114" s="40" t="str">
        <f>IFERROR(#REF!/GAMSopt!E114,"")</f>
        <v/>
      </c>
      <c r="G114" s="40" t="str">
        <f>IFERROR(#REF!/GAMSopt!F114,"")</f>
        <v/>
      </c>
      <c r="H114" s="40" t="str">
        <f>IFERROR(#REF!/GAMSopt!G114,"")</f>
        <v/>
      </c>
      <c r="I114" s="40" t="str">
        <f>IFERROR(#REF!/GAMSopt!H114,"")</f>
        <v/>
      </c>
      <c r="J114" s="40" t="str">
        <f>IFERROR(#REF!/GAMSopt!I114,"")</f>
        <v/>
      </c>
      <c r="K114" s="40" t="str">
        <f>IFERROR(#REF!/GAMSopt!J114,"")</f>
        <v/>
      </c>
      <c r="L114" s="40" t="str">
        <f>IFERROR(#REF!/GAMSopt!K114,"")</f>
        <v/>
      </c>
      <c r="M114" s="40" t="str">
        <f>IFERROR(#REF!/GAMSopt!L114,"")</f>
        <v/>
      </c>
      <c r="N114" s="40" t="str">
        <f>IFERROR(#REF!/GAMSopt!M114,"")</f>
        <v/>
      </c>
      <c r="O114" s="40" t="str">
        <f>IFERROR(#REF!/GAMSopt!N114,"")</f>
        <v/>
      </c>
      <c r="P114" s="40" t="str">
        <f>IFERROR(#REF!/GAMSopt!O114,"")</f>
        <v/>
      </c>
      <c r="Q114" s="40" t="str">
        <f>IFERROR(#REF!/GAMSopt!P114,"")</f>
        <v/>
      </c>
      <c r="R114" s="40" t="str">
        <f>IFERROR(#REF!/GAMSopt!Q114,"")</f>
        <v/>
      </c>
      <c r="S114" s="40" t="str">
        <f>IFERROR(#REF!/GAMSopt!R114,"")</f>
        <v/>
      </c>
      <c r="T114" s="40" t="str">
        <f>IFERROR(#REF!/GAMSopt!S114,"")</f>
        <v/>
      </c>
      <c r="U114" s="40" t="str">
        <f>IFERROR(#REF!/GAMSopt!T114,"")</f>
        <v/>
      </c>
      <c r="V114" s="40" t="str">
        <f>IFERROR(#REF!/GAMSopt!U114,"")</f>
        <v/>
      </c>
      <c r="W114" s="40" t="str">
        <f>IFERROR(#REF!/GAMSopt!V114,"")</f>
        <v/>
      </c>
      <c r="X114" s="40" t="str">
        <f>IFERROR(#REF!/GAMSopt!W114,"")</f>
        <v/>
      </c>
      <c r="Y114" s="40" t="str">
        <f>IFERROR(#REF!/GAMSopt!X114,"")</f>
        <v/>
      </c>
      <c r="Z114" s="40" t="str">
        <f>IFERROR(#REF!/GAMSopt!Y114,"")</f>
        <v/>
      </c>
      <c r="AA114" s="40" t="str">
        <f>IFERROR(#REF!/GAMSopt!Z114,"")</f>
        <v/>
      </c>
      <c r="AB114" s="40" t="str">
        <f>IFERROR(#REF!/GAMSopt!AA114,"")</f>
        <v/>
      </c>
      <c r="AC114" s="40" t="str">
        <f>IFERROR(#REF!/GAMSopt!AB114,"")</f>
        <v/>
      </c>
      <c r="AD114" s="40" t="str">
        <f>IFERROR(#REF!/GAMSopt!AC114,"")</f>
        <v/>
      </c>
      <c r="AE114" s="40" t="str">
        <f>IFERROR(#REF!/GAMSopt!AD114,"")</f>
        <v/>
      </c>
      <c r="AF114" s="40" t="str">
        <f>IFERROR(#REF!/GAMSopt!AE114,"")</f>
        <v/>
      </c>
      <c r="AG114" s="40" t="str">
        <f>IFERROR(#REF!/GAMSopt!AF114,"")</f>
        <v/>
      </c>
      <c r="AH114" s="40" t="str">
        <f>IFERROR(#REF!/GAMSopt!AG114,"")</f>
        <v/>
      </c>
      <c r="AI114" s="40" t="str">
        <f>IFERROR(#REF!/GAMSopt!AH114,"")</f>
        <v/>
      </c>
      <c r="AJ114" s="40" t="str">
        <f>IFERROR(#REF!/GAMSopt!AI114,"")</f>
        <v/>
      </c>
      <c r="AK114" s="40" t="str">
        <f>IFERROR(#REF!/GAMSopt!AJ114,"")</f>
        <v/>
      </c>
      <c r="AL114" s="40" t="str">
        <f>IFERROR(#REF!/GAMSopt!AK114,"")</f>
        <v/>
      </c>
      <c r="AM114" s="40" t="str">
        <f>IFERROR(#REF!/GAMSopt!AL114,"")</f>
        <v/>
      </c>
      <c r="AN114" s="40" t="str">
        <f>IFERROR(#REF!/GAMSopt!AM114,"")</f>
        <v/>
      </c>
      <c r="AO114" s="40" t="str">
        <f>IFERROR(#REF!/GAMSopt!AN114,"")</f>
        <v/>
      </c>
      <c r="AP114" s="40" t="str">
        <f>IFERROR(#REF!/GAMSopt!AO114,"")</f>
        <v/>
      </c>
      <c r="AQ114" s="40" t="str">
        <f>IFERROR(#REF!/GAMSopt!AP114,"")</f>
        <v/>
      </c>
      <c r="AR114" s="40" t="str">
        <f>IFERROR(#REF!/GAMSopt!AQ114,"")</f>
        <v/>
      </c>
      <c r="AS114" s="40" t="str">
        <f>IFERROR(#REF!/GAMSopt!AR114,"")</f>
        <v/>
      </c>
      <c r="AT114" s="40" t="str">
        <f>IFERROR(#REF!/GAMSopt!AS114,"")</f>
        <v/>
      </c>
      <c r="AU114" s="40" t="str">
        <f>IFERROR(#REF!/GAMSopt!AT114,"")</f>
        <v/>
      </c>
      <c r="AV114" s="40" t="str">
        <f>IFERROR(#REF!/GAMSopt!AU114,"")</f>
        <v/>
      </c>
      <c r="AW114" s="40" t="str">
        <f>IFERROR(#REF!/GAMSopt!AV114,"")</f>
        <v/>
      </c>
      <c r="AX114" s="40" t="str">
        <f>IFERROR(#REF!/GAMSopt!AW114,"")</f>
        <v/>
      </c>
      <c r="AY114" s="40" t="str">
        <f>IFERROR(#REF!/GAMSopt!AX114,"")</f>
        <v/>
      </c>
      <c r="AZ114" s="40" t="str">
        <f>IFERROR(#REF!/GAMSopt!AY114,"")</f>
        <v/>
      </c>
      <c r="BA114" s="40" t="str">
        <f>IFERROR(#REF!/GAMSopt!AZ114,"")</f>
        <v/>
      </c>
      <c r="BB114" s="40" t="str">
        <f>IFERROR(#REF!/GAMSopt!BA114,"")</f>
        <v/>
      </c>
      <c r="BC114" s="40" t="str">
        <f>IFERROR(#REF!/GAMSopt!BB114,"")</f>
        <v/>
      </c>
      <c r="BD114" s="40" t="str">
        <f>IFERROR(#REF!/GAMSopt!BC114,"")</f>
        <v/>
      </c>
      <c r="BE114" s="40" t="str">
        <f>IFERROR(#REF!/GAMSopt!BD114,"")</f>
        <v/>
      </c>
      <c r="BF114" s="40" t="str">
        <f>IFERROR(#REF!/GAMSopt!BE114,"")</f>
        <v/>
      </c>
      <c r="BG114" s="40" t="str">
        <f>IFERROR(#REF!/GAMSopt!BF114,"")</f>
        <v/>
      </c>
      <c r="BH114" s="40" t="str">
        <f>IFERROR(#REF!/GAMSopt!BG114,"")</f>
        <v/>
      </c>
      <c r="BI114" s="40" t="str">
        <f>IFERROR(#REF!/GAMSopt!BH114,"")</f>
        <v/>
      </c>
      <c r="BJ114" s="40" t="str">
        <f>IFERROR(#REF!/GAMSopt!BI114,"")</f>
        <v/>
      </c>
    </row>
    <row r="115" spans="1:62" x14ac:dyDescent="0.15">
      <c r="A115" t="e">
        <f>#REF!</f>
        <v>#REF!</v>
      </c>
      <c r="B115" t="str">
        <f>GAMSopt!A115</f>
        <v>* CAPITAL ACCUMULATION</v>
      </c>
      <c r="C115" s="40" t="str">
        <f>IFERROR(#REF!/GAMSopt!B115,"")</f>
        <v/>
      </c>
      <c r="D115" s="40" t="str">
        <f>IFERROR(#REF!/GAMSopt!C115,"")</f>
        <v/>
      </c>
      <c r="E115" s="40" t="str">
        <f>IFERROR(#REF!/GAMSopt!D115,"")</f>
        <v/>
      </c>
      <c r="F115" s="40" t="str">
        <f>IFERROR(#REF!/GAMSopt!E115,"")</f>
        <v/>
      </c>
      <c r="G115" s="40" t="str">
        <f>IFERROR(#REF!/GAMSopt!F115,"")</f>
        <v/>
      </c>
      <c r="H115" s="40" t="str">
        <f>IFERROR(#REF!/GAMSopt!G115,"")</f>
        <v/>
      </c>
      <c r="I115" s="40" t="str">
        <f>IFERROR(#REF!/GAMSopt!H115,"")</f>
        <v/>
      </c>
      <c r="J115" s="40" t="str">
        <f>IFERROR(#REF!/GAMSopt!I115,"")</f>
        <v/>
      </c>
      <c r="K115" s="40" t="str">
        <f>IFERROR(#REF!/GAMSopt!J115,"")</f>
        <v/>
      </c>
      <c r="L115" s="40" t="str">
        <f>IFERROR(#REF!/GAMSopt!K115,"")</f>
        <v/>
      </c>
      <c r="M115" s="40" t="str">
        <f>IFERROR(#REF!/GAMSopt!L115,"")</f>
        <v/>
      </c>
      <c r="N115" s="40" t="str">
        <f>IFERROR(#REF!/GAMSopt!M115,"")</f>
        <v/>
      </c>
      <c r="O115" s="40" t="str">
        <f>IFERROR(#REF!/GAMSopt!N115,"")</f>
        <v/>
      </c>
      <c r="P115" s="40" t="str">
        <f>IFERROR(#REF!/GAMSopt!O115,"")</f>
        <v/>
      </c>
      <c r="Q115" s="40" t="str">
        <f>IFERROR(#REF!/GAMSopt!P115,"")</f>
        <v/>
      </c>
      <c r="R115" s="40" t="str">
        <f>IFERROR(#REF!/GAMSopt!Q115,"")</f>
        <v/>
      </c>
      <c r="S115" s="40" t="str">
        <f>IFERROR(#REF!/GAMSopt!R115,"")</f>
        <v/>
      </c>
      <c r="T115" s="40" t="str">
        <f>IFERROR(#REF!/GAMSopt!S115,"")</f>
        <v/>
      </c>
      <c r="U115" s="40" t="str">
        <f>IFERROR(#REF!/GAMSopt!T115,"")</f>
        <v/>
      </c>
      <c r="V115" s="40" t="str">
        <f>IFERROR(#REF!/GAMSopt!U115,"")</f>
        <v/>
      </c>
      <c r="W115" s="40" t="str">
        <f>IFERROR(#REF!/GAMSopt!V115,"")</f>
        <v/>
      </c>
      <c r="X115" s="40" t="str">
        <f>IFERROR(#REF!/GAMSopt!W115,"")</f>
        <v/>
      </c>
      <c r="Y115" s="40" t="str">
        <f>IFERROR(#REF!/GAMSopt!X115,"")</f>
        <v/>
      </c>
      <c r="Z115" s="40" t="str">
        <f>IFERROR(#REF!/GAMSopt!Y115,"")</f>
        <v/>
      </c>
      <c r="AA115" s="40" t="str">
        <f>IFERROR(#REF!/GAMSopt!Z115,"")</f>
        <v/>
      </c>
      <c r="AB115" s="40" t="str">
        <f>IFERROR(#REF!/GAMSopt!AA115,"")</f>
        <v/>
      </c>
      <c r="AC115" s="40" t="str">
        <f>IFERROR(#REF!/GAMSopt!AB115,"")</f>
        <v/>
      </c>
      <c r="AD115" s="40" t="str">
        <f>IFERROR(#REF!/GAMSopt!AC115,"")</f>
        <v/>
      </c>
      <c r="AE115" s="40" t="str">
        <f>IFERROR(#REF!/GAMSopt!AD115,"")</f>
        <v/>
      </c>
      <c r="AF115" s="40" t="str">
        <f>IFERROR(#REF!/GAMSopt!AE115,"")</f>
        <v/>
      </c>
      <c r="AG115" s="40" t="str">
        <f>IFERROR(#REF!/GAMSopt!AF115,"")</f>
        <v/>
      </c>
      <c r="AH115" s="40" t="str">
        <f>IFERROR(#REF!/GAMSopt!AG115,"")</f>
        <v/>
      </c>
      <c r="AI115" s="40" t="str">
        <f>IFERROR(#REF!/GAMSopt!AH115,"")</f>
        <v/>
      </c>
      <c r="AJ115" s="40" t="str">
        <f>IFERROR(#REF!/GAMSopt!AI115,"")</f>
        <v/>
      </c>
      <c r="AK115" s="40" t="str">
        <f>IFERROR(#REF!/GAMSopt!AJ115,"")</f>
        <v/>
      </c>
      <c r="AL115" s="40" t="str">
        <f>IFERROR(#REF!/GAMSopt!AK115,"")</f>
        <v/>
      </c>
      <c r="AM115" s="40" t="str">
        <f>IFERROR(#REF!/GAMSopt!AL115,"")</f>
        <v/>
      </c>
      <c r="AN115" s="40" t="str">
        <f>IFERROR(#REF!/GAMSopt!AM115,"")</f>
        <v/>
      </c>
      <c r="AO115" s="40" t="str">
        <f>IFERROR(#REF!/GAMSopt!AN115,"")</f>
        <v/>
      </c>
      <c r="AP115" s="40" t="str">
        <f>IFERROR(#REF!/GAMSopt!AO115,"")</f>
        <v/>
      </c>
      <c r="AQ115" s="40" t="str">
        <f>IFERROR(#REF!/GAMSopt!AP115,"")</f>
        <v/>
      </c>
      <c r="AR115" s="40" t="str">
        <f>IFERROR(#REF!/GAMSopt!AQ115,"")</f>
        <v/>
      </c>
      <c r="AS115" s="40" t="str">
        <f>IFERROR(#REF!/GAMSopt!AR115,"")</f>
        <v/>
      </c>
      <c r="AT115" s="40" t="str">
        <f>IFERROR(#REF!/GAMSopt!AS115,"")</f>
        <v/>
      </c>
      <c r="AU115" s="40" t="str">
        <f>IFERROR(#REF!/GAMSopt!AT115,"")</f>
        <v/>
      </c>
      <c r="AV115" s="40" t="str">
        <f>IFERROR(#REF!/GAMSopt!AU115,"")</f>
        <v/>
      </c>
      <c r="AW115" s="40" t="str">
        <f>IFERROR(#REF!/GAMSopt!AV115,"")</f>
        <v/>
      </c>
      <c r="AX115" s="40" t="str">
        <f>IFERROR(#REF!/GAMSopt!AW115,"")</f>
        <v/>
      </c>
      <c r="AY115" s="40" t="str">
        <f>IFERROR(#REF!/GAMSopt!AX115,"")</f>
        <v/>
      </c>
      <c r="AZ115" s="40" t="str">
        <f>IFERROR(#REF!/GAMSopt!AY115,"")</f>
        <v/>
      </c>
      <c r="BA115" s="40" t="str">
        <f>IFERROR(#REF!/GAMSopt!AZ115,"")</f>
        <v/>
      </c>
      <c r="BB115" s="40" t="str">
        <f>IFERROR(#REF!/GAMSopt!BA115,"")</f>
        <v/>
      </c>
      <c r="BC115" s="40" t="str">
        <f>IFERROR(#REF!/GAMSopt!BB115,"")</f>
        <v/>
      </c>
      <c r="BD115" s="40" t="str">
        <f>IFERROR(#REF!/GAMSopt!BC115,"")</f>
        <v/>
      </c>
      <c r="BE115" s="40" t="str">
        <f>IFERROR(#REF!/GAMSopt!BD115,"")</f>
        <v/>
      </c>
      <c r="BF115" s="40" t="str">
        <f>IFERROR(#REF!/GAMSopt!BE115,"")</f>
        <v/>
      </c>
      <c r="BG115" s="40" t="str">
        <f>IFERROR(#REF!/GAMSopt!BF115,"")</f>
        <v/>
      </c>
      <c r="BH115" s="40" t="str">
        <f>IFERROR(#REF!/GAMSopt!BG115,"")</f>
        <v/>
      </c>
      <c r="BI115" s="40" t="str">
        <f>IFERROR(#REF!/GAMSopt!BH115,"")</f>
        <v/>
      </c>
      <c r="BJ115" s="40" t="str">
        <f>IFERROR(#REF!/GAMSopt!BI115,"")</f>
        <v/>
      </c>
    </row>
    <row r="116" spans="1:62" x14ac:dyDescent="0.15">
      <c r="A116" t="e">
        <f>#REF!</f>
        <v>#REF!</v>
      </c>
      <c r="B116" t="str">
        <f>GAMSopt!A116</f>
        <v>Gross Investment (trillion 2005USD per year)</v>
      </c>
      <c r="C116" s="40" t="str">
        <f>IFERROR(#REF!/GAMSopt!B116,"")</f>
        <v/>
      </c>
      <c r="D116" s="40" t="str">
        <f>IFERROR(#REF!/GAMSopt!C116,"")</f>
        <v/>
      </c>
      <c r="E116" s="40" t="str">
        <f>IFERROR(#REF!/GAMSopt!D116,"")</f>
        <v/>
      </c>
      <c r="F116" s="40" t="str">
        <f>IFERROR(#REF!/GAMSopt!E116,"")</f>
        <v/>
      </c>
      <c r="G116" s="40" t="str">
        <f>IFERROR(#REF!/GAMSopt!F116,"")</f>
        <v/>
      </c>
      <c r="H116" s="40" t="str">
        <f>IFERROR(#REF!/GAMSopt!G116,"")</f>
        <v/>
      </c>
      <c r="I116" s="40" t="str">
        <f>IFERROR(#REF!/GAMSopt!H116,"")</f>
        <v/>
      </c>
      <c r="J116" s="40" t="str">
        <f>IFERROR(#REF!/GAMSopt!I116,"")</f>
        <v/>
      </c>
      <c r="K116" s="40" t="str">
        <f>IFERROR(#REF!/GAMSopt!J116,"")</f>
        <v/>
      </c>
      <c r="L116" s="40" t="str">
        <f>IFERROR(#REF!/GAMSopt!K116,"")</f>
        <v/>
      </c>
      <c r="M116" s="40" t="str">
        <f>IFERROR(#REF!/GAMSopt!L116,"")</f>
        <v/>
      </c>
      <c r="N116" s="40" t="str">
        <f>IFERROR(#REF!/GAMSopt!M116,"")</f>
        <v/>
      </c>
      <c r="O116" s="40" t="str">
        <f>IFERROR(#REF!/GAMSopt!N116,"")</f>
        <v/>
      </c>
      <c r="P116" s="40" t="str">
        <f>IFERROR(#REF!/GAMSopt!O116,"")</f>
        <v/>
      </c>
      <c r="Q116" s="40" t="str">
        <f>IFERROR(#REF!/GAMSopt!P116,"")</f>
        <v/>
      </c>
      <c r="R116" s="40" t="str">
        <f>IFERROR(#REF!/GAMSopt!Q116,"")</f>
        <v/>
      </c>
      <c r="S116" s="40" t="str">
        <f>IFERROR(#REF!/GAMSopt!R116,"")</f>
        <v/>
      </c>
      <c r="T116" s="40" t="str">
        <f>IFERROR(#REF!/GAMSopt!S116,"")</f>
        <v/>
      </c>
      <c r="U116" s="40" t="str">
        <f>IFERROR(#REF!/GAMSopt!T116,"")</f>
        <v/>
      </c>
      <c r="V116" s="40" t="str">
        <f>IFERROR(#REF!/GAMSopt!U116,"")</f>
        <v/>
      </c>
      <c r="W116" s="40" t="str">
        <f>IFERROR(#REF!/GAMSopt!V116,"")</f>
        <v/>
      </c>
      <c r="X116" s="40" t="str">
        <f>IFERROR(#REF!/GAMSopt!W116,"")</f>
        <v/>
      </c>
      <c r="Y116" s="40" t="str">
        <f>IFERROR(#REF!/GAMSopt!X116,"")</f>
        <v/>
      </c>
      <c r="Z116" s="40" t="str">
        <f>IFERROR(#REF!/GAMSopt!Y116,"")</f>
        <v/>
      </c>
      <c r="AA116" s="40" t="str">
        <f>IFERROR(#REF!/GAMSopt!Z116,"")</f>
        <v/>
      </c>
      <c r="AB116" s="40" t="str">
        <f>IFERROR(#REF!/GAMSopt!AA116,"")</f>
        <v/>
      </c>
      <c r="AC116" s="40" t="str">
        <f>IFERROR(#REF!/GAMSopt!AB116,"")</f>
        <v/>
      </c>
      <c r="AD116" s="40" t="str">
        <f>IFERROR(#REF!/GAMSopt!AC116,"")</f>
        <v/>
      </c>
      <c r="AE116" s="40" t="str">
        <f>IFERROR(#REF!/GAMSopt!AD116,"")</f>
        <v/>
      </c>
      <c r="AF116" s="40" t="str">
        <f>IFERROR(#REF!/GAMSopt!AE116,"")</f>
        <v/>
      </c>
      <c r="AG116" s="40" t="str">
        <f>IFERROR(#REF!/GAMSopt!AF116,"")</f>
        <v/>
      </c>
      <c r="AH116" s="40" t="str">
        <f>IFERROR(#REF!/GAMSopt!AG116,"")</f>
        <v/>
      </c>
      <c r="AI116" s="40" t="str">
        <f>IFERROR(#REF!/GAMSopt!AH116,"")</f>
        <v/>
      </c>
      <c r="AJ116" s="40" t="str">
        <f>IFERROR(#REF!/GAMSopt!AI116,"")</f>
        <v/>
      </c>
      <c r="AK116" s="40" t="str">
        <f>IFERROR(#REF!/GAMSopt!AJ116,"")</f>
        <v/>
      </c>
      <c r="AL116" s="40" t="str">
        <f>IFERROR(#REF!/GAMSopt!AK116,"")</f>
        <v/>
      </c>
      <c r="AM116" s="40" t="str">
        <f>IFERROR(#REF!/GAMSopt!AL116,"")</f>
        <v/>
      </c>
      <c r="AN116" s="40" t="str">
        <f>IFERROR(#REF!/GAMSopt!AM116,"")</f>
        <v/>
      </c>
      <c r="AO116" s="40" t="str">
        <f>IFERROR(#REF!/GAMSopt!AN116,"")</f>
        <v/>
      </c>
      <c r="AP116" s="40" t="str">
        <f>IFERROR(#REF!/GAMSopt!AO116,"")</f>
        <v/>
      </c>
      <c r="AQ116" s="40" t="str">
        <f>IFERROR(#REF!/GAMSopt!AP116,"")</f>
        <v/>
      </c>
      <c r="AR116" s="40" t="str">
        <f>IFERROR(#REF!/GAMSopt!AQ116,"")</f>
        <v/>
      </c>
      <c r="AS116" s="40" t="str">
        <f>IFERROR(#REF!/GAMSopt!AR116,"")</f>
        <v/>
      </c>
      <c r="AT116" s="40" t="str">
        <f>IFERROR(#REF!/GAMSopt!AS116,"")</f>
        <v/>
      </c>
      <c r="AU116" s="40" t="str">
        <f>IFERROR(#REF!/GAMSopt!AT116,"")</f>
        <v/>
      </c>
      <c r="AV116" s="40" t="str">
        <f>IFERROR(#REF!/GAMSopt!AU116,"")</f>
        <v/>
      </c>
      <c r="AW116" s="40" t="str">
        <f>IFERROR(#REF!/GAMSopt!AV116,"")</f>
        <v/>
      </c>
      <c r="AX116" s="40" t="str">
        <f>IFERROR(#REF!/GAMSopt!AW116,"")</f>
        <v/>
      </c>
      <c r="AY116" s="40" t="str">
        <f>IFERROR(#REF!/GAMSopt!AX116,"")</f>
        <v/>
      </c>
      <c r="AZ116" s="40" t="str">
        <f>IFERROR(#REF!/GAMSopt!AY116,"")</f>
        <v/>
      </c>
      <c r="BA116" s="40" t="str">
        <f>IFERROR(#REF!/GAMSopt!AZ116,"")</f>
        <v/>
      </c>
      <c r="BB116" s="40" t="str">
        <f>IFERROR(#REF!/GAMSopt!BA116,"")</f>
        <v/>
      </c>
      <c r="BC116" s="40" t="str">
        <f>IFERROR(#REF!/GAMSopt!BB116,"")</f>
        <v/>
      </c>
      <c r="BD116" s="40" t="str">
        <f>IFERROR(#REF!/GAMSopt!BC116,"")</f>
        <v/>
      </c>
      <c r="BE116" s="40" t="str">
        <f>IFERROR(#REF!/GAMSopt!BD116,"")</f>
        <v/>
      </c>
      <c r="BF116" s="40" t="str">
        <f>IFERROR(#REF!/GAMSopt!BE116,"")</f>
        <v/>
      </c>
      <c r="BG116" s="40" t="str">
        <f>IFERROR(#REF!/GAMSopt!BF116,"")</f>
        <v/>
      </c>
      <c r="BH116" s="40" t="str">
        <f>IFERROR(#REF!/GAMSopt!BG116,"")</f>
        <v/>
      </c>
      <c r="BI116" s="40" t="str">
        <f>IFERROR(#REF!/GAMSopt!BH116,"")</f>
        <v/>
      </c>
      <c r="BJ116" s="40" t="str">
        <f>IFERROR(#REF!/GAMSopt!BI116,"")</f>
        <v/>
      </c>
    </row>
    <row r="117" spans="1:62" x14ac:dyDescent="0.15">
      <c r="A117" t="e">
        <f>#REF!</f>
        <v>#REF!</v>
      </c>
      <c r="B117" t="str">
        <f>GAMSopt!A117</f>
        <v>Capital (trillion 2005USD per year)</v>
      </c>
      <c r="C117" s="40" t="str">
        <f>IFERROR(#REF!/GAMSopt!B117,"")</f>
        <v/>
      </c>
      <c r="D117" s="40" t="str">
        <f>IFERROR(#REF!/GAMSopt!C117,"")</f>
        <v/>
      </c>
      <c r="E117" s="40" t="str">
        <f>IFERROR(#REF!/GAMSopt!D117,"")</f>
        <v/>
      </c>
      <c r="F117" s="40" t="str">
        <f>IFERROR(#REF!/GAMSopt!E117,"")</f>
        <v/>
      </c>
      <c r="G117" s="40" t="str">
        <f>IFERROR(#REF!/GAMSopt!F117,"")</f>
        <v/>
      </c>
      <c r="H117" s="40" t="str">
        <f>IFERROR(#REF!/GAMSopt!G117,"")</f>
        <v/>
      </c>
      <c r="I117" s="40" t="str">
        <f>IFERROR(#REF!/GAMSopt!H117,"")</f>
        <v/>
      </c>
      <c r="J117" s="40" t="str">
        <f>IFERROR(#REF!/GAMSopt!I117,"")</f>
        <v/>
      </c>
      <c r="K117" s="40" t="str">
        <f>IFERROR(#REF!/GAMSopt!J117,"")</f>
        <v/>
      </c>
      <c r="L117" s="40" t="str">
        <f>IFERROR(#REF!/GAMSopt!K117,"")</f>
        <v/>
      </c>
      <c r="M117" s="40" t="str">
        <f>IFERROR(#REF!/GAMSopt!L117,"")</f>
        <v/>
      </c>
      <c r="N117" s="40" t="str">
        <f>IFERROR(#REF!/GAMSopt!M117,"")</f>
        <v/>
      </c>
      <c r="O117" s="40" t="str">
        <f>IFERROR(#REF!/GAMSopt!N117,"")</f>
        <v/>
      </c>
      <c r="P117" s="40" t="str">
        <f>IFERROR(#REF!/GAMSopt!O117,"")</f>
        <v/>
      </c>
      <c r="Q117" s="40" t="str">
        <f>IFERROR(#REF!/GAMSopt!P117,"")</f>
        <v/>
      </c>
      <c r="R117" s="40" t="str">
        <f>IFERROR(#REF!/GAMSopt!Q117,"")</f>
        <v/>
      </c>
      <c r="S117" s="40" t="str">
        <f>IFERROR(#REF!/GAMSopt!R117,"")</f>
        <v/>
      </c>
      <c r="T117" s="40" t="str">
        <f>IFERROR(#REF!/GAMSopt!S117,"")</f>
        <v/>
      </c>
      <c r="U117" s="40" t="str">
        <f>IFERROR(#REF!/GAMSopt!T117,"")</f>
        <v/>
      </c>
      <c r="V117" s="40" t="str">
        <f>IFERROR(#REF!/GAMSopt!U117,"")</f>
        <v/>
      </c>
      <c r="W117" s="40" t="str">
        <f>IFERROR(#REF!/GAMSopt!V117,"")</f>
        <v/>
      </c>
      <c r="X117" s="40" t="str">
        <f>IFERROR(#REF!/GAMSopt!W117,"")</f>
        <v/>
      </c>
      <c r="Y117" s="40" t="str">
        <f>IFERROR(#REF!/GAMSopt!X117,"")</f>
        <v/>
      </c>
      <c r="Z117" s="40" t="str">
        <f>IFERROR(#REF!/GAMSopt!Y117,"")</f>
        <v/>
      </c>
      <c r="AA117" s="40" t="str">
        <f>IFERROR(#REF!/GAMSopt!Z117,"")</f>
        <v/>
      </c>
      <c r="AB117" s="40" t="str">
        <f>IFERROR(#REF!/GAMSopt!AA117,"")</f>
        <v/>
      </c>
      <c r="AC117" s="40" t="str">
        <f>IFERROR(#REF!/GAMSopt!AB117,"")</f>
        <v/>
      </c>
      <c r="AD117" s="40" t="str">
        <f>IFERROR(#REF!/GAMSopt!AC117,"")</f>
        <v/>
      </c>
      <c r="AE117" s="40" t="str">
        <f>IFERROR(#REF!/GAMSopt!AD117,"")</f>
        <v/>
      </c>
      <c r="AF117" s="40" t="str">
        <f>IFERROR(#REF!/GAMSopt!AE117,"")</f>
        <v/>
      </c>
      <c r="AG117" s="40" t="str">
        <f>IFERROR(#REF!/GAMSopt!AF117,"")</f>
        <v/>
      </c>
      <c r="AH117" s="40" t="str">
        <f>IFERROR(#REF!/GAMSopt!AG117,"")</f>
        <v/>
      </c>
      <c r="AI117" s="40" t="str">
        <f>IFERROR(#REF!/GAMSopt!AH117,"")</f>
        <v/>
      </c>
      <c r="AJ117" s="40" t="str">
        <f>IFERROR(#REF!/GAMSopt!AI117,"")</f>
        <v/>
      </c>
      <c r="AK117" s="40" t="str">
        <f>IFERROR(#REF!/GAMSopt!AJ117,"")</f>
        <v/>
      </c>
      <c r="AL117" s="40" t="str">
        <f>IFERROR(#REF!/GAMSopt!AK117,"")</f>
        <v/>
      </c>
      <c r="AM117" s="40" t="str">
        <f>IFERROR(#REF!/GAMSopt!AL117,"")</f>
        <v/>
      </c>
      <c r="AN117" s="40" t="str">
        <f>IFERROR(#REF!/GAMSopt!AM117,"")</f>
        <v/>
      </c>
      <c r="AO117" s="40" t="str">
        <f>IFERROR(#REF!/GAMSopt!AN117,"")</f>
        <v/>
      </c>
      <c r="AP117" s="40" t="str">
        <f>IFERROR(#REF!/GAMSopt!AO117,"")</f>
        <v/>
      </c>
      <c r="AQ117" s="40" t="str">
        <f>IFERROR(#REF!/GAMSopt!AP117,"")</f>
        <v/>
      </c>
      <c r="AR117" s="40" t="str">
        <f>IFERROR(#REF!/GAMSopt!AQ117,"")</f>
        <v/>
      </c>
      <c r="AS117" s="40" t="str">
        <f>IFERROR(#REF!/GAMSopt!AR117,"")</f>
        <v/>
      </c>
      <c r="AT117" s="40" t="str">
        <f>IFERROR(#REF!/GAMSopt!AS117,"")</f>
        <v/>
      </c>
      <c r="AU117" s="40" t="str">
        <f>IFERROR(#REF!/GAMSopt!AT117,"")</f>
        <v/>
      </c>
      <c r="AV117" s="40" t="str">
        <f>IFERROR(#REF!/GAMSopt!AU117,"")</f>
        <v/>
      </c>
      <c r="AW117" s="40" t="str">
        <f>IFERROR(#REF!/GAMSopt!AV117,"")</f>
        <v/>
      </c>
      <c r="AX117" s="40" t="str">
        <f>IFERROR(#REF!/GAMSopt!AW117,"")</f>
        <v/>
      </c>
      <c r="AY117" s="40" t="str">
        <f>IFERROR(#REF!/GAMSopt!AX117,"")</f>
        <v/>
      </c>
      <c r="AZ117" s="40" t="str">
        <f>IFERROR(#REF!/GAMSopt!AY117,"")</f>
        <v/>
      </c>
      <c r="BA117" s="40" t="str">
        <f>IFERROR(#REF!/GAMSopt!AZ117,"")</f>
        <v/>
      </c>
      <c r="BB117" s="40" t="str">
        <f>IFERROR(#REF!/GAMSopt!BA117,"")</f>
        <v/>
      </c>
      <c r="BC117" s="40" t="str">
        <f>IFERROR(#REF!/GAMSopt!BB117,"")</f>
        <v/>
      </c>
      <c r="BD117" s="40" t="str">
        <f>IFERROR(#REF!/GAMSopt!BC117,"")</f>
        <v/>
      </c>
      <c r="BE117" s="40" t="str">
        <f>IFERROR(#REF!/GAMSopt!BD117,"")</f>
        <v/>
      </c>
      <c r="BF117" s="40" t="str">
        <f>IFERROR(#REF!/GAMSopt!BE117,"")</f>
        <v/>
      </c>
      <c r="BG117" s="40" t="str">
        <f>IFERROR(#REF!/GAMSopt!BF117,"")</f>
        <v/>
      </c>
      <c r="BH117" s="40" t="str">
        <f>IFERROR(#REF!/GAMSopt!BG117,"")</f>
        <v/>
      </c>
      <c r="BI117" s="40" t="str">
        <f>IFERROR(#REF!/GAMSopt!BH117,"")</f>
        <v/>
      </c>
      <c r="BJ117" s="40" t="str">
        <f>IFERROR(#REF!/GAMSopt!BI117,"")</f>
        <v/>
      </c>
    </row>
    <row r="118" spans="1:62" x14ac:dyDescent="0.15">
      <c r="A118" t="e">
        <f>#REF!</f>
        <v>#REF!</v>
      </c>
      <c r="B118" t="str">
        <f>GAMSopt!A118</f>
        <v>* DISCOUNT RATES</v>
      </c>
      <c r="C118" s="40" t="str">
        <f>IFERROR(#REF!/GAMSopt!B118,"")</f>
        <v/>
      </c>
      <c r="D118" s="40" t="str">
        <f>IFERROR(#REF!/GAMSopt!C118,"")</f>
        <v/>
      </c>
      <c r="E118" s="40" t="str">
        <f>IFERROR(#REF!/GAMSopt!D118,"")</f>
        <v/>
      </c>
      <c r="F118" s="40" t="str">
        <f>IFERROR(#REF!/GAMSopt!E118,"")</f>
        <v/>
      </c>
      <c r="G118" s="40" t="str">
        <f>IFERROR(#REF!/GAMSopt!F118,"")</f>
        <v/>
      </c>
      <c r="H118" s="40" t="str">
        <f>IFERROR(#REF!/GAMSopt!G118,"")</f>
        <v/>
      </c>
      <c r="I118" s="40" t="str">
        <f>IFERROR(#REF!/GAMSopt!H118,"")</f>
        <v/>
      </c>
      <c r="J118" s="40" t="str">
        <f>IFERROR(#REF!/GAMSopt!I118,"")</f>
        <v/>
      </c>
      <c r="K118" s="40" t="str">
        <f>IFERROR(#REF!/GAMSopt!J118,"")</f>
        <v/>
      </c>
      <c r="L118" s="40" t="str">
        <f>IFERROR(#REF!/GAMSopt!K118,"")</f>
        <v/>
      </c>
      <c r="M118" s="40" t="str">
        <f>IFERROR(#REF!/GAMSopt!L118,"")</f>
        <v/>
      </c>
      <c r="N118" s="40" t="str">
        <f>IFERROR(#REF!/GAMSopt!M118,"")</f>
        <v/>
      </c>
      <c r="O118" s="40" t="str">
        <f>IFERROR(#REF!/GAMSopt!N118,"")</f>
        <v/>
      </c>
      <c r="P118" s="40" t="str">
        <f>IFERROR(#REF!/GAMSopt!O118,"")</f>
        <v/>
      </c>
      <c r="Q118" s="40" t="str">
        <f>IFERROR(#REF!/GAMSopt!P118,"")</f>
        <v/>
      </c>
      <c r="R118" s="40" t="str">
        <f>IFERROR(#REF!/GAMSopt!Q118,"")</f>
        <v/>
      </c>
      <c r="S118" s="40" t="str">
        <f>IFERROR(#REF!/GAMSopt!R118,"")</f>
        <v/>
      </c>
      <c r="T118" s="40" t="str">
        <f>IFERROR(#REF!/GAMSopt!S118,"")</f>
        <v/>
      </c>
      <c r="U118" s="40" t="str">
        <f>IFERROR(#REF!/GAMSopt!T118,"")</f>
        <v/>
      </c>
      <c r="V118" s="40" t="str">
        <f>IFERROR(#REF!/GAMSopt!U118,"")</f>
        <v/>
      </c>
      <c r="W118" s="40" t="str">
        <f>IFERROR(#REF!/GAMSopt!V118,"")</f>
        <v/>
      </c>
      <c r="X118" s="40" t="str">
        <f>IFERROR(#REF!/GAMSopt!W118,"")</f>
        <v/>
      </c>
      <c r="Y118" s="40" t="str">
        <f>IFERROR(#REF!/GAMSopt!X118,"")</f>
        <v/>
      </c>
      <c r="Z118" s="40" t="str">
        <f>IFERROR(#REF!/GAMSopt!Y118,"")</f>
        <v/>
      </c>
      <c r="AA118" s="40" t="str">
        <f>IFERROR(#REF!/GAMSopt!Z118,"")</f>
        <v/>
      </c>
      <c r="AB118" s="40" t="str">
        <f>IFERROR(#REF!/GAMSopt!AA118,"")</f>
        <v/>
      </c>
      <c r="AC118" s="40" t="str">
        <f>IFERROR(#REF!/GAMSopt!AB118,"")</f>
        <v/>
      </c>
      <c r="AD118" s="40" t="str">
        <f>IFERROR(#REF!/GAMSopt!AC118,"")</f>
        <v/>
      </c>
      <c r="AE118" s="40" t="str">
        <f>IFERROR(#REF!/GAMSopt!AD118,"")</f>
        <v/>
      </c>
      <c r="AF118" s="40" t="str">
        <f>IFERROR(#REF!/GAMSopt!AE118,"")</f>
        <v/>
      </c>
      <c r="AG118" s="40" t="str">
        <f>IFERROR(#REF!/GAMSopt!AF118,"")</f>
        <v/>
      </c>
      <c r="AH118" s="40" t="str">
        <f>IFERROR(#REF!/GAMSopt!AG118,"")</f>
        <v/>
      </c>
      <c r="AI118" s="40" t="str">
        <f>IFERROR(#REF!/GAMSopt!AH118,"")</f>
        <v/>
      </c>
      <c r="AJ118" s="40" t="str">
        <f>IFERROR(#REF!/GAMSopt!AI118,"")</f>
        <v/>
      </c>
      <c r="AK118" s="40" t="str">
        <f>IFERROR(#REF!/GAMSopt!AJ118,"")</f>
        <v/>
      </c>
      <c r="AL118" s="40" t="str">
        <f>IFERROR(#REF!/GAMSopt!AK118,"")</f>
        <v/>
      </c>
      <c r="AM118" s="40" t="str">
        <f>IFERROR(#REF!/GAMSopt!AL118,"")</f>
        <v/>
      </c>
      <c r="AN118" s="40" t="str">
        <f>IFERROR(#REF!/GAMSopt!AM118,"")</f>
        <v/>
      </c>
      <c r="AO118" s="40" t="str">
        <f>IFERROR(#REF!/GAMSopt!AN118,"")</f>
        <v/>
      </c>
      <c r="AP118" s="40" t="str">
        <f>IFERROR(#REF!/GAMSopt!AO118,"")</f>
        <v/>
      </c>
      <c r="AQ118" s="40" t="str">
        <f>IFERROR(#REF!/GAMSopt!AP118,"")</f>
        <v/>
      </c>
      <c r="AR118" s="40" t="str">
        <f>IFERROR(#REF!/GAMSopt!AQ118,"")</f>
        <v/>
      </c>
      <c r="AS118" s="40" t="str">
        <f>IFERROR(#REF!/GAMSopt!AR118,"")</f>
        <v/>
      </c>
      <c r="AT118" s="40" t="str">
        <f>IFERROR(#REF!/GAMSopt!AS118,"")</f>
        <v/>
      </c>
      <c r="AU118" s="40" t="str">
        <f>IFERROR(#REF!/GAMSopt!AT118,"")</f>
        <v/>
      </c>
      <c r="AV118" s="40" t="str">
        <f>IFERROR(#REF!/GAMSopt!AU118,"")</f>
        <v/>
      </c>
      <c r="AW118" s="40" t="str">
        <f>IFERROR(#REF!/GAMSopt!AV118,"")</f>
        <v/>
      </c>
      <c r="AX118" s="40" t="str">
        <f>IFERROR(#REF!/GAMSopt!AW118,"")</f>
        <v/>
      </c>
      <c r="AY118" s="40" t="str">
        <f>IFERROR(#REF!/GAMSopt!AX118,"")</f>
        <v/>
      </c>
      <c r="AZ118" s="40" t="str">
        <f>IFERROR(#REF!/GAMSopt!AY118,"")</f>
        <v/>
      </c>
      <c r="BA118" s="40" t="str">
        <f>IFERROR(#REF!/GAMSopt!AZ118,"")</f>
        <v/>
      </c>
      <c r="BB118" s="40" t="str">
        <f>IFERROR(#REF!/GAMSopt!BA118,"")</f>
        <v/>
      </c>
      <c r="BC118" s="40" t="str">
        <f>IFERROR(#REF!/GAMSopt!BB118,"")</f>
        <v/>
      </c>
      <c r="BD118" s="40" t="str">
        <f>IFERROR(#REF!/GAMSopt!BC118,"")</f>
        <v/>
      </c>
      <c r="BE118" s="40" t="str">
        <f>IFERROR(#REF!/GAMSopt!BD118,"")</f>
        <v/>
      </c>
      <c r="BF118" s="40" t="str">
        <f>IFERROR(#REF!/GAMSopt!BE118,"")</f>
        <v/>
      </c>
      <c r="BG118" s="40" t="str">
        <f>IFERROR(#REF!/GAMSopt!BF118,"")</f>
        <v/>
      </c>
      <c r="BH118" s="40" t="str">
        <f>IFERROR(#REF!/GAMSopt!BG118,"")</f>
        <v/>
      </c>
      <c r="BI118" s="40" t="str">
        <f>IFERROR(#REF!/GAMSopt!BH118,"")</f>
        <v/>
      </c>
      <c r="BJ118" s="40" t="str">
        <f>IFERROR(#REF!/GAMSopt!BI118,"")</f>
        <v/>
      </c>
    </row>
    <row r="119" spans="1:62" x14ac:dyDescent="0.15">
      <c r="A119" t="e">
        <f>#REF!</f>
        <v>#REF!</v>
      </c>
      <c r="B119" t="str">
        <f>GAMSopt!A119</f>
        <v>Utility Discount Rate (per year)</v>
      </c>
      <c r="C119" s="40" t="str">
        <f>IFERROR(#REF!/GAMSopt!B119,"")</f>
        <v/>
      </c>
      <c r="D119" s="40" t="str">
        <f>IFERROR(#REF!/GAMSopt!C119,"")</f>
        <v/>
      </c>
      <c r="E119" s="40" t="str">
        <f>IFERROR(#REF!/GAMSopt!D119,"")</f>
        <v/>
      </c>
      <c r="F119" s="40" t="str">
        <f>IFERROR(#REF!/GAMSopt!E119,"")</f>
        <v/>
      </c>
      <c r="G119" s="40" t="str">
        <f>IFERROR(#REF!/GAMSopt!F119,"")</f>
        <v/>
      </c>
      <c r="H119" s="40" t="str">
        <f>IFERROR(#REF!/GAMSopt!G119,"")</f>
        <v/>
      </c>
      <c r="I119" s="40" t="str">
        <f>IFERROR(#REF!/GAMSopt!H119,"")</f>
        <v/>
      </c>
      <c r="J119" s="40" t="str">
        <f>IFERROR(#REF!/GAMSopt!I119,"")</f>
        <v/>
      </c>
      <c r="K119" s="40" t="str">
        <f>IFERROR(#REF!/GAMSopt!J119,"")</f>
        <v/>
      </c>
      <c r="L119" s="40" t="str">
        <f>IFERROR(#REF!/GAMSopt!K119,"")</f>
        <v/>
      </c>
      <c r="M119" s="40" t="str">
        <f>IFERROR(#REF!/GAMSopt!L119,"")</f>
        <v/>
      </c>
      <c r="N119" s="40" t="str">
        <f>IFERROR(#REF!/GAMSopt!M119,"")</f>
        <v/>
      </c>
      <c r="O119" s="40" t="str">
        <f>IFERROR(#REF!/GAMSopt!N119,"")</f>
        <v/>
      </c>
      <c r="P119" s="40" t="str">
        <f>IFERROR(#REF!/GAMSopt!O119,"")</f>
        <v/>
      </c>
      <c r="Q119" s="40" t="str">
        <f>IFERROR(#REF!/GAMSopt!P119,"")</f>
        <v/>
      </c>
      <c r="R119" s="40" t="str">
        <f>IFERROR(#REF!/GAMSopt!Q119,"")</f>
        <v/>
      </c>
      <c r="S119" s="40" t="str">
        <f>IFERROR(#REF!/GAMSopt!R119,"")</f>
        <v/>
      </c>
      <c r="T119" s="40" t="str">
        <f>IFERROR(#REF!/GAMSopt!S119,"")</f>
        <v/>
      </c>
      <c r="U119" s="40" t="str">
        <f>IFERROR(#REF!/GAMSopt!T119,"")</f>
        <v/>
      </c>
      <c r="V119" s="40" t="str">
        <f>IFERROR(#REF!/GAMSopt!U119,"")</f>
        <v/>
      </c>
      <c r="W119" s="40" t="str">
        <f>IFERROR(#REF!/GAMSopt!V119,"")</f>
        <v/>
      </c>
      <c r="X119" s="40" t="str">
        <f>IFERROR(#REF!/GAMSopt!W119,"")</f>
        <v/>
      </c>
      <c r="Y119" s="40" t="str">
        <f>IFERROR(#REF!/GAMSopt!X119,"")</f>
        <v/>
      </c>
      <c r="Z119" s="40" t="str">
        <f>IFERROR(#REF!/GAMSopt!Y119,"")</f>
        <v/>
      </c>
      <c r="AA119" s="40" t="str">
        <f>IFERROR(#REF!/GAMSopt!Z119,"")</f>
        <v/>
      </c>
      <c r="AB119" s="40" t="str">
        <f>IFERROR(#REF!/GAMSopt!AA119,"")</f>
        <v/>
      </c>
      <c r="AC119" s="40" t="str">
        <f>IFERROR(#REF!/GAMSopt!AB119,"")</f>
        <v/>
      </c>
      <c r="AD119" s="40" t="str">
        <f>IFERROR(#REF!/GAMSopt!AC119,"")</f>
        <v/>
      </c>
      <c r="AE119" s="40" t="str">
        <f>IFERROR(#REF!/GAMSopt!AD119,"")</f>
        <v/>
      </c>
      <c r="AF119" s="40" t="str">
        <f>IFERROR(#REF!/GAMSopt!AE119,"")</f>
        <v/>
      </c>
      <c r="AG119" s="40" t="str">
        <f>IFERROR(#REF!/GAMSopt!AF119,"")</f>
        <v/>
      </c>
      <c r="AH119" s="40" t="str">
        <f>IFERROR(#REF!/GAMSopt!AG119,"")</f>
        <v/>
      </c>
      <c r="AI119" s="40" t="str">
        <f>IFERROR(#REF!/GAMSopt!AH119,"")</f>
        <v/>
      </c>
      <c r="AJ119" s="40" t="str">
        <f>IFERROR(#REF!/GAMSopt!AI119,"")</f>
        <v/>
      </c>
      <c r="AK119" s="40" t="str">
        <f>IFERROR(#REF!/GAMSopt!AJ119,"")</f>
        <v/>
      </c>
      <c r="AL119" s="40" t="str">
        <f>IFERROR(#REF!/GAMSopt!AK119,"")</f>
        <v/>
      </c>
      <c r="AM119" s="40" t="str">
        <f>IFERROR(#REF!/GAMSopt!AL119,"")</f>
        <v/>
      </c>
      <c r="AN119" s="40" t="str">
        <f>IFERROR(#REF!/GAMSopt!AM119,"")</f>
        <v/>
      </c>
      <c r="AO119" s="40" t="str">
        <f>IFERROR(#REF!/GAMSopt!AN119,"")</f>
        <v/>
      </c>
      <c r="AP119" s="40" t="str">
        <f>IFERROR(#REF!/GAMSopt!AO119,"")</f>
        <v/>
      </c>
      <c r="AQ119" s="40" t="str">
        <f>IFERROR(#REF!/GAMSopt!AP119,"")</f>
        <v/>
      </c>
      <c r="AR119" s="40" t="str">
        <f>IFERROR(#REF!/GAMSopt!AQ119,"")</f>
        <v/>
      </c>
      <c r="AS119" s="40" t="str">
        <f>IFERROR(#REF!/GAMSopt!AR119,"")</f>
        <v/>
      </c>
      <c r="AT119" s="40" t="str">
        <f>IFERROR(#REF!/GAMSopt!AS119,"")</f>
        <v/>
      </c>
      <c r="AU119" s="40" t="str">
        <f>IFERROR(#REF!/GAMSopt!AT119,"")</f>
        <v/>
      </c>
      <c r="AV119" s="40" t="str">
        <f>IFERROR(#REF!/GAMSopt!AU119,"")</f>
        <v/>
      </c>
      <c r="AW119" s="40" t="str">
        <f>IFERROR(#REF!/GAMSopt!AV119,"")</f>
        <v/>
      </c>
      <c r="AX119" s="40" t="str">
        <f>IFERROR(#REF!/GAMSopt!AW119,"")</f>
        <v/>
      </c>
      <c r="AY119" s="40" t="str">
        <f>IFERROR(#REF!/GAMSopt!AX119,"")</f>
        <v/>
      </c>
      <c r="AZ119" s="40" t="str">
        <f>IFERROR(#REF!/GAMSopt!AY119,"")</f>
        <v/>
      </c>
      <c r="BA119" s="40" t="str">
        <f>IFERROR(#REF!/GAMSopt!AZ119,"")</f>
        <v/>
      </c>
      <c r="BB119" s="40" t="str">
        <f>IFERROR(#REF!/GAMSopt!BA119,"")</f>
        <v/>
      </c>
      <c r="BC119" s="40" t="str">
        <f>IFERROR(#REF!/GAMSopt!BB119,"")</f>
        <v/>
      </c>
      <c r="BD119" s="40" t="str">
        <f>IFERROR(#REF!/GAMSopt!BC119,"")</f>
        <v/>
      </c>
      <c r="BE119" s="40" t="str">
        <f>IFERROR(#REF!/GAMSopt!BD119,"")</f>
        <v/>
      </c>
      <c r="BF119" s="40" t="str">
        <f>IFERROR(#REF!/GAMSopt!BE119,"")</f>
        <v/>
      </c>
      <c r="BG119" s="40" t="str">
        <f>IFERROR(#REF!/GAMSopt!BF119,"")</f>
        <v/>
      </c>
      <c r="BH119" s="40" t="str">
        <f>IFERROR(#REF!/GAMSopt!BG119,"")</f>
        <v/>
      </c>
      <c r="BI119" s="40" t="str">
        <f>IFERROR(#REF!/GAMSopt!BH119,"")</f>
        <v/>
      </c>
      <c r="BJ119" s="40" t="str">
        <f>IFERROR(#REF!/GAMSopt!BI119,"")</f>
        <v/>
      </c>
    </row>
    <row r="120" spans="1:62" x14ac:dyDescent="0.15">
      <c r="A120" t="e">
        <f>#REF!</f>
        <v>#REF!</v>
      </c>
      <c r="B120" t="str">
        <f>GAMSopt!A120</f>
        <v>First Period gross MPK</v>
      </c>
      <c r="C120" s="40" t="str">
        <f>IFERROR(#REF!/GAMSopt!B120,"")</f>
        <v/>
      </c>
      <c r="D120" s="40" t="str">
        <f>IFERROR(#REF!/GAMSopt!C120,"")</f>
        <v/>
      </c>
      <c r="E120" s="40" t="str">
        <f>IFERROR(#REF!/GAMSopt!D120,"")</f>
        <v/>
      </c>
      <c r="F120" s="40" t="str">
        <f>IFERROR(#REF!/GAMSopt!E120,"")</f>
        <v/>
      </c>
      <c r="G120" s="40" t="str">
        <f>IFERROR(#REF!/GAMSopt!F120,"")</f>
        <v/>
      </c>
      <c r="H120" s="40" t="str">
        <f>IFERROR(#REF!/GAMSopt!G120,"")</f>
        <v/>
      </c>
      <c r="I120" s="40" t="str">
        <f>IFERROR(#REF!/GAMSopt!H120,"")</f>
        <v/>
      </c>
      <c r="J120" s="40" t="str">
        <f>IFERROR(#REF!/GAMSopt!I120,"")</f>
        <v/>
      </c>
      <c r="K120" s="40" t="str">
        <f>IFERROR(#REF!/GAMSopt!J120,"")</f>
        <v/>
      </c>
      <c r="L120" s="40" t="str">
        <f>IFERROR(#REF!/GAMSopt!K120,"")</f>
        <v/>
      </c>
      <c r="M120" s="40" t="str">
        <f>IFERROR(#REF!/GAMSopt!L120,"")</f>
        <v/>
      </c>
      <c r="N120" s="40" t="str">
        <f>IFERROR(#REF!/GAMSopt!M120,"")</f>
        <v/>
      </c>
      <c r="O120" s="40" t="str">
        <f>IFERROR(#REF!/GAMSopt!N120,"")</f>
        <v/>
      </c>
      <c r="P120" s="40" t="str">
        <f>IFERROR(#REF!/GAMSopt!O120,"")</f>
        <v/>
      </c>
      <c r="Q120" s="40" t="str">
        <f>IFERROR(#REF!/GAMSopt!P120,"")</f>
        <v/>
      </c>
      <c r="R120" s="40" t="str">
        <f>IFERROR(#REF!/GAMSopt!Q120,"")</f>
        <v/>
      </c>
      <c r="S120" s="40" t="str">
        <f>IFERROR(#REF!/GAMSopt!R120,"")</f>
        <v/>
      </c>
      <c r="T120" s="40" t="str">
        <f>IFERROR(#REF!/GAMSopt!S120,"")</f>
        <v/>
      </c>
      <c r="U120" s="40" t="str">
        <f>IFERROR(#REF!/GAMSopt!T120,"")</f>
        <v/>
      </c>
      <c r="V120" s="40" t="str">
        <f>IFERROR(#REF!/GAMSopt!U120,"")</f>
        <v/>
      </c>
      <c r="W120" s="40" t="str">
        <f>IFERROR(#REF!/GAMSopt!V120,"")</f>
        <v/>
      </c>
      <c r="X120" s="40" t="str">
        <f>IFERROR(#REF!/GAMSopt!W120,"")</f>
        <v/>
      </c>
      <c r="Y120" s="40" t="str">
        <f>IFERROR(#REF!/GAMSopt!X120,"")</f>
        <v/>
      </c>
      <c r="Z120" s="40" t="str">
        <f>IFERROR(#REF!/GAMSopt!Y120,"")</f>
        <v/>
      </c>
      <c r="AA120" s="40" t="str">
        <f>IFERROR(#REF!/GAMSopt!Z120,"")</f>
        <v/>
      </c>
      <c r="AB120" s="40" t="str">
        <f>IFERROR(#REF!/GAMSopt!AA120,"")</f>
        <v/>
      </c>
      <c r="AC120" s="40" t="str">
        <f>IFERROR(#REF!/GAMSopt!AB120,"")</f>
        <v/>
      </c>
      <c r="AD120" s="40" t="str">
        <f>IFERROR(#REF!/GAMSopt!AC120,"")</f>
        <v/>
      </c>
      <c r="AE120" s="40" t="str">
        <f>IFERROR(#REF!/GAMSopt!AD120,"")</f>
        <v/>
      </c>
      <c r="AF120" s="40" t="str">
        <f>IFERROR(#REF!/GAMSopt!AE120,"")</f>
        <v/>
      </c>
      <c r="AG120" s="40" t="str">
        <f>IFERROR(#REF!/GAMSopt!AF120,"")</f>
        <v/>
      </c>
      <c r="AH120" s="40" t="str">
        <f>IFERROR(#REF!/GAMSopt!AG120,"")</f>
        <v/>
      </c>
      <c r="AI120" s="40" t="str">
        <f>IFERROR(#REF!/GAMSopt!AH120,"")</f>
        <v/>
      </c>
      <c r="AJ120" s="40" t="str">
        <f>IFERROR(#REF!/GAMSopt!AI120,"")</f>
        <v/>
      </c>
      <c r="AK120" s="40" t="str">
        <f>IFERROR(#REF!/GAMSopt!AJ120,"")</f>
        <v/>
      </c>
      <c r="AL120" s="40" t="str">
        <f>IFERROR(#REF!/GAMSopt!AK120,"")</f>
        <v/>
      </c>
      <c r="AM120" s="40" t="str">
        <f>IFERROR(#REF!/GAMSopt!AL120,"")</f>
        <v/>
      </c>
      <c r="AN120" s="40" t="str">
        <f>IFERROR(#REF!/GAMSopt!AM120,"")</f>
        <v/>
      </c>
      <c r="AO120" s="40" t="str">
        <f>IFERROR(#REF!/GAMSopt!AN120,"")</f>
        <v/>
      </c>
      <c r="AP120" s="40" t="str">
        <f>IFERROR(#REF!/GAMSopt!AO120,"")</f>
        <v/>
      </c>
      <c r="AQ120" s="40" t="str">
        <f>IFERROR(#REF!/GAMSopt!AP120,"")</f>
        <v/>
      </c>
      <c r="AR120" s="40" t="str">
        <f>IFERROR(#REF!/GAMSopt!AQ120,"")</f>
        <v/>
      </c>
      <c r="AS120" s="40" t="str">
        <f>IFERROR(#REF!/GAMSopt!AR120,"")</f>
        <v/>
      </c>
      <c r="AT120" s="40" t="str">
        <f>IFERROR(#REF!/GAMSopt!AS120,"")</f>
        <v/>
      </c>
      <c r="AU120" s="40" t="str">
        <f>IFERROR(#REF!/GAMSopt!AT120,"")</f>
        <v/>
      </c>
      <c r="AV120" s="40" t="str">
        <f>IFERROR(#REF!/GAMSopt!AU120,"")</f>
        <v/>
      </c>
      <c r="AW120" s="40" t="str">
        <f>IFERROR(#REF!/GAMSopt!AV120,"")</f>
        <v/>
      </c>
      <c r="AX120" s="40" t="str">
        <f>IFERROR(#REF!/GAMSopt!AW120,"")</f>
        <v/>
      </c>
      <c r="AY120" s="40" t="str">
        <f>IFERROR(#REF!/GAMSopt!AX120,"")</f>
        <v/>
      </c>
      <c r="AZ120" s="40" t="str">
        <f>IFERROR(#REF!/GAMSopt!AY120,"")</f>
        <v/>
      </c>
      <c r="BA120" s="40" t="str">
        <f>IFERROR(#REF!/GAMSopt!AZ120,"")</f>
        <v/>
      </c>
      <c r="BB120" s="40" t="str">
        <f>IFERROR(#REF!/GAMSopt!BA120,"")</f>
        <v/>
      </c>
      <c r="BC120" s="40" t="str">
        <f>IFERROR(#REF!/GAMSopt!BB120,"")</f>
        <v/>
      </c>
      <c r="BD120" s="40" t="str">
        <f>IFERROR(#REF!/GAMSopt!BC120,"")</f>
        <v/>
      </c>
      <c r="BE120" s="40" t="str">
        <f>IFERROR(#REF!/GAMSopt!BD120,"")</f>
        <v/>
      </c>
      <c r="BF120" s="40" t="str">
        <f>IFERROR(#REF!/GAMSopt!BE120,"")</f>
        <v/>
      </c>
      <c r="BG120" s="40" t="str">
        <f>IFERROR(#REF!/GAMSopt!BF120,"")</f>
        <v/>
      </c>
      <c r="BH120" s="40" t="str">
        <f>IFERROR(#REF!/GAMSopt!BG120,"")</f>
        <v/>
      </c>
      <c r="BI120" s="40" t="str">
        <f>IFERROR(#REF!/GAMSopt!BH120,"")</f>
        <v/>
      </c>
      <c r="BJ120" s="40" t="str">
        <f>IFERROR(#REF!/GAMSopt!BI120,"")</f>
        <v/>
      </c>
    </row>
    <row r="121" spans="1:62" x14ac:dyDescent="0.15">
      <c r="A121" t="e">
        <f>#REF!</f>
        <v>#REF!</v>
      </c>
      <c r="B121" t="str">
        <f>GAMSopt!A121</f>
        <v>All Periods gross MPK</v>
      </c>
      <c r="C121" s="40" t="str">
        <f>IFERROR(#REF!/GAMSopt!B121,"")</f>
        <v/>
      </c>
      <c r="D121" s="40" t="str">
        <f>IFERROR(#REF!/GAMSopt!C121,"")</f>
        <v/>
      </c>
      <c r="E121" s="40" t="str">
        <f>IFERROR(#REF!/GAMSopt!D121,"")</f>
        <v/>
      </c>
      <c r="F121" s="40" t="str">
        <f>IFERROR(#REF!/GAMSopt!E121,"")</f>
        <v/>
      </c>
      <c r="G121" s="40" t="str">
        <f>IFERROR(#REF!/GAMSopt!F121,"")</f>
        <v/>
      </c>
      <c r="H121" s="40" t="str">
        <f>IFERROR(#REF!/GAMSopt!G121,"")</f>
        <v/>
      </c>
      <c r="I121" s="40" t="str">
        <f>IFERROR(#REF!/GAMSopt!H121,"")</f>
        <v/>
      </c>
      <c r="J121" s="40" t="str">
        <f>IFERROR(#REF!/GAMSopt!I121,"")</f>
        <v/>
      </c>
      <c r="K121" s="40" t="str">
        <f>IFERROR(#REF!/GAMSopt!J121,"")</f>
        <v/>
      </c>
      <c r="L121" s="40" t="str">
        <f>IFERROR(#REF!/GAMSopt!K121,"")</f>
        <v/>
      </c>
      <c r="M121" s="40" t="str">
        <f>IFERROR(#REF!/GAMSopt!L121,"")</f>
        <v/>
      </c>
      <c r="N121" s="40" t="str">
        <f>IFERROR(#REF!/GAMSopt!M121,"")</f>
        <v/>
      </c>
      <c r="O121" s="40" t="str">
        <f>IFERROR(#REF!/GAMSopt!N121,"")</f>
        <v/>
      </c>
      <c r="P121" s="40" t="str">
        <f>IFERROR(#REF!/GAMSopt!O121,"")</f>
        <v/>
      </c>
      <c r="Q121" s="40" t="str">
        <f>IFERROR(#REF!/GAMSopt!P121,"")</f>
        <v/>
      </c>
      <c r="R121" s="40" t="str">
        <f>IFERROR(#REF!/GAMSopt!Q121,"")</f>
        <v/>
      </c>
      <c r="S121" s="40" t="str">
        <f>IFERROR(#REF!/GAMSopt!R121,"")</f>
        <v/>
      </c>
      <c r="T121" s="40" t="str">
        <f>IFERROR(#REF!/GAMSopt!S121,"")</f>
        <v/>
      </c>
      <c r="U121" s="40" t="str">
        <f>IFERROR(#REF!/GAMSopt!T121,"")</f>
        <v/>
      </c>
      <c r="V121" s="40" t="str">
        <f>IFERROR(#REF!/GAMSopt!U121,"")</f>
        <v/>
      </c>
      <c r="W121" s="40" t="str">
        <f>IFERROR(#REF!/GAMSopt!V121,"")</f>
        <v/>
      </c>
      <c r="X121" s="40" t="str">
        <f>IFERROR(#REF!/GAMSopt!W121,"")</f>
        <v/>
      </c>
      <c r="Y121" s="40" t="str">
        <f>IFERROR(#REF!/GAMSopt!X121,"")</f>
        <v/>
      </c>
      <c r="Z121" s="40" t="str">
        <f>IFERROR(#REF!/GAMSopt!Y121,"")</f>
        <v/>
      </c>
      <c r="AA121" s="40" t="str">
        <f>IFERROR(#REF!/GAMSopt!Z121,"")</f>
        <v/>
      </c>
      <c r="AB121" s="40" t="str">
        <f>IFERROR(#REF!/GAMSopt!AA121,"")</f>
        <v/>
      </c>
      <c r="AC121" s="40" t="str">
        <f>IFERROR(#REF!/GAMSopt!AB121,"")</f>
        <v/>
      </c>
      <c r="AD121" s="40" t="str">
        <f>IFERROR(#REF!/GAMSopt!AC121,"")</f>
        <v/>
      </c>
      <c r="AE121" s="40" t="str">
        <f>IFERROR(#REF!/GAMSopt!AD121,"")</f>
        <v/>
      </c>
      <c r="AF121" s="40" t="str">
        <f>IFERROR(#REF!/GAMSopt!AE121,"")</f>
        <v/>
      </c>
      <c r="AG121" s="40" t="str">
        <f>IFERROR(#REF!/GAMSopt!AF121,"")</f>
        <v/>
      </c>
      <c r="AH121" s="40" t="str">
        <f>IFERROR(#REF!/GAMSopt!AG121,"")</f>
        <v/>
      </c>
      <c r="AI121" s="40" t="str">
        <f>IFERROR(#REF!/GAMSopt!AH121,"")</f>
        <v/>
      </c>
      <c r="AJ121" s="40" t="str">
        <f>IFERROR(#REF!/GAMSopt!AI121,"")</f>
        <v/>
      </c>
      <c r="AK121" s="40" t="str">
        <f>IFERROR(#REF!/GAMSopt!AJ121,"")</f>
        <v/>
      </c>
      <c r="AL121" s="40" t="str">
        <f>IFERROR(#REF!/GAMSopt!AK121,"")</f>
        <v/>
      </c>
      <c r="AM121" s="40" t="str">
        <f>IFERROR(#REF!/GAMSopt!AL121,"")</f>
        <v/>
      </c>
      <c r="AN121" s="40" t="str">
        <f>IFERROR(#REF!/GAMSopt!AM121,"")</f>
        <v/>
      </c>
      <c r="AO121" s="40" t="str">
        <f>IFERROR(#REF!/GAMSopt!AN121,"")</f>
        <v/>
      </c>
      <c r="AP121" s="40" t="str">
        <f>IFERROR(#REF!/GAMSopt!AO121,"")</f>
        <v/>
      </c>
      <c r="AQ121" s="40" t="str">
        <f>IFERROR(#REF!/GAMSopt!AP121,"")</f>
        <v/>
      </c>
      <c r="AR121" s="40" t="str">
        <f>IFERROR(#REF!/GAMSopt!AQ121,"")</f>
        <v/>
      </c>
      <c r="AS121" s="40" t="str">
        <f>IFERROR(#REF!/GAMSopt!AR121,"")</f>
        <v/>
      </c>
      <c r="AT121" s="40" t="str">
        <f>IFERROR(#REF!/GAMSopt!AS121,"")</f>
        <v/>
      </c>
      <c r="AU121" s="40" t="str">
        <f>IFERROR(#REF!/GAMSopt!AT121,"")</f>
        <v/>
      </c>
      <c r="AV121" s="40" t="str">
        <f>IFERROR(#REF!/GAMSopt!AU121,"")</f>
        <v/>
      </c>
      <c r="AW121" s="40" t="str">
        <f>IFERROR(#REF!/GAMSopt!AV121,"")</f>
        <v/>
      </c>
      <c r="AX121" s="40" t="str">
        <f>IFERROR(#REF!/GAMSopt!AW121,"")</f>
        <v/>
      </c>
      <c r="AY121" s="40" t="str">
        <f>IFERROR(#REF!/GAMSopt!AX121,"")</f>
        <v/>
      </c>
      <c r="AZ121" s="40" t="str">
        <f>IFERROR(#REF!/GAMSopt!AY121,"")</f>
        <v/>
      </c>
      <c r="BA121" s="40" t="str">
        <f>IFERROR(#REF!/GAMSopt!AZ121,"")</f>
        <v/>
      </c>
      <c r="BB121" s="40" t="str">
        <f>IFERROR(#REF!/GAMSopt!BA121,"")</f>
        <v/>
      </c>
      <c r="BC121" s="40" t="str">
        <f>IFERROR(#REF!/GAMSopt!BB121,"")</f>
        <v/>
      </c>
      <c r="BD121" s="40" t="str">
        <f>IFERROR(#REF!/GAMSopt!BC121,"")</f>
        <v/>
      </c>
      <c r="BE121" s="40" t="str">
        <f>IFERROR(#REF!/GAMSopt!BD121,"")</f>
        <v/>
      </c>
      <c r="BF121" s="40" t="str">
        <f>IFERROR(#REF!/GAMSopt!BE121,"")</f>
        <v/>
      </c>
      <c r="BG121" s="40" t="str">
        <f>IFERROR(#REF!/GAMSopt!BF121,"")</f>
        <v/>
      </c>
      <c r="BH121" s="40" t="str">
        <f>IFERROR(#REF!/GAMSopt!BG121,"")</f>
        <v/>
      </c>
      <c r="BI121" s="40" t="str">
        <f>IFERROR(#REF!/GAMSopt!BH121,"")</f>
        <v/>
      </c>
      <c r="BJ121" s="40" t="str">
        <f>IFERROR(#REF!/GAMSopt!BI121,"")</f>
        <v/>
      </c>
    </row>
    <row r="122" spans="1:62" x14ac:dyDescent="0.15">
      <c r="A122" t="e">
        <f>#REF!</f>
        <v>#REF!</v>
      </c>
      <c r="B122" t="str">
        <f>GAMSopt!A122</f>
        <v>* WELFARE</v>
      </c>
      <c r="C122" s="40" t="str">
        <f>IFERROR(#REF!/GAMSopt!B122,"")</f>
        <v/>
      </c>
      <c r="D122" s="40" t="str">
        <f>IFERROR(#REF!/GAMSopt!C122,"")</f>
        <v/>
      </c>
      <c r="E122" s="40" t="str">
        <f>IFERROR(#REF!/GAMSopt!D122,"")</f>
        <v/>
      </c>
      <c r="F122" s="40" t="str">
        <f>IFERROR(#REF!/GAMSopt!E122,"")</f>
        <v/>
      </c>
      <c r="G122" s="40" t="str">
        <f>IFERROR(#REF!/GAMSopt!F122,"")</f>
        <v/>
      </c>
      <c r="H122" s="40" t="str">
        <f>IFERROR(#REF!/GAMSopt!G122,"")</f>
        <v/>
      </c>
      <c r="I122" s="40" t="str">
        <f>IFERROR(#REF!/GAMSopt!H122,"")</f>
        <v/>
      </c>
      <c r="J122" s="40" t="str">
        <f>IFERROR(#REF!/GAMSopt!I122,"")</f>
        <v/>
      </c>
      <c r="K122" s="40" t="str">
        <f>IFERROR(#REF!/GAMSopt!J122,"")</f>
        <v/>
      </c>
      <c r="L122" s="40" t="str">
        <f>IFERROR(#REF!/GAMSopt!K122,"")</f>
        <v/>
      </c>
      <c r="M122" s="40" t="str">
        <f>IFERROR(#REF!/GAMSopt!L122,"")</f>
        <v/>
      </c>
      <c r="N122" s="40" t="str">
        <f>IFERROR(#REF!/GAMSopt!M122,"")</f>
        <v/>
      </c>
      <c r="O122" s="40" t="str">
        <f>IFERROR(#REF!/GAMSopt!N122,"")</f>
        <v/>
      </c>
      <c r="P122" s="40" t="str">
        <f>IFERROR(#REF!/GAMSopt!O122,"")</f>
        <v/>
      </c>
      <c r="Q122" s="40" t="str">
        <f>IFERROR(#REF!/GAMSopt!P122,"")</f>
        <v/>
      </c>
      <c r="R122" s="40" t="str">
        <f>IFERROR(#REF!/GAMSopt!Q122,"")</f>
        <v/>
      </c>
      <c r="S122" s="40" t="str">
        <f>IFERROR(#REF!/GAMSopt!R122,"")</f>
        <v/>
      </c>
      <c r="T122" s="40" t="str">
        <f>IFERROR(#REF!/GAMSopt!S122,"")</f>
        <v/>
      </c>
      <c r="U122" s="40" t="str">
        <f>IFERROR(#REF!/GAMSopt!T122,"")</f>
        <v/>
      </c>
      <c r="V122" s="40" t="str">
        <f>IFERROR(#REF!/GAMSopt!U122,"")</f>
        <v/>
      </c>
      <c r="W122" s="40" t="str">
        <f>IFERROR(#REF!/GAMSopt!V122,"")</f>
        <v/>
      </c>
      <c r="X122" s="40" t="str">
        <f>IFERROR(#REF!/GAMSopt!W122,"")</f>
        <v/>
      </c>
      <c r="Y122" s="40" t="str">
        <f>IFERROR(#REF!/GAMSopt!X122,"")</f>
        <v/>
      </c>
      <c r="Z122" s="40" t="str">
        <f>IFERROR(#REF!/GAMSopt!Y122,"")</f>
        <v/>
      </c>
      <c r="AA122" s="40" t="str">
        <f>IFERROR(#REF!/GAMSopt!Z122,"")</f>
        <v/>
      </c>
      <c r="AB122" s="40" t="str">
        <f>IFERROR(#REF!/GAMSopt!AA122,"")</f>
        <v/>
      </c>
      <c r="AC122" s="40" t="str">
        <f>IFERROR(#REF!/GAMSopt!AB122,"")</f>
        <v/>
      </c>
      <c r="AD122" s="40" t="str">
        <f>IFERROR(#REF!/GAMSopt!AC122,"")</f>
        <v/>
      </c>
      <c r="AE122" s="40" t="str">
        <f>IFERROR(#REF!/GAMSopt!AD122,"")</f>
        <v/>
      </c>
      <c r="AF122" s="40" t="str">
        <f>IFERROR(#REF!/GAMSopt!AE122,"")</f>
        <v/>
      </c>
      <c r="AG122" s="40" t="str">
        <f>IFERROR(#REF!/GAMSopt!AF122,"")</f>
        <v/>
      </c>
      <c r="AH122" s="40" t="str">
        <f>IFERROR(#REF!/GAMSopt!AG122,"")</f>
        <v/>
      </c>
      <c r="AI122" s="40" t="str">
        <f>IFERROR(#REF!/GAMSopt!AH122,"")</f>
        <v/>
      </c>
      <c r="AJ122" s="40" t="str">
        <f>IFERROR(#REF!/GAMSopt!AI122,"")</f>
        <v/>
      </c>
      <c r="AK122" s="40" t="str">
        <f>IFERROR(#REF!/GAMSopt!AJ122,"")</f>
        <v/>
      </c>
      <c r="AL122" s="40" t="str">
        <f>IFERROR(#REF!/GAMSopt!AK122,"")</f>
        <v/>
      </c>
      <c r="AM122" s="40" t="str">
        <f>IFERROR(#REF!/GAMSopt!AL122,"")</f>
        <v/>
      </c>
      <c r="AN122" s="40" t="str">
        <f>IFERROR(#REF!/GAMSopt!AM122,"")</f>
        <v/>
      </c>
      <c r="AO122" s="40" t="str">
        <f>IFERROR(#REF!/GAMSopt!AN122,"")</f>
        <v/>
      </c>
      <c r="AP122" s="40" t="str">
        <f>IFERROR(#REF!/GAMSopt!AO122,"")</f>
        <v/>
      </c>
      <c r="AQ122" s="40" t="str">
        <f>IFERROR(#REF!/GAMSopt!AP122,"")</f>
        <v/>
      </c>
      <c r="AR122" s="40" t="str">
        <f>IFERROR(#REF!/GAMSopt!AQ122,"")</f>
        <v/>
      </c>
      <c r="AS122" s="40" t="str">
        <f>IFERROR(#REF!/GAMSopt!AR122,"")</f>
        <v/>
      </c>
      <c r="AT122" s="40" t="str">
        <f>IFERROR(#REF!/GAMSopt!AS122,"")</f>
        <v/>
      </c>
      <c r="AU122" s="40" t="str">
        <f>IFERROR(#REF!/GAMSopt!AT122,"")</f>
        <v/>
      </c>
      <c r="AV122" s="40" t="str">
        <f>IFERROR(#REF!/GAMSopt!AU122,"")</f>
        <v/>
      </c>
      <c r="AW122" s="40" t="str">
        <f>IFERROR(#REF!/GAMSopt!AV122,"")</f>
        <v/>
      </c>
      <c r="AX122" s="40" t="str">
        <f>IFERROR(#REF!/GAMSopt!AW122,"")</f>
        <v/>
      </c>
      <c r="AY122" s="40" t="str">
        <f>IFERROR(#REF!/GAMSopt!AX122,"")</f>
        <v/>
      </c>
      <c r="AZ122" s="40" t="str">
        <f>IFERROR(#REF!/GAMSopt!AY122,"")</f>
        <v/>
      </c>
      <c r="BA122" s="40" t="str">
        <f>IFERROR(#REF!/GAMSopt!AZ122,"")</f>
        <v/>
      </c>
      <c r="BB122" s="40" t="str">
        <f>IFERROR(#REF!/GAMSopt!BA122,"")</f>
        <v/>
      </c>
      <c r="BC122" s="40" t="str">
        <f>IFERROR(#REF!/GAMSopt!BB122,"")</f>
        <v/>
      </c>
      <c r="BD122" s="40" t="str">
        <f>IFERROR(#REF!/GAMSopt!BC122,"")</f>
        <v/>
      </c>
      <c r="BE122" s="40" t="str">
        <f>IFERROR(#REF!/GAMSopt!BD122,"")</f>
        <v/>
      </c>
      <c r="BF122" s="40" t="str">
        <f>IFERROR(#REF!/GAMSopt!BE122,"")</f>
        <v/>
      </c>
      <c r="BG122" s="40" t="str">
        <f>IFERROR(#REF!/GAMSopt!BF122,"")</f>
        <v/>
      </c>
      <c r="BH122" s="40" t="str">
        <f>IFERROR(#REF!/GAMSopt!BG122,"")</f>
        <v/>
      </c>
      <c r="BI122" s="40" t="str">
        <f>IFERROR(#REF!/GAMSopt!BH122,"")</f>
        <v/>
      </c>
      <c r="BJ122" s="40" t="str">
        <f>IFERROR(#REF!/GAMSopt!BI122,"")</f>
        <v/>
      </c>
    </row>
    <row r="123" spans="1:62" x14ac:dyDescent="0.15">
      <c r="A123" t="e">
        <f>#REF!</f>
        <v>#REF!</v>
      </c>
      <c r="B123" t="str">
        <f>GAMSopt!A123</f>
        <v>Consumption (trillion USD per year)</v>
      </c>
      <c r="C123" s="40" t="str">
        <f>IFERROR(#REF!/GAMSopt!B123,"")</f>
        <v/>
      </c>
      <c r="D123" s="40" t="str">
        <f>IFERROR(#REF!/GAMSopt!C123,"")</f>
        <v/>
      </c>
      <c r="E123" s="40" t="str">
        <f>IFERROR(#REF!/GAMSopt!D123,"")</f>
        <v/>
      </c>
      <c r="F123" s="40" t="str">
        <f>IFERROR(#REF!/GAMSopt!E123,"")</f>
        <v/>
      </c>
      <c r="G123" s="40" t="str">
        <f>IFERROR(#REF!/GAMSopt!F123,"")</f>
        <v/>
      </c>
      <c r="H123" s="40" t="str">
        <f>IFERROR(#REF!/GAMSopt!G123,"")</f>
        <v/>
      </c>
      <c r="I123" s="40" t="str">
        <f>IFERROR(#REF!/GAMSopt!H123,"")</f>
        <v/>
      </c>
      <c r="J123" s="40" t="str">
        <f>IFERROR(#REF!/GAMSopt!I123,"")</f>
        <v/>
      </c>
      <c r="K123" s="40" t="str">
        <f>IFERROR(#REF!/GAMSopt!J123,"")</f>
        <v/>
      </c>
      <c r="L123" s="40" t="str">
        <f>IFERROR(#REF!/GAMSopt!K123,"")</f>
        <v/>
      </c>
      <c r="M123" s="40" t="str">
        <f>IFERROR(#REF!/GAMSopt!L123,"")</f>
        <v/>
      </c>
      <c r="N123" s="40" t="str">
        <f>IFERROR(#REF!/GAMSopt!M123,"")</f>
        <v/>
      </c>
      <c r="O123" s="40" t="str">
        <f>IFERROR(#REF!/GAMSopt!N123,"")</f>
        <v/>
      </c>
      <c r="P123" s="40" t="str">
        <f>IFERROR(#REF!/GAMSopt!O123,"")</f>
        <v/>
      </c>
      <c r="Q123" s="40" t="str">
        <f>IFERROR(#REF!/GAMSopt!P123,"")</f>
        <v/>
      </c>
      <c r="R123" s="40" t="str">
        <f>IFERROR(#REF!/GAMSopt!Q123,"")</f>
        <v/>
      </c>
      <c r="S123" s="40" t="str">
        <f>IFERROR(#REF!/GAMSopt!R123,"")</f>
        <v/>
      </c>
      <c r="T123" s="40" t="str">
        <f>IFERROR(#REF!/GAMSopt!S123,"")</f>
        <v/>
      </c>
      <c r="U123" s="40" t="str">
        <f>IFERROR(#REF!/GAMSopt!T123,"")</f>
        <v/>
      </c>
      <c r="V123" s="40" t="str">
        <f>IFERROR(#REF!/GAMSopt!U123,"")</f>
        <v/>
      </c>
      <c r="W123" s="40" t="str">
        <f>IFERROR(#REF!/GAMSopt!V123,"")</f>
        <v/>
      </c>
      <c r="X123" s="40" t="str">
        <f>IFERROR(#REF!/GAMSopt!W123,"")</f>
        <v/>
      </c>
      <c r="Y123" s="40" t="str">
        <f>IFERROR(#REF!/GAMSopt!X123,"")</f>
        <v/>
      </c>
      <c r="Z123" s="40" t="str">
        <f>IFERROR(#REF!/GAMSopt!Y123,"")</f>
        <v/>
      </c>
      <c r="AA123" s="40" t="str">
        <f>IFERROR(#REF!/GAMSopt!Z123,"")</f>
        <v/>
      </c>
      <c r="AB123" s="40" t="str">
        <f>IFERROR(#REF!/GAMSopt!AA123,"")</f>
        <v/>
      </c>
      <c r="AC123" s="40" t="str">
        <f>IFERROR(#REF!/GAMSopt!AB123,"")</f>
        <v/>
      </c>
      <c r="AD123" s="40" t="str">
        <f>IFERROR(#REF!/GAMSopt!AC123,"")</f>
        <v/>
      </c>
      <c r="AE123" s="40" t="str">
        <f>IFERROR(#REF!/GAMSopt!AD123,"")</f>
        <v/>
      </c>
      <c r="AF123" s="40" t="str">
        <f>IFERROR(#REF!/GAMSopt!AE123,"")</f>
        <v/>
      </c>
      <c r="AG123" s="40" t="str">
        <f>IFERROR(#REF!/GAMSopt!AF123,"")</f>
        <v/>
      </c>
      <c r="AH123" s="40" t="str">
        <f>IFERROR(#REF!/GAMSopt!AG123,"")</f>
        <v/>
      </c>
      <c r="AI123" s="40" t="str">
        <f>IFERROR(#REF!/GAMSopt!AH123,"")</f>
        <v/>
      </c>
      <c r="AJ123" s="40" t="str">
        <f>IFERROR(#REF!/GAMSopt!AI123,"")</f>
        <v/>
      </c>
      <c r="AK123" s="40" t="str">
        <f>IFERROR(#REF!/GAMSopt!AJ123,"")</f>
        <v/>
      </c>
      <c r="AL123" s="40" t="str">
        <f>IFERROR(#REF!/GAMSopt!AK123,"")</f>
        <v/>
      </c>
      <c r="AM123" s="40" t="str">
        <f>IFERROR(#REF!/GAMSopt!AL123,"")</f>
        <v/>
      </c>
      <c r="AN123" s="40" t="str">
        <f>IFERROR(#REF!/GAMSopt!AM123,"")</f>
        <v/>
      </c>
      <c r="AO123" s="40" t="str">
        <f>IFERROR(#REF!/GAMSopt!AN123,"")</f>
        <v/>
      </c>
      <c r="AP123" s="40" t="str">
        <f>IFERROR(#REF!/GAMSopt!AO123,"")</f>
        <v/>
      </c>
      <c r="AQ123" s="40" t="str">
        <f>IFERROR(#REF!/GAMSopt!AP123,"")</f>
        <v/>
      </c>
      <c r="AR123" s="40" t="str">
        <f>IFERROR(#REF!/GAMSopt!AQ123,"")</f>
        <v/>
      </c>
      <c r="AS123" s="40" t="str">
        <f>IFERROR(#REF!/GAMSopt!AR123,"")</f>
        <v/>
      </c>
      <c r="AT123" s="40" t="str">
        <f>IFERROR(#REF!/GAMSopt!AS123,"")</f>
        <v/>
      </c>
      <c r="AU123" s="40" t="str">
        <f>IFERROR(#REF!/GAMSopt!AT123,"")</f>
        <v/>
      </c>
      <c r="AV123" s="40" t="str">
        <f>IFERROR(#REF!/GAMSopt!AU123,"")</f>
        <v/>
      </c>
      <c r="AW123" s="40" t="str">
        <f>IFERROR(#REF!/GAMSopt!AV123,"")</f>
        <v/>
      </c>
      <c r="AX123" s="40" t="str">
        <f>IFERROR(#REF!/GAMSopt!AW123,"")</f>
        <v/>
      </c>
      <c r="AY123" s="40" t="str">
        <f>IFERROR(#REF!/GAMSopt!AX123,"")</f>
        <v/>
      </c>
      <c r="AZ123" s="40" t="str">
        <f>IFERROR(#REF!/GAMSopt!AY123,"")</f>
        <v/>
      </c>
      <c r="BA123" s="40" t="str">
        <f>IFERROR(#REF!/GAMSopt!AZ123,"")</f>
        <v/>
      </c>
      <c r="BB123" s="40" t="str">
        <f>IFERROR(#REF!/GAMSopt!BA123,"")</f>
        <v/>
      </c>
      <c r="BC123" s="40" t="str">
        <f>IFERROR(#REF!/GAMSopt!BB123,"")</f>
        <v/>
      </c>
      <c r="BD123" s="40" t="str">
        <f>IFERROR(#REF!/GAMSopt!BC123,"")</f>
        <v/>
      </c>
      <c r="BE123" s="40" t="str">
        <f>IFERROR(#REF!/GAMSopt!BD123,"")</f>
        <v/>
      </c>
      <c r="BF123" s="40" t="str">
        <f>IFERROR(#REF!/GAMSopt!BE123,"")</f>
        <v/>
      </c>
      <c r="BG123" s="40" t="str">
        <f>IFERROR(#REF!/GAMSopt!BF123,"")</f>
        <v/>
      </c>
      <c r="BH123" s="40" t="str">
        <f>IFERROR(#REF!/GAMSopt!BG123,"")</f>
        <v/>
      </c>
      <c r="BI123" s="40" t="str">
        <f>IFERROR(#REF!/GAMSopt!BH123,"")</f>
        <v/>
      </c>
      <c r="BJ123" s="40" t="str">
        <f>IFERROR(#REF!/GAMSopt!BI123,"")</f>
        <v/>
      </c>
    </row>
    <row r="124" spans="1:62" x14ac:dyDescent="0.15">
      <c r="A124" t="e">
        <f>#REF!</f>
        <v>#REF!</v>
      </c>
      <c r="B124" t="str">
        <f>GAMSopt!A124</f>
        <v>Net Capial Accumulation (trillion USD per year)</v>
      </c>
      <c r="C124" s="40" t="str">
        <f>IFERROR(#REF!/GAMSopt!B124,"")</f>
        <v/>
      </c>
      <c r="D124" s="40" t="str">
        <f>IFERROR(#REF!/GAMSopt!C124,"")</f>
        <v/>
      </c>
      <c r="E124" s="40" t="str">
        <f>IFERROR(#REF!/GAMSopt!D124,"")</f>
        <v/>
      </c>
      <c r="F124" s="40" t="str">
        <f>IFERROR(#REF!/GAMSopt!E124,"")</f>
        <v/>
      </c>
      <c r="G124" s="40" t="str">
        <f>IFERROR(#REF!/GAMSopt!F124,"")</f>
        <v/>
      </c>
      <c r="H124" s="40" t="str">
        <f>IFERROR(#REF!/GAMSopt!G124,"")</f>
        <v/>
      </c>
      <c r="I124" s="40" t="str">
        <f>IFERROR(#REF!/GAMSopt!H124,"")</f>
        <v/>
      </c>
      <c r="J124" s="40" t="str">
        <f>IFERROR(#REF!/GAMSopt!I124,"")</f>
        <v/>
      </c>
      <c r="K124" s="40" t="str">
        <f>IFERROR(#REF!/GAMSopt!J124,"")</f>
        <v/>
      </c>
      <c r="L124" s="40" t="str">
        <f>IFERROR(#REF!/GAMSopt!K124,"")</f>
        <v/>
      </c>
      <c r="M124" s="40" t="str">
        <f>IFERROR(#REF!/GAMSopt!L124,"")</f>
        <v/>
      </c>
      <c r="N124" s="40" t="str">
        <f>IFERROR(#REF!/GAMSopt!M124,"")</f>
        <v/>
      </c>
      <c r="O124" s="40" t="str">
        <f>IFERROR(#REF!/GAMSopt!N124,"")</f>
        <v/>
      </c>
      <c r="P124" s="40" t="str">
        <f>IFERROR(#REF!/GAMSopt!O124,"")</f>
        <v/>
      </c>
      <c r="Q124" s="40" t="str">
        <f>IFERROR(#REF!/GAMSopt!P124,"")</f>
        <v/>
      </c>
      <c r="R124" s="40" t="str">
        <f>IFERROR(#REF!/GAMSopt!Q124,"")</f>
        <v/>
      </c>
      <c r="S124" s="40" t="str">
        <f>IFERROR(#REF!/GAMSopt!R124,"")</f>
        <v/>
      </c>
      <c r="T124" s="40" t="str">
        <f>IFERROR(#REF!/GAMSopt!S124,"")</f>
        <v/>
      </c>
      <c r="U124" s="40" t="str">
        <f>IFERROR(#REF!/GAMSopt!T124,"")</f>
        <v/>
      </c>
      <c r="V124" s="40" t="str">
        <f>IFERROR(#REF!/GAMSopt!U124,"")</f>
        <v/>
      </c>
      <c r="W124" s="40" t="str">
        <f>IFERROR(#REF!/GAMSopt!V124,"")</f>
        <v/>
      </c>
      <c r="X124" s="40" t="str">
        <f>IFERROR(#REF!/GAMSopt!W124,"")</f>
        <v/>
      </c>
      <c r="Y124" s="40" t="str">
        <f>IFERROR(#REF!/GAMSopt!X124,"")</f>
        <v/>
      </c>
      <c r="Z124" s="40" t="str">
        <f>IFERROR(#REF!/GAMSopt!Y124,"")</f>
        <v/>
      </c>
      <c r="AA124" s="40" t="str">
        <f>IFERROR(#REF!/GAMSopt!Z124,"")</f>
        <v/>
      </c>
      <c r="AB124" s="40" t="str">
        <f>IFERROR(#REF!/GAMSopt!AA124,"")</f>
        <v/>
      </c>
      <c r="AC124" s="40" t="str">
        <f>IFERROR(#REF!/GAMSopt!AB124,"")</f>
        <v/>
      </c>
      <c r="AD124" s="40" t="str">
        <f>IFERROR(#REF!/GAMSopt!AC124,"")</f>
        <v/>
      </c>
      <c r="AE124" s="40" t="str">
        <f>IFERROR(#REF!/GAMSopt!AD124,"")</f>
        <v/>
      </c>
      <c r="AF124" s="40" t="str">
        <f>IFERROR(#REF!/GAMSopt!AE124,"")</f>
        <v/>
      </c>
      <c r="AG124" s="40" t="str">
        <f>IFERROR(#REF!/GAMSopt!AF124,"")</f>
        <v/>
      </c>
      <c r="AH124" s="40" t="str">
        <f>IFERROR(#REF!/GAMSopt!AG124,"")</f>
        <v/>
      </c>
      <c r="AI124" s="40" t="str">
        <f>IFERROR(#REF!/GAMSopt!AH124,"")</f>
        <v/>
      </c>
      <c r="AJ124" s="40" t="str">
        <f>IFERROR(#REF!/GAMSopt!AI124,"")</f>
        <v/>
      </c>
      <c r="AK124" s="40" t="str">
        <f>IFERROR(#REF!/GAMSopt!AJ124,"")</f>
        <v/>
      </c>
      <c r="AL124" s="40" t="str">
        <f>IFERROR(#REF!/GAMSopt!AK124,"")</f>
        <v/>
      </c>
      <c r="AM124" s="40" t="str">
        <f>IFERROR(#REF!/GAMSopt!AL124,"")</f>
        <v/>
      </c>
      <c r="AN124" s="40" t="str">
        <f>IFERROR(#REF!/GAMSopt!AM124,"")</f>
        <v/>
      </c>
      <c r="AO124" s="40" t="str">
        <f>IFERROR(#REF!/GAMSopt!AN124,"")</f>
        <v/>
      </c>
      <c r="AP124" s="40" t="str">
        <f>IFERROR(#REF!/GAMSopt!AO124,"")</f>
        <v/>
      </c>
      <c r="AQ124" s="40" t="str">
        <f>IFERROR(#REF!/GAMSopt!AP124,"")</f>
        <v/>
      </c>
      <c r="AR124" s="40" t="str">
        <f>IFERROR(#REF!/GAMSopt!AQ124,"")</f>
        <v/>
      </c>
      <c r="AS124" s="40" t="str">
        <f>IFERROR(#REF!/GAMSopt!AR124,"")</f>
        <v/>
      </c>
      <c r="AT124" s="40" t="str">
        <f>IFERROR(#REF!/GAMSopt!AS124,"")</f>
        <v/>
      </c>
      <c r="AU124" s="40" t="str">
        <f>IFERROR(#REF!/GAMSopt!AT124,"")</f>
        <v/>
      </c>
      <c r="AV124" s="40" t="str">
        <f>IFERROR(#REF!/GAMSopt!AU124,"")</f>
        <v/>
      </c>
      <c r="AW124" s="40" t="str">
        <f>IFERROR(#REF!/GAMSopt!AV124,"")</f>
        <v/>
      </c>
      <c r="AX124" s="40" t="str">
        <f>IFERROR(#REF!/GAMSopt!AW124,"")</f>
        <v/>
      </c>
      <c r="AY124" s="40" t="str">
        <f>IFERROR(#REF!/GAMSopt!AX124,"")</f>
        <v/>
      </c>
      <c r="AZ124" s="40" t="str">
        <f>IFERROR(#REF!/GAMSopt!AY124,"")</f>
        <v/>
      </c>
      <c r="BA124" s="40" t="str">
        <f>IFERROR(#REF!/GAMSopt!AZ124,"")</f>
        <v/>
      </c>
      <c r="BB124" s="40" t="str">
        <f>IFERROR(#REF!/GAMSopt!BA124,"")</f>
        <v/>
      </c>
      <c r="BC124" s="40" t="str">
        <f>IFERROR(#REF!/GAMSopt!BB124,"")</f>
        <v/>
      </c>
      <c r="BD124" s="40" t="str">
        <f>IFERROR(#REF!/GAMSopt!BC124,"")</f>
        <v/>
      </c>
      <c r="BE124" s="40" t="str">
        <f>IFERROR(#REF!/GAMSopt!BD124,"")</f>
        <v/>
      </c>
      <c r="BF124" s="40" t="str">
        <f>IFERROR(#REF!/GAMSopt!BE124,"")</f>
        <v/>
      </c>
      <c r="BG124" s="40" t="str">
        <f>IFERROR(#REF!/GAMSopt!BF124,"")</f>
        <v/>
      </c>
      <c r="BH124" s="40" t="str">
        <f>IFERROR(#REF!/GAMSopt!BG124,"")</f>
        <v/>
      </c>
      <c r="BI124" s="40" t="str">
        <f>IFERROR(#REF!/GAMSopt!BH124,"")</f>
        <v/>
      </c>
      <c r="BJ124" s="40" t="str">
        <f>IFERROR(#REF!/GAMSopt!BI124,"")</f>
        <v/>
      </c>
    </row>
    <row r="125" spans="1:62" x14ac:dyDescent="0.15">
      <c r="A125" t="e">
        <f>#REF!</f>
        <v>#REF!</v>
      </c>
      <c r="B125" t="str">
        <f>GAMSopt!A125</f>
        <v>Net National Income (consumption basis)</v>
      </c>
      <c r="C125" s="40" t="str">
        <f>IFERROR(#REF!/GAMSopt!B125,"")</f>
        <v/>
      </c>
      <c r="D125" s="40" t="str">
        <f>IFERROR(#REF!/GAMSopt!C125,"")</f>
        <v/>
      </c>
      <c r="E125" s="40" t="str">
        <f>IFERROR(#REF!/GAMSopt!D125,"")</f>
        <v/>
      </c>
      <c r="F125" s="40" t="str">
        <f>IFERROR(#REF!/GAMSopt!E125,"")</f>
        <v/>
      </c>
      <c r="G125" s="40" t="str">
        <f>IFERROR(#REF!/GAMSopt!F125,"")</f>
        <v/>
      </c>
      <c r="H125" s="40" t="str">
        <f>IFERROR(#REF!/GAMSopt!G125,"")</f>
        <v/>
      </c>
      <c r="I125" s="40" t="str">
        <f>IFERROR(#REF!/GAMSopt!H125,"")</f>
        <v/>
      </c>
      <c r="J125" s="40" t="str">
        <f>IFERROR(#REF!/GAMSopt!I125,"")</f>
        <v/>
      </c>
      <c r="K125" s="40" t="str">
        <f>IFERROR(#REF!/GAMSopt!J125,"")</f>
        <v/>
      </c>
      <c r="L125" s="40" t="str">
        <f>IFERROR(#REF!/GAMSopt!K125,"")</f>
        <v/>
      </c>
      <c r="M125" s="40" t="str">
        <f>IFERROR(#REF!/GAMSopt!L125,"")</f>
        <v/>
      </c>
      <c r="N125" s="40" t="str">
        <f>IFERROR(#REF!/GAMSopt!M125,"")</f>
        <v/>
      </c>
      <c r="O125" s="40" t="str">
        <f>IFERROR(#REF!/GAMSopt!N125,"")</f>
        <v/>
      </c>
      <c r="P125" s="40" t="str">
        <f>IFERROR(#REF!/GAMSopt!O125,"")</f>
        <v/>
      </c>
      <c r="Q125" s="40" t="str">
        <f>IFERROR(#REF!/GAMSopt!P125,"")</f>
        <v/>
      </c>
      <c r="R125" s="40" t="str">
        <f>IFERROR(#REF!/GAMSopt!Q125,"")</f>
        <v/>
      </c>
      <c r="S125" s="40" t="str">
        <f>IFERROR(#REF!/GAMSopt!R125,"")</f>
        <v/>
      </c>
      <c r="T125" s="40" t="str">
        <f>IFERROR(#REF!/GAMSopt!S125,"")</f>
        <v/>
      </c>
      <c r="U125" s="40" t="str">
        <f>IFERROR(#REF!/GAMSopt!T125,"")</f>
        <v/>
      </c>
      <c r="V125" s="40" t="str">
        <f>IFERROR(#REF!/GAMSopt!U125,"")</f>
        <v/>
      </c>
      <c r="W125" s="40" t="str">
        <f>IFERROR(#REF!/GAMSopt!V125,"")</f>
        <v/>
      </c>
      <c r="X125" s="40" t="str">
        <f>IFERROR(#REF!/GAMSopt!W125,"")</f>
        <v/>
      </c>
      <c r="Y125" s="40" t="str">
        <f>IFERROR(#REF!/GAMSopt!X125,"")</f>
        <v/>
      </c>
      <c r="Z125" s="40" t="str">
        <f>IFERROR(#REF!/GAMSopt!Y125,"")</f>
        <v/>
      </c>
      <c r="AA125" s="40" t="str">
        <f>IFERROR(#REF!/GAMSopt!Z125,"")</f>
        <v/>
      </c>
      <c r="AB125" s="40" t="str">
        <f>IFERROR(#REF!/GAMSopt!AA125,"")</f>
        <v/>
      </c>
      <c r="AC125" s="40" t="str">
        <f>IFERROR(#REF!/GAMSopt!AB125,"")</f>
        <v/>
      </c>
      <c r="AD125" s="40" t="str">
        <f>IFERROR(#REF!/GAMSopt!AC125,"")</f>
        <v/>
      </c>
      <c r="AE125" s="40" t="str">
        <f>IFERROR(#REF!/GAMSopt!AD125,"")</f>
        <v/>
      </c>
      <c r="AF125" s="40" t="str">
        <f>IFERROR(#REF!/GAMSopt!AE125,"")</f>
        <v/>
      </c>
      <c r="AG125" s="40" t="str">
        <f>IFERROR(#REF!/GAMSopt!AF125,"")</f>
        <v/>
      </c>
      <c r="AH125" s="40" t="str">
        <f>IFERROR(#REF!/GAMSopt!AG125,"")</f>
        <v/>
      </c>
      <c r="AI125" s="40" t="str">
        <f>IFERROR(#REF!/GAMSopt!AH125,"")</f>
        <v/>
      </c>
      <c r="AJ125" s="40" t="str">
        <f>IFERROR(#REF!/GAMSopt!AI125,"")</f>
        <v/>
      </c>
      <c r="AK125" s="40" t="str">
        <f>IFERROR(#REF!/GAMSopt!AJ125,"")</f>
        <v/>
      </c>
      <c r="AL125" s="40" t="str">
        <f>IFERROR(#REF!/GAMSopt!AK125,"")</f>
        <v/>
      </c>
      <c r="AM125" s="40" t="str">
        <f>IFERROR(#REF!/GAMSopt!AL125,"")</f>
        <v/>
      </c>
      <c r="AN125" s="40" t="str">
        <f>IFERROR(#REF!/GAMSopt!AM125,"")</f>
        <v/>
      </c>
      <c r="AO125" s="40" t="str">
        <f>IFERROR(#REF!/GAMSopt!AN125,"")</f>
        <v/>
      </c>
      <c r="AP125" s="40" t="str">
        <f>IFERROR(#REF!/GAMSopt!AO125,"")</f>
        <v/>
      </c>
      <c r="AQ125" s="40" t="str">
        <f>IFERROR(#REF!/GAMSopt!AP125,"")</f>
        <v/>
      </c>
      <c r="AR125" s="40" t="str">
        <f>IFERROR(#REF!/GAMSopt!AQ125,"")</f>
        <v/>
      </c>
      <c r="AS125" s="40" t="str">
        <f>IFERROR(#REF!/GAMSopt!AR125,"")</f>
        <v/>
      </c>
      <c r="AT125" s="40" t="str">
        <f>IFERROR(#REF!/GAMSopt!AS125,"")</f>
        <v/>
      </c>
      <c r="AU125" s="40" t="str">
        <f>IFERROR(#REF!/GAMSopt!AT125,"")</f>
        <v/>
      </c>
      <c r="AV125" s="40" t="str">
        <f>IFERROR(#REF!/GAMSopt!AU125,"")</f>
        <v/>
      </c>
      <c r="AW125" s="40" t="str">
        <f>IFERROR(#REF!/GAMSopt!AV125,"")</f>
        <v/>
      </c>
      <c r="AX125" s="40" t="str">
        <f>IFERROR(#REF!/GAMSopt!AW125,"")</f>
        <v/>
      </c>
      <c r="AY125" s="40" t="str">
        <f>IFERROR(#REF!/GAMSopt!AX125,"")</f>
        <v/>
      </c>
      <c r="AZ125" s="40" t="str">
        <f>IFERROR(#REF!/GAMSopt!AY125,"")</f>
        <v/>
      </c>
      <c r="BA125" s="40" t="str">
        <f>IFERROR(#REF!/GAMSopt!AZ125,"")</f>
        <v/>
      </c>
      <c r="BB125" s="40" t="str">
        <f>IFERROR(#REF!/GAMSopt!BA125,"")</f>
        <v/>
      </c>
      <c r="BC125" s="40" t="str">
        <f>IFERROR(#REF!/GAMSopt!BB125,"")</f>
        <v/>
      </c>
      <c r="BD125" s="40" t="str">
        <f>IFERROR(#REF!/GAMSopt!BC125,"")</f>
        <v/>
      </c>
      <c r="BE125" s="40" t="str">
        <f>IFERROR(#REF!/GAMSopt!BD125,"")</f>
        <v/>
      </c>
      <c r="BF125" s="40" t="str">
        <f>IFERROR(#REF!/GAMSopt!BE125,"")</f>
        <v/>
      </c>
      <c r="BG125" s="40" t="str">
        <f>IFERROR(#REF!/GAMSopt!BF125,"")</f>
        <v/>
      </c>
      <c r="BH125" s="40" t="str">
        <f>IFERROR(#REF!/GAMSopt!BG125,"")</f>
        <v/>
      </c>
      <c r="BI125" s="40" t="str">
        <f>IFERROR(#REF!/GAMSopt!BH125,"")</f>
        <v/>
      </c>
      <c r="BJ125" s="40" t="str">
        <f>IFERROR(#REF!/GAMSopt!BI125,"")</f>
        <v/>
      </c>
    </row>
    <row r="126" spans="1:62" x14ac:dyDescent="0.15">
      <c r="A126" t="e">
        <f>#REF!</f>
        <v>#REF!</v>
      </c>
      <c r="B126" t="str">
        <f>GAMSopt!A126</f>
        <v>Consumption Per Capita (thousand USD per year)</v>
      </c>
      <c r="C126" s="40" t="str">
        <f>IFERROR(#REF!/GAMSopt!B126,"")</f>
        <v/>
      </c>
      <c r="D126" s="40" t="str">
        <f>IFERROR(#REF!/GAMSopt!C126,"")</f>
        <v/>
      </c>
      <c r="E126" s="40" t="str">
        <f>IFERROR(#REF!/GAMSopt!D126,"")</f>
        <v/>
      </c>
      <c r="F126" s="40" t="str">
        <f>IFERROR(#REF!/GAMSopt!E126,"")</f>
        <v/>
      </c>
      <c r="G126" s="40" t="str">
        <f>IFERROR(#REF!/GAMSopt!F126,"")</f>
        <v/>
      </c>
      <c r="H126" s="40" t="str">
        <f>IFERROR(#REF!/GAMSopt!G126,"")</f>
        <v/>
      </c>
      <c r="I126" s="40" t="str">
        <f>IFERROR(#REF!/GAMSopt!H126,"")</f>
        <v/>
      </c>
      <c r="J126" s="40" t="str">
        <f>IFERROR(#REF!/GAMSopt!I126,"")</f>
        <v/>
      </c>
      <c r="K126" s="40" t="str">
        <f>IFERROR(#REF!/GAMSopt!J126,"")</f>
        <v/>
      </c>
      <c r="L126" s="40" t="str">
        <f>IFERROR(#REF!/GAMSopt!K126,"")</f>
        <v/>
      </c>
      <c r="M126" s="40" t="str">
        <f>IFERROR(#REF!/GAMSopt!L126,"")</f>
        <v/>
      </c>
      <c r="N126" s="40" t="str">
        <f>IFERROR(#REF!/GAMSopt!M126,"")</f>
        <v/>
      </c>
      <c r="O126" s="40" t="str">
        <f>IFERROR(#REF!/GAMSopt!N126,"")</f>
        <v/>
      </c>
      <c r="P126" s="40" t="str">
        <f>IFERROR(#REF!/GAMSopt!O126,"")</f>
        <v/>
      </c>
      <c r="Q126" s="40" t="str">
        <f>IFERROR(#REF!/GAMSopt!P126,"")</f>
        <v/>
      </c>
      <c r="R126" s="40" t="str">
        <f>IFERROR(#REF!/GAMSopt!Q126,"")</f>
        <v/>
      </c>
      <c r="S126" s="40" t="str">
        <f>IFERROR(#REF!/GAMSopt!R126,"")</f>
        <v/>
      </c>
      <c r="T126" s="40" t="str">
        <f>IFERROR(#REF!/GAMSopt!S126,"")</f>
        <v/>
      </c>
      <c r="U126" s="40" t="str">
        <f>IFERROR(#REF!/GAMSopt!T126,"")</f>
        <v/>
      </c>
      <c r="V126" s="40" t="str">
        <f>IFERROR(#REF!/GAMSopt!U126,"")</f>
        <v/>
      </c>
      <c r="W126" s="40" t="str">
        <f>IFERROR(#REF!/GAMSopt!V126,"")</f>
        <v/>
      </c>
      <c r="X126" s="40" t="str">
        <f>IFERROR(#REF!/GAMSopt!W126,"")</f>
        <v/>
      </c>
      <c r="Y126" s="40" t="str">
        <f>IFERROR(#REF!/GAMSopt!X126,"")</f>
        <v/>
      </c>
      <c r="Z126" s="40" t="str">
        <f>IFERROR(#REF!/GAMSopt!Y126,"")</f>
        <v/>
      </c>
      <c r="AA126" s="40" t="str">
        <f>IFERROR(#REF!/GAMSopt!Z126,"")</f>
        <v/>
      </c>
      <c r="AB126" s="40" t="str">
        <f>IFERROR(#REF!/GAMSopt!AA126,"")</f>
        <v/>
      </c>
      <c r="AC126" s="40" t="str">
        <f>IFERROR(#REF!/GAMSopt!AB126,"")</f>
        <v/>
      </c>
      <c r="AD126" s="40" t="str">
        <f>IFERROR(#REF!/GAMSopt!AC126,"")</f>
        <v/>
      </c>
      <c r="AE126" s="40" t="str">
        <f>IFERROR(#REF!/GAMSopt!AD126,"")</f>
        <v/>
      </c>
      <c r="AF126" s="40" t="str">
        <f>IFERROR(#REF!/GAMSopt!AE126,"")</f>
        <v/>
      </c>
      <c r="AG126" s="40" t="str">
        <f>IFERROR(#REF!/GAMSopt!AF126,"")</f>
        <v/>
      </c>
      <c r="AH126" s="40" t="str">
        <f>IFERROR(#REF!/GAMSopt!AG126,"")</f>
        <v/>
      </c>
      <c r="AI126" s="40" t="str">
        <f>IFERROR(#REF!/GAMSopt!AH126,"")</f>
        <v/>
      </c>
      <c r="AJ126" s="40" t="str">
        <f>IFERROR(#REF!/GAMSopt!AI126,"")</f>
        <v/>
      </c>
      <c r="AK126" s="40" t="str">
        <f>IFERROR(#REF!/GAMSopt!AJ126,"")</f>
        <v/>
      </c>
      <c r="AL126" s="40" t="str">
        <f>IFERROR(#REF!/GAMSopt!AK126,"")</f>
        <v/>
      </c>
      <c r="AM126" s="40" t="str">
        <f>IFERROR(#REF!/GAMSopt!AL126,"")</f>
        <v/>
      </c>
      <c r="AN126" s="40" t="str">
        <f>IFERROR(#REF!/GAMSopt!AM126,"")</f>
        <v/>
      </c>
      <c r="AO126" s="40" t="str">
        <f>IFERROR(#REF!/GAMSopt!AN126,"")</f>
        <v/>
      </c>
      <c r="AP126" s="40" t="str">
        <f>IFERROR(#REF!/GAMSopt!AO126,"")</f>
        <v/>
      </c>
      <c r="AQ126" s="40" t="str">
        <f>IFERROR(#REF!/GAMSopt!AP126,"")</f>
        <v/>
      </c>
      <c r="AR126" s="40" t="str">
        <f>IFERROR(#REF!/GAMSopt!AQ126,"")</f>
        <v/>
      </c>
      <c r="AS126" s="40" t="str">
        <f>IFERROR(#REF!/GAMSopt!AR126,"")</f>
        <v/>
      </c>
      <c r="AT126" s="40" t="str">
        <f>IFERROR(#REF!/GAMSopt!AS126,"")</f>
        <v/>
      </c>
      <c r="AU126" s="40" t="str">
        <f>IFERROR(#REF!/GAMSopt!AT126,"")</f>
        <v/>
      </c>
      <c r="AV126" s="40" t="str">
        <f>IFERROR(#REF!/GAMSopt!AU126,"")</f>
        <v/>
      </c>
      <c r="AW126" s="40" t="str">
        <f>IFERROR(#REF!/GAMSopt!AV126,"")</f>
        <v/>
      </c>
      <c r="AX126" s="40" t="str">
        <f>IFERROR(#REF!/GAMSopt!AW126,"")</f>
        <v/>
      </c>
      <c r="AY126" s="40" t="str">
        <f>IFERROR(#REF!/GAMSopt!AX126,"")</f>
        <v/>
      </c>
      <c r="AZ126" s="40" t="str">
        <f>IFERROR(#REF!/GAMSopt!AY126,"")</f>
        <v/>
      </c>
      <c r="BA126" s="40" t="str">
        <f>IFERROR(#REF!/GAMSopt!AZ126,"")</f>
        <v/>
      </c>
      <c r="BB126" s="40" t="str">
        <f>IFERROR(#REF!/GAMSopt!BA126,"")</f>
        <v/>
      </c>
      <c r="BC126" s="40" t="str">
        <f>IFERROR(#REF!/GAMSopt!BB126,"")</f>
        <v/>
      </c>
      <c r="BD126" s="40" t="str">
        <f>IFERROR(#REF!/GAMSopt!BC126,"")</f>
        <v/>
      </c>
      <c r="BE126" s="40" t="str">
        <f>IFERROR(#REF!/GAMSopt!BD126,"")</f>
        <v/>
      </c>
      <c r="BF126" s="40" t="str">
        <f>IFERROR(#REF!/GAMSopt!BE126,"")</f>
        <v/>
      </c>
      <c r="BG126" s="40" t="str">
        <f>IFERROR(#REF!/GAMSopt!BF126,"")</f>
        <v/>
      </c>
      <c r="BH126" s="40" t="str">
        <f>IFERROR(#REF!/GAMSopt!BG126,"")</f>
        <v/>
      </c>
      <c r="BI126" s="40" t="str">
        <f>IFERROR(#REF!/GAMSopt!BH126,"")</f>
        <v/>
      </c>
      <c r="BJ126" s="40" t="str">
        <f>IFERROR(#REF!/GAMSopt!BI126,"")</f>
        <v/>
      </c>
    </row>
    <row r="127" spans="1:62" x14ac:dyDescent="0.15">
      <c r="A127" t="e">
        <f>#REF!</f>
        <v>#REF!</v>
      </c>
      <c r="B127" t="str">
        <f>GAMSopt!A127</f>
        <v>Utility of Per Capita Consumption</v>
      </c>
      <c r="C127" s="40" t="str">
        <f>IFERROR(#REF!/GAMSopt!B127,"")</f>
        <v/>
      </c>
      <c r="D127" s="40" t="str">
        <f>IFERROR(#REF!/GAMSopt!C127,"")</f>
        <v/>
      </c>
      <c r="E127" s="40" t="str">
        <f>IFERROR(#REF!/GAMSopt!D127,"")</f>
        <v/>
      </c>
      <c r="F127" s="40" t="str">
        <f>IFERROR(#REF!/GAMSopt!E127,"")</f>
        <v/>
      </c>
      <c r="G127" s="40" t="str">
        <f>IFERROR(#REF!/GAMSopt!F127,"")</f>
        <v/>
      </c>
      <c r="H127" s="40" t="str">
        <f>IFERROR(#REF!/GAMSopt!G127,"")</f>
        <v/>
      </c>
      <c r="I127" s="40" t="str">
        <f>IFERROR(#REF!/GAMSopt!H127,"")</f>
        <v/>
      </c>
      <c r="J127" s="40" t="str">
        <f>IFERROR(#REF!/GAMSopt!I127,"")</f>
        <v/>
      </c>
      <c r="K127" s="40" t="str">
        <f>IFERROR(#REF!/GAMSopt!J127,"")</f>
        <v/>
      </c>
      <c r="L127" s="40" t="str">
        <f>IFERROR(#REF!/GAMSopt!K127,"")</f>
        <v/>
      </c>
      <c r="M127" s="40" t="str">
        <f>IFERROR(#REF!/GAMSopt!L127,"")</f>
        <v/>
      </c>
      <c r="N127" s="40" t="str">
        <f>IFERROR(#REF!/GAMSopt!M127,"")</f>
        <v/>
      </c>
      <c r="O127" s="40" t="str">
        <f>IFERROR(#REF!/GAMSopt!N127,"")</f>
        <v/>
      </c>
      <c r="P127" s="40" t="str">
        <f>IFERROR(#REF!/GAMSopt!O127,"")</f>
        <v/>
      </c>
      <c r="Q127" s="40" t="str">
        <f>IFERROR(#REF!/GAMSopt!P127,"")</f>
        <v/>
      </c>
      <c r="R127" s="40" t="str">
        <f>IFERROR(#REF!/GAMSopt!Q127,"")</f>
        <v/>
      </c>
      <c r="S127" s="40" t="str">
        <f>IFERROR(#REF!/GAMSopt!R127,"")</f>
        <v/>
      </c>
      <c r="T127" s="40" t="str">
        <f>IFERROR(#REF!/GAMSopt!S127,"")</f>
        <v/>
      </c>
      <c r="U127" s="40" t="str">
        <f>IFERROR(#REF!/GAMSopt!T127,"")</f>
        <v/>
      </c>
      <c r="V127" s="40" t="str">
        <f>IFERROR(#REF!/GAMSopt!U127,"")</f>
        <v/>
      </c>
      <c r="W127" s="40" t="str">
        <f>IFERROR(#REF!/GAMSopt!V127,"")</f>
        <v/>
      </c>
      <c r="X127" s="40" t="str">
        <f>IFERROR(#REF!/GAMSopt!W127,"")</f>
        <v/>
      </c>
      <c r="Y127" s="40" t="str">
        <f>IFERROR(#REF!/GAMSopt!X127,"")</f>
        <v/>
      </c>
      <c r="Z127" s="40" t="str">
        <f>IFERROR(#REF!/GAMSopt!Y127,"")</f>
        <v/>
      </c>
      <c r="AA127" s="40" t="str">
        <f>IFERROR(#REF!/GAMSopt!Z127,"")</f>
        <v/>
      </c>
      <c r="AB127" s="40" t="str">
        <f>IFERROR(#REF!/GAMSopt!AA127,"")</f>
        <v/>
      </c>
      <c r="AC127" s="40" t="str">
        <f>IFERROR(#REF!/GAMSopt!AB127,"")</f>
        <v/>
      </c>
      <c r="AD127" s="40" t="str">
        <f>IFERROR(#REF!/GAMSopt!AC127,"")</f>
        <v/>
      </c>
      <c r="AE127" s="40" t="str">
        <f>IFERROR(#REF!/GAMSopt!AD127,"")</f>
        <v/>
      </c>
      <c r="AF127" s="40" t="str">
        <f>IFERROR(#REF!/GAMSopt!AE127,"")</f>
        <v/>
      </c>
      <c r="AG127" s="40" t="str">
        <f>IFERROR(#REF!/GAMSopt!AF127,"")</f>
        <v/>
      </c>
      <c r="AH127" s="40" t="str">
        <f>IFERROR(#REF!/GAMSopt!AG127,"")</f>
        <v/>
      </c>
      <c r="AI127" s="40" t="str">
        <f>IFERROR(#REF!/GAMSopt!AH127,"")</f>
        <v/>
      </c>
      <c r="AJ127" s="40" t="str">
        <f>IFERROR(#REF!/GAMSopt!AI127,"")</f>
        <v/>
      </c>
      <c r="AK127" s="40" t="str">
        <f>IFERROR(#REF!/GAMSopt!AJ127,"")</f>
        <v/>
      </c>
      <c r="AL127" s="40" t="str">
        <f>IFERROR(#REF!/GAMSopt!AK127,"")</f>
        <v/>
      </c>
      <c r="AM127" s="40" t="str">
        <f>IFERROR(#REF!/GAMSopt!AL127,"")</f>
        <v/>
      </c>
      <c r="AN127" s="40" t="str">
        <f>IFERROR(#REF!/GAMSopt!AM127,"")</f>
        <v/>
      </c>
      <c r="AO127" s="40" t="str">
        <f>IFERROR(#REF!/GAMSopt!AN127,"")</f>
        <v/>
      </c>
      <c r="AP127" s="40" t="str">
        <f>IFERROR(#REF!/GAMSopt!AO127,"")</f>
        <v/>
      </c>
      <c r="AQ127" s="40" t="str">
        <f>IFERROR(#REF!/GAMSopt!AP127,"")</f>
        <v/>
      </c>
      <c r="AR127" s="40" t="str">
        <f>IFERROR(#REF!/GAMSopt!AQ127,"")</f>
        <v/>
      </c>
      <c r="AS127" s="40" t="str">
        <f>IFERROR(#REF!/GAMSopt!AR127,"")</f>
        <v/>
      </c>
      <c r="AT127" s="40" t="str">
        <f>IFERROR(#REF!/GAMSopt!AS127,"")</f>
        <v/>
      </c>
      <c r="AU127" s="40" t="str">
        <f>IFERROR(#REF!/GAMSopt!AT127,"")</f>
        <v/>
      </c>
      <c r="AV127" s="40" t="str">
        <f>IFERROR(#REF!/GAMSopt!AU127,"")</f>
        <v/>
      </c>
      <c r="AW127" s="40" t="str">
        <f>IFERROR(#REF!/GAMSopt!AV127,"")</f>
        <v/>
      </c>
      <c r="AX127" s="40" t="str">
        <f>IFERROR(#REF!/GAMSopt!AW127,"")</f>
        <v/>
      </c>
      <c r="AY127" s="40" t="str">
        <f>IFERROR(#REF!/GAMSopt!AX127,"")</f>
        <v/>
      </c>
      <c r="AZ127" s="40" t="str">
        <f>IFERROR(#REF!/GAMSopt!AY127,"")</f>
        <v/>
      </c>
      <c r="BA127" s="40" t="str">
        <f>IFERROR(#REF!/GAMSopt!AZ127,"")</f>
        <v/>
      </c>
      <c r="BB127" s="40" t="str">
        <f>IFERROR(#REF!/GAMSopt!BA127,"")</f>
        <v/>
      </c>
      <c r="BC127" s="40" t="str">
        <f>IFERROR(#REF!/GAMSopt!BB127,"")</f>
        <v/>
      </c>
      <c r="BD127" s="40" t="str">
        <f>IFERROR(#REF!/GAMSopt!BC127,"")</f>
        <v/>
      </c>
      <c r="BE127" s="40" t="str">
        <f>IFERROR(#REF!/GAMSopt!BD127,"")</f>
        <v/>
      </c>
      <c r="BF127" s="40" t="str">
        <f>IFERROR(#REF!/GAMSopt!BE127,"")</f>
        <v/>
      </c>
      <c r="BG127" s="40" t="str">
        <f>IFERROR(#REF!/GAMSopt!BF127,"")</f>
        <v/>
      </c>
      <c r="BH127" s="40" t="str">
        <f>IFERROR(#REF!/GAMSopt!BG127,"")</f>
        <v/>
      </c>
      <c r="BI127" s="40" t="str">
        <f>IFERROR(#REF!/GAMSopt!BH127,"")</f>
        <v/>
      </c>
      <c r="BJ127" s="40" t="str">
        <f>IFERROR(#REF!/GAMSopt!BI127,"")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A129" t="e">
        <f>#REF!</f>
        <v>#REF!</v>
      </c>
      <c r="B129" t="str">
        <f>GAMSopt!A129</f>
        <v>Total Discounted Utility (trillions 2000USD)</v>
      </c>
      <c r="C129" s="40" t="str">
        <f>IFERROR(#REF!/GAMSopt!B129,"")</f>
        <v/>
      </c>
      <c r="D129" s="40" t="str">
        <f>IFERROR(#REF!/GAMSopt!C129,"")</f>
        <v/>
      </c>
      <c r="E129" s="40" t="str">
        <f>IFERROR(#REF!/GAMSopt!D129,"")</f>
        <v/>
      </c>
      <c r="F129" s="40" t="str">
        <f>IFERROR(#REF!/GAMSopt!E129,"")</f>
        <v/>
      </c>
      <c r="G129" s="40" t="str">
        <f>IFERROR(#REF!/GAMSopt!F129,"")</f>
        <v/>
      </c>
      <c r="H129" s="40" t="str">
        <f>IFERROR(#REF!/GAMSopt!G129,"")</f>
        <v/>
      </c>
      <c r="I129" s="40" t="str">
        <f>IFERROR(#REF!/GAMSopt!H129,"")</f>
        <v/>
      </c>
      <c r="J129" s="40" t="str">
        <f>IFERROR(#REF!/GAMSopt!I129,"")</f>
        <v/>
      </c>
      <c r="K129" s="40" t="str">
        <f>IFERROR(#REF!/GAMSopt!J129,"")</f>
        <v/>
      </c>
      <c r="L129" s="40" t="str">
        <f>IFERROR(#REF!/GAMSopt!K129,"")</f>
        <v/>
      </c>
      <c r="M129" s="40" t="str">
        <f>IFERROR(#REF!/GAMSopt!L129,"")</f>
        <v/>
      </c>
      <c r="N129" s="40" t="str">
        <f>IFERROR(#REF!/GAMSopt!M129,"")</f>
        <v/>
      </c>
      <c r="O129" s="40" t="str">
        <f>IFERROR(#REF!/GAMSopt!N129,"")</f>
        <v/>
      </c>
      <c r="P129" s="40" t="str">
        <f>IFERROR(#REF!/GAMSopt!O129,"")</f>
        <v/>
      </c>
      <c r="Q129" s="40" t="str">
        <f>IFERROR(#REF!/GAMSopt!P129,"")</f>
        <v/>
      </c>
      <c r="R129" s="40" t="str">
        <f>IFERROR(#REF!/GAMSopt!Q129,"")</f>
        <v/>
      </c>
      <c r="S129" s="40" t="str">
        <f>IFERROR(#REF!/GAMSopt!R129,"")</f>
        <v/>
      </c>
      <c r="T129" s="40" t="str">
        <f>IFERROR(#REF!/GAMSopt!S129,"")</f>
        <v/>
      </c>
      <c r="U129" s="40" t="str">
        <f>IFERROR(#REF!/GAMSopt!T129,"")</f>
        <v/>
      </c>
      <c r="V129" s="40" t="str">
        <f>IFERROR(#REF!/GAMSopt!U129,"")</f>
        <v/>
      </c>
      <c r="W129" s="40" t="str">
        <f>IFERROR(#REF!/GAMSopt!V129,"")</f>
        <v/>
      </c>
      <c r="X129" s="40" t="str">
        <f>IFERROR(#REF!/GAMSopt!W129,"")</f>
        <v/>
      </c>
      <c r="Y129" s="40" t="str">
        <f>IFERROR(#REF!/GAMSopt!X129,"")</f>
        <v/>
      </c>
      <c r="Z129" s="40" t="str">
        <f>IFERROR(#REF!/GAMSopt!Y129,"")</f>
        <v/>
      </c>
      <c r="AA129" s="40" t="str">
        <f>IFERROR(#REF!/GAMSopt!Z129,"")</f>
        <v/>
      </c>
      <c r="AB129" s="40" t="str">
        <f>IFERROR(#REF!/GAMSopt!AA129,"")</f>
        <v/>
      </c>
      <c r="AC129" s="40" t="str">
        <f>IFERROR(#REF!/GAMSopt!AB129,"")</f>
        <v/>
      </c>
      <c r="AD129" s="40" t="str">
        <f>IFERROR(#REF!/GAMSopt!AC129,"")</f>
        <v/>
      </c>
      <c r="AE129" s="40" t="str">
        <f>IFERROR(#REF!/GAMSopt!AD129,"")</f>
        <v/>
      </c>
      <c r="AF129" s="40" t="str">
        <f>IFERROR(#REF!/GAMSopt!AE129,"")</f>
        <v/>
      </c>
      <c r="AG129" s="40" t="str">
        <f>IFERROR(#REF!/GAMSopt!AF129,"")</f>
        <v/>
      </c>
      <c r="AH129" s="40" t="str">
        <f>IFERROR(#REF!/GAMSopt!AG129,"")</f>
        <v/>
      </c>
      <c r="AI129" s="40" t="str">
        <f>IFERROR(#REF!/GAMSopt!AH129,"")</f>
        <v/>
      </c>
      <c r="AJ129" s="40" t="str">
        <f>IFERROR(#REF!/GAMSopt!AI129,"")</f>
        <v/>
      </c>
      <c r="AK129" s="40" t="str">
        <f>IFERROR(#REF!/GAMSopt!AJ129,"")</f>
        <v/>
      </c>
      <c r="AL129" s="40" t="str">
        <f>IFERROR(#REF!/GAMSopt!AK129,"")</f>
        <v/>
      </c>
      <c r="AM129" s="40" t="str">
        <f>IFERROR(#REF!/GAMSopt!AL129,"")</f>
        <v/>
      </c>
      <c r="AN129" s="40" t="str">
        <f>IFERROR(#REF!/GAMSopt!AM129,"")</f>
        <v/>
      </c>
      <c r="AO129" s="40" t="str">
        <f>IFERROR(#REF!/GAMSopt!AN129,"")</f>
        <v/>
      </c>
      <c r="AP129" s="40" t="str">
        <f>IFERROR(#REF!/GAMSopt!AO129,"")</f>
        <v/>
      </c>
      <c r="AQ129" s="40" t="str">
        <f>IFERROR(#REF!/GAMSopt!AP129,"")</f>
        <v/>
      </c>
      <c r="AR129" s="40" t="str">
        <f>IFERROR(#REF!/GAMSopt!AQ129,"")</f>
        <v/>
      </c>
      <c r="AS129" s="40" t="str">
        <f>IFERROR(#REF!/GAMSopt!AR129,"")</f>
        <v/>
      </c>
      <c r="AT129" s="40" t="str">
        <f>IFERROR(#REF!/GAMSopt!AS129,"")</f>
        <v/>
      </c>
      <c r="AU129" s="40" t="str">
        <f>IFERROR(#REF!/GAMSopt!AT129,"")</f>
        <v/>
      </c>
      <c r="AV129" s="40" t="str">
        <f>IFERROR(#REF!/GAMSopt!AU129,"")</f>
        <v/>
      </c>
      <c r="AW129" s="40" t="str">
        <f>IFERROR(#REF!/GAMSopt!AV129,"")</f>
        <v/>
      </c>
      <c r="AX129" s="40" t="str">
        <f>IFERROR(#REF!/GAMSopt!AW129,"")</f>
        <v/>
      </c>
      <c r="AY129" s="40" t="str">
        <f>IFERROR(#REF!/GAMSopt!AX129,"")</f>
        <v/>
      </c>
      <c r="AZ129" s="40" t="str">
        <f>IFERROR(#REF!/GAMSopt!AY129,"")</f>
        <v/>
      </c>
      <c r="BA129" s="40" t="str">
        <f>IFERROR(#REF!/GAMSopt!AZ129,"")</f>
        <v/>
      </c>
      <c r="BB129" s="40" t="str">
        <f>IFERROR(#REF!/GAMSopt!BA129,"")</f>
        <v/>
      </c>
      <c r="BC129" s="40" t="str">
        <f>IFERROR(#REF!/GAMSopt!BB129,"")</f>
        <v/>
      </c>
      <c r="BD129" s="40" t="str">
        <f>IFERROR(#REF!/GAMSopt!BC129,"")</f>
        <v/>
      </c>
      <c r="BE129" s="40" t="str">
        <f>IFERROR(#REF!/GAMSopt!BD129,"")</f>
        <v/>
      </c>
      <c r="BF129" s="40" t="str">
        <f>IFERROR(#REF!/GAMSopt!BE129,"")</f>
        <v/>
      </c>
      <c r="BG129" s="40" t="str">
        <f>IFERROR(#REF!/GAMSopt!BF129,"")</f>
        <v/>
      </c>
      <c r="BH129" s="40" t="str">
        <f>IFERROR(#REF!/GAMSopt!BG129,"")</f>
        <v/>
      </c>
      <c r="BI129" s="40" t="str">
        <f>IFERROR(#REF!/GAMSopt!BH129,"")</f>
        <v/>
      </c>
      <c r="BJ129" s="40" t="str">
        <f>IFERROR(#REF!/GAMSopt!BI129,"")</f>
        <v/>
      </c>
    </row>
    <row r="130" spans="1:62" x14ac:dyDescent="0.15">
      <c r="A130" t="e">
        <f>#REF!</f>
        <v>#REF!</v>
      </c>
      <c r="B130" t="str">
        <f>GAMSopt!A130</f>
        <v>** CONTROL VARIABLES</v>
      </c>
      <c r="C130" s="40" t="str">
        <f>IFERROR(#REF!/GAMSopt!B130,"")</f>
        <v/>
      </c>
      <c r="D130" s="40" t="str">
        <f>IFERROR(#REF!/GAMSopt!C130,"")</f>
        <v/>
      </c>
      <c r="E130" s="40" t="str">
        <f>IFERROR(#REF!/GAMSopt!D130,"")</f>
        <v/>
      </c>
      <c r="F130" s="40" t="str">
        <f>IFERROR(#REF!/GAMSopt!E130,"")</f>
        <v/>
      </c>
      <c r="G130" s="40" t="str">
        <f>IFERROR(#REF!/GAMSopt!F130,"")</f>
        <v/>
      </c>
      <c r="H130" s="40" t="str">
        <f>IFERROR(#REF!/GAMSopt!G130,"")</f>
        <v/>
      </c>
      <c r="I130" s="40" t="str">
        <f>IFERROR(#REF!/GAMSopt!H130,"")</f>
        <v/>
      </c>
      <c r="J130" s="40" t="str">
        <f>IFERROR(#REF!/GAMSopt!I130,"")</f>
        <v/>
      </c>
      <c r="K130" s="40" t="str">
        <f>IFERROR(#REF!/GAMSopt!J130,"")</f>
        <v/>
      </c>
      <c r="L130" s="40" t="str">
        <f>IFERROR(#REF!/GAMSopt!K130,"")</f>
        <v/>
      </c>
      <c r="M130" s="40" t="str">
        <f>IFERROR(#REF!/GAMSopt!L130,"")</f>
        <v/>
      </c>
      <c r="N130" s="40" t="str">
        <f>IFERROR(#REF!/GAMSopt!M130,"")</f>
        <v/>
      </c>
      <c r="O130" s="40" t="str">
        <f>IFERROR(#REF!/GAMSopt!N130,"")</f>
        <v/>
      </c>
      <c r="P130" s="40" t="str">
        <f>IFERROR(#REF!/GAMSopt!O130,"")</f>
        <v/>
      </c>
      <c r="Q130" s="40" t="str">
        <f>IFERROR(#REF!/GAMSopt!P130,"")</f>
        <v/>
      </c>
      <c r="R130" s="40" t="str">
        <f>IFERROR(#REF!/GAMSopt!Q130,"")</f>
        <v/>
      </c>
      <c r="S130" s="40" t="str">
        <f>IFERROR(#REF!/GAMSopt!R130,"")</f>
        <v/>
      </c>
      <c r="T130" s="40" t="str">
        <f>IFERROR(#REF!/GAMSopt!S130,"")</f>
        <v/>
      </c>
      <c r="U130" s="40" t="str">
        <f>IFERROR(#REF!/GAMSopt!T130,"")</f>
        <v/>
      </c>
      <c r="V130" s="40" t="str">
        <f>IFERROR(#REF!/GAMSopt!U130,"")</f>
        <v/>
      </c>
      <c r="W130" s="40" t="str">
        <f>IFERROR(#REF!/GAMSopt!V130,"")</f>
        <v/>
      </c>
      <c r="X130" s="40" t="str">
        <f>IFERROR(#REF!/GAMSopt!W130,"")</f>
        <v/>
      </c>
      <c r="Y130" s="40" t="str">
        <f>IFERROR(#REF!/GAMSopt!X130,"")</f>
        <v/>
      </c>
      <c r="Z130" s="40" t="str">
        <f>IFERROR(#REF!/GAMSopt!Y130,"")</f>
        <v/>
      </c>
      <c r="AA130" s="40" t="str">
        <f>IFERROR(#REF!/GAMSopt!Z130,"")</f>
        <v/>
      </c>
      <c r="AB130" s="40" t="str">
        <f>IFERROR(#REF!/GAMSopt!AA130,"")</f>
        <v/>
      </c>
      <c r="AC130" s="40" t="str">
        <f>IFERROR(#REF!/GAMSopt!AB130,"")</f>
        <v/>
      </c>
      <c r="AD130" s="40" t="str">
        <f>IFERROR(#REF!/GAMSopt!AC130,"")</f>
        <v/>
      </c>
      <c r="AE130" s="40" t="str">
        <f>IFERROR(#REF!/GAMSopt!AD130,"")</f>
        <v/>
      </c>
      <c r="AF130" s="40" t="str">
        <f>IFERROR(#REF!/GAMSopt!AE130,"")</f>
        <v/>
      </c>
      <c r="AG130" s="40" t="str">
        <f>IFERROR(#REF!/GAMSopt!AF130,"")</f>
        <v/>
      </c>
      <c r="AH130" s="40" t="str">
        <f>IFERROR(#REF!/GAMSopt!AG130,"")</f>
        <v/>
      </c>
      <c r="AI130" s="40" t="str">
        <f>IFERROR(#REF!/GAMSopt!AH130,"")</f>
        <v/>
      </c>
      <c r="AJ130" s="40" t="str">
        <f>IFERROR(#REF!/GAMSopt!AI130,"")</f>
        <v/>
      </c>
      <c r="AK130" s="40" t="str">
        <f>IFERROR(#REF!/GAMSopt!AJ130,"")</f>
        <v/>
      </c>
      <c r="AL130" s="40" t="str">
        <f>IFERROR(#REF!/GAMSopt!AK130,"")</f>
        <v/>
      </c>
      <c r="AM130" s="40" t="str">
        <f>IFERROR(#REF!/GAMSopt!AL130,"")</f>
        <v/>
      </c>
      <c r="AN130" s="40" t="str">
        <f>IFERROR(#REF!/GAMSopt!AM130,"")</f>
        <v/>
      </c>
      <c r="AO130" s="40" t="str">
        <f>IFERROR(#REF!/GAMSopt!AN130,"")</f>
        <v/>
      </c>
      <c r="AP130" s="40" t="str">
        <f>IFERROR(#REF!/GAMSopt!AO130,"")</f>
        <v/>
      </c>
      <c r="AQ130" s="40" t="str">
        <f>IFERROR(#REF!/GAMSopt!AP130,"")</f>
        <v/>
      </c>
      <c r="AR130" s="40" t="str">
        <f>IFERROR(#REF!/GAMSopt!AQ130,"")</f>
        <v/>
      </c>
      <c r="AS130" s="40" t="str">
        <f>IFERROR(#REF!/GAMSopt!AR130,"")</f>
        <v/>
      </c>
      <c r="AT130" s="40" t="str">
        <f>IFERROR(#REF!/GAMSopt!AS130,"")</f>
        <v/>
      </c>
      <c r="AU130" s="40" t="str">
        <f>IFERROR(#REF!/GAMSopt!AT130,"")</f>
        <v/>
      </c>
      <c r="AV130" s="40" t="str">
        <f>IFERROR(#REF!/GAMSopt!AU130,"")</f>
        <v/>
      </c>
      <c r="AW130" s="40" t="str">
        <f>IFERROR(#REF!/GAMSopt!AV130,"")</f>
        <v/>
      </c>
      <c r="AX130" s="40" t="str">
        <f>IFERROR(#REF!/GAMSopt!AW130,"")</f>
        <v/>
      </c>
      <c r="AY130" s="40" t="str">
        <f>IFERROR(#REF!/GAMSopt!AX130,"")</f>
        <v/>
      </c>
      <c r="AZ130" s="40" t="str">
        <f>IFERROR(#REF!/GAMSopt!AY130,"")</f>
        <v/>
      </c>
      <c r="BA130" s="40" t="str">
        <f>IFERROR(#REF!/GAMSopt!AZ130,"")</f>
        <v/>
      </c>
      <c r="BB130" s="40" t="str">
        <f>IFERROR(#REF!/GAMSopt!BA130,"")</f>
        <v/>
      </c>
      <c r="BC130" s="40" t="str">
        <f>IFERROR(#REF!/GAMSopt!BB130,"")</f>
        <v/>
      </c>
      <c r="BD130" s="40" t="str">
        <f>IFERROR(#REF!/GAMSopt!BC130,"")</f>
        <v/>
      </c>
      <c r="BE130" s="40" t="str">
        <f>IFERROR(#REF!/GAMSopt!BD130,"")</f>
        <v/>
      </c>
      <c r="BF130" s="40" t="str">
        <f>IFERROR(#REF!/GAMSopt!BE130,"")</f>
        <v/>
      </c>
      <c r="BG130" s="40" t="str">
        <f>IFERROR(#REF!/GAMSopt!BF130,"")</f>
        <v/>
      </c>
      <c r="BH130" s="40" t="str">
        <f>IFERROR(#REF!/GAMSopt!BG130,"")</f>
        <v/>
      </c>
      <c r="BI130" s="40" t="str">
        <f>IFERROR(#REF!/GAMSopt!BH130,"")</f>
        <v/>
      </c>
      <c r="BJ130" s="40" t="str">
        <f>IFERROR(#REF!/GAMSopt!BI130,"")</f>
        <v/>
      </c>
    </row>
    <row r="131" spans="1:62" x14ac:dyDescent="0.15">
      <c r="A131" t="e">
        <f>#REF!</f>
        <v>#REF!</v>
      </c>
      <c r="B131" t="str">
        <f>GAMSopt!A131</f>
        <v>Savings Rate (proportion of gross output)</v>
      </c>
      <c r="C131" s="40" t="str">
        <f>IFERROR(#REF!/GAMSopt!B131,"")</f>
        <v/>
      </c>
      <c r="D131" s="40" t="str">
        <f>IFERROR(#REF!/GAMSopt!C131,"")</f>
        <v/>
      </c>
      <c r="E131" s="40" t="str">
        <f>IFERROR(#REF!/GAMSopt!D131,"")</f>
        <v/>
      </c>
      <c r="F131" s="40" t="str">
        <f>IFERROR(#REF!/GAMSopt!E131,"")</f>
        <v/>
      </c>
      <c r="G131" s="40" t="str">
        <f>IFERROR(#REF!/GAMSopt!F131,"")</f>
        <v/>
      </c>
      <c r="H131" s="40" t="str">
        <f>IFERROR(#REF!/GAMSopt!G131,"")</f>
        <v/>
      </c>
      <c r="I131" s="40" t="str">
        <f>IFERROR(#REF!/GAMSopt!H131,"")</f>
        <v/>
      </c>
      <c r="J131" s="40" t="str">
        <f>IFERROR(#REF!/GAMSopt!I131,"")</f>
        <v/>
      </c>
      <c r="K131" s="40" t="str">
        <f>IFERROR(#REF!/GAMSopt!J131,"")</f>
        <v/>
      </c>
      <c r="L131" s="40" t="str">
        <f>IFERROR(#REF!/GAMSopt!K131,"")</f>
        <v/>
      </c>
      <c r="M131" s="40" t="str">
        <f>IFERROR(#REF!/GAMSopt!L131,"")</f>
        <v/>
      </c>
      <c r="N131" s="40" t="str">
        <f>IFERROR(#REF!/GAMSopt!M131,"")</f>
        <v/>
      </c>
      <c r="O131" s="40" t="str">
        <f>IFERROR(#REF!/GAMSopt!N131,"")</f>
        <v/>
      </c>
      <c r="P131" s="40" t="str">
        <f>IFERROR(#REF!/GAMSopt!O131,"")</f>
        <v/>
      </c>
      <c r="Q131" s="40" t="str">
        <f>IFERROR(#REF!/GAMSopt!P131,"")</f>
        <v/>
      </c>
      <c r="R131" s="40" t="str">
        <f>IFERROR(#REF!/GAMSopt!Q131,"")</f>
        <v/>
      </c>
      <c r="S131" s="40" t="str">
        <f>IFERROR(#REF!/GAMSopt!R131,"")</f>
        <v/>
      </c>
      <c r="T131" s="40" t="str">
        <f>IFERROR(#REF!/GAMSopt!S131,"")</f>
        <v/>
      </c>
      <c r="U131" s="40" t="str">
        <f>IFERROR(#REF!/GAMSopt!T131,"")</f>
        <v/>
      </c>
      <c r="V131" s="40" t="str">
        <f>IFERROR(#REF!/GAMSopt!U131,"")</f>
        <v/>
      </c>
      <c r="W131" s="40" t="str">
        <f>IFERROR(#REF!/GAMSopt!V131,"")</f>
        <v/>
      </c>
      <c r="X131" s="40" t="str">
        <f>IFERROR(#REF!/GAMSopt!W131,"")</f>
        <v/>
      </c>
      <c r="Y131" s="40" t="str">
        <f>IFERROR(#REF!/GAMSopt!X131,"")</f>
        <v/>
      </c>
      <c r="Z131" s="40" t="str">
        <f>IFERROR(#REF!/GAMSopt!Y131,"")</f>
        <v/>
      </c>
      <c r="AA131" s="40" t="str">
        <f>IFERROR(#REF!/GAMSopt!Z131,"")</f>
        <v/>
      </c>
      <c r="AB131" s="40" t="str">
        <f>IFERROR(#REF!/GAMSopt!AA131,"")</f>
        <v/>
      </c>
      <c r="AC131" s="40" t="str">
        <f>IFERROR(#REF!/GAMSopt!AB131,"")</f>
        <v/>
      </c>
      <c r="AD131" s="40" t="str">
        <f>IFERROR(#REF!/GAMSopt!AC131,"")</f>
        <v/>
      </c>
      <c r="AE131" s="40" t="str">
        <f>IFERROR(#REF!/GAMSopt!AD131,"")</f>
        <v/>
      </c>
      <c r="AF131" s="40" t="str">
        <f>IFERROR(#REF!/GAMSopt!AE131,"")</f>
        <v/>
      </c>
      <c r="AG131" s="40" t="str">
        <f>IFERROR(#REF!/GAMSopt!AF131,"")</f>
        <v/>
      </c>
      <c r="AH131" s="40" t="str">
        <f>IFERROR(#REF!/GAMSopt!AG131,"")</f>
        <v/>
      </c>
      <c r="AI131" s="40" t="str">
        <f>IFERROR(#REF!/GAMSopt!AH131,"")</f>
        <v/>
      </c>
      <c r="AJ131" s="40" t="str">
        <f>IFERROR(#REF!/GAMSopt!AI131,"")</f>
        <v/>
      </c>
      <c r="AK131" s="40" t="str">
        <f>IFERROR(#REF!/GAMSopt!AJ131,"")</f>
        <v/>
      </c>
      <c r="AL131" s="40" t="str">
        <f>IFERROR(#REF!/GAMSopt!AK131,"")</f>
        <v/>
      </c>
      <c r="AM131" s="40" t="str">
        <f>IFERROR(#REF!/GAMSopt!AL131,"")</f>
        <v/>
      </c>
      <c r="AN131" s="40" t="str">
        <f>IFERROR(#REF!/GAMSopt!AM131,"")</f>
        <v/>
      </c>
      <c r="AO131" s="40" t="str">
        <f>IFERROR(#REF!/GAMSopt!AN131,"")</f>
        <v/>
      </c>
      <c r="AP131" s="40" t="str">
        <f>IFERROR(#REF!/GAMSopt!AO131,"")</f>
        <v/>
      </c>
      <c r="AQ131" s="40" t="str">
        <f>IFERROR(#REF!/GAMSopt!AP131,"")</f>
        <v/>
      </c>
      <c r="AR131" s="40" t="str">
        <f>IFERROR(#REF!/GAMSopt!AQ131,"")</f>
        <v/>
      </c>
      <c r="AS131" s="40" t="str">
        <f>IFERROR(#REF!/GAMSopt!AR131,"")</f>
        <v/>
      </c>
      <c r="AT131" s="40" t="str">
        <f>IFERROR(#REF!/GAMSopt!AS131,"")</f>
        <v/>
      </c>
      <c r="AU131" s="40" t="str">
        <f>IFERROR(#REF!/GAMSopt!AT131,"")</f>
        <v/>
      </c>
      <c r="AV131" s="40" t="str">
        <f>IFERROR(#REF!/GAMSopt!AU131,"")</f>
        <v/>
      </c>
      <c r="AW131" s="40" t="str">
        <f>IFERROR(#REF!/GAMSopt!AV131,"")</f>
        <v/>
      </c>
      <c r="AX131" s="40" t="str">
        <f>IFERROR(#REF!/GAMSopt!AW131,"")</f>
        <v/>
      </c>
      <c r="AY131" s="40" t="str">
        <f>IFERROR(#REF!/GAMSopt!AX131,"")</f>
        <v/>
      </c>
      <c r="AZ131" s="40" t="str">
        <f>IFERROR(#REF!/GAMSopt!AY131,"")</f>
        <v/>
      </c>
      <c r="BA131" s="40" t="str">
        <f>IFERROR(#REF!/GAMSopt!AZ131,"")</f>
        <v/>
      </c>
      <c r="BB131" s="40" t="str">
        <f>IFERROR(#REF!/GAMSopt!BA131,"")</f>
        <v/>
      </c>
      <c r="BC131" s="40" t="str">
        <f>IFERROR(#REF!/GAMSopt!BB131,"")</f>
        <v/>
      </c>
      <c r="BD131" s="40" t="str">
        <f>IFERROR(#REF!/GAMSopt!BC131,"")</f>
        <v/>
      </c>
      <c r="BE131" s="40" t="str">
        <f>IFERROR(#REF!/GAMSopt!BD131,"")</f>
        <v/>
      </c>
      <c r="BF131" s="40" t="str">
        <f>IFERROR(#REF!/GAMSopt!BE131,"")</f>
        <v/>
      </c>
      <c r="BG131" s="40" t="str">
        <f>IFERROR(#REF!/GAMSopt!BF131,"")</f>
        <v/>
      </c>
      <c r="BH131" s="40" t="str">
        <f>IFERROR(#REF!/GAMSopt!BG131,"")</f>
        <v/>
      </c>
      <c r="BI131" s="40" t="str">
        <f>IFERROR(#REF!/GAMSopt!BH131,"")</f>
        <v/>
      </c>
      <c r="BJ131" s="40" t="str">
        <f>IFERROR(#REF!/GAMSopt!BI131,"")</f>
        <v/>
      </c>
    </row>
    <row r="132" spans="1:62" x14ac:dyDescent="0.15">
      <c r="A132" t="e">
        <f>#REF!</f>
        <v>#REF!</v>
      </c>
      <c r="B132" t="str">
        <f>GAMSopt!A132</f>
        <v>Carbon Price (per t CO2)</v>
      </c>
      <c r="C132" s="40" t="str">
        <f>IFERROR(#REF!/GAMSopt!B132,"")</f>
        <v/>
      </c>
      <c r="D132" s="40" t="str">
        <f>IFERROR(#REF!/GAMSopt!C132,"")</f>
        <v/>
      </c>
      <c r="E132" s="40" t="str">
        <f>IFERROR(#REF!/GAMSopt!D132,"")</f>
        <v/>
      </c>
      <c r="F132" s="40" t="str">
        <f>IFERROR(#REF!/GAMSopt!E132,"")</f>
        <v/>
      </c>
      <c r="G132" s="40" t="str">
        <f>IFERROR(#REF!/GAMSopt!F132,"")</f>
        <v/>
      </c>
      <c r="H132" s="40" t="str">
        <f>IFERROR(#REF!/GAMSopt!G132,"")</f>
        <v/>
      </c>
      <c r="I132" s="40" t="str">
        <f>IFERROR(#REF!/GAMSopt!H132,"")</f>
        <v/>
      </c>
      <c r="J132" s="40" t="str">
        <f>IFERROR(#REF!/GAMSopt!I132,"")</f>
        <v/>
      </c>
      <c r="K132" s="40" t="str">
        <f>IFERROR(#REF!/GAMSopt!J132,"")</f>
        <v/>
      </c>
      <c r="L132" s="40" t="str">
        <f>IFERROR(#REF!/GAMSopt!K132,"")</f>
        <v/>
      </c>
      <c r="M132" s="40" t="str">
        <f>IFERROR(#REF!/GAMSopt!L132,"")</f>
        <v/>
      </c>
      <c r="N132" s="40" t="str">
        <f>IFERROR(#REF!/GAMSopt!M132,"")</f>
        <v/>
      </c>
      <c r="O132" s="40" t="str">
        <f>IFERROR(#REF!/GAMSopt!N132,"")</f>
        <v/>
      </c>
      <c r="P132" s="40" t="str">
        <f>IFERROR(#REF!/GAMSopt!O132,"")</f>
        <v/>
      </c>
      <c r="Q132" s="40" t="str">
        <f>IFERROR(#REF!/GAMSopt!P132,"")</f>
        <v/>
      </c>
      <c r="R132" s="40" t="str">
        <f>IFERROR(#REF!/GAMSopt!Q132,"")</f>
        <v/>
      </c>
      <c r="S132" s="40" t="str">
        <f>IFERROR(#REF!/GAMSopt!R132,"")</f>
        <v/>
      </c>
      <c r="T132" s="40" t="str">
        <f>IFERROR(#REF!/GAMSopt!S132,"")</f>
        <v/>
      </c>
      <c r="U132" s="40" t="str">
        <f>IFERROR(#REF!/GAMSopt!T132,"")</f>
        <v/>
      </c>
      <c r="V132" s="40" t="str">
        <f>IFERROR(#REF!/GAMSopt!U132,"")</f>
        <v/>
      </c>
      <c r="W132" s="40" t="str">
        <f>IFERROR(#REF!/GAMSopt!V132,"")</f>
        <v/>
      </c>
      <c r="X132" s="40" t="str">
        <f>IFERROR(#REF!/GAMSopt!W132,"")</f>
        <v/>
      </c>
      <c r="Y132" s="40" t="str">
        <f>IFERROR(#REF!/GAMSopt!X132,"")</f>
        <v/>
      </c>
      <c r="Z132" s="40" t="str">
        <f>IFERROR(#REF!/GAMSopt!Y132,"")</f>
        <v/>
      </c>
      <c r="AA132" s="40" t="str">
        <f>IFERROR(#REF!/GAMSopt!Z132,"")</f>
        <v/>
      </c>
      <c r="AB132" s="40" t="str">
        <f>IFERROR(#REF!/GAMSopt!AA132,"")</f>
        <v/>
      </c>
      <c r="AC132" s="40" t="str">
        <f>IFERROR(#REF!/GAMSopt!AB132,"")</f>
        <v/>
      </c>
      <c r="AD132" s="40" t="str">
        <f>IFERROR(#REF!/GAMSopt!AC132,"")</f>
        <v/>
      </c>
      <c r="AE132" s="40" t="str">
        <f>IFERROR(#REF!/GAMSopt!AD132,"")</f>
        <v/>
      </c>
      <c r="AF132" s="40" t="str">
        <f>IFERROR(#REF!/GAMSopt!AE132,"")</f>
        <v/>
      </c>
      <c r="AG132" s="40" t="str">
        <f>IFERROR(#REF!/GAMSopt!AF132,"")</f>
        <v/>
      </c>
      <c r="AH132" s="40" t="str">
        <f>IFERROR(#REF!/GAMSopt!AG132,"")</f>
        <v/>
      </c>
      <c r="AI132" s="40" t="str">
        <f>IFERROR(#REF!/GAMSopt!AH132,"")</f>
        <v/>
      </c>
      <c r="AJ132" s="40" t="str">
        <f>IFERROR(#REF!/GAMSopt!AI132,"")</f>
        <v/>
      </c>
      <c r="AK132" s="40" t="str">
        <f>IFERROR(#REF!/GAMSopt!AJ132,"")</f>
        <v/>
      </c>
      <c r="AL132" s="40" t="str">
        <f>IFERROR(#REF!/GAMSopt!AK132,"")</f>
        <v/>
      </c>
      <c r="AM132" s="40" t="str">
        <f>IFERROR(#REF!/GAMSopt!AL132,"")</f>
        <v/>
      </c>
      <c r="AN132" s="40" t="str">
        <f>IFERROR(#REF!/GAMSopt!AM132,"")</f>
        <v/>
      </c>
      <c r="AO132" s="40" t="str">
        <f>IFERROR(#REF!/GAMSopt!AN132,"")</f>
        <v/>
      </c>
      <c r="AP132" s="40" t="str">
        <f>IFERROR(#REF!/GAMSopt!AO132,"")</f>
        <v/>
      </c>
      <c r="AQ132" s="40" t="str">
        <f>IFERROR(#REF!/GAMSopt!AP132,"")</f>
        <v/>
      </c>
      <c r="AR132" s="40" t="str">
        <f>IFERROR(#REF!/GAMSopt!AQ132,"")</f>
        <v/>
      </c>
      <c r="AS132" s="40" t="str">
        <f>IFERROR(#REF!/GAMSopt!AR132,"")</f>
        <v/>
      </c>
      <c r="AT132" s="40" t="str">
        <f>IFERROR(#REF!/GAMSopt!AS132,"")</f>
        <v/>
      </c>
      <c r="AU132" s="40" t="str">
        <f>IFERROR(#REF!/GAMSopt!AT132,"")</f>
        <v/>
      </c>
      <c r="AV132" s="40" t="str">
        <f>IFERROR(#REF!/GAMSopt!AU132,"")</f>
        <v/>
      </c>
      <c r="AW132" s="40" t="str">
        <f>IFERROR(#REF!/GAMSopt!AV132,"")</f>
        <v/>
      </c>
      <c r="AX132" s="40" t="str">
        <f>IFERROR(#REF!/GAMSopt!AW132,"")</f>
        <v/>
      </c>
      <c r="AY132" s="40" t="str">
        <f>IFERROR(#REF!/GAMSopt!AX132,"")</f>
        <v/>
      </c>
      <c r="AZ132" s="40" t="str">
        <f>IFERROR(#REF!/GAMSopt!AY132,"")</f>
        <v/>
      </c>
      <c r="BA132" s="40" t="str">
        <f>IFERROR(#REF!/GAMSopt!AZ132,"")</f>
        <v/>
      </c>
      <c r="BB132" s="40" t="str">
        <f>IFERROR(#REF!/GAMSopt!BA132,"")</f>
        <v/>
      </c>
      <c r="BC132" s="40" t="str">
        <f>IFERROR(#REF!/GAMSopt!BB132,"")</f>
        <v/>
      </c>
      <c r="BD132" s="40" t="str">
        <f>IFERROR(#REF!/GAMSopt!BC132,"")</f>
        <v/>
      </c>
      <c r="BE132" s="40" t="str">
        <f>IFERROR(#REF!/GAMSopt!BD132,"")</f>
        <v/>
      </c>
      <c r="BF132" s="40" t="str">
        <f>IFERROR(#REF!/GAMSopt!BE132,"")</f>
        <v/>
      </c>
      <c r="BG132" s="40" t="str">
        <f>IFERROR(#REF!/GAMSopt!BF132,"")</f>
        <v/>
      </c>
      <c r="BH132" s="40" t="str">
        <f>IFERROR(#REF!/GAMSopt!BG132,"")</f>
        <v/>
      </c>
      <c r="BI132" s="40" t="str">
        <f>IFERROR(#REF!/GAMSopt!BH132,"")</f>
        <v/>
      </c>
      <c r="BJ132" s="40" t="str">
        <f>IFERROR(#REF!/GAMSopt!BI132,"")</f>
        <v/>
      </c>
    </row>
    <row r="133" spans="1:62" x14ac:dyDescent="0.15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15">
      <c r="A134" t="e">
        <f>#REF!</f>
        <v>#REF!</v>
      </c>
      <c r="B134" t="str">
        <f>GAMSopt!A134</f>
        <v>Carbon Price (per t C)</v>
      </c>
      <c r="C134" s="40" t="str">
        <f>IFERROR(#REF!/GAMSopt!B134,"")</f>
        <v/>
      </c>
      <c r="D134" s="40" t="str">
        <f>IFERROR(#REF!/GAMSopt!C134,"")</f>
        <v/>
      </c>
      <c r="E134" s="40" t="str">
        <f>IFERROR(#REF!/GAMSopt!D134,"")</f>
        <v/>
      </c>
      <c r="F134" s="40" t="str">
        <f>IFERROR(#REF!/GAMSopt!E134,"")</f>
        <v/>
      </c>
      <c r="G134" s="40" t="str">
        <f>IFERROR(#REF!/GAMSopt!F134,"")</f>
        <v/>
      </c>
      <c r="H134" s="40" t="str">
        <f>IFERROR(#REF!/GAMSopt!G134,"")</f>
        <v/>
      </c>
      <c r="I134" s="40" t="str">
        <f>IFERROR(#REF!/GAMSopt!H134,"")</f>
        <v/>
      </c>
      <c r="J134" s="40" t="str">
        <f>IFERROR(#REF!/GAMSopt!I134,"")</f>
        <v/>
      </c>
      <c r="K134" s="40" t="str">
        <f>IFERROR(#REF!/GAMSopt!J134,"")</f>
        <v/>
      </c>
      <c r="L134" s="40" t="str">
        <f>IFERROR(#REF!/GAMSopt!K134,"")</f>
        <v/>
      </c>
      <c r="M134" s="40" t="str">
        <f>IFERROR(#REF!/GAMSopt!L134,"")</f>
        <v/>
      </c>
      <c r="N134" s="40" t="str">
        <f>IFERROR(#REF!/GAMSopt!M134,"")</f>
        <v/>
      </c>
      <c r="O134" s="40" t="str">
        <f>IFERROR(#REF!/GAMSopt!N134,"")</f>
        <v/>
      </c>
      <c r="P134" s="40" t="str">
        <f>IFERROR(#REF!/GAMSopt!O134,"")</f>
        <v/>
      </c>
      <c r="Q134" s="40" t="str">
        <f>IFERROR(#REF!/GAMSopt!P134,"")</f>
        <v/>
      </c>
      <c r="R134" s="40" t="str">
        <f>IFERROR(#REF!/GAMSopt!Q134,"")</f>
        <v/>
      </c>
      <c r="S134" s="40" t="str">
        <f>IFERROR(#REF!/GAMSopt!R134,"")</f>
        <v/>
      </c>
      <c r="T134" s="40" t="str">
        <f>IFERROR(#REF!/GAMSopt!S134,"")</f>
        <v/>
      </c>
      <c r="U134" s="40" t="str">
        <f>IFERROR(#REF!/GAMSopt!T134,"")</f>
        <v/>
      </c>
      <c r="V134" s="40" t="str">
        <f>IFERROR(#REF!/GAMSopt!U134,"")</f>
        <v/>
      </c>
      <c r="W134" s="40" t="str">
        <f>IFERROR(#REF!/GAMSopt!V134,"")</f>
        <v/>
      </c>
      <c r="X134" s="40" t="str">
        <f>IFERROR(#REF!/GAMSopt!W134,"")</f>
        <v/>
      </c>
      <c r="Y134" s="40" t="str">
        <f>IFERROR(#REF!/GAMSopt!X134,"")</f>
        <v/>
      </c>
      <c r="Z134" s="40" t="str">
        <f>IFERROR(#REF!/GAMSopt!Y134,"")</f>
        <v/>
      </c>
      <c r="AA134" s="40" t="str">
        <f>IFERROR(#REF!/GAMSopt!Z134,"")</f>
        <v/>
      </c>
      <c r="AB134" s="40" t="str">
        <f>IFERROR(#REF!/GAMSopt!AA134,"")</f>
        <v/>
      </c>
      <c r="AC134" s="40" t="str">
        <f>IFERROR(#REF!/GAMSopt!AB134,"")</f>
        <v/>
      </c>
      <c r="AD134" s="40" t="str">
        <f>IFERROR(#REF!/GAMSopt!AC134,"")</f>
        <v/>
      </c>
      <c r="AE134" s="40" t="str">
        <f>IFERROR(#REF!/GAMSopt!AD134,"")</f>
        <v/>
      </c>
      <c r="AF134" s="40" t="str">
        <f>IFERROR(#REF!/GAMSopt!AE134,"")</f>
        <v/>
      </c>
      <c r="AG134" s="40" t="str">
        <f>IFERROR(#REF!/GAMSopt!AF134,"")</f>
        <v/>
      </c>
      <c r="AH134" s="40" t="str">
        <f>IFERROR(#REF!/GAMSopt!AG134,"")</f>
        <v/>
      </c>
      <c r="AI134" s="40" t="str">
        <f>IFERROR(#REF!/GAMSopt!AH134,"")</f>
        <v/>
      </c>
      <c r="AJ134" s="40" t="str">
        <f>IFERROR(#REF!/GAMSopt!AI134,"")</f>
        <v/>
      </c>
      <c r="AK134" s="40" t="str">
        <f>IFERROR(#REF!/GAMSopt!AJ134,"")</f>
        <v/>
      </c>
      <c r="AL134" s="40" t="str">
        <f>IFERROR(#REF!/GAMSopt!AK134,"")</f>
        <v/>
      </c>
      <c r="AM134" s="40" t="str">
        <f>IFERROR(#REF!/GAMSopt!AL134,"")</f>
        <v/>
      </c>
      <c r="AN134" s="40" t="str">
        <f>IFERROR(#REF!/GAMSopt!AM134,"")</f>
        <v/>
      </c>
      <c r="AO134" s="40" t="str">
        <f>IFERROR(#REF!/GAMSopt!AN134,"")</f>
        <v/>
      </c>
      <c r="AP134" s="40" t="str">
        <f>IFERROR(#REF!/GAMSopt!AO134,"")</f>
        <v/>
      </c>
      <c r="AQ134" s="40" t="str">
        <f>IFERROR(#REF!/GAMSopt!AP134,"")</f>
        <v/>
      </c>
      <c r="AR134" s="40" t="str">
        <f>IFERROR(#REF!/GAMSopt!AQ134,"")</f>
        <v/>
      </c>
      <c r="AS134" s="40" t="str">
        <f>IFERROR(#REF!/GAMSopt!AR134,"")</f>
        <v/>
      </c>
      <c r="AT134" s="40" t="str">
        <f>IFERROR(#REF!/GAMSopt!AS134,"")</f>
        <v/>
      </c>
      <c r="AU134" s="40" t="str">
        <f>IFERROR(#REF!/GAMSopt!AT134,"")</f>
        <v/>
      </c>
      <c r="AV134" s="40" t="str">
        <f>IFERROR(#REF!/GAMSopt!AU134,"")</f>
        <v/>
      </c>
      <c r="AW134" s="40" t="str">
        <f>IFERROR(#REF!/GAMSopt!AV134,"")</f>
        <v/>
      </c>
      <c r="AX134" s="40" t="str">
        <f>IFERROR(#REF!/GAMSopt!AW134,"")</f>
        <v/>
      </c>
      <c r="AY134" s="40" t="str">
        <f>IFERROR(#REF!/GAMSopt!AX134,"")</f>
        <v/>
      </c>
      <c r="AZ134" s="40" t="str">
        <f>IFERROR(#REF!/GAMSopt!AY134,"")</f>
        <v/>
      </c>
      <c r="BA134" s="40" t="str">
        <f>IFERROR(#REF!/GAMSopt!AZ134,"")</f>
        <v/>
      </c>
      <c r="BB134" s="40" t="str">
        <f>IFERROR(#REF!/GAMSopt!BA134,"")</f>
        <v/>
      </c>
      <c r="BC134" s="40" t="str">
        <f>IFERROR(#REF!/GAMSopt!BB134,"")</f>
        <v/>
      </c>
      <c r="BD134" s="40" t="str">
        <f>IFERROR(#REF!/GAMSopt!BC134,"")</f>
        <v/>
      </c>
      <c r="BE134" s="40" t="str">
        <f>IFERROR(#REF!/GAMSopt!BD134,"")</f>
        <v/>
      </c>
      <c r="BF134" s="40" t="str">
        <f>IFERROR(#REF!/GAMSopt!BE134,"")</f>
        <v/>
      </c>
      <c r="BG134" s="40" t="str">
        <f>IFERROR(#REF!/GAMSopt!BF134,"")</f>
        <v/>
      </c>
      <c r="BH134" s="40" t="str">
        <f>IFERROR(#REF!/GAMSopt!BG134,"")</f>
        <v/>
      </c>
      <c r="BI134" s="40" t="str">
        <f>IFERROR(#REF!/GAMSopt!BH134,"")</f>
        <v/>
      </c>
      <c r="BJ134" s="40" t="str">
        <f>IFERROR(#REF!/GAMSopt!BI134,"")</f>
        <v/>
      </c>
    </row>
    <row r="135" spans="1:62" x14ac:dyDescent="0.15">
      <c r="A135" t="e">
        <f>#REF!</f>
        <v>#REF!</v>
      </c>
      <c r="B135" t="str">
        <f>GAMSopt!A135</f>
        <v>Emissions Control Rate (total)</v>
      </c>
      <c r="C135" s="40" t="str">
        <f>IFERROR(#REF!/GAMSopt!B135,"")</f>
        <v/>
      </c>
      <c r="D135" s="40" t="str">
        <f>IFERROR(#REF!/GAMSopt!C135,"")</f>
        <v/>
      </c>
      <c r="E135" s="40" t="str">
        <f>IFERROR(#REF!/GAMSopt!D135,"")</f>
        <v/>
      </c>
      <c r="F135" s="40" t="str">
        <f>IFERROR(#REF!/GAMSopt!E135,"")</f>
        <v/>
      </c>
      <c r="G135" s="40" t="str">
        <f>IFERROR(#REF!/GAMSopt!F135,"")</f>
        <v/>
      </c>
      <c r="H135" s="40" t="str">
        <f>IFERROR(#REF!/GAMSopt!G135,"")</f>
        <v/>
      </c>
      <c r="I135" s="40" t="str">
        <f>IFERROR(#REF!/GAMSopt!H135,"")</f>
        <v/>
      </c>
      <c r="J135" s="40" t="str">
        <f>IFERROR(#REF!/GAMSopt!I135,"")</f>
        <v/>
      </c>
      <c r="K135" s="40" t="str">
        <f>IFERROR(#REF!/GAMSopt!J135,"")</f>
        <v/>
      </c>
      <c r="L135" s="40" t="str">
        <f>IFERROR(#REF!/GAMSopt!K135,"")</f>
        <v/>
      </c>
      <c r="M135" s="40" t="str">
        <f>IFERROR(#REF!/GAMSopt!L135,"")</f>
        <v/>
      </c>
      <c r="N135" s="40" t="str">
        <f>IFERROR(#REF!/GAMSopt!M135,"")</f>
        <v/>
      </c>
      <c r="O135" s="40" t="str">
        <f>IFERROR(#REF!/GAMSopt!N135,"")</f>
        <v/>
      </c>
      <c r="P135" s="40" t="str">
        <f>IFERROR(#REF!/GAMSopt!O135,"")</f>
        <v/>
      </c>
      <c r="Q135" s="40" t="str">
        <f>IFERROR(#REF!/GAMSopt!P135,"")</f>
        <v/>
      </c>
      <c r="R135" s="40" t="str">
        <f>IFERROR(#REF!/GAMSopt!Q135,"")</f>
        <v/>
      </c>
      <c r="S135" s="40" t="str">
        <f>IFERROR(#REF!/GAMSopt!R135,"")</f>
        <v/>
      </c>
      <c r="T135" s="40" t="str">
        <f>IFERROR(#REF!/GAMSopt!S135,"")</f>
        <v/>
      </c>
      <c r="U135" s="40" t="str">
        <f>IFERROR(#REF!/GAMSopt!T135,"")</f>
        <v/>
      </c>
      <c r="V135" s="40" t="str">
        <f>IFERROR(#REF!/GAMSopt!U135,"")</f>
        <v/>
      </c>
      <c r="W135" s="40" t="str">
        <f>IFERROR(#REF!/GAMSopt!V135,"")</f>
        <v/>
      </c>
      <c r="X135" s="40" t="str">
        <f>IFERROR(#REF!/GAMSopt!W135,"")</f>
        <v/>
      </c>
      <c r="Y135" s="40" t="str">
        <f>IFERROR(#REF!/GAMSopt!X135,"")</f>
        <v/>
      </c>
      <c r="Z135" s="40" t="str">
        <f>IFERROR(#REF!/GAMSopt!Y135,"")</f>
        <v/>
      </c>
      <c r="AA135" s="40" t="str">
        <f>IFERROR(#REF!/GAMSopt!Z135,"")</f>
        <v/>
      </c>
      <c r="AB135" s="40" t="str">
        <f>IFERROR(#REF!/GAMSopt!AA135,"")</f>
        <v/>
      </c>
      <c r="AC135" s="40" t="str">
        <f>IFERROR(#REF!/GAMSopt!AB135,"")</f>
        <v/>
      </c>
      <c r="AD135" s="40" t="str">
        <f>IFERROR(#REF!/GAMSopt!AC135,"")</f>
        <v/>
      </c>
      <c r="AE135" s="40" t="str">
        <f>IFERROR(#REF!/GAMSopt!AD135,"")</f>
        <v/>
      </c>
      <c r="AF135" s="40" t="str">
        <f>IFERROR(#REF!/GAMSopt!AE135,"")</f>
        <v/>
      </c>
      <c r="AG135" s="40" t="str">
        <f>IFERROR(#REF!/GAMSopt!AF135,"")</f>
        <v/>
      </c>
      <c r="AH135" s="40" t="str">
        <f>IFERROR(#REF!/GAMSopt!AG135,"")</f>
        <v/>
      </c>
      <c r="AI135" s="40" t="str">
        <f>IFERROR(#REF!/GAMSopt!AH135,"")</f>
        <v/>
      </c>
      <c r="AJ135" s="40" t="str">
        <f>IFERROR(#REF!/GAMSopt!AI135,"")</f>
        <v/>
      </c>
      <c r="AK135" s="40" t="str">
        <f>IFERROR(#REF!/GAMSopt!AJ135,"")</f>
        <v/>
      </c>
      <c r="AL135" s="40" t="str">
        <f>IFERROR(#REF!/GAMSopt!AK135,"")</f>
        <v/>
      </c>
      <c r="AM135" s="40" t="str">
        <f>IFERROR(#REF!/GAMSopt!AL135,"")</f>
        <v/>
      </c>
      <c r="AN135" s="40" t="str">
        <f>IFERROR(#REF!/GAMSopt!AM135,"")</f>
        <v/>
      </c>
      <c r="AO135" s="40" t="str">
        <f>IFERROR(#REF!/GAMSopt!AN135,"")</f>
        <v/>
      </c>
      <c r="AP135" s="40" t="str">
        <f>IFERROR(#REF!/GAMSopt!AO135,"")</f>
        <v/>
      </c>
      <c r="AQ135" s="40" t="str">
        <f>IFERROR(#REF!/GAMSopt!AP135,"")</f>
        <v/>
      </c>
      <c r="AR135" s="40" t="str">
        <f>IFERROR(#REF!/GAMSopt!AQ135,"")</f>
        <v/>
      </c>
      <c r="AS135" s="40" t="str">
        <f>IFERROR(#REF!/GAMSopt!AR135,"")</f>
        <v/>
      </c>
      <c r="AT135" s="40" t="str">
        <f>IFERROR(#REF!/GAMSopt!AS135,"")</f>
        <v/>
      </c>
      <c r="AU135" s="40" t="str">
        <f>IFERROR(#REF!/GAMSopt!AT135,"")</f>
        <v/>
      </c>
      <c r="AV135" s="40" t="str">
        <f>IFERROR(#REF!/GAMSopt!AU135,"")</f>
        <v/>
      </c>
      <c r="AW135" s="40" t="str">
        <f>IFERROR(#REF!/GAMSopt!AV135,"")</f>
        <v/>
      </c>
      <c r="AX135" s="40" t="str">
        <f>IFERROR(#REF!/GAMSopt!AW135,"")</f>
        <v/>
      </c>
      <c r="AY135" s="40" t="str">
        <f>IFERROR(#REF!/GAMSopt!AX135,"")</f>
        <v/>
      </c>
      <c r="AZ135" s="40" t="str">
        <f>IFERROR(#REF!/GAMSopt!AY135,"")</f>
        <v/>
      </c>
      <c r="BA135" s="40" t="str">
        <f>IFERROR(#REF!/GAMSopt!AZ135,"")</f>
        <v/>
      </c>
      <c r="BB135" s="40" t="str">
        <f>IFERROR(#REF!/GAMSopt!BA135,"")</f>
        <v/>
      </c>
      <c r="BC135" s="40" t="str">
        <f>IFERROR(#REF!/GAMSopt!BB135,"")</f>
        <v/>
      </c>
      <c r="BD135" s="40" t="str">
        <f>IFERROR(#REF!/GAMSopt!BC135,"")</f>
        <v/>
      </c>
      <c r="BE135" s="40" t="str">
        <f>IFERROR(#REF!/GAMSopt!BD135,"")</f>
        <v/>
      </c>
      <c r="BF135" s="40" t="str">
        <f>IFERROR(#REF!/GAMSopt!BE135,"")</f>
        <v/>
      </c>
      <c r="BG135" s="40" t="str">
        <f>IFERROR(#REF!/GAMSopt!BF135,"")</f>
        <v/>
      </c>
      <c r="BH135" s="40" t="str">
        <f>IFERROR(#REF!/GAMSopt!BG135,"")</f>
        <v/>
      </c>
      <c r="BI135" s="40" t="str">
        <f>IFERROR(#REF!/GAMSopt!BH135,"")</f>
        <v/>
      </c>
      <c r="BJ135" s="40" t="str">
        <f>IFERROR(#REF!/GAMSopt!BI135,"")</f>
        <v/>
      </c>
    </row>
    <row r="136" spans="1:62" x14ac:dyDescent="0.15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1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15">
      <c r="A138" t="e">
        <f>#REF!</f>
        <v>#REF!</v>
      </c>
      <c r="B138" t="str">
        <f>GAMSopt!A138</f>
        <v>Interest Rate (Real Rate of Return)</v>
      </c>
      <c r="C138" s="40" t="str">
        <f>IFERROR(#REF!/GAMSopt!B138,"")</f>
        <v/>
      </c>
      <c r="D138" s="40" t="str">
        <f>IFERROR(#REF!/GAMSopt!C138,"")</f>
        <v/>
      </c>
      <c r="E138" s="40" t="str">
        <f>IFERROR(#REF!/GAMSopt!D138,"")</f>
        <v/>
      </c>
      <c r="F138" s="40" t="str">
        <f>IFERROR(#REF!/GAMSopt!E138,"")</f>
        <v/>
      </c>
      <c r="G138" s="40" t="str">
        <f>IFERROR(#REF!/GAMSopt!F138,"")</f>
        <v/>
      </c>
      <c r="H138" s="40" t="str">
        <f>IFERROR(#REF!/GAMSopt!G138,"")</f>
        <v/>
      </c>
      <c r="I138" s="40" t="str">
        <f>IFERROR(#REF!/GAMSopt!H138,"")</f>
        <v/>
      </c>
      <c r="J138" s="40" t="str">
        <f>IFERROR(#REF!/GAMSopt!I138,"")</f>
        <v/>
      </c>
      <c r="K138" s="40" t="str">
        <f>IFERROR(#REF!/GAMSopt!J138,"")</f>
        <v/>
      </c>
      <c r="L138" s="40" t="str">
        <f>IFERROR(#REF!/GAMSopt!K138,"")</f>
        <v/>
      </c>
      <c r="M138" s="40" t="str">
        <f>IFERROR(#REF!/GAMSopt!L138,"")</f>
        <v/>
      </c>
      <c r="N138" s="40" t="str">
        <f>IFERROR(#REF!/GAMSopt!M138,"")</f>
        <v/>
      </c>
      <c r="O138" s="40" t="str">
        <f>IFERROR(#REF!/GAMSopt!N138,"")</f>
        <v/>
      </c>
      <c r="P138" s="40" t="str">
        <f>IFERROR(#REF!/GAMSopt!O138,"")</f>
        <v/>
      </c>
      <c r="Q138" s="40" t="str">
        <f>IFERROR(#REF!/GAMSopt!P138,"")</f>
        <v/>
      </c>
      <c r="R138" s="40" t="str">
        <f>IFERROR(#REF!/GAMSopt!Q138,"")</f>
        <v/>
      </c>
      <c r="S138" s="40" t="str">
        <f>IFERROR(#REF!/GAMSopt!R138,"")</f>
        <v/>
      </c>
      <c r="T138" s="40" t="str">
        <f>IFERROR(#REF!/GAMSopt!S138,"")</f>
        <v/>
      </c>
      <c r="U138" s="40" t="str">
        <f>IFERROR(#REF!/GAMSopt!T138,"")</f>
        <v/>
      </c>
      <c r="V138" s="40" t="str">
        <f>IFERROR(#REF!/GAMSopt!U138,"")</f>
        <v/>
      </c>
      <c r="W138" s="40" t="str">
        <f>IFERROR(#REF!/GAMSopt!V138,"")</f>
        <v/>
      </c>
      <c r="X138" s="40" t="str">
        <f>IFERROR(#REF!/GAMSopt!W138,"")</f>
        <v/>
      </c>
      <c r="Y138" s="40" t="str">
        <f>IFERROR(#REF!/GAMSopt!X138,"")</f>
        <v/>
      </c>
      <c r="Z138" s="40" t="str">
        <f>IFERROR(#REF!/GAMSopt!Y138,"")</f>
        <v/>
      </c>
      <c r="AA138" s="40" t="str">
        <f>IFERROR(#REF!/GAMSopt!Z138,"")</f>
        <v/>
      </c>
      <c r="AB138" s="40" t="str">
        <f>IFERROR(#REF!/GAMSopt!AA138,"")</f>
        <v/>
      </c>
      <c r="AC138" s="40" t="str">
        <f>IFERROR(#REF!/GAMSopt!AB138,"")</f>
        <v/>
      </c>
      <c r="AD138" s="40" t="str">
        <f>IFERROR(#REF!/GAMSopt!AC138,"")</f>
        <v/>
      </c>
      <c r="AE138" s="40" t="str">
        <f>IFERROR(#REF!/GAMSopt!AD138,"")</f>
        <v/>
      </c>
      <c r="AF138" s="40" t="str">
        <f>IFERROR(#REF!/GAMSopt!AE138,"")</f>
        <v/>
      </c>
      <c r="AG138" s="40" t="str">
        <f>IFERROR(#REF!/GAMSopt!AF138,"")</f>
        <v/>
      </c>
      <c r="AH138" s="40" t="str">
        <f>IFERROR(#REF!/GAMSopt!AG138,"")</f>
        <v/>
      </c>
      <c r="AI138" s="40" t="str">
        <f>IFERROR(#REF!/GAMSopt!AH138,"")</f>
        <v/>
      </c>
      <c r="AJ138" s="40" t="str">
        <f>IFERROR(#REF!/GAMSopt!AI138,"")</f>
        <v/>
      </c>
      <c r="AK138" s="40" t="str">
        <f>IFERROR(#REF!/GAMSopt!AJ138,"")</f>
        <v/>
      </c>
      <c r="AL138" s="40" t="str">
        <f>IFERROR(#REF!/GAMSopt!AK138,"")</f>
        <v/>
      </c>
      <c r="AM138" s="40" t="str">
        <f>IFERROR(#REF!/GAMSopt!AL138,"")</f>
        <v/>
      </c>
      <c r="AN138" s="40" t="str">
        <f>IFERROR(#REF!/GAMSopt!AM138,"")</f>
        <v/>
      </c>
      <c r="AO138" s="40" t="str">
        <f>IFERROR(#REF!/GAMSopt!AN138,"")</f>
        <v/>
      </c>
      <c r="AP138" s="40" t="str">
        <f>IFERROR(#REF!/GAMSopt!AO138,"")</f>
        <v/>
      </c>
      <c r="AQ138" s="40" t="str">
        <f>IFERROR(#REF!/GAMSopt!AP138,"")</f>
        <v/>
      </c>
      <c r="AR138" s="40" t="str">
        <f>IFERROR(#REF!/GAMSopt!AQ138,"")</f>
        <v/>
      </c>
      <c r="AS138" s="40" t="str">
        <f>IFERROR(#REF!/GAMSopt!AR138,"")</f>
        <v/>
      </c>
      <c r="AT138" s="40" t="str">
        <f>IFERROR(#REF!/GAMSopt!AS138,"")</f>
        <v/>
      </c>
      <c r="AU138" s="40" t="str">
        <f>IFERROR(#REF!/GAMSopt!AT138,"")</f>
        <v/>
      </c>
      <c r="AV138" s="40" t="str">
        <f>IFERROR(#REF!/GAMSopt!AU138,"")</f>
        <v/>
      </c>
      <c r="AW138" s="40" t="str">
        <f>IFERROR(#REF!/GAMSopt!AV138,"")</f>
        <v/>
      </c>
      <c r="AX138" s="40" t="str">
        <f>IFERROR(#REF!/GAMSopt!AW138,"")</f>
        <v/>
      </c>
      <c r="AY138" s="40" t="str">
        <f>IFERROR(#REF!/GAMSopt!AX138,"")</f>
        <v/>
      </c>
      <c r="AZ138" s="40" t="str">
        <f>IFERROR(#REF!/GAMSopt!AY138,"")</f>
        <v/>
      </c>
      <c r="BA138" s="40" t="str">
        <f>IFERROR(#REF!/GAMSopt!AZ138,"")</f>
        <v/>
      </c>
      <c r="BB138" s="40" t="str">
        <f>IFERROR(#REF!/GAMSopt!BA138,"")</f>
        <v/>
      </c>
      <c r="BC138" s="40" t="str">
        <f>IFERROR(#REF!/GAMSopt!BB138,"")</f>
        <v/>
      </c>
      <c r="BD138" s="40" t="str">
        <f>IFERROR(#REF!/GAMSopt!BC138,"")</f>
        <v/>
      </c>
      <c r="BE138" s="40" t="str">
        <f>IFERROR(#REF!/GAMSopt!BD138,"")</f>
        <v/>
      </c>
      <c r="BF138" s="40" t="str">
        <f>IFERROR(#REF!/GAMSopt!BE138,"")</f>
        <v/>
      </c>
      <c r="BG138" s="40" t="str">
        <f>IFERROR(#REF!/GAMSopt!BF138,"")</f>
        <v/>
      </c>
      <c r="BH138" s="40" t="str">
        <f>IFERROR(#REF!/GAMSopt!BG138,"")</f>
        <v/>
      </c>
      <c r="BI138" s="40" t="str">
        <f>IFERROR(#REF!/GAMSopt!BH138,"")</f>
        <v/>
      </c>
      <c r="BJ138" s="40" t="str">
        <f>IFERROR(#REF!/GAMSopt!BI138,"")</f>
        <v/>
      </c>
    </row>
    <row r="143" spans="1:62" x14ac:dyDescent="0.1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15">
      <c r="D145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0000"/>
  </sheetPr>
  <dimension ref="A1:BI139"/>
  <sheetViews>
    <sheetView workbookViewId="0">
      <pane xSplit="2" ySplit="2" topLeftCell="C33" activePane="bottomRight" state="frozen"/>
      <selection pane="topRight" activeCell="C1" sqref="C1"/>
      <selection pane="bottomLeft" activeCell="A3" sqref="A3"/>
      <selection pane="bottomRight" activeCell="E43" sqref="E43"/>
    </sheetView>
  </sheetViews>
  <sheetFormatPr baseColWidth="10" defaultColWidth="8.83203125" defaultRowHeight="13" x14ac:dyDescent="0.15"/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15">
      <c r="A16" t="s">
        <v>226</v>
      </c>
      <c r="B16">
        <v>1.4999999999999999E-2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15">
      <c r="A19" t="s">
        <v>229</v>
      </c>
      <c r="B19">
        <v>1.45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854.32658495229998</v>
      </c>
      <c r="D87">
        <v>877.90621446670002</v>
      </c>
      <c r="E87">
        <v>900.63170362810001</v>
      </c>
      <c r="F87">
        <v>921.76253473630004</v>
      </c>
      <c r="G87">
        <v>940.34858512170001</v>
      </c>
      <c r="H87">
        <v>955.25206100720004</v>
      </c>
      <c r="I87">
        <v>965.16971892089998</v>
      </c>
      <c r="J87">
        <v>968.65686635889995</v>
      </c>
      <c r="K87">
        <v>964.15336641620002</v>
      </c>
      <c r="L87">
        <v>950.00915126140001</v>
      </c>
      <c r="M87">
        <v>932.54911696190004</v>
      </c>
      <c r="N87">
        <v>917.18208601959998</v>
      </c>
      <c r="O87">
        <v>903.65765659160002</v>
      </c>
      <c r="P87">
        <v>891.75414899700002</v>
      </c>
      <c r="Q87">
        <v>881.27557587169997</v>
      </c>
      <c r="R87">
        <v>872.0488732686</v>
      </c>
      <c r="S87">
        <v>863.92138436599998</v>
      </c>
      <c r="T87">
        <v>856.75858354180002</v>
      </c>
      <c r="U87">
        <v>853.58464903799995</v>
      </c>
      <c r="V87">
        <v>853.10741023219998</v>
      </c>
      <c r="W87">
        <v>852.64235929929998</v>
      </c>
      <c r="X87">
        <v>852.18917872470001</v>
      </c>
      <c r="Y87">
        <v>851.74755957440004</v>
      </c>
      <c r="Z87">
        <v>851.31720124790002</v>
      </c>
      <c r="AA87">
        <v>850.8978112392</v>
      </c>
      <c r="AB87">
        <v>850.4891049053</v>
      </c>
      <c r="AC87">
        <v>845.96632006070001</v>
      </c>
      <c r="AD87">
        <v>841.96672405100003</v>
      </c>
      <c r="AE87">
        <v>838.42435860490002</v>
      </c>
      <c r="AF87">
        <v>815.70311703310006</v>
      </c>
      <c r="AG87">
        <v>789.47035226339995</v>
      </c>
      <c r="AH87">
        <v>760.65153608970002</v>
      </c>
      <c r="AI87">
        <v>730.22605464970002</v>
      </c>
      <c r="AJ87">
        <v>699.20834826129999</v>
      </c>
      <c r="AK87">
        <v>668.61881845419998</v>
      </c>
      <c r="AL87">
        <v>639.44306881379998</v>
      </c>
      <c r="AM87">
        <v>612.57991183280001</v>
      </c>
      <c r="AN87">
        <v>588.78170755960002</v>
      </c>
      <c r="AO87">
        <v>568.59473156169997</v>
      </c>
      <c r="AP87">
        <v>552.31088273299997</v>
      </c>
      <c r="AQ87">
        <v>539.9433596934</v>
      </c>
      <c r="AR87">
        <v>531.23597275029999</v>
      </c>
      <c r="AS87">
        <v>525.70856467479996</v>
      </c>
      <c r="AT87">
        <v>522.73224551769999</v>
      </c>
      <c r="AU87">
        <v>521.62184166500003</v>
      </c>
      <c r="AV87">
        <v>521.73187156539996</v>
      </c>
      <c r="AW87">
        <v>522.54632804139999</v>
      </c>
      <c r="AX87">
        <v>523.75915836820002</v>
      </c>
      <c r="AY87">
        <v>525.34780476510002</v>
      </c>
      <c r="AZ87">
        <v>527.64533632630003</v>
      </c>
      <c r="BA87">
        <v>533.89268078580005</v>
      </c>
      <c r="BB87">
        <v>541.77500416700002</v>
      </c>
      <c r="BC87">
        <v>553.69692346559998</v>
      </c>
      <c r="BD87">
        <v>572.51139877510002</v>
      </c>
      <c r="BE87">
        <v>601.50393519709996</v>
      </c>
      <c r="BF87">
        <v>644.28461210659998</v>
      </c>
      <c r="BG87">
        <v>704.60249668539996</v>
      </c>
      <c r="BH87">
        <v>786.17700394509995</v>
      </c>
      <c r="BI87">
        <v>892.87879295380003</v>
      </c>
    </row>
    <row r="88" spans="1:61" x14ac:dyDescent="0.15">
      <c r="A88" t="s">
        <v>46</v>
      </c>
      <c r="B88">
        <v>389.85915492959998</v>
      </c>
      <c r="C88">
        <v>401.09229340489998</v>
      </c>
      <c r="D88">
        <v>412.16254200309999</v>
      </c>
      <c r="E88">
        <v>422.83178574089999</v>
      </c>
      <c r="F88">
        <v>432.752363726</v>
      </c>
      <c r="G88">
        <v>441.47820897730003</v>
      </c>
      <c r="H88">
        <v>448.4751460128</v>
      </c>
      <c r="I88">
        <v>453.13132343709998</v>
      </c>
      <c r="J88">
        <v>454.76848185860001</v>
      </c>
      <c r="K88">
        <v>452.65416263669999</v>
      </c>
      <c r="L88">
        <v>446.01368603819998</v>
      </c>
      <c r="M88">
        <v>437.81648683660001</v>
      </c>
      <c r="N88">
        <v>430.60191831899999</v>
      </c>
      <c r="O88">
        <v>424.25242093499998</v>
      </c>
      <c r="P88">
        <v>418.66391971690001</v>
      </c>
      <c r="Q88">
        <v>413.74440181770001</v>
      </c>
      <c r="R88">
        <v>409.41261655800002</v>
      </c>
      <c r="S88">
        <v>405.59689406849998</v>
      </c>
      <c r="T88">
        <v>402.23407678019998</v>
      </c>
      <c r="U88">
        <v>400.74396668449998</v>
      </c>
      <c r="V88">
        <v>400.51991090720003</v>
      </c>
      <c r="W88">
        <v>400.30157713580002</v>
      </c>
      <c r="X88">
        <v>400.08881630270002</v>
      </c>
      <c r="Y88">
        <v>399.8814833683</v>
      </c>
      <c r="Z88">
        <v>399.67943720559998</v>
      </c>
      <c r="AA88">
        <v>399.4825404879</v>
      </c>
      <c r="AB88">
        <v>399.29065958000001</v>
      </c>
      <c r="AC88">
        <v>397.16728641349999</v>
      </c>
      <c r="AD88">
        <v>395.28954180800002</v>
      </c>
      <c r="AE88">
        <v>393.62645943889999</v>
      </c>
      <c r="AF88">
        <v>382.95920987469998</v>
      </c>
      <c r="AG88">
        <v>370.64335787020002</v>
      </c>
      <c r="AH88">
        <v>357.1133972252</v>
      </c>
      <c r="AI88">
        <v>342.82913363839998</v>
      </c>
      <c r="AJ88">
        <v>328.26683016959998</v>
      </c>
      <c r="AK88">
        <v>313.9055485701</v>
      </c>
      <c r="AL88">
        <v>300.20801352759997</v>
      </c>
      <c r="AM88">
        <v>287.5962027384</v>
      </c>
      <c r="AN88">
        <v>276.42333688240001</v>
      </c>
      <c r="AO88">
        <v>266.94588336229998</v>
      </c>
      <c r="AP88">
        <v>259.30088391219999</v>
      </c>
      <c r="AQ88">
        <v>253.49453506730001</v>
      </c>
      <c r="AR88">
        <v>249.40655997659999</v>
      </c>
      <c r="AS88">
        <v>246.81153271119999</v>
      </c>
      <c r="AT88">
        <v>245.41419977359999</v>
      </c>
      <c r="AU88">
        <v>244.89288341080001</v>
      </c>
      <c r="AV88">
        <v>244.944540641</v>
      </c>
      <c r="AW88">
        <v>245.32691457339999</v>
      </c>
      <c r="AX88">
        <v>245.8963184827</v>
      </c>
      <c r="AY88">
        <v>246.64216186159999</v>
      </c>
      <c r="AZ88">
        <v>247.7208151767</v>
      </c>
      <c r="BA88">
        <v>250.6538407445</v>
      </c>
      <c r="BB88">
        <v>254.3544620502</v>
      </c>
      <c r="BC88">
        <v>259.9516072609</v>
      </c>
      <c r="BD88">
        <v>268.78469426060002</v>
      </c>
      <c r="BE88">
        <v>282.39621370750001</v>
      </c>
      <c r="BF88">
        <v>302.4810385477</v>
      </c>
      <c r="BG88">
        <v>330.79929421849999</v>
      </c>
      <c r="BH88">
        <v>369.0971849508</v>
      </c>
      <c r="BI88">
        <v>419.19192157459997</v>
      </c>
    </row>
    <row r="89" spans="1:61" x14ac:dyDescent="0.15">
      <c r="A89" t="s">
        <v>0</v>
      </c>
      <c r="B89">
        <v>1527</v>
      </c>
      <c r="C89">
        <v>1541.1078616667</v>
      </c>
      <c r="D89">
        <v>1556.7454026974001</v>
      </c>
      <c r="E89">
        <v>1573.8196477583001</v>
      </c>
      <c r="F89">
        <v>1592.1967866093</v>
      </c>
      <c r="G89">
        <v>1611.6833079838</v>
      </c>
      <c r="H89">
        <v>1632.0099917649</v>
      </c>
      <c r="I89">
        <v>1652.8184848722999</v>
      </c>
      <c r="J89">
        <v>1673.6503806615999</v>
      </c>
      <c r="K89">
        <v>1693.9388561829001</v>
      </c>
      <c r="L89">
        <v>1713.0029392035001</v>
      </c>
      <c r="M89">
        <v>1730.044254397</v>
      </c>
      <c r="N89">
        <v>1744.8536130294001</v>
      </c>
      <c r="O89">
        <v>1757.7063419786</v>
      </c>
      <c r="P89">
        <v>1768.8444895815001</v>
      </c>
      <c r="Q89">
        <v>1778.4807121435999</v>
      </c>
      <c r="R89">
        <v>1786.8017351111</v>
      </c>
      <c r="S89">
        <v>1793.9714292402</v>
      </c>
      <c r="T89">
        <v>1800.1335397135001</v>
      </c>
      <c r="U89">
        <v>1805.4141035288001</v>
      </c>
      <c r="V89">
        <v>1810.2001385665999</v>
      </c>
      <c r="W89">
        <v>1814.7491494372</v>
      </c>
      <c r="X89">
        <v>1819.0718900162001</v>
      </c>
      <c r="Y89">
        <v>1823.1786469680001</v>
      </c>
      <c r="Z89">
        <v>1827.0792595855</v>
      </c>
      <c r="AA89">
        <v>1830.7831387977999</v>
      </c>
      <c r="AB89">
        <v>1834.2992853809001</v>
      </c>
      <c r="AC89">
        <v>1837.6363074033</v>
      </c>
      <c r="AD89">
        <v>1840.4394822439001</v>
      </c>
      <c r="AE89">
        <v>1842.7766495865001</v>
      </c>
      <c r="AF89">
        <v>1844.7070745167</v>
      </c>
      <c r="AG89">
        <v>1844.5596246099001</v>
      </c>
      <c r="AH89">
        <v>1842.1101246354001</v>
      </c>
      <c r="AI89">
        <v>1837.2249919522999</v>
      </c>
      <c r="AJ89">
        <v>1829.8622819883001</v>
      </c>
      <c r="AK89">
        <v>1820.0710314152</v>
      </c>
      <c r="AL89">
        <v>1807.9880680373001</v>
      </c>
      <c r="AM89">
        <v>1793.8313642004</v>
      </c>
      <c r="AN89">
        <v>1777.8890862502001</v>
      </c>
      <c r="AO89">
        <v>1760.5038409587</v>
      </c>
      <c r="AP89">
        <v>1742.0523175915</v>
      </c>
      <c r="AQ89">
        <v>1722.9215114998001</v>
      </c>
      <c r="AR89">
        <v>1703.4837780283001</v>
      </c>
      <c r="AS89">
        <v>1684.0737244060999</v>
      </c>
      <c r="AT89">
        <v>1664.9700421313</v>
      </c>
      <c r="AU89">
        <v>1646.3847017511</v>
      </c>
      <c r="AV89">
        <v>1628.4607242768</v>
      </c>
      <c r="AW89">
        <v>1611.2784893969999</v>
      </c>
      <c r="AX89">
        <v>1594.8696869189</v>
      </c>
      <c r="AY89">
        <v>1579.2377807809</v>
      </c>
      <c r="AZ89">
        <v>1564.3841090656999</v>
      </c>
      <c r="BA89">
        <v>1550.3392659640999</v>
      </c>
      <c r="BB89">
        <v>1537.4177988414999</v>
      </c>
      <c r="BC89">
        <v>1525.7177077409999</v>
      </c>
      <c r="BD89">
        <v>1515.5445987200001</v>
      </c>
      <c r="BE89">
        <v>1507.4426618027001</v>
      </c>
      <c r="BF89">
        <v>1502.2229940801001</v>
      </c>
      <c r="BG89">
        <v>1500.9812651853999</v>
      </c>
      <c r="BH89">
        <v>1505.0983301245999</v>
      </c>
      <c r="BI89">
        <v>1516.2259770067999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10011.426551693399</v>
      </c>
      <c r="F90">
        <v>10011.9822443516</v>
      </c>
      <c r="G90">
        <v>10012.5836923106</v>
      </c>
      <c r="H90">
        <v>10013.233653584401</v>
      </c>
      <c r="I90">
        <v>10013.934212205701</v>
      </c>
      <c r="J90">
        <v>10014.6865556213</v>
      </c>
      <c r="K90">
        <v>10015.490724860399</v>
      </c>
      <c r="L90">
        <v>10016.345343881299</v>
      </c>
      <c r="M90">
        <v>10017.2473346757</v>
      </c>
      <c r="N90">
        <v>10018.191624336199</v>
      </c>
      <c r="O90">
        <v>10019.1726186956</v>
      </c>
      <c r="P90">
        <v>10020.1854137917</v>
      </c>
      <c r="Q90">
        <v>10021.2257124385</v>
      </c>
      <c r="R90">
        <v>10022.2897505409</v>
      </c>
      <c r="S90">
        <v>10023.374232087899</v>
      </c>
      <c r="T90">
        <v>10024.4762718577</v>
      </c>
      <c r="U90">
        <v>10025.5933449652</v>
      </c>
      <c r="V90">
        <v>10026.7232424701</v>
      </c>
      <c r="W90">
        <v>10027.864723722199</v>
      </c>
      <c r="X90">
        <v>10029.0171922515</v>
      </c>
      <c r="Y90">
        <v>10030.180078674201</v>
      </c>
      <c r="Z90">
        <v>10031.352839515101</v>
      </c>
      <c r="AA90">
        <v>10032.534956080701</v>
      </c>
      <c r="AB90">
        <v>10033.725933379999</v>
      </c>
      <c r="AC90">
        <v>10034.925299090901</v>
      </c>
      <c r="AD90">
        <v>10036.132602571</v>
      </c>
      <c r="AE90">
        <v>10037.346506523199</v>
      </c>
      <c r="AF90">
        <v>10038.565843701301</v>
      </c>
      <c r="AG90">
        <v>10039.789595415299</v>
      </c>
      <c r="AH90">
        <v>10041.0125654884</v>
      </c>
      <c r="AI90">
        <v>10042.2289990591</v>
      </c>
      <c r="AJ90">
        <v>10043.432809251801</v>
      </c>
      <c r="AK90">
        <v>10044.6178063837</v>
      </c>
      <c r="AL90">
        <v>10045.777925452499</v>
      </c>
      <c r="AM90">
        <v>10046.9074455728</v>
      </c>
      <c r="AN90">
        <v>10048.0011927204</v>
      </c>
      <c r="AO90">
        <v>10049.054715033501</v>
      </c>
      <c r="AP90">
        <v>10050.064418669601</v>
      </c>
      <c r="AQ90">
        <v>10051.0276527223</v>
      </c>
      <c r="AR90">
        <v>10051.942734668201</v>
      </c>
      <c r="AS90">
        <v>10052.8089134403</v>
      </c>
      <c r="AT90">
        <v>10053.626274743099</v>
      </c>
      <c r="AU90">
        <v>10054.395600980701</v>
      </c>
      <c r="AV90">
        <v>10055.1182042197</v>
      </c>
      <c r="AW90">
        <v>10055.795753636499</v>
      </c>
      <c r="AX90">
        <v>10056.4301187931</v>
      </c>
      <c r="AY90">
        <v>10057.0232478453</v>
      </c>
      <c r="AZ90">
        <v>10057.5770969511</v>
      </c>
      <c r="BA90">
        <v>10058.093624953601</v>
      </c>
      <c r="BB90">
        <v>10058.574866520101</v>
      </c>
      <c r="BC90">
        <v>10059.0236419997</v>
      </c>
      <c r="BD90">
        <v>10059.443015789901</v>
      </c>
      <c r="BE90">
        <v>10059.8368152689</v>
      </c>
      <c r="BF90">
        <v>10060.210226998201</v>
      </c>
      <c r="BG90">
        <v>10060.5704635318</v>
      </c>
      <c r="BH90">
        <v>10060.9274741633</v>
      </c>
      <c r="BI90">
        <v>10061.2946569661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123.9727532884</v>
      </c>
      <c r="D92">
        <v>160.0635156184</v>
      </c>
      <c r="E92">
        <v>197.4959063531</v>
      </c>
      <c r="F92">
        <v>235.25514998520001</v>
      </c>
      <c r="G92">
        <v>272.08563451589998</v>
      </c>
      <c r="H92">
        <v>306.49092730580003</v>
      </c>
      <c r="I92">
        <v>336.73777442779999</v>
      </c>
      <c r="J92">
        <v>360.86527105430002</v>
      </c>
      <c r="K92">
        <v>376.69930385880002</v>
      </c>
      <c r="L92">
        <v>381.86970113500001</v>
      </c>
      <c r="M92">
        <v>381.86970113500001</v>
      </c>
      <c r="N92">
        <v>381.86970113500001</v>
      </c>
      <c r="O92">
        <v>381.86970113500001</v>
      </c>
      <c r="P92">
        <v>381.86970113500001</v>
      </c>
      <c r="Q92">
        <v>381.86970113500001</v>
      </c>
      <c r="R92">
        <v>381.86970113500001</v>
      </c>
      <c r="S92">
        <v>381.86970113500001</v>
      </c>
      <c r="T92">
        <v>381.86970113500001</v>
      </c>
      <c r="U92">
        <v>385.012324019</v>
      </c>
      <c r="V92">
        <v>390.38615412799999</v>
      </c>
      <c r="W92">
        <v>395.55970441540001</v>
      </c>
      <c r="X92">
        <v>400.5402202272</v>
      </c>
      <c r="Y92">
        <v>405.33503427369999</v>
      </c>
      <c r="Z92">
        <v>409.9514812635</v>
      </c>
      <c r="AA92">
        <v>414.39683251920002</v>
      </c>
      <c r="AB92">
        <v>418.67824645680003</v>
      </c>
      <c r="AC92">
        <v>418.67824645680003</v>
      </c>
      <c r="AD92">
        <v>418.67824645680003</v>
      </c>
      <c r="AE92">
        <v>418.67824645680003</v>
      </c>
      <c r="AF92">
        <v>399.09980231409997</v>
      </c>
      <c r="AG92">
        <v>373.9377676085</v>
      </c>
      <c r="AH92">
        <v>343.88796413879999</v>
      </c>
      <c r="AI92">
        <v>309.79021767069997</v>
      </c>
      <c r="AJ92">
        <v>272.61075877849999</v>
      </c>
      <c r="AK92">
        <v>233.41269334410001</v>
      </c>
      <c r="AL92">
        <v>193.31227364590001</v>
      </c>
      <c r="AM92">
        <v>153.4204723492</v>
      </c>
      <c r="AN92">
        <v>114.7725687942</v>
      </c>
      <c r="AO92">
        <v>78.252935034499998</v>
      </c>
      <c r="AP92">
        <v>44.526518647899998</v>
      </c>
      <c r="AQ92">
        <v>13.9908253078</v>
      </c>
      <c r="AR92">
        <v>-13.2396917699</v>
      </c>
      <c r="AS92">
        <v>-37.311357582699998</v>
      </c>
      <c r="AT92">
        <v>-58.574304021700001</v>
      </c>
      <c r="AU92">
        <v>-77.500967064899996</v>
      </c>
      <c r="AV92">
        <v>-94.592507437999998</v>
      </c>
      <c r="AW92">
        <v>-110.2828932556</v>
      </c>
      <c r="AX92">
        <v>-124.8446257148</v>
      </c>
      <c r="AY92">
        <v>-138.29485677529999</v>
      </c>
      <c r="AZ92">
        <v>-150.29722812080001</v>
      </c>
      <c r="BA92">
        <v>-157.5782629983</v>
      </c>
      <c r="BB92">
        <v>-162.1362165635</v>
      </c>
      <c r="BC92">
        <v>-161.46565399790001</v>
      </c>
      <c r="BD92">
        <v>-152.40494680899999</v>
      </c>
      <c r="BE92">
        <v>-131.12057413720001</v>
      </c>
      <c r="BF92">
        <v>-93.1861742703</v>
      </c>
      <c r="BG92">
        <v>-33.749798892100003</v>
      </c>
      <c r="BH92">
        <v>52.298770466599997</v>
      </c>
      <c r="BI92">
        <v>170.495378383</v>
      </c>
    </row>
    <row r="93" spans="1:61" x14ac:dyDescent="0.15">
      <c r="A93" t="s">
        <v>300</v>
      </c>
      <c r="B93">
        <v>1.4999999999999999E-2</v>
      </c>
      <c r="C93">
        <v>2.06621255E-2</v>
      </c>
      <c r="D93">
        <v>2.66772526E-2</v>
      </c>
      <c r="E93">
        <v>3.2915984400000001E-2</v>
      </c>
      <c r="F93">
        <v>3.92091917E-2</v>
      </c>
      <c r="G93">
        <v>4.5347605800000003E-2</v>
      </c>
      <c r="H93">
        <v>5.1081821200000002E-2</v>
      </c>
      <c r="I93">
        <v>5.6122962399999997E-2</v>
      </c>
      <c r="J93">
        <v>6.01442118E-2</v>
      </c>
      <c r="K93">
        <v>6.2783217299999999E-2</v>
      </c>
      <c r="L93">
        <v>6.3644950199999994E-2</v>
      </c>
      <c r="M93">
        <v>6.3644950199999994E-2</v>
      </c>
      <c r="N93">
        <v>6.3644950199999994E-2</v>
      </c>
      <c r="O93">
        <v>6.3644950199999994E-2</v>
      </c>
      <c r="P93">
        <v>6.3644950199999994E-2</v>
      </c>
      <c r="Q93">
        <v>6.3644950199999994E-2</v>
      </c>
      <c r="R93">
        <v>6.3644950199999994E-2</v>
      </c>
      <c r="S93">
        <v>6.3644950199999994E-2</v>
      </c>
      <c r="T93">
        <v>6.3644950199999994E-2</v>
      </c>
      <c r="U93">
        <v>6.4168720700000001E-2</v>
      </c>
      <c r="V93">
        <v>6.5064359000000002E-2</v>
      </c>
      <c r="W93">
        <v>6.5926617399999998E-2</v>
      </c>
      <c r="X93">
        <v>6.6756703400000006E-2</v>
      </c>
      <c r="Y93">
        <v>6.7555839000000006E-2</v>
      </c>
      <c r="Z93">
        <v>6.8325246899999997E-2</v>
      </c>
      <c r="AA93">
        <v>6.9066138799999996E-2</v>
      </c>
      <c r="AB93">
        <v>6.9779707699999999E-2</v>
      </c>
      <c r="AC93">
        <v>6.9779707699999999E-2</v>
      </c>
      <c r="AD93">
        <v>6.9779707699999999E-2</v>
      </c>
      <c r="AE93">
        <v>6.9779707699999999E-2</v>
      </c>
      <c r="AF93">
        <v>6.6516633699999994E-2</v>
      </c>
      <c r="AG93">
        <v>6.23229613E-2</v>
      </c>
      <c r="AH93">
        <v>5.7314660699999999E-2</v>
      </c>
      <c r="AI93">
        <v>5.16317029E-2</v>
      </c>
      <c r="AJ93">
        <v>4.5435126499999999E-2</v>
      </c>
      <c r="AK93">
        <v>3.8902115600000002E-2</v>
      </c>
      <c r="AL93">
        <v>3.2218712300000001E-2</v>
      </c>
      <c r="AM93">
        <v>2.5570078699999998E-2</v>
      </c>
      <c r="AN93">
        <v>1.9128761500000001E-2</v>
      </c>
      <c r="AO93">
        <v>1.30421558E-2</v>
      </c>
      <c r="AP93">
        <v>7.4210863999999996E-3</v>
      </c>
      <c r="AQ93">
        <v>2.3318041999999999E-3</v>
      </c>
      <c r="AR93">
        <v>-2.2066153E-3</v>
      </c>
      <c r="AS93">
        <v>-6.2185595999999996E-3</v>
      </c>
      <c r="AT93">
        <v>-9.7623840000000007E-3</v>
      </c>
      <c r="AU93">
        <v>-1.2916827800000001E-2</v>
      </c>
      <c r="AV93">
        <v>-1.5765417899999998E-2</v>
      </c>
      <c r="AW93">
        <v>-1.8380482199999999E-2</v>
      </c>
      <c r="AX93">
        <v>-2.0807437599999999E-2</v>
      </c>
      <c r="AY93">
        <v>-2.3049142799999998E-2</v>
      </c>
      <c r="AZ93">
        <v>-2.5049538E-2</v>
      </c>
      <c r="BA93">
        <v>-2.62630438E-2</v>
      </c>
      <c r="BB93">
        <v>-2.7022702799999999E-2</v>
      </c>
      <c r="BC93">
        <v>-2.6910942300000001E-2</v>
      </c>
      <c r="BD93">
        <v>-2.5400824499999999E-2</v>
      </c>
      <c r="BE93">
        <v>-2.1853429000000001E-2</v>
      </c>
      <c r="BF93">
        <v>-1.5531029E-2</v>
      </c>
      <c r="BG93">
        <v>-5.6249665000000001E-3</v>
      </c>
      <c r="BH93">
        <v>8.7164617000000007E-3</v>
      </c>
      <c r="BI93">
        <v>2.8415896400000001E-2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</v>
      </c>
      <c r="C99">
        <v>0.91809140339999995</v>
      </c>
      <c r="D99">
        <v>1.0372483909000001</v>
      </c>
      <c r="E99">
        <v>1.1564491176</v>
      </c>
      <c r="F99">
        <v>1.2744376336000001</v>
      </c>
      <c r="G99">
        <v>1.3896660378000001</v>
      </c>
      <c r="H99">
        <v>1.5002550486999999</v>
      </c>
      <c r="I99">
        <v>1.6039599634999999</v>
      </c>
      <c r="J99">
        <v>1.6981296297999999</v>
      </c>
      <c r="K99">
        <v>1.7796446017000001</v>
      </c>
      <c r="L99">
        <v>1.8448153923999999</v>
      </c>
      <c r="M99">
        <v>1.8938654093</v>
      </c>
      <c r="N99">
        <v>1.9300487607000001</v>
      </c>
      <c r="O99">
        <v>1.9560767178</v>
      </c>
      <c r="P99">
        <v>1.9741974956999999</v>
      </c>
      <c r="Q99">
        <v>1.9862656049</v>
      </c>
      <c r="R99">
        <v>1.9938019767999999</v>
      </c>
      <c r="S99">
        <v>1.998045938</v>
      </c>
      <c r="T99">
        <v>2</v>
      </c>
      <c r="U99">
        <v>2</v>
      </c>
      <c r="V99">
        <v>2</v>
      </c>
      <c r="W99">
        <v>2</v>
      </c>
      <c r="X99">
        <v>2</v>
      </c>
      <c r="Y99">
        <v>2</v>
      </c>
      <c r="Z99">
        <v>2</v>
      </c>
      <c r="AA99">
        <v>2</v>
      </c>
      <c r="AB99">
        <v>2</v>
      </c>
      <c r="AC99">
        <v>1.9973869704</v>
      </c>
      <c r="AD99">
        <v>1.9928312976</v>
      </c>
      <c r="AE99">
        <v>1.9868734476000001</v>
      </c>
      <c r="AF99">
        <v>1.9672031567999999</v>
      </c>
      <c r="AG99">
        <v>1.9328910502000001</v>
      </c>
      <c r="AH99">
        <v>1.8835167564999999</v>
      </c>
      <c r="AI99">
        <v>1.8191790504000001</v>
      </c>
      <c r="AJ99">
        <v>1.7405244103999999</v>
      </c>
      <c r="AK99">
        <v>1.6487821113000001</v>
      </c>
      <c r="AL99">
        <v>1.5457879635</v>
      </c>
      <c r="AM99">
        <v>1.4339728976999999</v>
      </c>
      <c r="AN99">
        <v>1.3162903151000001</v>
      </c>
      <c r="AO99">
        <v>1.1960623744000001</v>
      </c>
      <c r="AP99">
        <v>1.0767433367000001</v>
      </c>
      <c r="AQ99">
        <v>0.96162546429999995</v>
      </c>
      <c r="AR99">
        <v>0.85353938640000004</v>
      </c>
      <c r="AS99">
        <v>0.75461224689999995</v>
      </c>
      <c r="AT99">
        <v>0.66613547039999998</v>
      </c>
      <c r="AU99">
        <v>0.58856491609999995</v>
      </c>
      <c r="AV99">
        <v>0.52164463670000005</v>
      </c>
      <c r="AW99">
        <v>0.46462547199999998</v>
      </c>
      <c r="AX99">
        <v>0.41654634820000003</v>
      </c>
      <c r="AY99">
        <v>0.37655442449999998</v>
      </c>
      <c r="AZ99">
        <v>0.34425167159999998</v>
      </c>
      <c r="BA99">
        <v>0.32255846510000002</v>
      </c>
      <c r="BB99">
        <v>0.31156769020000002</v>
      </c>
      <c r="BC99">
        <v>0.31363194859999999</v>
      </c>
      <c r="BD99">
        <v>0.33322174589999998</v>
      </c>
      <c r="BE99">
        <v>0.37652770260000001</v>
      </c>
      <c r="BF99">
        <v>0.4506804418</v>
      </c>
      <c r="BG99">
        <v>0.56263277570000003</v>
      </c>
      <c r="BH99">
        <v>0.71799841050000002</v>
      </c>
      <c r="BI99">
        <v>0.92037537039999995</v>
      </c>
    </row>
    <row r="100" spans="1:61" x14ac:dyDescent="0.15">
      <c r="A100" t="s">
        <v>305</v>
      </c>
      <c r="B100">
        <v>2.1423630968</v>
      </c>
      <c r="C100">
        <v>2.3230917830000002</v>
      </c>
      <c r="D100">
        <v>2.4973525526999998</v>
      </c>
      <c r="E100">
        <v>2.6624602127000001</v>
      </c>
      <c r="F100">
        <v>2.8146001053999998</v>
      </c>
      <c r="G100">
        <v>2.9490421178999999</v>
      </c>
      <c r="H100">
        <v>3.0602481788000002</v>
      </c>
      <c r="I100">
        <v>3.1418726935999999</v>
      </c>
      <c r="J100">
        <v>3.1866442739999998</v>
      </c>
      <c r="K100">
        <v>3.1860966885000002</v>
      </c>
      <c r="L100">
        <v>3.1300759715000002</v>
      </c>
      <c r="M100">
        <v>3.0533815221</v>
      </c>
      <c r="N100">
        <v>2.9872896838999998</v>
      </c>
      <c r="O100">
        <v>2.9308486373</v>
      </c>
      <c r="P100">
        <v>2.8831534983</v>
      </c>
      <c r="Q100">
        <v>2.8433528546</v>
      </c>
      <c r="R100">
        <v>2.8106527800999999</v>
      </c>
      <c r="S100">
        <v>2.7843187443000001</v>
      </c>
      <c r="T100">
        <v>2.7636758252</v>
      </c>
      <c r="U100">
        <v>2.7433286878000001</v>
      </c>
      <c r="V100">
        <v>2.7402627119999998</v>
      </c>
      <c r="W100">
        <v>2.7372733856</v>
      </c>
      <c r="X100">
        <v>2.7343587923000001</v>
      </c>
      <c r="Y100">
        <v>2.7315170639000002</v>
      </c>
      <c r="Z100">
        <v>2.7287463786999999</v>
      </c>
      <c r="AA100">
        <v>2.7260449605999999</v>
      </c>
      <c r="AB100">
        <v>2.7234110779999998</v>
      </c>
      <c r="AC100">
        <v>2.6941794746999999</v>
      </c>
      <c r="AD100">
        <v>2.6681988341</v>
      </c>
      <c r="AE100">
        <v>2.6450850119</v>
      </c>
      <c r="AF100">
        <v>2.4944664378999999</v>
      </c>
      <c r="AG100">
        <v>2.3152619459000001</v>
      </c>
      <c r="AH100">
        <v>2.1113942272999999</v>
      </c>
      <c r="AI100">
        <v>1.8876025633</v>
      </c>
      <c r="AJ100">
        <v>1.6496437692999999</v>
      </c>
      <c r="AK100">
        <v>1.4043976609</v>
      </c>
      <c r="AL100">
        <v>1.1597990997000001</v>
      </c>
      <c r="AM100">
        <v>0.92451123040000005</v>
      </c>
      <c r="AN100">
        <v>0.70728344089999995</v>
      </c>
      <c r="AO100">
        <v>0.51602139039999995</v>
      </c>
      <c r="AP100">
        <v>0.3567247181</v>
      </c>
      <c r="AQ100">
        <v>0.23256929900000001</v>
      </c>
      <c r="AR100">
        <v>0.1434394118</v>
      </c>
      <c r="AS100">
        <v>8.6098919100000004E-2</v>
      </c>
      <c r="AT100">
        <v>5.4972806700000001E-2</v>
      </c>
      <c r="AU100">
        <v>4.3314875599999997E-2</v>
      </c>
      <c r="AV100">
        <v>4.4471166999999999E-2</v>
      </c>
      <c r="AW100">
        <v>5.30226195E-2</v>
      </c>
      <c r="AX100">
        <v>6.57321607E-2</v>
      </c>
      <c r="AY100">
        <v>8.2335518799999993E-2</v>
      </c>
      <c r="AZ100">
        <v>0.1062590214</v>
      </c>
      <c r="BA100">
        <v>0.17078774059999999</v>
      </c>
      <c r="BB100">
        <v>0.25113517829999998</v>
      </c>
      <c r="BC100">
        <v>0.37046533269999998</v>
      </c>
      <c r="BD100">
        <v>0.55365539819999998</v>
      </c>
      <c r="BE100">
        <v>0.82448047930000001</v>
      </c>
      <c r="BF100">
        <v>1.2011515363</v>
      </c>
      <c r="BG100">
        <v>1.6917750409000001</v>
      </c>
      <c r="BH100">
        <v>2.2923444372000001</v>
      </c>
      <c r="BI100">
        <v>2.9900631209999999</v>
      </c>
    </row>
    <row r="101" spans="1:61" x14ac:dyDescent="0.15">
      <c r="A101" t="s">
        <v>306</v>
      </c>
      <c r="B101">
        <v>6.7999999999999996E-3</v>
      </c>
      <c r="C101">
        <v>2.6630000000000001E-2</v>
      </c>
      <c r="D101">
        <v>4.8916535099999998E-2</v>
      </c>
      <c r="E101">
        <v>7.3624831500000001E-2</v>
      </c>
      <c r="F101">
        <v>0.10069543860000001</v>
      </c>
      <c r="G101">
        <v>0.13003899350000001</v>
      </c>
      <c r="H101">
        <v>0.16152966960000001</v>
      </c>
      <c r="I101">
        <v>0.19499780410000001</v>
      </c>
      <c r="J101">
        <v>0.23022185810000001</v>
      </c>
      <c r="K101">
        <v>0.26691955239999998</v>
      </c>
      <c r="L101">
        <v>0.30473767860000001</v>
      </c>
      <c r="M101">
        <v>0.34323962149999998</v>
      </c>
      <c r="N101">
        <v>0.38200526610000002</v>
      </c>
      <c r="O101">
        <v>0.42070635350000002</v>
      </c>
      <c r="P101">
        <v>0.4590906126</v>
      </c>
      <c r="Q101">
        <v>0.49696828469999998</v>
      </c>
      <c r="R101">
        <v>0.53420071769999999</v>
      </c>
      <c r="S101">
        <v>0.57069074919999996</v>
      </c>
      <c r="T101">
        <v>0.60637462890000005</v>
      </c>
      <c r="U101">
        <v>0.6412152632</v>
      </c>
      <c r="V101">
        <v>0.67518488160000001</v>
      </c>
      <c r="W101">
        <v>0.70830525960000001</v>
      </c>
      <c r="X101">
        <v>0.74059762809999996</v>
      </c>
      <c r="Y101">
        <v>0.77208268739999997</v>
      </c>
      <c r="Z101">
        <v>0.80278062019999996</v>
      </c>
      <c r="AA101">
        <v>0.83271110469999998</v>
      </c>
      <c r="AB101">
        <v>0.8618933271</v>
      </c>
      <c r="AC101">
        <v>0.89034599390000002</v>
      </c>
      <c r="AD101">
        <v>0.91802201829999996</v>
      </c>
      <c r="AE101">
        <v>0.94489225030000001</v>
      </c>
      <c r="AF101">
        <v>0.97094178019999999</v>
      </c>
      <c r="AG101">
        <v>0.99584831460000001</v>
      </c>
      <c r="AH101">
        <v>1.019274383</v>
      </c>
      <c r="AI101">
        <v>1.0408804424</v>
      </c>
      <c r="AJ101">
        <v>1.0603379075999999</v>
      </c>
      <c r="AK101">
        <v>1.0773425700999999</v>
      </c>
      <c r="AL101">
        <v>1.0916285587000001</v>
      </c>
      <c r="AM101">
        <v>1.1029825438</v>
      </c>
      <c r="AN101">
        <v>1.1112573026000001</v>
      </c>
      <c r="AO101">
        <v>1.1163831279</v>
      </c>
      <c r="AP101">
        <v>1.1183751091</v>
      </c>
      <c r="AQ101">
        <v>1.1173343147999999</v>
      </c>
      <c r="AR101">
        <v>1.1134415934999999</v>
      </c>
      <c r="AS101">
        <v>1.1069440383</v>
      </c>
      <c r="AT101">
        <v>1.0981357436000001</v>
      </c>
      <c r="AU101">
        <v>1.0873357367000001</v>
      </c>
      <c r="AV101">
        <v>1.0748664662</v>
      </c>
      <c r="AW101">
        <v>1.0610359205</v>
      </c>
      <c r="AX101">
        <v>1.0461256592999999</v>
      </c>
      <c r="AY101">
        <v>1.0303861765</v>
      </c>
      <c r="AZ101">
        <v>1.0140403827</v>
      </c>
      <c r="BA101">
        <v>0.99729566489999999</v>
      </c>
      <c r="BB101">
        <v>0.98042723490000006</v>
      </c>
      <c r="BC101">
        <v>0.96370574630000005</v>
      </c>
      <c r="BD101">
        <v>0.94745390139999996</v>
      </c>
      <c r="BE101">
        <v>0.93209809749999994</v>
      </c>
      <c r="BF101">
        <v>0.91820883760000005</v>
      </c>
      <c r="BG101">
        <v>0.90652062769999997</v>
      </c>
      <c r="BH101">
        <v>0.89792343139999997</v>
      </c>
      <c r="BI101">
        <v>0.89342530590000002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75.760728955700003</v>
      </c>
      <c r="D104">
        <v>89.401563073899993</v>
      </c>
      <c r="E104">
        <v>104.5238230866</v>
      </c>
      <c r="F104">
        <v>121.15071837399999</v>
      </c>
      <c r="G104">
        <v>139.30886423199999</v>
      </c>
      <c r="H104">
        <v>159.0246308211</v>
      </c>
      <c r="I104">
        <v>180.31325384420001</v>
      </c>
      <c r="J104">
        <v>203.15284167230001</v>
      </c>
      <c r="K104">
        <v>227.4280212505</v>
      </c>
      <c r="L104">
        <v>252.8113660354</v>
      </c>
      <c r="M104">
        <v>279.63741509750002</v>
      </c>
      <c r="N104">
        <v>308.32196860210001</v>
      </c>
      <c r="O104">
        <v>338.78000049820002</v>
      </c>
      <c r="P104">
        <v>370.94981575420002</v>
      </c>
      <c r="Q104">
        <v>404.7825082146</v>
      </c>
      <c r="R104">
        <v>440.23347058140001</v>
      </c>
      <c r="S104">
        <v>477.25404484860002</v>
      </c>
      <c r="T104">
        <v>515.78070617749995</v>
      </c>
      <c r="U104">
        <v>556.02388817680003</v>
      </c>
      <c r="V104">
        <v>597.88139999919997</v>
      </c>
      <c r="W104">
        <v>641.15617508929995</v>
      </c>
      <c r="X104">
        <v>685.83391988050005</v>
      </c>
      <c r="Y104">
        <v>731.89377021940004</v>
      </c>
      <c r="Z104">
        <v>779.31341816259999</v>
      </c>
      <c r="AA104">
        <v>828.07600947799995</v>
      </c>
      <c r="AB104">
        <v>878.18130634049999</v>
      </c>
      <c r="AC104">
        <v>929.35607881249996</v>
      </c>
      <c r="AD104">
        <v>981.89583385859999</v>
      </c>
      <c r="AE104">
        <v>1035.8845880383999</v>
      </c>
      <c r="AF104">
        <v>1090.0155819592001</v>
      </c>
      <c r="AG104">
        <v>1145.1380055471</v>
      </c>
      <c r="AH104">
        <v>1201.2119876309</v>
      </c>
      <c r="AI104">
        <v>1258.1988183714</v>
      </c>
      <c r="AJ104">
        <v>1316.0600348542</v>
      </c>
      <c r="AK104">
        <v>1374.7558625664999</v>
      </c>
      <c r="AL104">
        <v>1434.2429046092</v>
      </c>
      <c r="AM104">
        <v>1494.4712249592001</v>
      </c>
      <c r="AN104">
        <v>1555.3813042009001</v>
      </c>
      <c r="AO104">
        <v>1616.9016516631</v>
      </c>
      <c r="AP104">
        <v>1678.9478845051999</v>
      </c>
      <c r="AQ104">
        <v>1741.4236542030001</v>
      </c>
      <c r="AR104">
        <v>1804.2229264576999</v>
      </c>
      <c r="AS104">
        <v>1867.2320608433999</v>
      </c>
      <c r="AT104">
        <v>1930.3292316869999</v>
      </c>
      <c r="AU104">
        <v>1993.3780299442999</v>
      </c>
      <c r="AV104">
        <v>2056.2110807249001</v>
      </c>
      <c r="AW104">
        <v>2118.5972104406001</v>
      </c>
      <c r="AX104">
        <v>2180.1803877060001</v>
      </c>
      <c r="AY104">
        <v>2240.3676320812001</v>
      </c>
      <c r="AZ104">
        <v>2298.1198684924002</v>
      </c>
      <c r="BA104">
        <v>2375.5288149927001</v>
      </c>
      <c r="BB104">
        <v>2448.5641772284998</v>
      </c>
      <c r="BC104">
        <v>2518.3605880793002</v>
      </c>
      <c r="BD104">
        <v>2585.7119868595</v>
      </c>
      <c r="BE104">
        <v>2651.1677562977002</v>
      </c>
      <c r="BF104">
        <v>2715.0960065808999</v>
      </c>
      <c r="BG104">
        <v>2777.7253794446001</v>
      </c>
      <c r="BH104">
        <v>2839.1737825298001</v>
      </c>
      <c r="BI104">
        <v>2899.4703486940998</v>
      </c>
    </row>
    <row r="105" spans="1:61" x14ac:dyDescent="0.15">
      <c r="A105" t="s">
        <v>310</v>
      </c>
      <c r="B105">
        <v>1.7087999999999999E-3</v>
      </c>
      <c r="C105">
        <v>2.2505212000000002E-3</v>
      </c>
      <c r="D105">
        <v>2.8726109000000001E-3</v>
      </c>
      <c r="E105">
        <v>3.5707900999999999E-3</v>
      </c>
      <c r="F105">
        <v>4.3365907000000002E-3</v>
      </c>
      <c r="G105">
        <v>5.1562283999999998E-3</v>
      </c>
      <c r="H105">
        <v>6.0095430999999996E-3</v>
      </c>
      <c r="I105">
        <v>6.8690757999999999E-3</v>
      </c>
      <c r="J105">
        <v>7.6993301000000004E-3</v>
      </c>
      <c r="K105">
        <v>8.4562501999999994E-3</v>
      </c>
      <c r="L105">
        <v>9.0869279999999993E-3</v>
      </c>
      <c r="M105">
        <v>9.5765589000000005E-3</v>
      </c>
      <c r="N105">
        <v>9.9459855000000007E-3</v>
      </c>
      <c r="O105">
        <v>1.0216050500000001E-2</v>
      </c>
      <c r="P105">
        <v>1.0406206899999999E-2</v>
      </c>
      <c r="Q105">
        <v>1.05338203E-2</v>
      </c>
      <c r="R105">
        <v>1.0613907699999999E-2</v>
      </c>
      <c r="S105">
        <v>1.06591408E-2</v>
      </c>
      <c r="T105">
        <v>1.068E-2</v>
      </c>
      <c r="U105">
        <v>1.068E-2</v>
      </c>
      <c r="V105">
        <v>1.068E-2</v>
      </c>
      <c r="W105">
        <v>1.068E-2</v>
      </c>
      <c r="X105">
        <v>1.068E-2</v>
      </c>
      <c r="Y105">
        <v>1.068E-2</v>
      </c>
      <c r="Z105">
        <v>1.068E-2</v>
      </c>
      <c r="AA105">
        <v>1.068E-2</v>
      </c>
      <c r="AB105">
        <v>1.068E-2</v>
      </c>
      <c r="AC105">
        <v>1.06521111E-2</v>
      </c>
      <c r="AD105">
        <v>1.06035755E-2</v>
      </c>
      <c r="AE105">
        <v>1.05402685E-2</v>
      </c>
      <c r="AF105">
        <v>1.0332601699999999E-2</v>
      </c>
      <c r="AG105">
        <v>9.9753011000000003E-3</v>
      </c>
      <c r="AH105">
        <v>9.4721864000000006E-3</v>
      </c>
      <c r="AI105">
        <v>8.8361311999999997E-3</v>
      </c>
      <c r="AJ105">
        <v>8.0885652999999995E-3</v>
      </c>
      <c r="AK105">
        <v>7.2583481E-3</v>
      </c>
      <c r="AL105">
        <v>6.3798593000000004E-3</v>
      </c>
      <c r="AM105">
        <v>5.4902629999999996E-3</v>
      </c>
      <c r="AN105">
        <v>4.6260959000000001E-3</v>
      </c>
      <c r="AO105">
        <v>3.8196090999999999E-3</v>
      </c>
      <c r="AP105">
        <v>3.0955345000000002E-3</v>
      </c>
      <c r="AQ105">
        <v>2.4690118E-3</v>
      </c>
      <c r="AR105">
        <v>1.9451736999999999E-3</v>
      </c>
      <c r="AS105">
        <v>1.5204038000000001E-3</v>
      </c>
      <c r="AT105">
        <v>1.1847763999999999E-3</v>
      </c>
      <c r="AU105">
        <v>9.2491109999999997E-4</v>
      </c>
      <c r="AV105">
        <v>7.2654200000000005E-4</v>
      </c>
      <c r="AW105">
        <v>5.7639110000000003E-4</v>
      </c>
      <c r="AX105">
        <v>4.6327400000000001E-4</v>
      </c>
      <c r="AY105">
        <v>3.7858789999999998E-4</v>
      </c>
      <c r="AZ105">
        <v>3.1641960000000001E-4</v>
      </c>
      <c r="BA105">
        <v>2.7779740000000001E-4</v>
      </c>
      <c r="BB105">
        <v>2.5918870000000001E-4</v>
      </c>
      <c r="BC105">
        <v>2.6263449999999999E-4</v>
      </c>
      <c r="BD105">
        <v>2.9646810000000002E-4</v>
      </c>
      <c r="BE105">
        <v>3.7853419999999999E-4</v>
      </c>
      <c r="BF105">
        <v>5.4231129999999996E-4</v>
      </c>
      <c r="BG105">
        <v>8.4520359999999998E-4</v>
      </c>
      <c r="BH105">
        <v>1.376443E-3</v>
      </c>
      <c r="BI105">
        <v>2.2617325E-3</v>
      </c>
    </row>
    <row r="106" spans="1:61" x14ac:dyDescent="0.15">
      <c r="A106" t="s">
        <v>311</v>
      </c>
      <c r="B106">
        <v>0.1086488991</v>
      </c>
      <c r="C106">
        <v>0.1705011246</v>
      </c>
      <c r="D106">
        <v>0.25681590269999999</v>
      </c>
      <c r="E106">
        <v>0.3732326305</v>
      </c>
      <c r="F106">
        <v>0.52538108130000005</v>
      </c>
      <c r="G106">
        <v>0.71830832629999997</v>
      </c>
      <c r="H106">
        <v>0.95566537500000004</v>
      </c>
      <c r="I106">
        <v>1.2385854080000001</v>
      </c>
      <c r="J106">
        <v>1.5641407928</v>
      </c>
      <c r="K106">
        <v>1.9231882515000001</v>
      </c>
      <c r="L106">
        <v>2.2972786888000001</v>
      </c>
      <c r="M106">
        <v>2.6779641827999998</v>
      </c>
      <c r="N106">
        <v>3.0665658425000002</v>
      </c>
      <c r="O106">
        <v>3.4609935786000001</v>
      </c>
      <c r="P106">
        <v>3.8601805164999998</v>
      </c>
      <c r="Q106">
        <v>4.2639062069999998</v>
      </c>
      <c r="R106">
        <v>4.6725974152000003</v>
      </c>
      <c r="S106">
        <v>5.0871180673999996</v>
      </c>
      <c r="T106">
        <v>5.5085379420000002</v>
      </c>
      <c r="U106">
        <v>5.9383351257000001</v>
      </c>
      <c r="V106">
        <v>6.3853733520000002</v>
      </c>
      <c r="W106">
        <v>6.84754795</v>
      </c>
      <c r="X106">
        <v>7.3247062642999996</v>
      </c>
      <c r="Y106">
        <v>7.8166254658999996</v>
      </c>
      <c r="Z106">
        <v>8.3230673060000004</v>
      </c>
      <c r="AA106">
        <v>8.8438517811999997</v>
      </c>
      <c r="AB106">
        <v>9.3789763517000004</v>
      </c>
      <c r="AC106">
        <v>9.8996041789000007</v>
      </c>
      <c r="AD106">
        <v>10.411606578100001</v>
      </c>
      <c r="AE106">
        <v>10.9185016702</v>
      </c>
      <c r="AF106">
        <v>11.262696805899999</v>
      </c>
      <c r="AG106">
        <v>11.4230963586</v>
      </c>
      <c r="AH106">
        <v>11.3781039053</v>
      </c>
      <c r="AI106">
        <v>11.1176097781</v>
      </c>
      <c r="AJ106">
        <v>10.6450375915</v>
      </c>
      <c r="AK106">
        <v>9.9784566615999992</v>
      </c>
      <c r="AL106">
        <v>9.1502679954000001</v>
      </c>
      <c r="AM106">
        <v>8.2050400474000007</v>
      </c>
      <c r="AN106">
        <v>7.1953431002999997</v>
      </c>
      <c r="AO106">
        <v>6.1759322518999999</v>
      </c>
      <c r="AP106">
        <v>5.1972410817999997</v>
      </c>
      <c r="AQ106">
        <v>4.2995956117</v>
      </c>
      <c r="AR106">
        <v>3.5095270262999998</v>
      </c>
      <c r="AS106">
        <v>2.8389468092999999</v>
      </c>
      <c r="AT106">
        <v>2.2870084434</v>
      </c>
      <c r="AU106">
        <v>1.8436975131</v>
      </c>
      <c r="AV106">
        <v>1.4939238117</v>
      </c>
      <c r="AW106">
        <v>1.2211406487000001</v>
      </c>
      <c r="AX106">
        <v>1.0100208819000001</v>
      </c>
      <c r="AY106">
        <v>0.84817615840000005</v>
      </c>
      <c r="AZ106">
        <v>0.72717016919999999</v>
      </c>
      <c r="BA106">
        <v>0.65991568649999999</v>
      </c>
      <c r="BB106">
        <v>0.63464020580000002</v>
      </c>
      <c r="BC106">
        <v>0.66140849430000004</v>
      </c>
      <c r="BD106">
        <v>0.76658105340000005</v>
      </c>
      <c r="BE106">
        <v>1.0035576816</v>
      </c>
      <c r="BF106">
        <v>1.4724273476</v>
      </c>
      <c r="BG106">
        <v>2.3477433780000001</v>
      </c>
      <c r="BH106">
        <v>3.9079608381000002</v>
      </c>
      <c r="BI106">
        <v>6.5578263087000002</v>
      </c>
    </row>
    <row r="107" spans="1:61" x14ac:dyDescent="0.15">
      <c r="A107" t="s">
        <v>312</v>
      </c>
      <c r="B107">
        <v>63.473337920100001</v>
      </c>
      <c r="C107">
        <v>75.590227831099995</v>
      </c>
      <c r="D107">
        <v>89.144747171199995</v>
      </c>
      <c r="E107">
        <v>104.150590456</v>
      </c>
      <c r="F107">
        <v>120.62533729259999</v>
      </c>
      <c r="G107">
        <v>138.5905559057</v>
      </c>
      <c r="H107">
        <v>158.06896544610001</v>
      </c>
      <c r="I107">
        <v>179.0746684362</v>
      </c>
      <c r="J107">
        <v>201.58870087939999</v>
      </c>
      <c r="K107">
        <v>225.504832999</v>
      </c>
      <c r="L107">
        <v>250.51408734660001</v>
      </c>
      <c r="M107">
        <v>276.95945091470003</v>
      </c>
      <c r="N107">
        <v>305.25540275970002</v>
      </c>
      <c r="O107">
        <v>335.31900691959999</v>
      </c>
      <c r="P107">
        <v>367.08963523770001</v>
      </c>
      <c r="Q107">
        <v>400.51860200760001</v>
      </c>
      <c r="R107">
        <v>435.56087316610001</v>
      </c>
      <c r="S107">
        <v>472.1669267812</v>
      </c>
      <c r="T107">
        <v>510.27216823549998</v>
      </c>
      <c r="U107">
        <v>550.08555305109996</v>
      </c>
      <c r="V107">
        <v>591.49602664719998</v>
      </c>
      <c r="W107">
        <v>634.30862713930003</v>
      </c>
      <c r="X107">
        <v>678.50921361619999</v>
      </c>
      <c r="Y107">
        <v>724.07714475349997</v>
      </c>
      <c r="Z107">
        <v>770.9903508566</v>
      </c>
      <c r="AA107">
        <v>819.23215769679996</v>
      </c>
      <c r="AB107">
        <v>868.80232998880001</v>
      </c>
      <c r="AC107">
        <v>919.45647463360001</v>
      </c>
      <c r="AD107">
        <v>971.48422728050002</v>
      </c>
      <c r="AE107">
        <v>1024.9660863682</v>
      </c>
      <c r="AF107">
        <v>1078.7528851533</v>
      </c>
      <c r="AG107">
        <v>1133.7149091885999</v>
      </c>
      <c r="AH107">
        <v>1189.8338837255999</v>
      </c>
      <c r="AI107">
        <v>1247.0812085933001</v>
      </c>
      <c r="AJ107">
        <v>1305.4149972626999</v>
      </c>
      <c r="AK107">
        <v>1364.7774059049</v>
      </c>
      <c r="AL107">
        <v>1425.0926366138001</v>
      </c>
      <c r="AM107">
        <v>1486.2661849118001</v>
      </c>
      <c r="AN107">
        <v>1548.1859611006</v>
      </c>
      <c r="AO107">
        <v>1610.7257194111</v>
      </c>
      <c r="AP107">
        <v>1673.7506434234001</v>
      </c>
      <c r="AQ107">
        <v>1737.1240585912999</v>
      </c>
      <c r="AR107">
        <v>1800.7133994313999</v>
      </c>
      <c r="AS107">
        <v>1864.3931140341001</v>
      </c>
      <c r="AT107">
        <v>1928.0422232435999</v>
      </c>
      <c r="AU107">
        <v>1991.5343324311</v>
      </c>
      <c r="AV107">
        <v>2054.7171569132001</v>
      </c>
      <c r="AW107">
        <v>2117.3760697920002</v>
      </c>
      <c r="AX107">
        <v>2179.1703668241998</v>
      </c>
      <c r="AY107">
        <v>2239.5194559227002</v>
      </c>
      <c r="AZ107">
        <v>2297.3926983232</v>
      </c>
      <c r="BA107">
        <v>2374.8688993062001</v>
      </c>
      <c r="BB107">
        <v>2447.9295370226</v>
      </c>
      <c r="BC107">
        <v>2517.6991795849999</v>
      </c>
      <c r="BD107">
        <v>2584.9454058061001</v>
      </c>
      <c r="BE107">
        <v>2650.1641986160998</v>
      </c>
      <c r="BF107">
        <v>2713.6235792333</v>
      </c>
      <c r="BG107">
        <v>2775.3776360666002</v>
      </c>
      <c r="BH107">
        <v>2835.2658216916998</v>
      </c>
      <c r="BI107">
        <v>2892.9125223852998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0.12962751159999999</v>
      </c>
      <c r="C109">
        <v>0.21504006040000001</v>
      </c>
      <c r="D109">
        <v>0.3514506463</v>
      </c>
      <c r="E109">
        <v>0.56518852330000002</v>
      </c>
      <c r="F109">
        <v>0.89397545990000005</v>
      </c>
      <c r="G109">
        <v>1.3906092805000001</v>
      </c>
      <c r="H109">
        <v>2.1270613760999999</v>
      </c>
      <c r="I109">
        <v>3.1985602073999999</v>
      </c>
      <c r="J109">
        <v>4.7271230659999999</v>
      </c>
      <c r="K109">
        <v>6.8644682595999997</v>
      </c>
      <c r="L109">
        <v>8.1204767763000003</v>
      </c>
      <c r="M109">
        <v>8.3508303364999996</v>
      </c>
      <c r="N109">
        <v>8.5623183089000001</v>
      </c>
      <c r="O109">
        <v>8.7510413430000007</v>
      </c>
      <c r="P109">
        <v>8.9148542453000008</v>
      </c>
      <c r="Q109">
        <v>9.0527280632</v>
      </c>
      <c r="R109">
        <v>9.1643248194000009</v>
      </c>
      <c r="S109">
        <v>9.2496912074999997</v>
      </c>
      <c r="T109">
        <v>8.8151492188000002</v>
      </c>
      <c r="U109">
        <v>8.5335124603000008</v>
      </c>
      <c r="V109">
        <v>8.5988415260999993</v>
      </c>
      <c r="W109">
        <v>8.6382927346000002</v>
      </c>
      <c r="X109">
        <v>8.6536836129000001</v>
      </c>
      <c r="Y109">
        <v>8.6467361879000002</v>
      </c>
      <c r="Z109">
        <v>8.6191465411999992</v>
      </c>
      <c r="AA109">
        <v>8.5726478281999992</v>
      </c>
      <c r="AB109">
        <v>9.0374357973000006</v>
      </c>
      <c r="AC109">
        <v>8.9244495073000003</v>
      </c>
      <c r="AD109">
        <v>8.8003127643999992</v>
      </c>
      <c r="AE109">
        <v>11.250417372499999</v>
      </c>
      <c r="AF109">
        <v>11.828782292</v>
      </c>
      <c r="AG109">
        <v>12.2906176058</v>
      </c>
      <c r="AH109">
        <v>12.6120838829</v>
      </c>
      <c r="AI109">
        <v>12.774212074299999</v>
      </c>
      <c r="AJ109">
        <v>12.7656594972</v>
      </c>
      <c r="AK109">
        <v>12.5853268165</v>
      </c>
      <c r="AL109">
        <v>12.244200662600001</v>
      </c>
      <c r="AM109">
        <v>11.765682473</v>
      </c>
      <c r="AN109">
        <v>11.183806802099999</v>
      </c>
      <c r="AO109">
        <v>10.5392785043</v>
      </c>
      <c r="AP109">
        <v>9.8739923858999994</v>
      </c>
      <c r="AQ109">
        <v>9.2253538458000008</v>
      </c>
      <c r="AR109">
        <v>8.6218491418000003</v>
      </c>
      <c r="AS109">
        <v>8.0807763892000004</v>
      </c>
      <c r="AT109">
        <v>7.6081466277000001</v>
      </c>
      <c r="AU109">
        <v>7.2000257084000001</v>
      </c>
      <c r="AV109">
        <v>6.8443392340000004</v>
      </c>
      <c r="AW109">
        <v>6.5223605539999996</v>
      </c>
      <c r="AX109">
        <v>6.2095935961000004</v>
      </c>
      <c r="AY109">
        <v>5.8762117258000002</v>
      </c>
      <c r="AZ109">
        <v>5.2968859104000003</v>
      </c>
      <c r="BA109">
        <v>4.9379252303000003</v>
      </c>
      <c r="BB109">
        <v>4.4163872292999997</v>
      </c>
      <c r="BC109">
        <v>3.7338459772000001</v>
      </c>
      <c r="BD109">
        <v>2.9197668038</v>
      </c>
      <c r="BE109">
        <v>2.0425930335000002</v>
      </c>
      <c r="BF109">
        <v>1.2082988365</v>
      </c>
      <c r="BG109">
        <v>0.53851708720000002</v>
      </c>
      <c r="BH109">
        <v>0.12927862400000001</v>
      </c>
      <c r="BI109">
        <v>0</v>
      </c>
    </row>
    <row r="110" spans="1:61" x14ac:dyDescent="0.15">
      <c r="A110" t="s">
        <v>315</v>
      </c>
      <c r="B110">
        <v>63.3437104084</v>
      </c>
      <c r="C110">
        <v>75.375187770699995</v>
      </c>
      <c r="D110">
        <v>88.793296524799999</v>
      </c>
      <c r="E110">
        <v>103.5854019328</v>
      </c>
      <c r="F110">
        <v>119.7313618327</v>
      </c>
      <c r="G110">
        <v>137.1999466252</v>
      </c>
      <c r="H110">
        <v>155.94190406999999</v>
      </c>
      <c r="I110">
        <v>175.87610822880001</v>
      </c>
      <c r="J110">
        <v>196.8615778134</v>
      </c>
      <c r="K110">
        <v>218.6403647395</v>
      </c>
      <c r="L110">
        <v>242.3936105704</v>
      </c>
      <c r="M110">
        <v>268.60862057819998</v>
      </c>
      <c r="N110">
        <v>296.69308445079997</v>
      </c>
      <c r="O110">
        <v>326.56796557659999</v>
      </c>
      <c r="P110">
        <v>358.17478099229999</v>
      </c>
      <c r="Q110">
        <v>391.46587394440002</v>
      </c>
      <c r="R110">
        <v>426.3965483467</v>
      </c>
      <c r="S110">
        <v>462.9172355737</v>
      </c>
      <c r="T110">
        <v>501.45701901669997</v>
      </c>
      <c r="U110">
        <v>541.55204059079995</v>
      </c>
      <c r="V110">
        <v>582.89718512110005</v>
      </c>
      <c r="W110">
        <v>625.67033440470004</v>
      </c>
      <c r="X110">
        <v>669.85553000330003</v>
      </c>
      <c r="Y110">
        <v>715.43040856560003</v>
      </c>
      <c r="Z110">
        <v>762.37120431539995</v>
      </c>
      <c r="AA110">
        <v>810.65950986869996</v>
      </c>
      <c r="AB110">
        <v>859.76489419150005</v>
      </c>
      <c r="AC110">
        <v>910.53202512630003</v>
      </c>
      <c r="AD110">
        <v>962.68391451599996</v>
      </c>
      <c r="AE110">
        <v>1013.7156689957</v>
      </c>
      <c r="AF110">
        <v>1066.9241028613001</v>
      </c>
      <c r="AG110">
        <v>1121.4242915827999</v>
      </c>
      <c r="AH110">
        <v>1177.2217998427</v>
      </c>
      <c r="AI110">
        <v>1234.3069965191</v>
      </c>
      <c r="AJ110">
        <v>1292.6493377656</v>
      </c>
      <c r="AK110">
        <v>1352.1920790884001</v>
      </c>
      <c r="AL110">
        <v>1412.8484359511001</v>
      </c>
      <c r="AM110">
        <v>1474.5005024389</v>
      </c>
      <c r="AN110">
        <v>1537.0021542985</v>
      </c>
      <c r="AO110">
        <v>1600.1864409069001</v>
      </c>
      <c r="AP110">
        <v>1663.8766510375001</v>
      </c>
      <c r="AQ110">
        <v>1727.8987047455</v>
      </c>
      <c r="AR110">
        <v>1792.0915502895</v>
      </c>
      <c r="AS110">
        <v>1856.3123376449</v>
      </c>
      <c r="AT110">
        <v>1920.4340766159</v>
      </c>
      <c r="AU110">
        <v>1984.3343067228</v>
      </c>
      <c r="AV110">
        <v>2047.8728176792999</v>
      </c>
      <c r="AW110">
        <v>2110.8537092380002</v>
      </c>
      <c r="AX110">
        <v>2172.9607732280001</v>
      </c>
      <c r="AY110">
        <v>2233.6432441969</v>
      </c>
      <c r="AZ110">
        <v>2292.0958124128001</v>
      </c>
      <c r="BA110">
        <v>2369.9309740758999</v>
      </c>
      <c r="BB110">
        <v>2443.5131497933999</v>
      </c>
      <c r="BC110">
        <v>2513.9653336077999</v>
      </c>
      <c r="BD110">
        <v>2582.0256390023001</v>
      </c>
      <c r="BE110">
        <v>2648.1216055825998</v>
      </c>
      <c r="BF110">
        <v>2712.4152803969</v>
      </c>
      <c r="BG110">
        <v>2774.8391189794002</v>
      </c>
      <c r="BH110">
        <v>2835.1365430677001</v>
      </c>
      <c r="BI110">
        <v>2892.9125223852998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28.208822711100002</v>
      </c>
      <c r="C112">
        <v>29.101746940400002</v>
      </c>
      <c r="D112">
        <v>29.5574288866</v>
      </c>
      <c r="E112">
        <v>29.3746774311</v>
      </c>
      <c r="F112">
        <v>28.355791257900002</v>
      </c>
      <c r="G112">
        <v>26.307304673499999</v>
      </c>
      <c r="H112">
        <v>23.0420635099</v>
      </c>
      <c r="I112">
        <v>18.382340686500001</v>
      </c>
      <c r="J112">
        <v>12.163160980300001</v>
      </c>
      <c r="K112">
        <v>4.2338537853</v>
      </c>
      <c r="L112">
        <v>0.3543348019</v>
      </c>
      <c r="M112">
        <v>0.28346784149999998</v>
      </c>
      <c r="N112">
        <v>0.22677427319999999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2.3636186135999999</v>
      </c>
      <c r="U112">
        <v>3.987650248</v>
      </c>
      <c r="V112">
        <v>3.8312934802999998</v>
      </c>
      <c r="W112">
        <v>3.6821513209000001</v>
      </c>
      <c r="X112">
        <v>3.5399073611</v>
      </c>
      <c r="Y112">
        <v>3.4042586947000002</v>
      </c>
      <c r="Z112">
        <v>3.2749153501000001</v>
      </c>
      <c r="AA112">
        <v>3.1515997466000001</v>
      </c>
      <c r="AB112">
        <v>9.9736379999999999E-3</v>
      </c>
      <c r="AC112">
        <v>7.9789104000000007E-3</v>
      </c>
      <c r="AD112">
        <v>6.3831282999999997E-3</v>
      </c>
      <c r="AE112">
        <v>-14.349808742800001</v>
      </c>
      <c r="AF112">
        <v>-18.444718644000002</v>
      </c>
      <c r="AG112">
        <v>-22.029247742300001</v>
      </c>
      <c r="AH112">
        <v>-24.997853181</v>
      </c>
      <c r="AI112">
        <v>-27.257887636300001</v>
      </c>
      <c r="AJ112">
        <v>-28.738348277699998</v>
      </c>
      <c r="AK112">
        <v>-29.400289083699999</v>
      </c>
      <c r="AL112">
        <v>-29.247597799499999</v>
      </c>
      <c r="AM112">
        <v>-28.335786157600001</v>
      </c>
      <c r="AN112">
        <v>-26.775510089400001</v>
      </c>
      <c r="AO112">
        <v>-24.7276601881</v>
      </c>
      <c r="AP112">
        <v>-22.388331711700001</v>
      </c>
      <c r="AQ112">
        <v>-19.965064205200001</v>
      </c>
      <c r="AR112">
        <v>-17.649064640999999</v>
      </c>
      <c r="AS112">
        <v>-15.589767742699999</v>
      </c>
      <c r="AT112">
        <v>-13.876849674200001</v>
      </c>
      <c r="AU112">
        <v>-12.5313736663</v>
      </c>
      <c r="AV112">
        <v>-11.5040758932</v>
      </c>
      <c r="AW112">
        <v>-10.676570248499999</v>
      </c>
      <c r="AX112">
        <v>-9.8616358211000001</v>
      </c>
      <c r="AY112">
        <v>-8.8000797965000004</v>
      </c>
      <c r="AZ112">
        <v>-5.3384076729999999</v>
      </c>
      <c r="BA112">
        <v>-3.3418538745999999</v>
      </c>
      <c r="BB112">
        <v>0.49168661650000001</v>
      </c>
      <c r="BC112">
        <v>6.6433346255999997</v>
      </c>
      <c r="BD112">
        <v>15.6057213348</v>
      </c>
      <c r="BE112">
        <v>27.8135174158</v>
      </c>
      <c r="BF112">
        <v>43.578762774099999</v>
      </c>
      <c r="BG112">
        <v>63.0908209312</v>
      </c>
      <c r="BH112">
        <v>86.661760826199995</v>
      </c>
      <c r="BI112">
        <v>122.9601985076</v>
      </c>
    </row>
    <row r="113" spans="1:61" x14ac:dyDescent="0.15">
      <c r="A113" t="s">
        <v>317</v>
      </c>
      <c r="B113">
        <v>24.908822711100001</v>
      </c>
      <c r="C113">
        <v>26.461746940400001</v>
      </c>
      <c r="D113">
        <v>27.445428886599998</v>
      </c>
      <c r="E113">
        <v>27.685077431100002</v>
      </c>
      <c r="F113">
        <v>27.0041112579</v>
      </c>
      <c r="G113">
        <v>25.225960673500001</v>
      </c>
      <c r="H113">
        <v>22.1769883099</v>
      </c>
      <c r="I113">
        <v>17.6902805265</v>
      </c>
      <c r="J113">
        <v>11.6095128523</v>
      </c>
      <c r="K113">
        <v>3.7909352829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2.3041710984999999</v>
      </c>
      <c r="U113">
        <v>3.9400922358999999</v>
      </c>
      <c r="V113">
        <v>3.7932470707000001</v>
      </c>
      <c r="W113">
        <v>3.6517141932000001</v>
      </c>
      <c r="X113">
        <v>3.5155576589000002</v>
      </c>
      <c r="Y113">
        <v>3.3847789329000002</v>
      </c>
      <c r="Z113">
        <v>3.2593315406999999</v>
      </c>
      <c r="AA113">
        <v>3.1391326990000001</v>
      </c>
      <c r="AB113">
        <v>0</v>
      </c>
      <c r="AC113">
        <v>0</v>
      </c>
      <c r="AD113">
        <v>0</v>
      </c>
      <c r="AE113">
        <v>-14.354915245400001</v>
      </c>
      <c r="AF113">
        <v>-18.448803846200001</v>
      </c>
      <c r="AG113">
        <v>-22.032515904</v>
      </c>
      <c r="AH113">
        <v>-25.000467710399999</v>
      </c>
      <c r="AI113">
        <v>-27.259979259800001</v>
      </c>
      <c r="AJ113">
        <v>-28.740021576499998</v>
      </c>
      <c r="AK113">
        <v>-29.401627722699999</v>
      </c>
      <c r="AL113">
        <v>-29.248668710699999</v>
      </c>
      <c r="AM113">
        <v>-28.3366428866</v>
      </c>
      <c r="AN113">
        <v>-26.776195472600001</v>
      </c>
      <c r="AO113">
        <v>-24.7282084946</v>
      </c>
      <c r="AP113">
        <v>-22.388770356999999</v>
      </c>
      <c r="AQ113">
        <v>-19.9654151214</v>
      </c>
      <c r="AR113">
        <v>-17.649345373999999</v>
      </c>
      <c r="AS113">
        <v>-15.589992329099999</v>
      </c>
      <c r="AT113">
        <v>-13.8770293433</v>
      </c>
      <c r="AU113">
        <v>-12.5315174016</v>
      </c>
      <c r="AV113">
        <v>-11.5041908814</v>
      </c>
      <c r="AW113">
        <v>-10.676662239100001</v>
      </c>
      <c r="AX113">
        <v>-9.8617094134999999</v>
      </c>
      <c r="AY113">
        <v>-8.8001386705000009</v>
      </c>
      <c r="AZ113">
        <v>-5.3384547722000004</v>
      </c>
      <c r="BA113">
        <v>-3.341891554</v>
      </c>
      <c r="BB113">
        <v>0.49165647309999999</v>
      </c>
      <c r="BC113">
        <v>6.6433105109000001</v>
      </c>
      <c r="BD113">
        <v>15.605702043000001</v>
      </c>
      <c r="BE113">
        <v>27.813501982399998</v>
      </c>
      <c r="BF113">
        <v>43.578750427300001</v>
      </c>
      <c r="BG113">
        <v>63.090811053800003</v>
      </c>
      <c r="BH113">
        <v>86.661752924300004</v>
      </c>
      <c r="BI113">
        <v>122.960192186</v>
      </c>
    </row>
    <row r="114" spans="1:61" x14ac:dyDescent="0.15">
      <c r="A114" t="s">
        <v>318</v>
      </c>
      <c r="B114">
        <v>0.39175911219999998</v>
      </c>
      <c r="C114">
        <v>0.34928052180000002</v>
      </c>
      <c r="D114">
        <v>0.30699048140000001</v>
      </c>
      <c r="E114">
        <v>0.26486858800000002</v>
      </c>
      <c r="F114">
        <v>0.2228968315</v>
      </c>
      <c r="G114">
        <v>0.18107936499999999</v>
      </c>
      <c r="H114">
        <v>0.13945631059999999</v>
      </c>
      <c r="I114">
        <v>9.8108598000000005E-2</v>
      </c>
      <c r="J114">
        <v>5.7146691899999998E-2</v>
      </c>
      <c r="K114">
        <v>1.66687256E-2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4.4673463999999998E-3</v>
      </c>
      <c r="U114">
        <v>7.0861924E-3</v>
      </c>
      <c r="V114">
        <v>6.3444807999999998E-3</v>
      </c>
      <c r="W114">
        <v>5.6955143000000001E-3</v>
      </c>
      <c r="X114">
        <v>5.1259605999999999E-3</v>
      </c>
      <c r="Y114">
        <v>4.6246860999999998E-3</v>
      </c>
      <c r="Z114">
        <v>4.1823116000000004E-3</v>
      </c>
      <c r="AA114">
        <v>3.7908751E-3</v>
      </c>
      <c r="AB114">
        <v>0</v>
      </c>
      <c r="AC114">
        <v>0</v>
      </c>
      <c r="AD114">
        <v>0</v>
      </c>
      <c r="AE114">
        <v>-1.3857639600000001E-2</v>
      </c>
      <c r="AF114">
        <v>-1.6925266200000001E-2</v>
      </c>
      <c r="AG114">
        <v>-1.9240053E-2</v>
      </c>
      <c r="AH114">
        <v>-2.0812702499999999E-2</v>
      </c>
      <c r="AI114">
        <v>-2.16658757E-2</v>
      </c>
      <c r="AJ114">
        <v>-2.1837925899999999E-2</v>
      </c>
      <c r="AK114">
        <v>-2.1386799299999999E-2</v>
      </c>
      <c r="AL114">
        <v>-2.0393106800000001E-2</v>
      </c>
      <c r="AM114">
        <v>-1.8960982599999999E-2</v>
      </c>
      <c r="AN114">
        <v>-1.72151969E-2</v>
      </c>
      <c r="AO114">
        <v>-1.5293576099999999E-2</v>
      </c>
      <c r="AP114">
        <v>-1.3335000200000001E-2</v>
      </c>
      <c r="AQ114">
        <v>-1.14649959E-2</v>
      </c>
      <c r="AR114">
        <v>-9.782242E-3</v>
      </c>
      <c r="AS114">
        <v>-8.3492527000000004E-3</v>
      </c>
      <c r="AT114">
        <v>-7.1889442999999997E-3</v>
      </c>
      <c r="AU114">
        <v>-6.2865734999999999E-3</v>
      </c>
      <c r="AV114">
        <v>-5.5948491999999999E-3</v>
      </c>
      <c r="AW114">
        <v>-5.0394960000000001E-3</v>
      </c>
      <c r="AX114">
        <v>-4.5233456E-3</v>
      </c>
      <c r="AY114">
        <v>-3.9279887000000001E-3</v>
      </c>
      <c r="AZ114">
        <v>-2.3229662000000002E-3</v>
      </c>
      <c r="BA114">
        <v>-1.406799E-3</v>
      </c>
      <c r="BB114">
        <v>2.007938E-4</v>
      </c>
      <c r="BC114">
        <v>2.6379505000000002E-3</v>
      </c>
      <c r="BD114">
        <v>6.0353597000000004E-3</v>
      </c>
      <c r="BE114">
        <v>1.0491038100000001E-2</v>
      </c>
      <c r="BF114">
        <v>1.6050537600000001E-2</v>
      </c>
      <c r="BG114">
        <v>2.2713120400000002E-2</v>
      </c>
      <c r="BH114">
        <v>3.05235817E-2</v>
      </c>
      <c r="BI114">
        <v>4.2407811599999998E-2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16.244622923400001</v>
      </c>
      <c r="C116">
        <v>19.140275613499998</v>
      </c>
      <c r="D116">
        <v>22.359134023500001</v>
      </c>
      <c r="E116">
        <v>25.915234515400002</v>
      </c>
      <c r="F116">
        <v>29.8255425953</v>
      </c>
      <c r="G116">
        <v>34.105183221899999</v>
      </c>
      <c r="H116">
        <v>38.754392437900002</v>
      </c>
      <c r="I116">
        <v>43.728510030700001</v>
      </c>
      <c r="J116">
        <v>48.874273677600002</v>
      </c>
      <c r="K116">
        <v>53.798667156100002</v>
      </c>
      <c r="L116">
        <v>59.298514647899999</v>
      </c>
      <c r="M116">
        <v>65.713793876799997</v>
      </c>
      <c r="N116">
        <v>72.556517530700006</v>
      </c>
      <c r="O116">
        <v>79.8188262165</v>
      </c>
      <c r="P116">
        <v>87.491604002900004</v>
      </c>
      <c r="Q116">
        <v>95.561409150499998</v>
      </c>
      <c r="R116">
        <v>104.0052373004</v>
      </c>
      <c r="S116">
        <v>112.7808773654</v>
      </c>
      <c r="T116">
        <v>122.2999636816</v>
      </c>
      <c r="U116">
        <v>132.223137356</v>
      </c>
      <c r="V116">
        <v>142.3453304555</v>
      </c>
      <c r="W116">
        <v>152.84845824780001</v>
      </c>
      <c r="X116">
        <v>163.7334535345</v>
      </c>
      <c r="Y116">
        <v>175.00661526819999</v>
      </c>
      <c r="Z116">
        <v>186.68624775660001</v>
      </c>
      <c r="AA116">
        <v>198.8149819926</v>
      </c>
      <c r="AB116">
        <v>210.95716308140001</v>
      </c>
      <c r="AC116">
        <v>223.91355280170001</v>
      </c>
      <c r="AD116">
        <v>237.56806725870001</v>
      </c>
      <c r="AE116">
        <v>249.60951754870001</v>
      </c>
      <c r="AF116">
        <v>262.8491338087</v>
      </c>
      <c r="AG116">
        <v>276.39047357179999</v>
      </c>
      <c r="AH116">
        <v>290.23810992749998</v>
      </c>
      <c r="AI116">
        <v>304.39628635499997</v>
      </c>
      <c r="AJ116">
        <v>318.86699730869998</v>
      </c>
      <c r="AK116">
        <v>333.64735881910002</v>
      </c>
      <c r="AL116">
        <v>348.72661745229999</v>
      </c>
      <c r="AM116">
        <v>364.08348550890003</v>
      </c>
      <c r="AN116">
        <v>379.68471837739997</v>
      </c>
      <c r="AO116">
        <v>395.48561542160002</v>
      </c>
      <c r="AP116">
        <v>411.43234823950002</v>
      </c>
      <c r="AQ116">
        <v>427.46488060209998</v>
      </c>
      <c r="AR116">
        <v>443.51818875420003</v>
      </c>
      <c r="AS116">
        <v>459.51888453200002</v>
      </c>
      <c r="AT116">
        <v>475.37395251679999</v>
      </c>
      <c r="AU116">
        <v>490.9471858009</v>
      </c>
      <c r="AV116">
        <v>506.01578809419999</v>
      </c>
      <c r="AW116">
        <v>520.19253309919998</v>
      </c>
      <c r="AX116">
        <v>532.78522199470001</v>
      </c>
      <c r="AY116">
        <v>542.53797099630003</v>
      </c>
      <c r="AZ116">
        <v>591.99825618609998</v>
      </c>
      <c r="BA116">
        <v>612.10137741029996</v>
      </c>
      <c r="BB116">
        <v>631.10604531089996</v>
      </c>
      <c r="BC116">
        <v>649.30230470660001</v>
      </c>
      <c r="BD116">
        <v>666.88079417940003</v>
      </c>
      <c r="BE116">
        <v>683.95193786569996</v>
      </c>
      <c r="BF116">
        <v>700.5575889767</v>
      </c>
      <c r="BG116">
        <v>716.68030225300004</v>
      </c>
      <c r="BH116">
        <v>732.25380913670006</v>
      </c>
      <c r="BI116">
        <v>747.17608194060006</v>
      </c>
    </row>
    <row r="117" spans="1:61" x14ac:dyDescent="0.15">
      <c r="A117" t="s">
        <v>321</v>
      </c>
      <c r="B117">
        <v>135</v>
      </c>
      <c r="C117">
        <v>160.9392646169</v>
      </c>
      <c r="D117">
        <v>190.73440443090001</v>
      </c>
      <c r="E117">
        <v>224.4224285901</v>
      </c>
      <c r="F117">
        <v>262.09537243530002</v>
      </c>
      <c r="G117">
        <v>303.89240944599999</v>
      </c>
      <c r="H117">
        <v>349.97134496339999</v>
      </c>
      <c r="I117">
        <v>400.42654167680001</v>
      </c>
      <c r="J117">
        <v>455.09041874830001</v>
      </c>
      <c r="K117">
        <v>513.09770975439994</v>
      </c>
      <c r="L117">
        <v>571.9724024134</v>
      </c>
      <c r="M117">
        <v>634.23655714079996</v>
      </c>
      <c r="N117">
        <v>703.07931401010001</v>
      </c>
      <c r="O117">
        <v>777.94389178359995</v>
      </c>
      <c r="P117">
        <v>858.46221974189996</v>
      </c>
      <c r="Q117">
        <v>944.37137614990002</v>
      </c>
      <c r="R117">
        <v>1035.4488996552</v>
      </c>
      <c r="S117">
        <v>1131.4484072593</v>
      </c>
      <c r="T117">
        <v>1232.0133568292999</v>
      </c>
      <c r="U117">
        <v>1338.9913854822</v>
      </c>
      <c r="V117">
        <v>1451.7767099932</v>
      </c>
      <c r="W117">
        <v>1568.9862817612</v>
      </c>
      <c r="X117">
        <v>1690.7130007559999</v>
      </c>
      <c r="Y117">
        <v>1817.0163874891</v>
      </c>
      <c r="Z117">
        <v>1947.9630829895</v>
      </c>
      <c r="AA117">
        <v>2083.6839596575001</v>
      </c>
      <c r="AB117">
        <v>2224.4694513012</v>
      </c>
      <c r="AC117">
        <v>2368.3127817057998</v>
      </c>
      <c r="AD117">
        <v>2518.0327784777</v>
      </c>
      <c r="AE117">
        <v>2674.7135116567001</v>
      </c>
      <c r="AF117">
        <v>2827.4391692416998</v>
      </c>
      <c r="AG117">
        <v>2983.8202240892001</v>
      </c>
      <c r="AH117">
        <v>3143.8683719815999</v>
      </c>
      <c r="AI117">
        <v>3307.6133846089001</v>
      </c>
      <c r="AJ117">
        <v>3475.0940592525999</v>
      </c>
      <c r="AK117">
        <v>3646.3432775914998</v>
      </c>
      <c r="AL117">
        <v>3821.3660360803001</v>
      </c>
      <c r="AM117">
        <v>4000.1115179067001</v>
      </c>
      <c r="AN117">
        <v>4182.4432777534003</v>
      </c>
      <c r="AO117">
        <v>4368.1145229676004</v>
      </c>
      <c r="AP117">
        <v>4556.7560217751998</v>
      </c>
      <c r="AQ117">
        <v>4747.8806044958001</v>
      </c>
      <c r="AR117">
        <v>4940.9004211591</v>
      </c>
      <c r="AS117">
        <v>5135.1432334614001</v>
      </c>
      <c r="AT117">
        <v>5329.8451505866997</v>
      </c>
      <c r="AU117">
        <v>5524.090025554</v>
      </c>
      <c r="AV117">
        <v>5716.6558481941001</v>
      </c>
      <c r="AW117">
        <v>5905.7070522713002</v>
      </c>
      <c r="AX117">
        <v>6088.2236227915</v>
      </c>
      <c r="AY117">
        <v>6258.9612769957002</v>
      </c>
      <c r="AZ117">
        <v>6408.5438994347996</v>
      </c>
      <c r="BA117">
        <v>6744.1723681076001</v>
      </c>
      <c r="BB117">
        <v>7042.8732286955001</v>
      </c>
      <c r="BC117">
        <v>7314.2764393668003</v>
      </c>
      <c r="BD117">
        <v>7565.5186182149</v>
      </c>
      <c r="BE117">
        <v>7801.7670597667002</v>
      </c>
      <c r="BF117">
        <v>8026.6251204501996</v>
      </c>
      <c r="BG117">
        <v>8242.4298122580003</v>
      </c>
      <c r="BH117">
        <v>8450.4738911050008</v>
      </c>
      <c r="BI117">
        <v>8651.1893736420006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15">
      <c r="A120" t="s">
        <v>324</v>
      </c>
      <c r="B120">
        <v>0.14129330400000001</v>
      </c>
      <c r="C120">
        <v>0.14122233470000001</v>
      </c>
      <c r="D120">
        <v>0.1406168384</v>
      </c>
      <c r="E120">
        <v>0.13972376610000001</v>
      </c>
      <c r="F120">
        <v>0.13867171780000001</v>
      </c>
      <c r="G120">
        <v>0.13752452500000001</v>
      </c>
      <c r="H120">
        <v>0.136317987</v>
      </c>
      <c r="I120">
        <v>0.1350908857</v>
      </c>
      <c r="J120">
        <v>0.13392031560000001</v>
      </c>
      <c r="K120">
        <v>0.13297351569999999</v>
      </c>
      <c r="L120">
        <v>0.13259977140000001</v>
      </c>
      <c r="M120">
        <v>0.1322711906</v>
      </c>
      <c r="N120">
        <v>0.13155925469999999</v>
      </c>
      <c r="O120">
        <v>0.13064438349999999</v>
      </c>
      <c r="P120">
        <v>0.12963289729999999</v>
      </c>
      <c r="Q120">
        <v>0.12858792159999999</v>
      </c>
      <c r="R120">
        <v>0.12754858420000001</v>
      </c>
      <c r="S120">
        <v>0.12654241460000001</v>
      </c>
      <c r="T120">
        <v>0.12559458949999999</v>
      </c>
      <c r="U120">
        <v>0.12457672860000001</v>
      </c>
      <c r="V120">
        <v>0.12354821420000001</v>
      </c>
      <c r="W120">
        <v>0.12259307479999999</v>
      </c>
      <c r="X120">
        <v>0.1216943242</v>
      </c>
      <c r="Y120">
        <v>0.1208399289</v>
      </c>
      <c r="Z120">
        <v>0.1200197414</v>
      </c>
      <c r="AA120">
        <v>0.1192228801</v>
      </c>
      <c r="AB120">
        <v>0.1184347089</v>
      </c>
      <c r="AC120">
        <v>0.1177238183</v>
      </c>
      <c r="AD120">
        <v>0.11698368369999999</v>
      </c>
      <c r="AE120">
        <v>0.11618641590000001</v>
      </c>
      <c r="AF120">
        <v>0.1156540088</v>
      </c>
      <c r="AG120">
        <v>0.1151347521</v>
      </c>
      <c r="AH120">
        <v>0.1146242634</v>
      </c>
      <c r="AI120">
        <v>0.1141184297</v>
      </c>
      <c r="AJ120">
        <v>0.1136136184</v>
      </c>
      <c r="AK120">
        <v>0.1131069478</v>
      </c>
      <c r="AL120">
        <v>0.1125966127</v>
      </c>
      <c r="AM120">
        <v>0.11208221710000001</v>
      </c>
      <c r="AN120">
        <v>0.11156502560000001</v>
      </c>
      <c r="AO120">
        <v>0.1110480261</v>
      </c>
      <c r="AP120">
        <v>0.11053573260000001</v>
      </c>
      <c r="AQ120">
        <v>0.1100337476</v>
      </c>
      <c r="AR120">
        <v>0.1095482264</v>
      </c>
      <c r="AS120">
        <v>0.10908549050000001</v>
      </c>
      <c r="AT120">
        <v>0.1086520815</v>
      </c>
      <c r="AU120">
        <v>0.1082555509</v>
      </c>
      <c r="AV120">
        <v>0.10790632510000001</v>
      </c>
      <c r="AW120">
        <v>0.1076211802</v>
      </c>
      <c r="AX120">
        <v>0.1074293845</v>
      </c>
      <c r="AY120">
        <v>0.1073836792</v>
      </c>
      <c r="AZ120">
        <v>0.10758075020000001</v>
      </c>
      <c r="BA120">
        <v>0.1056702892</v>
      </c>
      <c r="BB120">
        <v>0.10429965569999999</v>
      </c>
      <c r="BC120">
        <v>0.10329226449999999</v>
      </c>
      <c r="BD120">
        <v>0.1025327721</v>
      </c>
      <c r="BE120">
        <v>0.1019448954</v>
      </c>
      <c r="BF120">
        <v>0.101478366</v>
      </c>
      <c r="BG120">
        <v>0.1011009657</v>
      </c>
      <c r="BH120">
        <v>0.1007934165</v>
      </c>
      <c r="BI120">
        <v>0.1005458402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47.0990874851</v>
      </c>
      <c r="C123">
        <v>56.234912157300002</v>
      </c>
      <c r="D123">
        <v>66.434162501299994</v>
      </c>
      <c r="E123">
        <v>77.670167417399995</v>
      </c>
      <c r="F123">
        <v>89.905819237399996</v>
      </c>
      <c r="G123">
        <v>103.09476340330001</v>
      </c>
      <c r="H123">
        <v>117.1875116321</v>
      </c>
      <c r="I123">
        <v>132.147598198</v>
      </c>
      <c r="J123">
        <v>147.9873041358</v>
      </c>
      <c r="K123">
        <v>164.84169758339999</v>
      </c>
      <c r="L123">
        <v>183.09509592239999</v>
      </c>
      <c r="M123">
        <v>202.89482670140001</v>
      </c>
      <c r="N123">
        <v>224.13656692009999</v>
      </c>
      <c r="O123">
        <v>246.7491393601</v>
      </c>
      <c r="P123">
        <v>270.68317698940001</v>
      </c>
      <c r="Q123">
        <v>295.90446479389999</v>
      </c>
      <c r="R123">
        <v>322.39131104630002</v>
      </c>
      <c r="S123">
        <v>350.1363582084</v>
      </c>
      <c r="T123">
        <v>379.15705533509998</v>
      </c>
      <c r="U123">
        <v>409.32890323480001</v>
      </c>
      <c r="V123">
        <v>440.55185466559999</v>
      </c>
      <c r="W123">
        <v>472.82187615689998</v>
      </c>
      <c r="X123">
        <v>506.12207646870002</v>
      </c>
      <c r="Y123">
        <v>540.42379329740004</v>
      </c>
      <c r="Z123">
        <v>575.68495655879997</v>
      </c>
      <c r="AA123">
        <v>611.84452787600003</v>
      </c>
      <c r="AB123">
        <v>648.80773111020005</v>
      </c>
      <c r="AC123">
        <v>686.61847232469995</v>
      </c>
      <c r="AD123">
        <v>725.11584725739999</v>
      </c>
      <c r="AE123">
        <v>764.106151447</v>
      </c>
      <c r="AF123">
        <v>804.07496905259995</v>
      </c>
      <c r="AG123">
        <v>845.03381801099999</v>
      </c>
      <c r="AH123">
        <v>886.98368991530003</v>
      </c>
      <c r="AI123">
        <v>929.91071016410001</v>
      </c>
      <c r="AJ123">
        <v>973.78234045689999</v>
      </c>
      <c r="AK123">
        <v>1018.5447202694</v>
      </c>
      <c r="AL123">
        <v>1064.1218184987999</v>
      </c>
      <c r="AM123">
        <v>1110.41701693</v>
      </c>
      <c r="AN123">
        <v>1157.3174359211</v>
      </c>
      <c r="AO123">
        <v>1204.7008254852001</v>
      </c>
      <c r="AP123">
        <v>1252.4443027980001</v>
      </c>
      <c r="AQ123">
        <v>1300.4338241434</v>
      </c>
      <c r="AR123">
        <v>1348.5733615352999</v>
      </c>
      <c r="AS123">
        <v>1396.7934531128999</v>
      </c>
      <c r="AT123">
        <v>1445.0601240989999</v>
      </c>
      <c r="AU123">
        <v>1493.3871209218</v>
      </c>
      <c r="AV123">
        <v>1541.857029585</v>
      </c>
      <c r="AW123">
        <v>1590.6611761388001</v>
      </c>
      <c r="AX123">
        <v>1640.1755512333</v>
      </c>
      <c r="AY123">
        <v>1691.1052732006001</v>
      </c>
      <c r="AZ123">
        <v>1700.0975562266999</v>
      </c>
      <c r="BA123">
        <v>1757.8295966656001</v>
      </c>
      <c r="BB123">
        <v>1812.4071044825</v>
      </c>
      <c r="BC123">
        <v>1864.6630289011</v>
      </c>
      <c r="BD123">
        <v>1915.1448448229</v>
      </c>
      <c r="BE123">
        <v>1964.1696677169</v>
      </c>
      <c r="BF123">
        <v>2011.8576914201999</v>
      </c>
      <c r="BG123">
        <v>2058.1588167263999</v>
      </c>
      <c r="BH123">
        <v>2102.8827339310001</v>
      </c>
      <c r="BI123">
        <v>2145.7364404446998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6.8878454936000004</v>
      </c>
      <c r="C126">
        <v>7.7645815829</v>
      </c>
      <c r="D126">
        <v>8.7274852179</v>
      </c>
      <c r="E126">
        <v>9.7731338445000002</v>
      </c>
      <c r="F126">
        <v>10.8982702931</v>
      </c>
      <c r="G126">
        <v>12.0995345171</v>
      </c>
      <c r="H126">
        <v>13.373858608100001</v>
      </c>
      <c r="I126">
        <v>14.719972548499999</v>
      </c>
      <c r="J126">
        <v>16.1419212166</v>
      </c>
      <c r="K126">
        <v>17.656416071999999</v>
      </c>
      <c r="L126">
        <v>19.305225031399999</v>
      </c>
      <c r="M126">
        <v>21.103185231699999</v>
      </c>
      <c r="N126">
        <v>23.038917187799999</v>
      </c>
      <c r="O126">
        <v>25.105242223899999</v>
      </c>
      <c r="P126">
        <v>27.297601741899999</v>
      </c>
      <c r="Q126">
        <v>29.613143263600001</v>
      </c>
      <c r="R126">
        <v>32.050317140300002</v>
      </c>
      <c r="S126">
        <v>34.608970502799998</v>
      </c>
      <c r="T126">
        <v>37.291319372399997</v>
      </c>
      <c r="U126">
        <v>40.0855622658</v>
      </c>
      <c r="V126">
        <v>42.982388929300001</v>
      </c>
      <c r="W126">
        <v>45.981843655699997</v>
      </c>
      <c r="X126">
        <v>49.082608117500001</v>
      </c>
      <c r="Y126">
        <v>52.282139454499998</v>
      </c>
      <c r="Z126">
        <v>55.576535858900002</v>
      </c>
      <c r="AA126">
        <v>58.960020132099999</v>
      </c>
      <c r="AB126">
        <v>62.423537518700002</v>
      </c>
      <c r="AC126">
        <v>65.971345391699998</v>
      </c>
      <c r="AD126">
        <v>69.587966769100007</v>
      </c>
      <c r="AE126">
        <v>73.254801533099993</v>
      </c>
      <c r="AF126">
        <v>77.018336661999996</v>
      </c>
      <c r="AG126">
        <v>80.879496425900001</v>
      </c>
      <c r="AH126">
        <v>84.838189942100001</v>
      </c>
      <c r="AI126">
        <v>88.892903523599998</v>
      </c>
      <c r="AJ126">
        <v>93.040344031999993</v>
      </c>
      <c r="AK126">
        <v>97.275189989899999</v>
      </c>
      <c r="AL126">
        <v>101.5900143285</v>
      </c>
      <c r="AM126">
        <v>105.9754379339</v>
      </c>
      <c r="AN126">
        <v>110.4205435049</v>
      </c>
      <c r="AO126">
        <v>114.9135328623</v>
      </c>
      <c r="AP126">
        <v>119.4425592796</v>
      </c>
      <c r="AQ126">
        <v>123.9966290652</v>
      </c>
      <c r="AR126">
        <v>128.5664745496</v>
      </c>
      <c r="AS126">
        <v>133.14536724780001</v>
      </c>
      <c r="AT126">
        <v>137.7299664107</v>
      </c>
      <c r="AU126">
        <v>142.32148344000001</v>
      </c>
      <c r="AV126">
        <v>146.9276928875</v>
      </c>
      <c r="AW126">
        <v>151.56673279029999</v>
      </c>
      <c r="AX126">
        <v>156.2743365293</v>
      </c>
      <c r="AY126">
        <v>161.1175930567</v>
      </c>
      <c r="AZ126">
        <v>161.9662426845</v>
      </c>
      <c r="BA126">
        <v>167.45907259879999</v>
      </c>
      <c r="BB126">
        <v>172.65192434510001</v>
      </c>
      <c r="BC126">
        <v>177.62412924079999</v>
      </c>
      <c r="BD126">
        <v>182.4278109908</v>
      </c>
      <c r="BE126">
        <v>187.09314379759999</v>
      </c>
      <c r="BF126">
        <v>191.63154246939999</v>
      </c>
      <c r="BG126">
        <v>196.0382019457</v>
      </c>
      <c r="BH126">
        <v>200.29496447380001</v>
      </c>
      <c r="BI126">
        <v>204.37389400929999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0.2897198232</v>
      </c>
      <c r="C128">
        <v>0.33866565269999999</v>
      </c>
      <c r="D128">
        <v>0.38394554860000002</v>
      </c>
      <c r="E128">
        <v>0.4255636102</v>
      </c>
      <c r="F128">
        <v>0.46368555779999998</v>
      </c>
      <c r="G128">
        <v>0.49855052459999999</v>
      </c>
      <c r="H128">
        <v>0.5304359193</v>
      </c>
      <c r="I128">
        <v>0.55965593209999998</v>
      </c>
      <c r="J128">
        <v>0.58658746669999995</v>
      </c>
      <c r="K128">
        <v>0.61172831110000003</v>
      </c>
      <c r="L128">
        <v>0.6357684347</v>
      </c>
      <c r="M128">
        <v>0.65880400989999999</v>
      </c>
      <c r="N128">
        <v>0.68062109749999999</v>
      </c>
      <c r="O128">
        <v>0.70115530670000004</v>
      </c>
      <c r="P128">
        <v>0.72042128949999995</v>
      </c>
      <c r="Q128">
        <v>0.73847391559999997</v>
      </c>
      <c r="R128">
        <v>0.75538772929999998</v>
      </c>
      <c r="S128">
        <v>0.77124710519999995</v>
      </c>
      <c r="T128">
        <v>0.78614440100000005</v>
      </c>
      <c r="U128">
        <v>0.80009545150000005</v>
      </c>
      <c r="V128">
        <v>0.81314364299999997</v>
      </c>
      <c r="W128">
        <v>0.82537475299999996</v>
      </c>
      <c r="X128">
        <v>0.83685918879999999</v>
      </c>
      <c r="Y128">
        <v>0.84765611439999999</v>
      </c>
      <c r="Z128">
        <v>0.8578155475</v>
      </c>
      <c r="AA128">
        <v>0.86737896609999998</v>
      </c>
      <c r="AB128">
        <v>0.87637784689999998</v>
      </c>
      <c r="AC128">
        <v>0.88487465489999995</v>
      </c>
      <c r="AD128">
        <v>0.89288022119999999</v>
      </c>
      <c r="AE128">
        <v>0.90040354680000001</v>
      </c>
      <c r="AF128">
        <v>0.90757773620000004</v>
      </c>
      <c r="AG128">
        <v>0.91442819440000001</v>
      </c>
      <c r="AH128">
        <v>0.92097617369999996</v>
      </c>
      <c r="AI128">
        <v>0.92723901389999996</v>
      </c>
      <c r="AJ128">
        <v>0.93323050360000004</v>
      </c>
      <c r="AK128">
        <v>0.93896137700000004</v>
      </c>
      <c r="AL128">
        <v>0.9444399497</v>
      </c>
      <c r="AM128">
        <v>0.94967288059999999</v>
      </c>
      <c r="AN128">
        <v>0.95466600940000002</v>
      </c>
      <c r="AO128">
        <v>0.95942518980000002</v>
      </c>
      <c r="AP128">
        <v>0.96395702220000001</v>
      </c>
      <c r="AQ128">
        <v>0.96826940159999997</v>
      </c>
      <c r="AR128">
        <v>0.97237184730000004</v>
      </c>
      <c r="AS128">
        <v>0.97627565839999997</v>
      </c>
      <c r="AT128">
        <v>0.97999403029999999</v>
      </c>
      <c r="AU128">
        <v>0.98354235999999995</v>
      </c>
      <c r="AV128">
        <v>0.98693906480000004</v>
      </c>
      <c r="AW128">
        <v>0.99020739700000004</v>
      </c>
      <c r="AX128">
        <v>0.99337900879999996</v>
      </c>
      <c r="AY128">
        <v>0.99650060569999999</v>
      </c>
      <c r="AZ128">
        <v>0.99703359270000003</v>
      </c>
      <c r="BA128">
        <v>1.0003879825999999</v>
      </c>
      <c r="BB128">
        <v>1.0034156585</v>
      </c>
      <c r="BC128">
        <v>1.006193447</v>
      </c>
      <c r="BD128">
        <v>1.0087720472999999</v>
      </c>
      <c r="BE128">
        <v>1.0111838426999999</v>
      </c>
      <c r="BF128">
        <v>1.0134477770000001</v>
      </c>
      <c r="BG128">
        <v>1.0155728137</v>
      </c>
      <c r="BH128">
        <v>1.0175608073</v>
      </c>
      <c r="BI128">
        <v>1.0194091017</v>
      </c>
    </row>
    <row r="129" spans="1:61" x14ac:dyDescent="0.15">
      <c r="A129" t="s">
        <v>332</v>
      </c>
      <c r="B129">
        <v>2670.7775001934001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0.25645202690000002</v>
      </c>
      <c r="C131">
        <v>0.25393337220000001</v>
      </c>
      <c r="D131">
        <v>0.2518110589</v>
      </c>
      <c r="E131">
        <v>0.25018230400000002</v>
      </c>
      <c r="F131">
        <v>0.24910384499999999</v>
      </c>
      <c r="G131">
        <v>0.2485801493</v>
      </c>
      <c r="H131">
        <v>0.24851814310000001</v>
      </c>
      <c r="I131">
        <v>0.2486324633</v>
      </c>
      <c r="J131">
        <v>0.24826720490000001</v>
      </c>
      <c r="K131">
        <v>0.2460600869</v>
      </c>
      <c r="L131">
        <v>0.24463728439999999</v>
      </c>
      <c r="M131">
        <v>0.24464514109999999</v>
      </c>
      <c r="N131">
        <v>0.24455075409999999</v>
      </c>
      <c r="O131">
        <v>0.2444171953</v>
      </c>
      <c r="P131">
        <v>0.24427069870000001</v>
      </c>
      <c r="Q131">
        <v>0.24411172340000001</v>
      </c>
      <c r="R131">
        <v>0.2439166961</v>
      </c>
      <c r="S131">
        <v>0.24363075880000001</v>
      </c>
      <c r="T131">
        <v>0.24388922490000001</v>
      </c>
      <c r="U131">
        <v>0.24415592119999999</v>
      </c>
      <c r="V131">
        <v>0.24420315300000001</v>
      </c>
      <c r="W131">
        <v>0.24429551769999999</v>
      </c>
      <c r="X131">
        <v>0.24443099469999999</v>
      </c>
      <c r="Y131">
        <v>0.24461724460000001</v>
      </c>
      <c r="Z131">
        <v>0.2448757858</v>
      </c>
      <c r="AA131">
        <v>0.24525090939999999</v>
      </c>
      <c r="AB131">
        <v>0.2453661047</v>
      </c>
      <c r="AC131">
        <v>0.24591507670000001</v>
      </c>
      <c r="AD131">
        <v>0.2467768119</v>
      </c>
      <c r="AE131">
        <v>0.24623227710000001</v>
      </c>
      <c r="AF131">
        <v>0.2463616045</v>
      </c>
      <c r="AG131">
        <v>0.24646378329999999</v>
      </c>
      <c r="AH131">
        <v>0.24654496710000001</v>
      </c>
      <c r="AI131">
        <v>0.2466131094</v>
      </c>
      <c r="AJ131">
        <v>0.24667710570000001</v>
      </c>
      <c r="AK131">
        <v>0.24674553560000001</v>
      </c>
      <c r="AL131">
        <v>0.24682521390000001</v>
      </c>
      <c r="AM131">
        <v>0.2469198789</v>
      </c>
      <c r="AN131">
        <v>0.24702939900000001</v>
      </c>
      <c r="AO131">
        <v>0.2471497104</v>
      </c>
      <c r="AP131">
        <v>0.24727334679999999</v>
      </c>
      <c r="AQ131">
        <v>0.24739001159999999</v>
      </c>
      <c r="AR131">
        <v>0.24748634559999999</v>
      </c>
      <c r="AS131">
        <v>0.24754394790000001</v>
      </c>
      <c r="AT131">
        <v>0.24753463719999999</v>
      </c>
      <c r="AU131">
        <v>0.2474115295</v>
      </c>
      <c r="AV131">
        <v>0.2470933662</v>
      </c>
      <c r="AW131">
        <v>0.2464370367</v>
      </c>
      <c r="AX131">
        <v>0.2451886056</v>
      </c>
      <c r="AY131">
        <v>0.24289374429999999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36.274484064799999</v>
      </c>
      <c r="C132">
        <v>45.9219331221</v>
      </c>
      <c r="D132">
        <v>57.931041421499998</v>
      </c>
      <c r="E132">
        <v>72.746842454299994</v>
      </c>
      <c r="F132">
        <v>90.873724672700007</v>
      </c>
      <c r="G132">
        <v>112.86372607760001</v>
      </c>
      <c r="H132">
        <v>139.29718185990001</v>
      </c>
      <c r="I132">
        <v>170.7590088144</v>
      </c>
      <c r="J132">
        <v>207.8235071933</v>
      </c>
      <c r="K132">
        <v>251.0818502061</v>
      </c>
      <c r="L132">
        <v>267.05738957459999</v>
      </c>
      <c r="M132">
        <v>260.38095483519999</v>
      </c>
      <c r="N132">
        <v>253.87143096439999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210.5828496467</v>
      </c>
      <c r="U132">
        <v>200.54537440870001</v>
      </c>
      <c r="V132">
        <v>196.2658868874</v>
      </c>
      <c r="W132">
        <v>192.00668997</v>
      </c>
      <c r="X132">
        <v>187.77896746010001</v>
      </c>
      <c r="Y132">
        <v>183.59176535290001</v>
      </c>
      <c r="Z132">
        <v>179.45244520930001</v>
      </c>
      <c r="AA132">
        <v>175.36702597499999</v>
      </c>
      <c r="AB132">
        <v>178.10595923419999</v>
      </c>
      <c r="AC132">
        <v>173.65331025329999</v>
      </c>
      <c r="AD132">
        <v>169.31197749699999</v>
      </c>
      <c r="AE132">
        <v>195.22065604069999</v>
      </c>
      <c r="AF132">
        <v>198.81459487449999</v>
      </c>
      <c r="AG132">
        <v>201.1199908948</v>
      </c>
      <c r="AH132">
        <v>201.99659473400001</v>
      </c>
      <c r="AI132">
        <v>201.34334561590001</v>
      </c>
      <c r="AJ132">
        <v>199.11585123699999</v>
      </c>
      <c r="AK132">
        <v>195.34436854649999</v>
      </c>
      <c r="AL132">
        <v>190.14840925159999</v>
      </c>
      <c r="AM132">
        <v>183.74270958069999</v>
      </c>
      <c r="AN132">
        <v>176.4291102878</v>
      </c>
      <c r="AO132">
        <v>168.57144927510001</v>
      </c>
      <c r="AP132">
        <v>160.55535126999999</v>
      </c>
      <c r="AQ132">
        <v>152.74072483680001</v>
      </c>
      <c r="AR132">
        <v>145.41832298579999</v>
      </c>
      <c r="AS132">
        <v>138.78030985390001</v>
      </c>
      <c r="AT132">
        <v>132.90885262910001</v>
      </c>
      <c r="AU132">
        <v>127.7797998053</v>
      </c>
      <c r="AV132">
        <v>123.27413432580001</v>
      </c>
      <c r="AW132">
        <v>119.1893348831</v>
      </c>
      <c r="AX132">
        <v>115.24597617969999</v>
      </c>
      <c r="AY132">
        <v>111.0884490322</v>
      </c>
      <c r="AZ132">
        <v>103.8922316422</v>
      </c>
      <c r="BA132">
        <v>98.783739589999996</v>
      </c>
      <c r="BB132">
        <v>91.612814286100004</v>
      </c>
      <c r="BC132">
        <v>82.048980581799995</v>
      </c>
      <c r="BD132">
        <v>69.955782207499993</v>
      </c>
      <c r="BE132">
        <v>55.5676855221</v>
      </c>
      <c r="BF132">
        <v>39.652322545200001</v>
      </c>
      <c r="BG132">
        <v>23.599181101599999</v>
      </c>
      <c r="BH132">
        <v>9.4405284861999998</v>
      </c>
      <c r="BI132">
        <v>4.8733999999999998E-6</v>
      </c>
    </row>
    <row r="133" spans="1:61" x14ac:dyDescent="0.15">
      <c r="A133" t="s">
        <v>343</v>
      </c>
      <c r="B133">
        <v>36.274484064799999</v>
      </c>
      <c r="C133">
        <v>45.9219331221</v>
      </c>
      <c r="D133">
        <v>57.931041421499998</v>
      </c>
      <c r="E133">
        <v>72.746842454299994</v>
      </c>
      <c r="F133">
        <v>90.873724672700007</v>
      </c>
      <c r="G133">
        <v>112.86372607760001</v>
      </c>
      <c r="H133">
        <v>139.29718185990001</v>
      </c>
      <c r="I133">
        <v>170.7590088144</v>
      </c>
      <c r="J133">
        <v>207.8235071933</v>
      </c>
      <c r="K133">
        <v>251.0818502061</v>
      </c>
      <c r="L133">
        <v>267.05738957459999</v>
      </c>
      <c r="M133">
        <v>260.38095483519999</v>
      </c>
      <c r="N133">
        <v>253.87143096439999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210.5828496467</v>
      </c>
      <c r="U133">
        <v>200.54537440870001</v>
      </c>
      <c r="V133">
        <v>196.2658868874</v>
      </c>
      <c r="W133">
        <v>192.00668997</v>
      </c>
      <c r="X133">
        <v>187.77896746010001</v>
      </c>
      <c r="Y133">
        <v>183.59176535290001</v>
      </c>
      <c r="Z133">
        <v>179.45244520930001</v>
      </c>
      <c r="AA133">
        <v>175.36702597499999</v>
      </c>
      <c r="AB133">
        <v>178.10595923419999</v>
      </c>
      <c r="AC133">
        <v>173.65331025329999</v>
      </c>
      <c r="AD133">
        <v>169.31197749699999</v>
      </c>
      <c r="AE133">
        <v>195.22065604069999</v>
      </c>
      <c r="AF133">
        <v>198.81459487449999</v>
      </c>
      <c r="AG133">
        <v>201.1199908948</v>
      </c>
      <c r="AH133">
        <v>201.99659473400001</v>
      </c>
      <c r="AI133">
        <v>201.34334561590001</v>
      </c>
      <c r="AJ133">
        <v>199.11585123699999</v>
      </c>
      <c r="AK133">
        <v>195.34436854649999</v>
      </c>
      <c r="AL133">
        <v>190.14840925159999</v>
      </c>
      <c r="AM133">
        <v>183.74270958069999</v>
      </c>
      <c r="AN133">
        <v>176.4291102878</v>
      </c>
      <c r="AO133">
        <v>168.57144927510001</v>
      </c>
      <c r="AP133">
        <v>160.55535126999999</v>
      </c>
      <c r="AQ133">
        <v>152.74072483680001</v>
      </c>
      <c r="AR133">
        <v>145.41832298579999</v>
      </c>
      <c r="AS133">
        <v>138.78030985390001</v>
      </c>
      <c r="AT133">
        <v>132.90885262910001</v>
      </c>
      <c r="AU133">
        <v>127.7797998053</v>
      </c>
      <c r="AV133">
        <v>123.27413432580001</v>
      </c>
      <c r="AW133">
        <v>119.1893348831</v>
      </c>
      <c r="AX133">
        <v>115.24597617969999</v>
      </c>
      <c r="AY133">
        <v>111.0884490322</v>
      </c>
      <c r="AZ133">
        <v>103.8922316422</v>
      </c>
      <c r="BA133">
        <v>98.783739589999996</v>
      </c>
      <c r="BB133">
        <v>91.612814286100004</v>
      </c>
      <c r="BC133">
        <v>82.048980581799995</v>
      </c>
      <c r="BD133">
        <v>69.955782207499993</v>
      </c>
      <c r="BE133">
        <v>55.5676855221</v>
      </c>
      <c r="BF133">
        <v>39.652322545200001</v>
      </c>
      <c r="BG133">
        <v>23.599181101599999</v>
      </c>
      <c r="BH133">
        <v>9.4405284861999998</v>
      </c>
      <c r="BI133">
        <v>4.8733999999999998E-6</v>
      </c>
    </row>
    <row r="134" spans="1:61" x14ac:dyDescent="0.15">
      <c r="A134" t="s">
        <v>344</v>
      </c>
      <c r="B134">
        <v>132.98225858160001</v>
      </c>
      <c r="C134">
        <v>168.3498068255</v>
      </c>
      <c r="D134">
        <v>212.37519785110001</v>
      </c>
      <c r="E134">
        <v>266.68992443759998</v>
      </c>
      <c r="F134">
        <v>333.14307465019999</v>
      </c>
      <c r="G134">
        <v>413.75841980040002</v>
      </c>
      <c r="H134">
        <v>510.66346869850003</v>
      </c>
      <c r="I134">
        <v>626.00252631349997</v>
      </c>
      <c r="J134">
        <v>761.8809773708</v>
      </c>
      <c r="K134">
        <v>920.46606285550001</v>
      </c>
      <c r="L134">
        <v>979.03239018049999</v>
      </c>
      <c r="M134">
        <v>954.55658042599998</v>
      </c>
      <c r="N134">
        <v>930.69266591539997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771.99672680460003</v>
      </c>
      <c r="U134">
        <v>735.19934258230001</v>
      </c>
      <c r="V134">
        <v>719.51074132940005</v>
      </c>
      <c r="W134">
        <v>703.89652543</v>
      </c>
      <c r="X134">
        <v>688.39769470889996</v>
      </c>
      <c r="Y134">
        <v>673.0474117837</v>
      </c>
      <c r="Z134">
        <v>657.87266413719999</v>
      </c>
      <c r="AA134">
        <v>642.89551722440001</v>
      </c>
      <c r="AB134">
        <v>652.93644655260005</v>
      </c>
      <c r="AC134">
        <v>636.61303538870004</v>
      </c>
      <c r="AD134">
        <v>620.69770950400004</v>
      </c>
      <c r="AE134">
        <v>715.67892504500003</v>
      </c>
      <c r="AF134">
        <v>728.85430481000003</v>
      </c>
      <c r="AG134">
        <v>737.30588662039997</v>
      </c>
      <c r="AH134">
        <v>740.5195162947</v>
      </c>
      <c r="AI134">
        <v>738.12470502810004</v>
      </c>
      <c r="AJ134">
        <v>729.95871063469997</v>
      </c>
      <c r="AK134">
        <v>716.13245509139995</v>
      </c>
      <c r="AL134">
        <v>697.08406831620005</v>
      </c>
      <c r="AM134">
        <v>673.600773323</v>
      </c>
      <c r="AN134">
        <v>646.78911831489995</v>
      </c>
      <c r="AO134">
        <v>617.98293304239996</v>
      </c>
      <c r="AP134">
        <v>588.59591775579997</v>
      </c>
      <c r="AQ134">
        <v>559.94749725170004</v>
      </c>
      <c r="AR134">
        <v>533.10357206610001</v>
      </c>
      <c r="AS134">
        <v>508.76861592419999</v>
      </c>
      <c r="AT134">
        <v>487.24385373809997</v>
      </c>
      <c r="AU134">
        <v>468.4407460864</v>
      </c>
      <c r="AV134">
        <v>451.9229764383</v>
      </c>
      <c r="AW134">
        <v>436.94810168139998</v>
      </c>
      <c r="AX134">
        <v>422.49174867490001</v>
      </c>
      <c r="AY134">
        <v>407.25025415200002</v>
      </c>
      <c r="AZ134">
        <v>380.86892120020002</v>
      </c>
      <c r="BA134">
        <v>362.14118933690003</v>
      </c>
      <c r="BB134">
        <v>335.85257717299999</v>
      </c>
      <c r="BC134">
        <v>300.7915628129</v>
      </c>
      <c r="BD134">
        <v>256.45789757270001</v>
      </c>
      <c r="BE134">
        <v>203.7111351241</v>
      </c>
      <c r="BF134">
        <v>145.36541445060001</v>
      </c>
      <c r="BG134">
        <v>86.514597918500002</v>
      </c>
      <c r="BH134">
        <v>34.6089774306</v>
      </c>
      <c r="BI134">
        <v>1.7865800000000001E-5</v>
      </c>
    </row>
    <row r="135" spans="1:61" x14ac:dyDescent="0.15">
      <c r="A135" t="s">
        <v>337</v>
      </c>
      <c r="B135">
        <v>0.28658008089999998</v>
      </c>
      <c r="C135">
        <v>0.33132480139999998</v>
      </c>
      <c r="D135">
        <v>0.38230778830000001</v>
      </c>
      <c r="E135">
        <v>0.44001521999999998</v>
      </c>
      <c r="F135">
        <v>0.50495926660000001</v>
      </c>
      <c r="G135">
        <v>0.57763246010000002</v>
      </c>
      <c r="H135">
        <v>0.65846276079999999</v>
      </c>
      <c r="I135">
        <v>0.74777995320000001</v>
      </c>
      <c r="J135">
        <v>0.84581890849999997</v>
      </c>
      <c r="K135">
        <v>0.95281485669999999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0.98072052129999998</v>
      </c>
      <c r="U135">
        <v>0.9679886889</v>
      </c>
      <c r="V135">
        <v>0.97000613339999997</v>
      </c>
      <c r="W135">
        <v>0.9718280681</v>
      </c>
      <c r="X135">
        <v>0.97347788120000001</v>
      </c>
      <c r="Y135">
        <v>0.97497541229999996</v>
      </c>
      <c r="Z135">
        <v>0.97633776770000003</v>
      </c>
      <c r="AA135">
        <v>0.97757993450000003</v>
      </c>
      <c r="AB135">
        <v>1</v>
      </c>
      <c r="AC135">
        <v>1</v>
      </c>
      <c r="AD135">
        <v>1</v>
      </c>
      <c r="AE135">
        <v>1.0976478698000001</v>
      </c>
      <c r="AF135">
        <v>1.1245349864</v>
      </c>
      <c r="AG135">
        <v>1.1477919460999999</v>
      </c>
      <c r="AH135">
        <v>1.1668661927999999</v>
      </c>
      <c r="AI135">
        <v>1.1812669867000001</v>
      </c>
      <c r="AJ135">
        <v>1.1906180902000001</v>
      </c>
      <c r="AK135">
        <v>1.1947228465999999</v>
      </c>
      <c r="AL135">
        <v>1.1936339437000001</v>
      </c>
      <c r="AM135">
        <v>1.1877132659</v>
      </c>
      <c r="AN135">
        <v>1.1776608154999999</v>
      </c>
      <c r="AO135">
        <v>1.1644917751999999</v>
      </c>
      <c r="AP135">
        <v>1.1494493562999999</v>
      </c>
      <c r="AQ135">
        <v>1.1338602591</v>
      </c>
      <c r="AR135">
        <v>1.1189608854999999</v>
      </c>
      <c r="AS135">
        <v>1.1057336326</v>
      </c>
      <c r="AT135">
        <v>1.0947856533</v>
      </c>
      <c r="AU135">
        <v>1.0862811725999999</v>
      </c>
      <c r="AV135">
        <v>1.0799149507000001</v>
      </c>
      <c r="AW135">
        <v>1.0748993162</v>
      </c>
      <c r="AX135">
        <v>1.0699383734000001</v>
      </c>
      <c r="AY135">
        <v>1.0631691941000001</v>
      </c>
      <c r="AZ135">
        <v>1.0388483100000001</v>
      </c>
      <c r="BA135">
        <v>1.0244607979</v>
      </c>
      <c r="BB135">
        <v>0.99637077590000001</v>
      </c>
      <c r="BC135">
        <v>0.95044686300000003</v>
      </c>
      <c r="BD135">
        <v>0.88219461749999994</v>
      </c>
      <c r="BE135">
        <v>0.78725724829999999</v>
      </c>
      <c r="BF135">
        <v>0.66192152589999997</v>
      </c>
      <c r="BG135">
        <v>0.50316283240000004</v>
      </c>
      <c r="BH135">
        <v>0.30673349039999998</v>
      </c>
      <c r="BI135">
        <v>1E-4</v>
      </c>
    </row>
    <row r="136" spans="1:61" x14ac:dyDescent="0.15">
      <c r="A136" t="s">
        <v>345</v>
      </c>
      <c r="B136">
        <v>0.28658008089999998</v>
      </c>
      <c r="C136">
        <v>0.33132480139999998</v>
      </c>
      <c r="D136">
        <v>0.38230778830000001</v>
      </c>
      <c r="E136">
        <v>0.44001521999999998</v>
      </c>
      <c r="F136">
        <v>0.50495926660000001</v>
      </c>
      <c r="G136">
        <v>0.57763246010000002</v>
      </c>
      <c r="H136">
        <v>0.65846276079999999</v>
      </c>
      <c r="I136">
        <v>0.74777995320000001</v>
      </c>
      <c r="J136">
        <v>0.84581890849999997</v>
      </c>
      <c r="K136">
        <v>0.95281485669999999</v>
      </c>
      <c r="L136">
        <v>1</v>
      </c>
      <c r="M136">
        <v>1</v>
      </c>
      <c r="N136">
        <v>1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0.98072052129999998</v>
      </c>
      <c r="U136">
        <v>0.9679886889</v>
      </c>
      <c r="V136">
        <v>0.97000613339999997</v>
      </c>
      <c r="W136">
        <v>0.9718280681</v>
      </c>
      <c r="X136">
        <v>0.97347788120000001</v>
      </c>
      <c r="Y136">
        <v>0.97497541229999996</v>
      </c>
      <c r="Z136">
        <v>0.97633776770000003</v>
      </c>
      <c r="AA136">
        <v>0.97757993450000003</v>
      </c>
      <c r="AB136">
        <v>1</v>
      </c>
      <c r="AC136">
        <v>1</v>
      </c>
      <c r="AD136">
        <v>1</v>
      </c>
      <c r="AE136">
        <v>1.0976478698000001</v>
      </c>
      <c r="AF136">
        <v>1.1245349864</v>
      </c>
      <c r="AG136">
        <v>1.1477919460999999</v>
      </c>
      <c r="AH136">
        <v>1.1668661927999999</v>
      </c>
      <c r="AI136">
        <v>1.1812669867000001</v>
      </c>
      <c r="AJ136">
        <v>1.1906180902000001</v>
      </c>
      <c r="AK136">
        <v>1.1947228465999999</v>
      </c>
      <c r="AL136">
        <v>1.1936339437000001</v>
      </c>
      <c r="AM136">
        <v>1.1877132659</v>
      </c>
      <c r="AN136">
        <v>1.1776608154999999</v>
      </c>
      <c r="AO136">
        <v>1.1644917751999999</v>
      </c>
      <c r="AP136">
        <v>1.1494493562999999</v>
      </c>
      <c r="AQ136">
        <v>1.1338602591</v>
      </c>
      <c r="AR136">
        <v>1.1189608854999999</v>
      </c>
      <c r="AS136">
        <v>1.1057336326</v>
      </c>
      <c r="AT136">
        <v>1.0947856533</v>
      </c>
      <c r="AU136">
        <v>1.0862811725999999</v>
      </c>
      <c r="AV136">
        <v>1.0799149507000001</v>
      </c>
      <c r="AW136">
        <v>1.0748993162</v>
      </c>
      <c r="AX136">
        <v>1.0699383734000001</v>
      </c>
      <c r="AY136">
        <v>1.0631691941000001</v>
      </c>
      <c r="AZ136">
        <v>1.0388483100000001</v>
      </c>
      <c r="BA136">
        <v>1.0244607979</v>
      </c>
      <c r="BB136">
        <v>0.99637077590000001</v>
      </c>
      <c r="BC136">
        <v>0.95044686300000003</v>
      </c>
      <c r="BD136">
        <v>0.88219461749999994</v>
      </c>
      <c r="BE136">
        <v>0.78725724829999999</v>
      </c>
      <c r="BF136">
        <v>0.66192152589999997</v>
      </c>
      <c r="BG136">
        <v>0.50316283240000004</v>
      </c>
      <c r="BH136">
        <v>0.30673349039999998</v>
      </c>
      <c r="BI136">
        <v>1E-4</v>
      </c>
    </row>
    <row r="137" spans="1:61" x14ac:dyDescent="0.15">
      <c r="A137" t="s">
        <v>346</v>
      </c>
      <c r="B137">
        <v>36.274484064799999</v>
      </c>
      <c r="C137">
        <v>45.9219331221</v>
      </c>
      <c r="D137">
        <v>57.931041421499998</v>
      </c>
      <c r="E137">
        <v>72.746842454299994</v>
      </c>
      <c r="F137">
        <v>90.873724672700007</v>
      </c>
      <c r="G137">
        <v>112.86372607760001</v>
      </c>
      <c r="H137">
        <v>139.29718185990001</v>
      </c>
      <c r="I137">
        <v>170.7590088144</v>
      </c>
      <c r="J137">
        <v>207.8235071933</v>
      </c>
      <c r="K137">
        <v>251.0818502061</v>
      </c>
      <c r="L137">
        <v>267.05738957459999</v>
      </c>
      <c r="M137">
        <v>260.38095483519999</v>
      </c>
      <c r="N137">
        <v>253.87143096439999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210.5828496467</v>
      </c>
      <c r="U137">
        <v>200.54537440870001</v>
      </c>
      <c r="V137">
        <v>196.2658868874</v>
      </c>
      <c r="W137">
        <v>192.00668997</v>
      </c>
      <c r="X137">
        <v>187.77896746010001</v>
      </c>
      <c r="Y137">
        <v>183.59176535290001</v>
      </c>
      <c r="Z137">
        <v>179.45244520930001</v>
      </c>
      <c r="AA137">
        <v>175.36702597499999</v>
      </c>
      <c r="AB137">
        <v>178.10595923419999</v>
      </c>
      <c r="AC137">
        <v>173.65331025329999</v>
      </c>
      <c r="AD137">
        <v>169.31197749699999</v>
      </c>
      <c r="AE137">
        <v>195.22065604069999</v>
      </c>
      <c r="AF137">
        <v>198.81459487449999</v>
      </c>
      <c r="AG137">
        <v>201.1199908948</v>
      </c>
      <c r="AH137">
        <v>201.99659473400001</v>
      </c>
      <c r="AI137">
        <v>201.34334561590001</v>
      </c>
      <c r="AJ137">
        <v>199.11585123699999</v>
      </c>
      <c r="AK137">
        <v>195.34436854649999</v>
      </c>
      <c r="AL137">
        <v>190.14840925159999</v>
      </c>
      <c r="AM137">
        <v>183.74270958069999</v>
      </c>
      <c r="AN137">
        <v>176.4291102878</v>
      </c>
      <c r="AO137">
        <v>168.57144927510001</v>
      </c>
      <c r="AP137">
        <v>160.55535126999999</v>
      </c>
      <c r="AQ137">
        <v>152.74072483680001</v>
      </c>
      <c r="AR137">
        <v>145.41832298579999</v>
      </c>
      <c r="AS137">
        <v>138.78030985390001</v>
      </c>
      <c r="AT137">
        <v>132.90885262910001</v>
      </c>
      <c r="AU137">
        <v>127.7797998053</v>
      </c>
      <c r="AV137">
        <v>123.27413432580001</v>
      </c>
      <c r="AW137">
        <v>119.1893348831</v>
      </c>
      <c r="AX137">
        <v>115.24597617969999</v>
      </c>
      <c r="AY137">
        <v>111.0884490322</v>
      </c>
      <c r="AZ137">
        <v>103.8922316422</v>
      </c>
      <c r="BA137">
        <v>98.783739589999996</v>
      </c>
      <c r="BB137">
        <v>91.612814286100004</v>
      </c>
      <c r="BC137">
        <v>82.048980581799995</v>
      </c>
      <c r="BD137">
        <v>69.955782207499993</v>
      </c>
      <c r="BE137">
        <v>55.5676855221</v>
      </c>
      <c r="BF137">
        <v>39.652322545200001</v>
      </c>
      <c r="BG137">
        <v>23.599181101599999</v>
      </c>
      <c r="BH137">
        <v>9.4405284861999998</v>
      </c>
      <c r="BI137">
        <v>4.8733999999999998E-6</v>
      </c>
    </row>
    <row r="138" spans="1:61" x14ac:dyDescent="0.15">
      <c r="A138" t="s">
        <v>338</v>
      </c>
      <c r="B138">
        <v>5.08871797E-2</v>
      </c>
      <c r="C138">
        <v>5.0000850700000002E-2</v>
      </c>
      <c r="D138">
        <v>4.8861181500000003E-2</v>
      </c>
      <c r="E138">
        <v>4.7586573100000001E-2</v>
      </c>
      <c r="F138">
        <v>4.6249486300000003E-2</v>
      </c>
      <c r="G138">
        <v>4.4906861399999998E-2</v>
      </c>
      <c r="H138">
        <v>4.3625353899999997E-2</v>
      </c>
      <c r="I138">
        <v>4.2509513800000003E-2</v>
      </c>
      <c r="J138">
        <v>4.1743425399999999E-2</v>
      </c>
      <c r="K138">
        <v>4.1621686499999998E-2</v>
      </c>
      <c r="L138">
        <v>4.1552710899999998E-2</v>
      </c>
      <c r="M138">
        <v>4.1163938400000002E-2</v>
      </c>
      <c r="N138">
        <v>4.0599767199999998E-2</v>
      </c>
      <c r="O138">
        <v>3.99452239E-2</v>
      </c>
      <c r="P138">
        <v>3.9250988799999997E-2</v>
      </c>
      <c r="Q138">
        <v>3.8548806800000002E-2</v>
      </c>
      <c r="R138">
        <v>3.7861456299999999E-2</v>
      </c>
      <c r="S138">
        <v>3.7212094000000001E-2</v>
      </c>
      <c r="T138">
        <v>3.6492846600000003E-2</v>
      </c>
      <c r="U138">
        <v>3.57472468E-2</v>
      </c>
      <c r="V138">
        <v>3.5051199999999998E-2</v>
      </c>
      <c r="W138">
        <v>3.4391647800000001E-2</v>
      </c>
      <c r="X138">
        <v>3.37594695E-2</v>
      </c>
      <c r="Y138">
        <v>3.3146949299999999E-2</v>
      </c>
      <c r="Z138">
        <v>3.2545565200000001E-2</v>
      </c>
      <c r="AA138">
        <v>3.1942171300000002E-2</v>
      </c>
      <c r="AB138">
        <v>3.14022204E-2</v>
      </c>
      <c r="AC138">
        <v>3.0832010100000001E-2</v>
      </c>
      <c r="AD138">
        <v>3.0228612500000002E-2</v>
      </c>
      <c r="AE138">
        <v>2.9854506100000001E-2</v>
      </c>
      <c r="AF138">
        <v>2.9501278400000001E-2</v>
      </c>
      <c r="AG138">
        <v>2.9163557100000001E-2</v>
      </c>
      <c r="AH138">
        <v>2.8835626600000001E-2</v>
      </c>
      <c r="AI138">
        <v>2.85117672E-2</v>
      </c>
      <c r="AJ138">
        <v>2.8186668500000001E-2</v>
      </c>
      <c r="AK138">
        <v>2.7855899900000002E-2</v>
      </c>
      <c r="AL138">
        <v>2.7516394E-2</v>
      </c>
      <c r="AM138">
        <v>2.7166847500000001E-2</v>
      </c>
      <c r="AN138">
        <v>2.6807939699999998E-2</v>
      </c>
      <c r="AO138">
        <v>2.6442297600000001E-2</v>
      </c>
      <c r="AP138">
        <v>2.6074200700000001E-2</v>
      </c>
      <c r="AQ138">
        <v>2.5709128500000001E-2</v>
      </c>
      <c r="AR138">
        <v>2.5353354099999999E-2</v>
      </c>
      <c r="AS138">
        <v>2.50138484E-2</v>
      </c>
      <c r="AT138">
        <v>2.4698801199999999E-2</v>
      </c>
      <c r="AU138">
        <v>2.44191055E-2</v>
      </c>
      <c r="AV138">
        <v>2.4191362500000001E-2</v>
      </c>
      <c r="AW138">
        <v>2.4043338899999999E-2</v>
      </c>
      <c r="AX138">
        <v>2.4023868899999998E-2</v>
      </c>
      <c r="AY138">
        <v>1.6547530099999999E-2</v>
      </c>
      <c r="AZ138">
        <v>2.4864506599999999E-2</v>
      </c>
      <c r="BA138">
        <v>2.4028956300000001E-2</v>
      </c>
      <c r="BB138">
        <v>2.3391718999999998E-2</v>
      </c>
      <c r="BC138">
        <v>2.2885157600000001E-2</v>
      </c>
      <c r="BD138">
        <v>2.24602234E-2</v>
      </c>
      <c r="BE138">
        <v>2.2079523899999998E-2</v>
      </c>
      <c r="BF138">
        <v>2.17141772E-2</v>
      </c>
      <c r="BG138">
        <v>2.13428318E-2</v>
      </c>
      <c r="BH138">
        <v>2.09514846E-2</v>
      </c>
      <c r="BI138">
        <v>0</v>
      </c>
    </row>
    <row r="139" spans="1:61" x14ac:dyDescent="0.15">
      <c r="A139" t="s">
        <v>335</v>
      </c>
      <c r="B139">
        <v>36.274484086900003</v>
      </c>
      <c r="C139">
        <v>45.921933147600001</v>
      </c>
      <c r="D139">
        <v>57.931041454199999</v>
      </c>
      <c r="E139">
        <v>72.746842498700005</v>
      </c>
      <c r="F139">
        <v>90.873724730000006</v>
      </c>
      <c r="G139">
        <v>112.86372614530001</v>
      </c>
      <c r="H139">
        <v>139.29718194949999</v>
      </c>
      <c r="I139">
        <v>170.75900893089999</v>
      </c>
      <c r="J139">
        <v>207.8235073285</v>
      </c>
      <c r="K139">
        <v>251.0818503747</v>
      </c>
      <c r="L139">
        <v>301.2314972428</v>
      </c>
      <c r="M139">
        <v>357.80176952480002</v>
      </c>
      <c r="N139">
        <v>418.41923296800002</v>
      </c>
      <c r="O139">
        <v>478.40874693990003</v>
      </c>
      <c r="P139">
        <v>529.44151286839997</v>
      </c>
      <c r="Q139">
        <v>557.5573891473</v>
      </c>
      <c r="R139">
        <v>540.29412011310001</v>
      </c>
      <c r="S139">
        <v>442.54378448519998</v>
      </c>
      <c r="T139">
        <v>210.58285060509999</v>
      </c>
      <c r="U139">
        <v>200.5453755552</v>
      </c>
      <c r="V139">
        <v>196.26588825409999</v>
      </c>
      <c r="W139">
        <v>192.00669159349999</v>
      </c>
      <c r="X139">
        <v>187.77896938270001</v>
      </c>
      <c r="Y139">
        <v>183.59176762269999</v>
      </c>
      <c r="Z139">
        <v>179.45244788100001</v>
      </c>
      <c r="AA139">
        <v>175.3670291107</v>
      </c>
      <c r="AB139">
        <v>179.2884837551</v>
      </c>
      <c r="AC139">
        <v>185.22271034549999</v>
      </c>
      <c r="AD139">
        <v>190.50285864259999</v>
      </c>
      <c r="AE139">
        <v>195.2206617121</v>
      </c>
      <c r="AF139">
        <v>198.81460146660001</v>
      </c>
      <c r="AG139">
        <v>201.11999837740001</v>
      </c>
      <c r="AH139">
        <v>201.99660343849999</v>
      </c>
      <c r="AI139">
        <v>201.34335632840001</v>
      </c>
      <c r="AJ139">
        <v>199.11586311479999</v>
      </c>
      <c r="AK139">
        <v>195.34438186579999</v>
      </c>
      <c r="AL139">
        <v>190.1484300052</v>
      </c>
      <c r="AM139">
        <v>183.74273094879999</v>
      </c>
      <c r="AN139">
        <v>176.42913069670001</v>
      </c>
      <c r="AO139">
        <v>168.5714726738</v>
      </c>
      <c r="AP139">
        <v>160.555380394</v>
      </c>
      <c r="AQ139">
        <v>152.74075966660001</v>
      </c>
      <c r="AR139">
        <v>145.41836316889999</v>
      </c>
      <c r="AS139">
        <v>138.78035459750001</v>
      </c>
      <c r="AT139">
        <v>132.90890597840001</v>
      </c>
      <c r="AU139">
        <v>127.77987627980001</v>
      </c>
      <c r="AV139">
        <v>123.2742190373</v>
      </c>
      <c r="AW139">
        <v>119.1894242388</v>
      </c>
      <c r="AX139">
        <v>115.2460391922</v>
      </c>
      <c r="AY139">
        <v>111.0885086152</v>
      </c>
      <c r="AZ139">
        <v>103.8922593727</v>
      </c>
      <c r="BA139">
        <v>98.783725231999995</v>
      </c>
      <c r="BB139">
        <v>91.612808485599999</v>
      </c>
      <c r="BC139">
        <v>82.048981990900003</v>
      </c>
      <c r="BD139">
        <v>69.9557676469</v>
      </c>
      <c r="BE139">
        <v>55.567684389599997</v>
      </c>
      <c r="BF139">
        <v>39.652320684000003</v>
      </c>
      <c r="BG139">
        <v>23.5991819039</v>
      </c>
      <c r="BH139">
        <v>9.4405298063000007</v>
      </c>
      <c r="BI139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92D050"/>
  </sheetPr>
  <dimension ref="A1:BJ145"/>
  <sheetViews>
    <sheetView workbookViewId="0">
      <pane xSplit="2" ySplit="2" topLeftCell="C117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e">
        <f>#REF!</f>
        <v>#REF!</v>
      </c>
      <c r="B3" t="str">
        <f>GAMSbase!A3</f>
        <v>** World Economic Parameters</v>
      </c>
      <c r="C3" s="40" t="str">
        <f>IFERROR(#REF!/GAMSlim2!B3,"")</f>
        <v/>
      </c>
      <c r="D3" s="40" t="str">
        <f>IFERROR(#REF!/GAMSlim2!C3,"")</f>
        <v/>
      </c>
      <c r="E3" s="40" t="str">
        <f>IFERROR(#REF!/GAMSlim2!D3,"")</f>
        <v/>
      </c>
      <c r="F3" s="40" t="str">
        <f>IFERROR(#REF!/GAMSlim2!E3,"")</f>
        <v/>
      </c>
      <c r="G3" s="40" t="str">
        <f>IFERROR(#REF!/GAMSlim2!F3,"")</f>
        <v/>
      </c>
      <c r="H3" s="40" t="str">
        <f>IFERROR(#REF!/GAMSlim2!G3,"")</f>
        <v/>
      </c>
      <c r="I3" s="40" t="str">
        <f>IFERROR(#REF!/GAMSlim2!H3,"")</f>
        <v/>
      </c>
      <c r="J3" s="40" t="str">
        <f>IFERROR(#REF!/GAMSlim2!I3,"")</f>
        <v/>
      </c>
      <c r="K3" s="40" t="str">
        <f>IFERROR(#REF!/GAMSlim2!J3,"")</f>
        <v/>
      </c>
      <c r="L3" s="40" t="str">
        <f>IFERROR(#REF!/GAMSlim2!K3,"")</f>
        <v/>
      </c>
      <c r="M3" s="40" t="str">
        <f>IFERROR(#REF!/GAMSlim2!L3,"")</f>
        <v/>
      </c>
      <c r="N3" s="40" t="str">
        <f>IFERROR(#REF!/GAMSlim2!M3,"")</f>
        <v/>
      </c>
      <c r="O3" s="40" t="str">
        <f>IFERROR(#REF!/GAMSlim2!N3,"")</f>
        <v/>
      </c>
      <c r="P3" s="40" t="str">
        <f>IFERROR(#REF!/GAMSlim2!O3,"")</f>
        <v/>
      </c>
      <c r="Q3" s="40" t="str">
        <f>IFERROR(#REF!/GAMSlim2!P3,"")</f>
        <v/>
      </c>
      <c r="R3" s="40" t="str">
        <f>IFERROR(#REF!/GAMSlim2!Q3,"")</f>
        <v/>
      </c>
      <c r="S3" s="40" t="str">
        <f>IFERROR(#REF!/GAMSlim2!R3,"")</f>
        <v/>
      </c>
      <c r="T3" s="40" t="str">
        <f>IFERROR(#REF!/GAMSlim2!S3,"")</f>
        <v/>
      </c>
      <c r="U3" s="40" t="str">
        <f>IFERROR(#REF!/GAMSlim2!T3,"")</f>
        <v/>
      </c>
      <c r="V3" s="40" t="str">
        <f>IFERROR(#REF!/GAMSlim2!U3,"")</f>
        <v/>
      </c>
      <c r="W3" s="40" t="str">
        <f>IFERROR(#REF!/GAMSlim2!V3,"")</f>
        <v/>
      </c>
      <c r="X3" s="40" t="str">
        <f>IFERROR(#REF!/GAMSlim2!W3,"")</f>
        <v/>
      </c>
      <c r="Y3" s="40" t="str">
        <f>IFERROR(#REF!/GAMSlim2!X3,"")</f>
        <v/>
      </c>
      <c r="Z3" s="40" t="str">
        <f>IFERROR(#REF!/GAMSlim2!Y3,"")</f>
        <v/>
      </c>
      <c r="AA3" s="40" t="str">
        <f>IFERROR(#REF!/GAMSlim2!Z3,"")</f>
        <v/>
      </c>
      <c r="AB3" s="40" t="str">
        <f>IFERROR(#REF!/GAMSlim2!AA3,"")</f>
        <v/>
      </c>
      <c r="AC3" s="40" t="str">
        <f>IFERROR(#REF!/GAMSlim2!AB3,"")</f>
        <v/>
      </c>
      <c r="AD3" s="40" t="str">
        <f>IFERROR(#REF!/GAMSlim2!AC3,"")</f>
        <v/>
      </c>
      <c r="AE3" s="40" t="str">
        <f>IFERROR(#REF!/GAMSlim2!AD3,"")</f>
        <v/>
      </c>
      <c r="AF3" s="40" t="str">
        <f>IFERROR(#REF!/GAMSlim2!AE3,"")</f>
        <v/>
      </c>
      <c r="AG3" s="40" t="str">
        <f>IFERROR(#REF!/GAMSlim2!AF3,"")</f>
        <v/>
      </c>
      <c r="AH3" s="40" t="str">
        <f>IFERROR(#REF!/GAMSlim2!AG3,"")</f>
        <v/>
      </c>
      <c r="AI3" s="40" t="str">
        <f>IFERROR(#REF!/GAMSlim2!AH3,"")</f>
        <v/>
      </c>
      <c r="AJ3" s="40" t="str">
        <f>IFERROR(#REF!/GAMSlim2!AI3,"")</f>
        <v/>
      </c>
      <c r="AK3" s="40" t="str">
        <f>IFERROR(#REF!/GAMSlim2!AJ3,"")</f>
        <v/>
      </c>
      <c r="AL3" s="40" t="str">
        <f>IFERROR(#REF!/GAMSlim2!AK3,"")</f>
        <v/>
      </c>
      <c r="AM3" s="40" t="str">
        <f>IFERROR(#REF!/GAMSlim2!AL3,"")</f>
        <v/>
      </c>
      <c r="AN3" s="40" t="str">
        <f>IFERROR(#REF!/GAMSlim2!AM3,"")</f>
        <v/>
      </c>
      <c r="AO3" s="40" t="str">
        <f>IFERROR(#REF!/GAMSlim2!AN3,"")</f>
        <v/>
      </c>
      <c r="AP3" s="40" t="str">
        <f>IFERROR(#REF!/GAMSlim2!AO3,"")</f>
        <v/>
      </c>
      <c r="AQ3" s="40" t="str">
        <f>IFERROR(#REF!/GAMSlim2!AP3,"")</f>
        <v/>
      </c>
      <c r="AR3" s="40" t="str">
        <f>IFERROR(#REF!/GAMSlim2!AQ3,"")</f>
        <v/>
      </c>
      <c r="AS3" s="40" t="str">
        <f>IFERROR(#REF!/GAMSlim2!AR3,"")</f>
        <v/>
      </c>
      <c r="AT3" s="40" t="str">
        <f>IFERROR(#REF!/GAMSlim2!AS3,"")</f>
        <v/>
      </c>
      <c r="AU3" s="40" t="str">
        <f>IFERROR(#REF!/GAMSlim2!AT3,"")</f>
        <v/>
      </c>
      <c r="AV3" s="40" t="str">
        <f>IFERROR(#REF!/GAMSlim2!AU3,"")</f>
        <v/>
      </c>
      <c r="AW3" s="40" t="str">
        <f>IFERROR(#REF!/GAMSlim2!AV3,"")</f>
        <v/>
      </c>
      <c r="AX3" s="40" t="str">
        <f>IFERROR(#REF!/GAMSlim2!AW3,"")</f>
        <v/>
      </c>
      <c r="AY3" s="40" t="str">
        <f>IFERROR(#REF!/GAMSlim2!AX3,"")</f>
        <v/>
      </c>
      <c r="AZ3" s="40" t="str">
        <f>IFERROR(#REF!/GAMSlim2!AY3,"")</f>
        <v/>
      </c>
      <c r="BA3" s="40" t="str">
        <f>IFERROR(#REF!/GAMSlim2!AZ3,"")</f>
        <v/>
      </c>
      <c r="BB3" s="40" t="str">
        <f>IFERROR(#REF!/GAMSlim2!BA3,"")</f>
        <v/>
      </c>
      <c r="BC3" s="40" t="str">
        <f>IFERROR(#REF!/GAMSlim2!BB3,"")</f>
        <v/>
      </c>
      <c r="BD3" s="40" t="str">
        <f>IFERROR(#REF!/GAMSlim2!BC3,"")</f>
        <v/>
      </c>
      <c r="BE3" s="40" t="str">
        <f>IFERROR(#REF!/GAMSlim2!BD3,"")</f>
        <v/>
      </c>
      <c r="BF3" s="40" t="str">
        <f>IFERROR(#REF!/GAMSlim2!BE3,"")</f>
        <v/>
      </c>
      <c r="BG3" s="40" t="str">
        <f>IFERROR(#REF!/GAMSlim2!BF3,"")</f>
        <v/>
      </c>
      <c r="BH3" s="40" t="str">
        <f>IFERROR(#REF!/GAMSlim2!BG3,"")</f>
        <v/>
      </c>
      <c r="BI3" s="40" t="str">
        <f>IFERROR(#REF!/GAMSlim2!BH3,"")</f>
        <v/>
      </c>
      <c r="BJ3" s="40" t="str">
        <f>IFERROR(#REF!/GAMSlim2!BI3,"")</f>
        <v/>
      </c>
    </row>
    <row r="4" spans="1:62" x14ac:dyDescent="0.15">
      <c r="A4" t="e">
        <f>#REF!</f>
        <v>#REF!</v>
      </c>
      <c r="B4" t="str">
        <f>GAMSbase!A4</f>
        <v>* OUTPUT AND CAPTIAL ACCUMULATION</v>
      </c>
      <c r="C4" s="40" t="str">
        <f>IFERROR(#REF!/GAMSlim2!B4,"")</f>
        <v/>
      </c>
      <c r="D4" s="40" t="str">
        <f>IFERROR(#REF!/GAMSlim2!C4,"")</f>
        <v/>
      </c>
      <c r="E4" s="40" t="str">
        <f>IFERROR(#REF!/GAMSlim2!D4,"")</f>
        <v/>
      </c>
      <c r="F4" s="40" t="str">
        <f>IFERROR(#REF!/GAMSlim2!E4,"")</f>
        <v/>
      </c>
      <c r="G4" s="40" t="str">
        <f>IFERROR(#REF!/GAMSlim2!F4,"")</f>
        <v/>
      </c>
      <c r="H4" s="40" t="str">
        <f>IFERROR(#REF!/GAMSlim2!G4,"")</f>
        <v/>
      </c>
      <c r="I4" s="40" t="str">
        <f>IFERROR(#REF!/GAMSlim2!H4,"")</f>
        <v/>
      </c>
      <c r="J4" s="40" t="str">
        <f>IFERROR(#REF!/GAMSlim2!I4,"")</f>
        <v/>
      </c>
      <c r="K4" s="40" t="str">
        <f>IFERROR(#REF!/GAMSlim2!J4,"")</f>
        <v/>
      </c>
      <c r="L4" s="40" t="str">
        <f>IFERROR(#REF!/GAMSlim2!K4,"")</f>
        <v/>
      </c>
      <c r="M4" s="40" t="str">
        <f>IFERROR(#REF!/GAMSlim2!L4,"")</f>
        <v/>
      </c>
      <c r="N4" s="40" t="str">
        <f>IFERROR(#REF!/GAMSlim2!M4,"")</f>
        <v/>
      </c>
      <c r="O4" s="40" t="str">
        <f>IFERROR(#REF!/GAMSlim2!N4,"")</f>
        <v/>
      </c>
      <c r="P4" s="40" t="str">
        <f>IFERROR(#REF!/GAMSlim2!O4,"")</f>
        <v/>
      </c>
      <c r="Q4" s="40" t="str">
        <f>IFERROR(#REF!/GAMSlim2!P4,"")</f>
        <v/>
      </c>
      <c r="R4" s="40" t="str">
        <f>IFERROR(#REF!/GAMSlim2!Q4,"")</f>
        <v/>
      </c>
      <c r="S4" s="40" t="str">
        <f>IFERROR(#REF!/GAMSlim2!R4,"")</f>
        <v/>
      </c>
      <c r="T4" s="40" t="str">
        <f>IFERROR(#REF!/GAMSlim2!S4,"")</f>
        <v/>
      </c>
      <c r="U4" s="40" t="str">
        <f>IFERROR(#REF!/GAMSlim2!T4,"")</f>
        <v/>
      </c>
      <c r="V4" s="40" t="str">
        <f>IFERROR(#REF!/GAMSlim2!U4,"")</f>
        <v/>
      </c>
      <c r="W4" s="40" t="str">
        <f>IFERROR(#REF!/GAMSlim2!V4,"")</f>
        <v/>
      </c>
      <c r="X4" s="40" t="str">
        <f>IFERROR(#REF!/GAMSlim2!W4,"")</f>
        <v/>
      </c>
      <c r="Y4" s="40" t="str">
        <f>IFERROR(#REF!/GAMSlim2!X4,"")</f>
        <v/>
      </c>
      <c r="Z4" s="40" t="str">
        <f>IFERROR(#REF!/GAMSlim2!Y4,"")</f>
        <v/>
      </c>
      <c r="AA4" s="40" t="str">
        <f>IFERROR(#REF!/GAMSlim2!Z4,"")</f>
        <v/>
      </c>
      <c r="AB4" s="40" t="str">
        <f>IFERROR(#REF!/GAMSlim2!AA4,"")</f>
        <v/>
      </c>
      <c r="AC4" s="40" t="str">
        <f>IFERROR(#REF!/GAMSlim2!AB4,"")</f>
        <v/>
      </c>
      <c r="AD4" s="40" t="str">
        <f>IFERROR(#REF!/GAMSlim2!AC4,"")</f>
        <v/>
      </c>
      <c r="AE4" s="40" t="str">
        <f>IFERROR(#REF!/GAMSlim2!AD4,"")</f>
        <v/>
      </c>
      <c r="AF4" s="40" t="str">
        <f>IFERROR(#REF!/GAMSlim2!AE4,"")</f>
        <v/>
      </c>
      <c r="AG4" s="40" t="str">
        <f>IFERROR(#REF!/GAMSlim2!AF4,"")</f>
        <v/>
      </c>
      <c r="AH4" s="40" t="str">
        <f>IFERROR(#REF!/GAMSlim2!AG4,"")</f>
        <v/>
      </c>
      <c r="AI4" s="40" t="str">
        <f>IFERROR(#REF!/GAMSlim2!AH4,"")</f>
        <v/>
      </c>
      <c r="AJ4" s="40" t="str">
        <f>IFERROR(#REF!/GAMSlim2!AI4,"")</f>
        <v/>
      </c>
      <c r="AK4" s="40" t="str">
        <f>IFERROR(#REF!/GAMSlim2!AJ4,"")</f>
        <v/>
      </c>
      <c r="AL4" s="40" t="str">
        <f>IFERROR(#REF!/GAMSlim2!AK4,"")</f>
        <v/>
      </c>
      <c r="AM4" s="40" t="str">
        <f>IFERROR(#REF!/GAMSlim2!AL4,"")</f>
        <v/>
      </c>
      <c r="AN4" s="40" t="str">
        <f>IFERROR(#REF!/GAMSlim2!AM4,"")</f>
        <v/>
      </c>
      <c r="AO4" s="40" t="str">
        <f>IFERROR(#REF!/GAMSlim2!AN4,"")</f>
        <v/>
      </c>
      <c r="AP4" s="40" t="str">
        <f>IFERROR(#REF!/GAMSlim2!AO4,"")</f>
        <v/>
      </c>
      <c r="AQ4" s="40" t="str">
        <f>IFERROR(#REF!/GAMSlim2!AP4,"")</f>
        <v/>
      </c>
      <c r="AR4" s="40" t="str">
        <f>IFERROR(#REF!/GAMSlim2!AQ4,"")</f>
        <v/>
      </c>
      <c r="AS4" s="40" t="str">
        <f>IFERROR(#REF!/GAMSlim2!AR4,"")</f>
        <v/>
      </c>
      <c r="AT4" s="40" t="str">
        <f>IFERROR(#REF!/GAMSlim2!AS4,"")</f>
        <v/>
      </c>
      <c r="AU4" s="40" t="str">
        <f>IFERROR(#REF!/GAMSlim2!AT4,"")</f>
        <v/>
      </c>
      <c r="AV4" s="40" t="str">
        <f>IFERROR(#REF!/GAMSlim2!AU4,"")</f>
        <v/>
      </c>
      <c r="AW4" s="40" t="str">
        <f>IFERROR(#REF!/GAMSlim2!AV4,"")</f>
        <v/>
      </c>
      <c r="AX4" s="40" t="str">
        <f>IFERROR(#REF!/GAMSlim2!AW4,"")</f>
        <v/>
      </c>
      <c r="AY4" s="40" t="str">
        <f>IFERROR(#REF!/GAMSlim2!AX4,"")</f>
        <v/>
      </c>
      <c r="AZ4" s="40" t="str">
        <f>IFERROR(#REF!/GAMSlim2!AY4,"")</f>
        <v/>
      </c>
      <c r="BA4" s="40" t="str">
        <f>IFERROR(#REF!/GAMSlim2!AZ4,"")</f>
        <v/>
      </c>
      <c r="BB4" s="40" t="str">
        <f>IFERROR(#REF!/GAMSlim2!BA4,"")</f>
        <v/>
      </c>
      <c r="BC4" s="40" t="str">
        <f>IFERROR(#REF!/GAMSlim2!BB4,"")</f>
        <v/>
      </c>
      <c r="BD4" s="40" t="str">
        <f>IFERROR(#REF!/GAMSlim2!BC4,"")</f>
        <v/>
      </c>
      <c r="BE4" s="40" t="str">
        <f>IFERROR(#REF!/GAMSlim2!BD4,"")</f>
        <v/>
      </c>
      <c r="BF4" s="40" t="str">
        <f>IFERROR(#REF!/GAMSlim2!BE4,"")</f>
        <v/>
      </c>
      <c r="BG4" s="40" t="str">
        <f>IFERROR(#REF!/GAMSlim2!BF4,"")</f>
        <v/>
      </c>
      <c r="BH4" s="40" t="str">
        <f>IFERROR(#REF!/GAMSlim2!BG4,"")</f>
        <v/>
      </c>
      <c r="BI4" s="40" t="str">
        <f>IFERROR(#REF!/GAMSlim2!BH4,"")</f>
        <v/>
      </c>
      <c r="BJ4" s="40" t="str">
        <f>IFERROR(#REF!/GAMSlim2!BI4,"")</f>
        <v/>
      </c>
    </row>
    <row r="5" spans="1:62" x14ac:dyDescent="0.15">
      <c r="A5" t="e">
        <f>#REF!</f>
        <v>#REF!</v>
      </c>
      <c r="B5" t="str">
        <f>GAMSbase!A5</f>
        <v>Capital Share</v>
      </c>
      <c r="C5" s="40" t="str">
        <f>IFERROR(#REF!/GAMSlim2!B5,"")</f>
        <v/>
      </c>
      <c r="D5" s="40" t="str">
        <f>IFERROR(#REF!/GAMSlim2!C5,"")</f>
        <v/>
      </c>
      <c r="E5" s="40" t="str">
        <f>IFERROR(#REF!/GAMSlim2!D5,"")</f>
        <v/>
      </c>
      <c r="F5" s="40" t="str">
        <f>IFERROR(#REF!/GAMSlim2!E5,"")</f>
        <v/>
      </c>
      <c r="G5" s="40" t="str">
        <f>IFERROR(#REF!/GAMSlim2!F5,"")</f>
        <v/>
      </c>
      <c r="H5" s="40" t="str">
        <f>IFERROR(#REF!/GAMSlim2!G5,"")</f>
        <v/>
      </c>
      <c r="I5" s="40" t="str">
        <f>IFERROR(#REF!/GAMSlim2!H5,"")</f>
        <v/>
      </c>
      <c r="J5" s="40" t="str">
        <f>IFERROR(#REF!/GAMSlim2!I5,"")</f>
        <v/>
      </c>
      <c r="K5" s="40" t="str">
        <f>IFERROR(#REF!/GAMSlim2!J5,"")</f>
        <v/>
      </c>
      <c r="L5" s="40" t="str">
        <f>IFERROR(#REF!/GAMSlim2!K5,"")</f>
        <v/>
      </c>
      <c r="M5" s="40" t="str">
        <f>IFERROR(#REF!/GAMSlim2!L5,"")</f>
        <v/>
      </c>
      <c r="N5" s="40" t="str">
        <f>IFERROR(#REF!/GAMSlim2!M5,"")</f>
        <v/>
      </c>
      <c r="O5" s="40" t="str">
        <f>IFERROR(#REF!/GAMSlim2!N5,"")</f>
        <v/>
      </c>
      <c r="P5" s="40" t="str">
        <f>IFERROR(#REF!/GAMSlim2!O5,"")</f>
        <v/>
      </c>
      <c r="Q5" s="40" t="str">
        <f>IFERROR(#REF!/GAMSlim2!P5,"")</f>
        <v/>
      </c>
      <c r="R5" s="40" t="str">
        <f>IFERROR(#REF!/GAMSlim2!Q5,"")</f>
        <v/>
      </c>
      <c r="S5" s="40" t="str">
        <f>IFERROR(#REF!/GAMSlim2!R5,"")</f>
        <v/>
      </c>
      <c r="T5" s="40" t="str">
        <f>IFERROR(#REF!/GAMSlim2!S5,"")</f>
        <v/>
      </c>
      <c r="U5" s="40" t="str">
        <f>IFERROR(#REF!/GAMSlim2!T5,"")</f>
        <v/>
      </c>
      <c r="V5" s="40" t="str">
        <f>IFERROR(#REF!/GAMSlim2!U5,"")</f>
        <v/>
      </c>
      <c r="W5" s="40" t="str">
        <f>IFERROR(#REF!/GAMSlim2!V5,"")</f>
        <v/>
      </c>
      <c r="X5" s="40" t="str">
        <f>IFERROR(#REF!/GAMSlim2!W5,"")</f>
        <v/>
      </c>
      <c r="Y5" s="40" t="str">
        <f>IFERROR(#REF!/GAMSlim2!X5,"")</f>
        <v/>
      </c>
      <c r="Z5" s="40" t="str">
        <f>IFERROR(#REF!/GAMSlim2!Y5,"")</f>
        <v/>
      </c>
      <c r="AA5" s="40" t="str">
        <f>IFERROR(#REF!/GAMSlim2!Z5,"")</f>
        <v/>
      </c>
      <c r="AB5" s="40" t="str">
        <f>IFERROR(#REF!/GAMSlim2!AA5,"")</f>
        <v/>
      </c>
      <c r="AC5" s="40" t="str">
        <f>IFERROR(#REF!/GAMSlim2!AB5,"")</f>
        <v/>
      </c>
      <c r="AD5" s="40" t="str">
        <f>IFERROR(#REF!/GAMSlim2!AC5,"")</f>
        <v/>
      </c>
      <c r="AE5" s="40" t="str">
        <f>IFERROR(#REF!/GAMSlim2!AD5,"")</f>
        <v/>
      </c>
      <c r="AF5" s="40" t="str">
        <f>IFERROR(#REF!/GAMSlim2!AE5,"")</f>
        <v/>
      </c>
      <c r="AG5" s="40" t="str">
        <f>IFERROR(#REF!/GAMSlim2!AF5,"")</f>
        <v/>
      </c>
      <c r="AH5" s="40" t="str">
        <f>IFERROR(#REF!/GAMSlim2!AG5,"")</f>
        <v/>
      </c>
      <c r="AI5" s="40" t="str">
        <f>IFERROR(#REF!/GAMSlim2!AH5,"")</f>
        <v/>
      </c>
      <c r="AJ5" s="40" t="str">
        <f>IFERROR(#REF!/GAMSlim2!AI5,"")</f>
        <v/>
      </c>
      <c r="AK5" s="40" t="str">
        <f>IFERROR(#REF!/GAMSlim2!AJ5,"")</f>
        <v/>
      </c>
      <c r="AL5" s="40" t="str">
        <f>IFERROR(#REF!/GAMSlim2!AK5,"")</f>
        <v/>
      </c>
      <c r="AM5" s="40" t="str">
        <f>IFERROR(#REF!/GAMSlim2!AL5,"")</f>
        <v/>
      </c>
      <c r="AN5" s="40" t="str">
        <f>IFERROR(#REF!/GAMSlim2!AM5,"")</f>
        <v/>
      </c>
      <c r="AO5" s="40" t="str">
        <f>IFERROR(#REF!/GAMSlim2!AN5,"")</f>
        <v/>
      </c>
      <c r="AP5" s="40" t="str">
        <f>IFERROR(#REF!/GAMSlim2!AO5,"")</f>
        <v/>
      </c>
      <c r="AQ5" s="40" t="str">
        <f>IFERROR(#REF!/GAMSlim2!AP5,"")</f>
        <v/>
      </c>
      <c r="AR5" s="40" t="str">
        <f>IFERROR(#REF!/GAMSlim2!AQ5,"")</f>
        <v/>
      </c>
      <c r="AS5" s="40" t="str">
        <f>IFERROR(#REF!/GAMSlim2!AR5,"")</f>
        <v/>
      </c>
      <c r="AT5" s="40" t="str">
        <f>IFERROR(#REF!/GAMSlim2!AS5,"")</f>
        <v/>
      </c>
      <c r="AU5" s="40" t="str">
        <f>IFERROR(#REF!/GAMSlim2!AT5,"")</f>
        <v/>
      </c>
      <c r="AV5" s="40" t="str">
        <f>IFERROR(#REF!/GAMSlim2!AU5,"")</f>
        <v/>
      </c>
      <c r="AW5" s="40" t="str">
        <f>IFERROR(#REF!/GAMSlim2!AV5,"")</f>
        <v/>
      </c>
      <c r="AX5" s="40" t="str">
        <f>IFERROR(#REF!/GAMSlim2!AW5,"")</f>
        <v/>
      </c>
      <c r="AY5" s="40" t="str">
        <f>IFERROR(#REF!/GAMSlim2!AX5,"")</f>
        <v/>
      </c>
      <c r="AZ5" s="40" t="str">
        <f>IFERROR(#REF!/GAMSlim2!AY5,"")</f>
        <v/>
      </c>
      <c r="BA5" s="40" t="str">
        <f>IFERROR(#REF!/GAMSlim2!AZ5,"")</f>
        <v/>
      </c>
      <c r="BB5" s="40" t="str">
        <f>IFERROR(#REF!/GAMSlim2!BA5,"")</f>
        <v/>
      </c>
      <c r="BC5" s="40" t="str">
        <f>IFERROR(#REF!/GAMSlim2!BB5,"")</f>
        <v/>
      </c>
      <c r="BD5" s="40" t="str">
        <f>IFERROR(#REF!/GAMSlim2!BC5,"")</f>
        <v/>
      </c>
      <c r="BE5" s="40" t="str">
        <f>IFERROR(#REF!/GAMSlim2!BD5,"")</f>
        <v/>
      </c>
      <c r="BF5" s="40" t="str">
        <f>IFERROR(#REF!/GAMSlim2!BE5,"")</f>
        <v/>
      </c>
      <c r="BG5" s="40" t="str">
        <f>IFERROR(#REF!/GAMSlim2!BF5,"")</f>
        <v/>
      </c>
      <c r="BH5" s="40" t="str">
        <f>IFERROR(#REF!/GAMSlim2!BG5,"")</f>
        <v/>
      </c>
      <c r="BI5" s="40" t="str">
        <f>IFERROR(#REF!/GAMSlim2!BH5,"")</f>
        <v/>
      </c>
      <c r="BJ5" s="40" t="str">
        <f>IFERROR(#REF!/GAMSlim2!BI5,"")</f>
        <v/>
      </c>
    </row>
    <row r="6" spans="1:62" x14ac:dyDescent="0.15">
      <c r="A6" t="e">
        <f>#REF!</f>
        <v>#REF!</v>
      </c>
      <c r="B6" t="str">
        <f>GAMSbase!A6</f>
        <v>Depreciation</v>
      </c>
      <c r="C6" s="40" t="str">
        <f>IFERROR(#REF!/GAMSlim2!B6,"")</f>
        <v/>
      </c>
      <c r="D6" s="40" t="str">
        <f>IFERROR(#REF!/GAMSlim2!C6,"")</f>
        <v/>
      </c>
      <c r="E6" s="40" t="str">
        <f>IFERROR(#REF!/GAMSlim2!D6,"")</f>
        <v/>
      </c>
      <c r="F6" s="40" t="str">
        <f>IFERROR(#REF!/GAMSlim2!E6,"")</f>
        <v/>
      </c>
      <c r="G6" s="40" t="str">
        <f>IFERROR(#REF!/GAMSlim2!F6,"")</f>
        <v/>
      </c>
      <c r="H6" s="40" t="str">
        <f>IFERROR(#REF!/GAMSlim2!G6,"")</f>
        <v/>
      </c>
      <c r="I6" s="40" t="str">
        <f>IFERROR(#REF!/GAMSlim2!H6,"")</f>
        <v/>
      </c>
      <c r="J6" s="40" t="str">
        <f>IFERROR(#REF!/GAMSlim2!I6,"")</f>
        <v/>
      </c>
      <c r="K6" s="40" t="str">
        <f>IFERROR(#REF!/GAMSlim2!J6,"")</f>
        <v/>
      </c>
      <c r="L6" s="40" t="str">
        <f>IFERROR(#REF!/GAMSlim2!K6,"")</f>
        <v/>
      </c>
      <c r="M6" s="40" t="str">
        <f>IFERROR(#REF!/GAMSlim2!L6,"")</f>
        <v/>
      </c>
      <c r="N6" s="40" t="str">
        <f>IFERROR(#REF!/GAMSlim2!M6,"")</f>
        <v/>
      </c>
      <c r="O6" s="40" t="str">
        <f>IFERROR(#REF!/GAMSlim2!N6,"")</f>
        <v/>
      </c>
      <c r="P6" s="40" t="str">
        <f>IFERROR(#REF!/GAMSlim2!O6,"")</f>
        <v/>
      </c>
      <c r="Q6" s="40" t="str">
        <f>IFERROR(#REF!/GAMSlim2!P6,"")</f>
        <v/>
      </c>
      <c r="R6" s="40" t="str">
        <f>IFERROR(#REF!/GAMSlim2!Q6,"")</f>
        <v/>
      </c>
      <c r="S6" s="40" t="str">
        <f>IFERROR(#REF!/GAMSlim2!R6,"")</f>
        <v/>
      </c>
      <c r="T6" s="40" t="str">
        <f>IFERROR(#REF!/GAMSlim2!S6,"")</f>
        <v/>
      </c>
      <c r="U6" s="40" t="str">
        <f>IFERROR(#REF!/GAMSlim2!T6,"")</f>
        <v/>
      </c>
      <c r="V6" s="40" t="str">
        <f>IFERROR(#REF!/GAMSlim2!U6,"")</f>
        <v/>
      </c>
      <c r="W6" s="40" t="str">
        <f>IFERROR(#REF!/GAMSlim2!V6,"")</f>
        <v/>
      </c>
      <c r="X6" s="40" t="str">
        <f>IFERROR(#REF!/GAMSlim2!W6,"")</f>
        <v/>
      </c>
      <c r="Y6" s="40" t="str">
        <f>IFERROR(#REF!/GAMSlim2!X6,"")</f>
        <v/>
      </c>
      <c r="Z6" s="40" t="str">
        <f>IFERROR(#REF!/GAMSlim2!Y6,"")</f>
        <v/>
      </c>
      <c r="AA6" s="40" t="str">
        <f>IFERROR(#REF!/GAMSlim2!Z6,"")</f>
        <v/>
      </c>
      <c r="AB6" s="40" t="str">
        <f>IFERROR(#REF!/GAMSlim2!AA6,"")</f>
        <v/>
      </c>
      <c r="AC6" s="40" t="str">
        <f>IFERROR(#REF!/GAMSlim2!AB6,"")</f>
        <v/>
      </c>
      <c r="AD6" s="40" t="str">
        <f>IFERROR(#REF!/GAMSlim2!AC6,"")</f>
        <v/>
      </c>
      <c r="AE6" s="40" t="str">
        <f>IFERROR(#REF!/GAMSlim2!AD6,"")</f>
        <v/>
      </c>
      <c r="AF6" s="40" t="str">
        <f>IFERROR(#REF!/GAMSlim2!AE6,"")</f>
        <v/>
      </c>
      <c r="AG6" s="40" t="str">
        <f>IFERROR(#REF!/GAMSlim2!AF6,"")</f>
        <v/>
      </c>
      <c r="AH6" s="40" t="str">
        <f>IFERROR(#REF!/GAMSlim2!AG6,"")</f>
        <v/>
      </c>
      <c r="AI6" s="40" t="str">
        <f>IFERROR(#REF!/GAMSlim2!AH6,"")</f>
        <v/>
      </c>
      <c r="AJ6" s="40" t="str">
        <f>IFERROR(#REF!/GAMSlim2!AI6,"")</f>
        <v/>
      </c>
      <c r="AK6" s="40" t="str">
        <f>IFERROR(#REF!/GAMSlim2!AJ6,"")</f>
        <v/>
      </c>
      <c r="AL6" s="40" t="str">
        <f>IFERROR(#REF!/GAMSlim2!AK6,"")</f>
        <v/>
      </c>
      <c r="AM6" s="40" t="str">
        <f>IFERROR(#REF!/GAMSlim2!AL6,"")</f>
        <v/>
      </c>
      <c r="AN6" s="40" t="str">
        <f>IFERROR(#REF!/GAMSlim2!AM6,"")</f>
        <v/>
      </c>
      <c r="AO6" s="40" t="str">
        <f>IFERROR(#REF!/GAMSlim2!AN6,"")</f>
        <v/>
      </c>
      <c r="AP6" s="40" t="str">
        <f>IFERROR(#REF!/GAMSlim2!AO6,"")</f>
        <v/>
      </c>
      <c r="AQ6" s="40" t="str">
        <f>IFERROR(#REF!/GAMSlim2!AP6,"")</f>
        <v/>
      </c>
      <c r="AR6" s="40" t="str">
        <f>IFERROR(#REF!/GAMSlim2!AQ6,"")</f>
        <v/>
      </c>
      <c r="AS6" s="40" t="str">
        <f>IFERROR(#REF!/GAMSlim2!AR6,"")</f>
        <v/>
      </c>
      <c r="AT6" s="40" t="str">
        <f>IFERROR(#REF!/GAMSlim2!AS6,"")</f>
        <v/>
      </c>
      <c r="AU6" s="40" t="str">
        <f>IFERROR(#REF!/GAMSlim2!AT6,"")</f>
        <v/>
      </c>
      <c r="AV6" s="40" t="str">
        <f>IFERROR(#REF!/GAMSlim2!AU6,"")</f>
        <v/>
      </c>
      <c r="AW6" s="40" t="str">
        <f>IFERROR(#REF!/GAMSlim2!AV6,"")</f>
        <v/>
      </c>
      <c r="AX6" s="40" t="str">
        <f>IFERROR(#REF!/GAMSlim2!AW6,"")</f>
        <v/>
      </c>
      <c r="AY6" s="40" t="str">
        <f>IFERROR(#REF!/GAMSlim2!AX6,"")</f>
        <v/>
      </c>
      <c r="AZ6" s="40" t="str">
        <f>IFERROR(#REF!/GAMSlim2!AY6,"")</f>
        <v/>
      </c>
      <c r="BA6" s="40" t="str">
        <f>IFERROR(#REF!/GAMSlim2!AZ6,"")</f>
        <v/>
      </c>
      <c r="BB6" s="40" t="str">
        <f>IFERROR(#REF!/GAMSlim2!BA6,"")</f>
        <v/>
      </c>
      <c r="BC6" s="40" t="str">
        <f>IFERROR(#REF!/GAMSlim2!BB6,"")</f>
        <v/>
      </c>
      <c r="BD6" s="40" t="str">
        <f>IFERROR(#REF!/GAMSlim2!BC6,"")</f>
        <v/>
      </c>
      <c r="BE6" s="40" t="str">
        <f>IFERROR(#REF!/GAMSlim2!BD6,"")</f>
        <v/>
      </c>
      <c r="BF6" s="40" t="str">
        <f>IFERROR(#REF!/GAMSlim2!BE6,"")</f>
        <v/>
      </c>
      <c r="BG6" s="40" t="str">
        <f>IFERROR(#REF!/GAMSlim2!BF6,"")</f>
        <v/>
      </c>
      <c r="BH6" s="40" t="str">
        <f>IFERROR(#REF!/GAMSlim2!BG6,"")</f>
        <v/>
      </c>
      <c r="BI6" s="40" t="str">
        <f>IFERROR(#REF!/GAMSlim2!BH6,"")</f>
        <v/>
      </c>
      <c r="BJ6" s="40" t="str">
        <f>IFERROR(#REF!/GAMSlim2!BI6,"")</f>
        <v/>
      </c>
    </row>
    <row r="7" spans="1:62" x14ac:dyDescent="0.15">
      <c r="A7" t="e">
        <f>#REF!</f>
        <v>#REF!</v>
      </c>
      <c r="B7" t="str">
        <f>GAMSbase!A7</f>
        <v>World Capital Risk Premium</v>
      </c>
      <c r="C7" s="40" t="str">
        <f>IFERROR(#REF!/GAMSlim2!B7,"")</f>
        <v/>
      </c>
      <c r="D7" s="40" t="str">
        <f>IFERROR(#REF!/GAMSlim2!C7,"")</f>
        <v/>
      </c>
      <c r="E7" s="40" t="str">
        <f>IFERROR(#REF!/GAMSlim2!D7,"")</f>
        <v/>
      </c>
      <c r="F7" s="40" t="str">
        <f>IFERROR(#REF!/GAMSlim2!E7,"")</f>
        <v/>
      </c>
      <c r="G7" s="40" t="str">
        <f>IFERROR(#REF!/GAMSlim2!F7,"")</f>
        <v/>
      </c>
      <c r="H7" s="40" t="str">
        <f>IFERROR(#REF!/GAMSlim2!G7,"")</f>
        <v/>
      </c>
      <c r="I7" s="40" t="str">
        <f>IFERROR(#REF!/GAMSlim2!H7,"")</f>
        <v/>
      </c>
      <c r="J7" s="40" t="str">
        <f>IFERROR(#REF!/GAMSlim2!I7,"")</f>
        <v/>
      </c>
      <c r="K7" s="40" t="str">
        <f>IFERROR(#REF!/GAMSlim2!J7,"")</f>
        <v/>
      </c>
      <c r="L7" s="40" t="str">
        <f>IFERROR(#REF!/GAMSlim2!K7,"")</f>
        <v/>
      </c>
      <c r="M7" s="40" t="str">
        <f>IFERROR(#REF!/GAMSlim2!L7,"")</f>
        <v/>
      </c>
      <c r="N7" s="40" t="str">
        <f>IFERROR(#REF!/GAMSlim2!M7,"")</f>
        <v/>
      </c>
      <c r="O7" s="40" t="str">
        <f>IFERROR(#REF!/GAMSlim2!N7,"")</f>
        <v/>
      </c>
      <c r="P7" s="40" t="str">
        <f>IFERROR(#REF!/GAMSlim2!O7,"")</f>
        <v/>
      </c>
      <c r="Q7" s="40" t="str">
        <f>IFERROR(#REF!/GAMSlim2!P7,"")</f>
        <v/>
      </c>
      <c r="R7" s="40" t="str">
        <f>IFERROR(#REF!/GAMSlim2!Q7,"")</f>
        <v/>
      </c>
      <c r="S7" s="40" t="str">
        <f>IFERROR(#REF!/GAMSlim2!R7,"")</f>
        <v/>
      </c>
      <c r="T7" s="40" t="str">
        <f>IFERROR(#REF!/GAMSlim2!S7,"")</f>
        <v/>
      </c>
      <c r="U7" s="40" t="str">
        <f>IFERROR(#REF!/GAMSlim2!T7,"")</f>
        <v/>
      </c>
      <c r="V7" s="40" t="str">
        <f>IFERROR(#REF!/GAMSlim2!U7,"")</f>
        <v/>
      </c>
      <c r="W7" s="40" t="str">
        <f>IFERROR(#REF!/GAMSlim2!V7,"")</f>
        <v/>
      </c>
      <c r="X7" s="40" t="str">
        <f>IFERROR(#REF!/GAMSlim2!W7,"")</f>
        <v/>
      </c>
      <c r="Y7" s="40" t="str">
        <f>IFERROR(#REF!/GAMSlim2!X7,"")</f>
        <v/>
      </c>
      <c r="Z7" s="40" t="str">
        <f>IFERROR(#REF!/GAMSlim2!Y7,"")</f>
        <v/>
      </c>
      <c r="AA7" s="40" t="str">
        <f>IFERROR(#REF!/GAMSlim2!Z7,"")</f>
        <v/>
      </c>
      <c r="AB7" s="40" t="str">
        <f>IFERROR(#REF!/GAMSlim2!AA7,"")</f>
        <v/>
      </c>
      <c r="AC7" s="40" t="str">
        <f>IFERROR(#REF!/GAMSlim2!AB7,"")</f>
        <v/>
      </c>
      <c r="AD7" s="40" t="str">
        <f>IFERROR(#REF!/GAMSlim2!AC7,"")</f>
        <v/>
      </c>
      <c r="AE7" s="40" t="str">
        <f>IFERROR(#REF!/GAMSlim2!AD7,"")</f>
        <v/>
      </c>
      <c r="AF7" s="40" t="str">
        <f>IFERROR(#REF!/GAMSlim2!AE7,"")</f>
        <v/>
      </c>
      <c r="AG7" s="40" t="str">
        <f>IFERROR(#REF!/GAMSlim2!AF7,"")</f>
        <v/>
      </c>
      <c r="AH7" s="40" t="str">
        <f>IFERROR(#REF!/GAMSlim2!AG7,"")</f>
        <v/>
      </c>
      <c r="AI7" s="40" t="str">
        <f>IFERROR(#REF!/GAMSlim2!AH7,"")</f>
        <v/>
      </c>
      <c r="AJ7" s="40" t="str">
        <f>IFERROR(#REF!/GAMSlim2!AI7,"")</f>
        <v/>
      </c>
      <c r="AK7" s="40" t="str">
        <f>IFERROR(#REF!/GAMSlim2!AJ7,"")</f>
        <v/>
      </c>
      <c r="AL7" s="40" t="str">
        <f>IFERROR(#REF!/GAMSlim2!AK7,"")</f>
        <v/>
      </c>
      <c r="AM7" s="40" t="str">
        <f>IFERROR(#REF!/GAMSlim2!AL7,"")</f>
        <v/>
      </c>
      <c r="AN7" s="40" t="str">
        <f>IFERROR(#REF!/GAMSlim2!AM7,"")</f>
        <v/>
      </c>
      <c r="AO7" s="40" t="str">
        <f>IFERROR(#REF!/GAMSlim2!AN7,"")</f>
        <v/>
      </c>
      <c r="AP7" s="40" t="str">
        <f>IFERROR(#REF!/GAMSlim2!AO7,"")</f>
        <v/>
      </c>
      <c r="AQ7" s="40" t="str">
        <f>IFERROR(#REF!/GAMSlim2!AP7,"")</f>
        <v/>
      </c>
      <c r="AR7" s="40" t="str">
        <f>IFERROR(#REF!/GAMSlim2!AQ7,"")</f>
        <v/>
      </c>
      <c r="AS7" s="40" t="str">
        <f>IFERROR(#REF!/GAMSlim2!AR7,"")</f>
        <v/>
      </c>
      <c r="AT7" s="40" t="str">
        <f>IFERROR(#REF!/GAMSlim2!AS7,"")</f>
        <v/>
      </c>
      <c r="AU7" s="40" t="str">
        <f>IFERROR(#REF!/GAMSlim2!AT7,"")</f>
        <v/>
      </c>
      <c r="AV7" s="40" t="str">
        <f>IFERROR(#REF!/GAMSlim2!AU7,"")</f>
        <v/>
      </c>
      <c r="AW7" s="40" t="str">
        <f>IFERROR(#REF!/GAMSlim2!AV7,"")</f>
        <v/>
      </c>
      <c r="AX7" s="40" t="str">
        <f>IFERROR(#REF!/GAMSlim2!AW7,"")</f>
        <v/>
      </c>
      <c r="AY7" s="40" t="str">
        <f>IFERROR(#REF!/GAMSlim2!AX7,"")</f>
        <v/>
      </c>
      <c r="AZ7" s="40" t="str">
        <f>IFERROR(#REF!/GAMSlim2!AY7,"")</f>
        <v/>
      </c>
      <c r="BA7" s="40" t="str">
        <f>IFERROR(#REF!/GAMSlim2!AZ7,"")</f>
        <v/>
      </c>
      <c r="BB7" s="40" t="str">
        <f>IFERROR(#REF!/GAMSlim2!BA7,"")</f>
        <v/>
      </c>
      <c r="BC7" s="40" t="str">
        <f>IFERROR(#REF!/GAMSlim2!BB7,"")</f>
        <v/>
      </c>
      <c r="BD7" s="40" t="str">
        <f>IFERROR(#REF!/GAMSlim2!BC7,"")</f>
        <v/>
      </c>
      <c r="BE7" s="40" t="str">
        <f>IFERROR(#REF!/GAMSlim2!BD7,"")</f>
        <v/>
      </c>
      <c r="BF7" s="40" t="str">
        <f>IFERROR(#REF!/GAMSlim2!BE7,"")</f>
        <v/>
      </c>
      <c r="BG7" s="40" t="str">
        <f>IFERROR(#REF!/GAMSlim2!BF7,"")</f>
        <v/>
      </c>
      <c r="BH7" s="40" t="str">
        <f>IFERROR(#REF!/GAMSlim2!BG7,"")</f>
        <v/>
      </c>
      <c r="BI7" s="40" t="str">
        <f>IFERROR(#REF!/GAMSlim2!BH7,"")</f>
        <v/>
      </c>
      <c r="BJ7" s="40" t="str">
        <f>IFERROR(#REF!/GAMSlim2!BI7,"")</f>
        <v/>
      </c>
    </row>
    <row r="8" spans="1:62" x14ac:dyDescent="0.15">
      <c r="A8" t="e">
        <f>#REF!</f>
        <v>#REF!</v>
      </c>
      <c r="B8" t="str">
        <f>GAMSbase!A8</f>
        <v>Fraction Diversifiable Risk</v>
      </c>
      <c r="C8" s="40" t="str">
        <f>IFERROR(#REF!/GAMSlim2!B8,"")</f>
        <v/>
      </c>
      <c r="D8" s="40" t="str">
        <f>IFERROR(#REF!/GAMSlim2!C8,"")</f>
        <v/>
      </c>
      <c r="E8" s="40" t="str">
        <f>IFERROR(#REF!/GAMSlim2!D8,"")</f>
        <v/>
      </c>
      <c r="F8" s="40" t="str">
        <f>IFERROR(#REF!/GAMSlim2!E8,"")</f>
        <v/>
      </c>
      <c r="G8" s="40" t="str">
        <f>IFERROR(#REF!/GAMSlim2!F8,"")</f>
        <v/>
      </c>
      <c r="H8" s="40" t="str">
        <f>IFERROR(#REF!/GAMSlim2!G8,"")</f>
        <v/>
      </c>
      <c r="I8" s="40" t="str">
        <f>IFERROR(#REF!/GAMSlim2!H8,"")</f>
        <v/>
      </c>
      <c r="J8" s="40" t="str">
        <f>IFERROR(#REF!/GAMSlim2!I8,"")</f>
        <v/>
      </c>
      <c r="K8" s="40" t="str">
        <f>IFERROR(#REF!/GAMSlim2!J8,"")</f>
        <v/>
      </c>
      <c r="L8" s="40" t="str">
        <f>IFERROR(#REF!/GAMSlim2!K8,"")</f>
        <v/>
      </c>
      <c r="M8" s="40" t="str">
        <f>IFERROR(#REF!/GAMSlim2!L8,"")</f>
        <v/>
      </c>
      <c r="N8" s="40" t="str">
        <f>IFERROR(#REF!/GAMSlim2!M8,"")</f>
        <v/>
      </c>
      <c r="O8" s="40" t="str">
        <f>IFERROR(#REF!/GAMSlim2!N8,"")</f>
        <v/>
      </c>
      <c r="P8" s="40" t="str">
        <f>IFERROR(#REF!/GAMSlim2!O8,"")</f>
        <v/>
      </c>
      <c r="Q8" s="40" t="str">
        <f>IFERROR(#REF!/GAMSlim2!P8,"")</f>
        <v/>
      </c>
      <c r="R8" s="40" t="str">
        <f>IFERROR(#REF!/GAMSlim2!Q8,"")</f>
        <v/>
      </c>
      <c r="S8" s="40" t="str">
        <f>IFERROR(#REF!/GAMSlim2!R8,"")</f>
        <v/>
      </c>
      <c r="T8" s="40" t="str">
        <f>IFERROR(#REF!/GAMSlim2!S8,"")</f>
        <v/>
      </c>
      <c r="U8" s="40" t="str">
        <f>IFERROR(#REF!/GAMSlim2!T8,"")</f>
        <v/>
      </c>
      <c r="V8" s="40" t="str">
        <f>IFERROR(#REF!/GAMSlim2!U8,"")</f>
        <v/>
      </c>
      <c r="W8" s="40" t="str">
        <f>IFERROR(#REF!/GAMSlim2!V8,"")</f>
        <v/>
      </c>
      <c r="X8" s="40" t="str">
        <f>IFERROR(#REF!/GAMSlim2!W8,"")</f>
        <v/>
      </c>
      <c r="Y8" s="40" t="str">
        <f>IFERROR(#REF!/GAMSlim2!X8,"")</f>
        <v/>
      </c>
      <c r="Z8" s="40" t="str">
        <f>IFERROR(#REF!/GAMSlim2!Y8,"")</f>
        <v/>
      </c>
      <c r="AA8" s="40" t="str">
        <f>IFERROR(#REF!/GAMSlim2!Z8,"")</f>
        <v/>
      </c>
      <c r="AB8" s="40" t="str">
        <f>IFERROR(#REF!/GAMSlim2!AA8,"")</f>
        <v/>
      </c>
      <c r="AC8" s="40" t="str">
        <f>IFERROR(#REF!/GAMSlim2!AB8,"")</f>
        <v/>
      </c>
      <c r="AD8" s="40" t="str">
        <f>IFERROR(#REF!/GAMSlim2!AC8,"")</f>
        <v/>
      </c>
      <c r="AE8" s="40" t="str">
        <f>IFERROR(#REF!/GAMSlim2!AD8,"")</f>
        <v/>
      </c>
      <c r="AF8" s="40" t="str">
        <f>IFERROR(#REF!/GAMSlim2!AE8,"")</f>
        <v/>
      </c>
      <c r="AG8" s="40" t="str">
        <f>IFERROR(#REF!/GAMSlim2!AF8,"")</f>
        <v/>
      </c>
      <c r="AH8" s="40" t="str">
        <f>IFERROR(#REF!/GAMSlim2!AG8,"")</f>
        <v/>
      </c>
      <c r="AI8" s="40" t="str">
        <f>IFERROR(#REF!/GAMSlim2!AH8,"")</f>
        <v/>
      </c>
      <c r="AJ8" s="40" t="str">
        <f>IFERROR(#REF!/GAMSlim2!AI8,"")</f>
        <v/>
      </c>
      <c r="AK8" s="40" t="str">
        <f>IFERROR(#REF!/GAMSlim2!AJ8,"")</f>
        <v/>
      </c>
      <c r="AL8" s="40" t="str">
        <f>IFERROR(#REF!/GAMSlim2!AK8,"")</f>
        <v/>
      </c>
      <c r="AM8" s="40" t="str">
        <f>IFERROR(#REF!/GAMSlim2!AL8,"")</f>
        <v/>
      </c>
      <c r="AN8" s="40" t="str">
        <f>IFERROR(#REF!/GAMSlim2!AM8,"")</f>
        <v/>
      </c>
      <c r="AO8" s="40" t="str">
        <f>IFERROR(#REF!/GAMSlim2!AN8,"")</f>
        <v/>
      </c>
      <c r="AP8" s="40" t="str">
        <f>IFERROR(#REF!/GAMSlim2!AO8,"")</f>
        <v/>
      </c>
      <c r="AQ8" s="40" t="str">
        <f>IFERROR(#REF!/GAMSlim2!AP8,"")</f>
        <v/>
      </c>
      <c r="AR8" s="40" t="str">
        <f>IFERROR(#REF!/GAMSlim2!AQ8,"")</f>
        <v/>
      </c>
      <c r="AS8" s="40" t="str">
        <f>IFERROR(#REF!/GAMSlim2!AR8,"")</f>
        <v/>
      </c>
      <c r="AT8" s="40" t="str">
        <f>IFERROR(#REF!/GAMSlim2!AS8,"")</f>
        <v/>
      </c>
      <c r="AU8" s="40" t="str">
        <f>IFERROR(#REF!/GAMSlim2!AT8,"")</f>
        <v/>
      </c>
      <c r="AV8" s="40" t="str">
        <f>IFERROR(#REF!/GAMSlim2!AU8,"")</f>
        <v/>
      </c>
      <c r="AW8" s="40" t="str">
        <f>IFERROR(#REF!/GAMSlim2!AV8,"")</f>
        <v/>
      </c>
      <c r="AX8" s="40" t="str">
        <f>IFERROR(#REF!/GAMSlim2!AW8,"")</f>
        <v/>
      </c>
      <c r="AY8" s="40" t="str">
        <f>IFERROR(#REF!/GAMSlim2!AX8,"")</f>
        <v/>
      </c>
      <c r="AZ8" s="40" t="str">
        <f>IFERROR(#REF!/GAMSlim2!AY8,"")</f>
        <v/>
      </c>
      <c r="BA8" s="40" t="str">
        <f>IFERROR(#REF!/GAMSlim2!AZ8,"")</f>
        <v/>
      </c>
      <c r="BB8" s="40" t="str">
        <f>IFERROR(#REF!/GAMSlim2!BA8,"")</f>
        <v/>
      </c>
      <c r="BC8" s="40" t="str">
        <f>IFERROR(#REF!/GAMSlim2!BB8,"")</f>
        <v/>
      </c>
      <c r="BD8" s="40" t="str">
        <f>IFERROR(#REF!/GAMSlim2!BC8,"")</f>
        <v/>
      </c>
      <c r="BE8" s="40" t="str">
        <f>IFERROR(#REF!/GAMSlim2!BD8,"")</f>
        <v/>
      </c>
      <c r="BF8" s="40" t="str">
        <f>IFERROR(#REF!/GAMSlim2!BE8,"")</f>
        <v/>
      </c>
      <c r="BG8" s="40" t="str">
        <f>IFERROR(#REF!/GAMSlim2!BF8,"")</f>
        <v/>
      </c>
      <c r="BH8" s="40" t="str">
        <f>IFERROR(#REF!/GAMSlim2!BG8,"")</f>
        <v/>
      </c>
      <c r="BI8" s="40" t="str">
        <f>IFERROR(#REF!/GAMSlim2!BH8,"")</f>
        <v/>
      </c>
      <c r="BJ8" s="40" t="str">
        <f>IFERROR(#REF!/GAMSlim2!BI8,"")</f>
        <v/>
      </c>
    </row>
    <row r="9" spans="1:62" x14ac:dyDescent="0.15">
      <c r="A9" t="e">
        <f>#REF!</f>
        <v>#REF!</v>
      </c>
      <c r="B9" t="str">
        <f>GAMSbase!A9</f>
        <v>Diversifiable Risk ( per year)</v>
      </c>
      <c r="C9" s="40" t="str">
        <f>IFERROR(#REF!/GAMSlim2!B9,"")</f>
        <v/>
      </c>
      <c r="D9" s="40" t="str">
        <f>IFERROR(#REF!/GAMSlim2!C9,"")</f>
        <v/>
      </c>
      <c r="E9" s="40" t="str">
        <f>IFERROR(#REF!/GAMSlim2!D9,"")</f>
        <v/>
      </c>
      <c r="F9" s="40" t="str">
        <f>IFERROR(#REF!/GAMSlim2!E9,"")</f>
        <v/>
      </c>
      <c r="G9" s="40" t="str">
        <f>IFERROR(#REF!/GAMSlim2!F9,"")</f>
        <v/>
      </c>
      <c r="H9" s="40" t="str">
        <f>IFERROR(#REF!/GAMSlim2!G9,"")</f>
        <v/>
      </c>
      <c r="I9" s="40" t="str">
        <f>IFERROR(#REF!/GAMSlim2!H9,"")</f>
        <v/>
      </c>
      <c r="J9" s="40" t="str">
        <f>IFERROR(#REF!/GAMSlim2!I9,"")</f>
        <v/>
      </c>
      <c r="K9" s="40" t="str">
        <f>IFERROR(#REF!/GAMSlim2!J9,"")</f>
        <v/>
      </c>
      <c r="L9" s="40" t="str">
        <f>IFERROR(#REF!/GAMSlim2!K9,"")</f>
        <v/>
      </c>
      <c r="M9" s="40" t="str">
        <f>IFERROR(#REF!/GAMSlim2!L9,"")</f>
        <v/>
      </c>
      <c r="N9" s="40" t="str">
        <f>IFERROR(#REF!/GAMSlim2!M9,"")</f>
        <v/>
      </c>
      <c r="O9" s="40" t="str">
        <f>IFERROR(#REF!/GAMSlim2!N9,"")</f>
        <v/>
      </c>
      <c r="P9" s="40" t="str">
        <f>IFERROR(#REF!/GAMSlim2!O9,"")</f>
        <v/>
      </c>
      <c r="Q9" s="40" t="str">
        <f>IFERROR(#REF!/GAMSlim2!P9,"")</f>
        <v/>
      </c>
      <c r="R9" s="40" t="str">
        <f>IFERROR(#REF!/GAMSlim2!Q9,"")</f>
        <v/>
      </c>
      <c r="S9" s="40" t="str">
        <f>IFERROR(#REF!/GAMSlim2!R9,"")</f>
        <v/>
      </c>
      <c r="T9" s="40" t="str">
        <f>IFERROR(#REF!/GAMSlim2!S9,"")</f>
        <v/>
      </c>
      <c r="U9" s="40" t="str">
        <f>IFERROR(#REF!/GAMSlim2!T9,"")</f>
        <v/>
      </c>
      <c r="V9" s="40" t="str">
        <f>IFERROR(#REF!/GAMSlim2!U9,"")</f>
        <v/>
      </c>
      <c r="W9" s="40" t="str">
        <f>IFERROR(#REF!/GAMSlim2!V9,"")</f>
        <v/>
      </c>
      <c r="X9" s="40" t="str">
        <f>IFERROR(#REF!/GAMSlim2!W9,"")</f>
        <v/>
      </c>
      <c r="Y9" s="40" t="str">
        <f>IFERROR(#REF!/GAMSlim2!X9,"")</f>
        <v/>
      </c>
      <c r="Z9" s="40" t="str">
        <f>IFERROR(#REF!/GAMSlim2!Y9,"")</f>
        <v/>
      </c>
      <c r="AA9" s="40" t="str">
        <f>IFERROR(#REF!/GAMSlim2!Z9,"")</f>
        <v/>
      </c>
      <c r="AB9" s="40" t="str">
        <f>IFERROR(#REF!/GAMSlim2!AA9,"")</f>
        <v/>
      </c>
      <c r="AC9" s="40" t="str">
        <f>IFERROR(#REF!/GAMSlim2!AB9,"")</f>
        <v/>
      </c>
      <c r="AD9" s="40" t="str">
        <f>IFERROR(#REF!/GAMSlim2!AC9,"")</f>
        <v/>
      </c>
      <c r="AE9" s="40" t="str">
        <f>IFERROR(#REF!/GAMSlim2!AD9,"")</f>
        <v/>
      </c>
      <c r="AF9" s="40" t="str">
        <f>IFERROR(#REF!/GAMSlim2!AE9,"")</f>
        <v/>
      </c>
      <c r="AG9" s="40" t="str">
        <f>IFERROR(#REF!/GAMSlim2!AF9,"")</f>
        <v/>
      </c>
      <c r="AH9" s="40" t="str">
        <f>IFERROR(#REF!/GAMSlim2!AG9,"")</f>
        <v/>
      </c>
      <c r="AI9" s="40" t="str">
        <f>IFERROR(#REF!/GAMSlim2!AH9,"")</f>
        <v/>
      </c>
      <c r="AJ9" s="40" t="str">
        <f>IFERROR(#REF!/GAMSlim2!AI9,"")</f>
        <v/>
      </c>
      <c r="AK9" s="40" t="str">
        <f>IFERROR(#REF!/GAMSlim2!AJ9,"")</f>
        <v/>
      </c>
      <c r="AL9" s="40" t="str">
        <f>IFERROR(#REF!/GAMSlim2!AK9,"")</f>
        <v/>
      </c>
      <c r="AM9" s="40" t="str">
        <f>IFERROR(#REF!/GAMSlim2!AL9,"")</f>
        <v/>
      </c>
      <c r="AN9" s="40" t="str">
        <f>IFERROR(#REF!/GAMSlim2!AM9,"")</f>
        <v/>
      </c>
      <c r="AO9" s="40" t="str">
        <f>IFERROR(#REF!/GAMSlim2!AN9,"")</f>
        <v/>
      </c>
      <c r="AP9" s="40" t="str">
        <f>IFERROR(#REF!/GAMSlim2!AO9,"")</f>
        <v/>
      </c>
      <c r="AQ9" s="40" t="str">
        <f>IFERROR(#REF!/GAMSlim2!AP9,"")</f>
        <v/>
      </c>
      <c r="AR9" s="40" t="str">
        <f>IFERROR(#REF!/GAMSlim2!AQ9,"")</f>
        <v/>
      </c>
      <c r="AS9" s="40" t="str">
        <f>IFERROR(#REF!/GAMSlim2!AR9,"")</f>
        <v/>
      </c>
      <c r="AT9" s="40" t="str">
        <f>IFERROR(#REF!/GAMSlim2!AS9,"")</f>
        <v/>
      </c>
      <c r="AU9" s="40" t="str">
        <f>IFERROR(#REF!/GAMSlim2!AT9,"")</f>
        <v/>
      </c>
      <c r="AV9" s="40" t="str">
        <f>IFERROR(#REF!/GAMSlim2!AU9,"")</f>
        <v/>
      </c>
      <c r="AW9" s="40" t="str">
        <f>IFERROR(#REF!/GAMSlim2!AV9,"")</f>
        <v/>
      </c>
      <c r="AX9" s="40" t="str">
        <f>IFERROR(#REF!/GAMSlim2!AW9,"")</f>
        <v/>
      </c>
      <c r="AY9" s="40" t="str">
        <f>IFERROR(#REF!/GAMSlim2!AX9,"")</f>
        <v/>
      </c>
      <c r="AZ9" s="40" t="str">
        <f>IFERROR(#REF!/GAMSlim2!AY9,"")</f>
        <v/>
      </c>
      <c r="BA9" s="40" t="str">
        <f>IFERROR(#REF!/GAMSlim2!AZ9,"")</f>
        <v/>
      </c>
      <c r="BB9" s="40" t="str">
        <f>IFERROR(#REF!/GAMSlim2!BA9,"")</f>
        <v/>
      </c>
      <c r="BC9" s="40" t="str">
        <f>IFERROR(#REF!/GAMSlim2!BB9,"")</f>
        <v/>
      </c>
      <c r="BD9" s="40" t="str">
        <f>IFERROR(#REF!/GAMSlim2!BC9,"")</f>
        <v/>
      </c>
      <c r="BE9" s="40" t="str">
        <f>IFERROR(#REF!/GAMSlim2!BD9,"")</f>
        <v/>
      </c>
      <c r="BF9" s="40" t="str">
        <f>IFERROR(#REF!/GAMSlim2!BE9,"")</f>
        <v/>
      </c>
      <c r="BG9" s="40" t="str">
        <f>IFERROR(#REF!/GAMSlim2!BF9,"")</f>
        <v/>
      </c>
      <c r="BH9" s="40" t="str">
        <f>IFERROR(#REF!/GAMSlim2!BG9,"")</f>
        <v/>
      </c>
      <c r="BI9" s="40" t="str">
        <f>IFERROR(#REF!/GAMSlim2!BH9,"")</f>
        <v/>
      </c>
      <c r="BJ9" s="40" t="str">
        <f>IFERROR(#REF!/GAMSlim2!BI9,"")</f>
        <v/>
      </c>
    </row>
    <row r="10" spans="1:62" x14ac:dyDescent="0.15">
      <c r="A10" t="e">
        <f>#REF!</f>
        <v>#REF!</v>
      </c>
      <c r="B10" t="str">
        <f>GAMSbase!A10</f>
        <v>Depreciation with no Risk (per year)</v>
      </c>
      <c r="C10" s="40" t="str">
        <f>IFERROR(#REF!/GAMSlim2!B10,"")</f>
        <v/>
      </c>
      <c r="D10" s="40" t="str">
        <f>IFERROR(#REF!/GAMSlim2!C10,"")</f>
        <v/>
      </c>
      <c r="E10" s="40" t="str">
        <f>IFERROR(#REF!/GAMSlim2!D10,"")</f>
        <v/>
      </c>
      <c r="F10" s="40" t="str">
        <f>IFERROR(#REF!/GAMSlim2!E10,"")</f>
        <v/>
      </c>
      <c r="G10" s="40" t="str">
        <f>IFERROR(#REF!/GAMSlim2!F10,"")</f>
        <v/>
      </c>
      <c r="H10" s="40" t="str">
        <f>IFERROR(#REF!/GAMSlim2!G10,"")</f>
        <v/>
      </c>
      <c r="I10" s="40" t="str">
        <f>IFERROR(#REF!/GAMSlim2!H10,"")</f>
        <v/>
      </c>
      <c r="J10" s="40" t="str">
        <f>IFERROR(#REF!/GAMSlim2!I10,"")</f>
        <v/>
      </c>
      <c r="K10" s="40" t="str">
        <f>IFERROR(#REF!/GAMSlim2!J10,"")</f>
        <v/>
      </c>
      <c r="L10" s="40" t="str">
        <f>IFERROR(#REF!/GAMSlim2!K10,"")</f>
        <v/>
      </c>
      <c r="M10" s="40" t="str">
        <f>IFERROR(#REF!/GAMSlim2!L10,"")</f>
        <v/>
      </c>
      <c r="N10" s="40" t="str">
        <f>IFERROR(#REF!/GAMSlim2!M10,"")</f>
        <v/>
      </c>
      <c r="O10" s="40" t="str">
        <f>IFERROR(#REF!/GAMSlim2!N10,"")</f>
        <v/>
      </c>
      <c r="P10" s="40" t="str">
        <f>IFERROR(#REF!/GAMSlim2!O10,"")</f>
        <v/>
      </c>
      <c r="Q10" s="40" t="str">
        <f>IFERROR(#REF!/GAMSlim2!P10,"")</f>
        <v/>
      </c>
      <c r="R10" s="40" t="str">
        <f>IFERROR(#REF!/GAMSlim2!Q10,"")</f>
        <v/>
      </c>
      <c r="S10" s="40" t="str">
        <f>IFERROR(#REF!/GAMSlim2!R10,"")</f>
        <v/>
      </c>
      <c r="T10" s="40" t="str">
        <f>IFERROR(#REF!/GAMSlim2!S10,"")</f>
        <v/>
      </c>
      <c r="U10" s="40" t="str">
        <f>IFERROR(#REF!/GAMSlim2!T10,"")</f>
        <v/>
      </c>
      <c r="V10" s="40" t="str">
        <f>IFERROR(#REF!/GAMSlim2!U10,"")</f>
        <v/>
      </c>
      <c r="W10" s="40" t="str">
        <f>IFERROR(#REF!/GAMSlim2!V10,"")</f>
        <v/>
      </c>
      <c r="X10" s="40" t="str">
        <f>IFERROR(#REF!/GAMSlim2!W10,"")</f>
        <v/>
      </c>
      <c r="Y10" s="40" t="str">
        <f>IFERROR(#REF!/GAMSlim2!X10,"")</f>
        <v/>
      </c>
      <c r="Z10" s="40" t="str">
        <f>IFERROR(#REF!/GAMSlim2!Y10,"")</f>
        <v/>
      </c>
      <c r="AA10" s="40" t="str">
        <f>IFERROR(#REF!/GAMSlim2!Z10,"")</f>
        <v/>
      </c>
      <c r="AB10" s="40" t="str">
        <f>IFERROR(#REF!/GAMSlim2!AA10,"")</f>
        <v/>
      </c>
      <c r="AC10" s="40" t="str">
        <f>IFERROR(#REF!/GAMSlim2!AB10,"")</f>
        <v/>
      </c>
      <c r="AD10" s="40" t="str">
        <f>IFERROR(#REF!/GAMSlim2!AC10,"")</f>
        <v/>
      </c>
      <c r="AE10" s="40" t="str">
        <f>IFERROR(#REF!/GAMSlim2!AD10,"")</f>
        <v/>
      </c>
      <c r="AF10" s="40" t="str">
        <f>IFERROR(#REF!/GAMSlim2!AE10,"")</f>
        <v/>
      </c>
      <c r="AG10" s="40" t="str">
        <f>IFERROR(#REF!/GAMSlim2!AF10,"")</f>
        <v/>
      </c>
      <c r="AH10" s="40" t="str">
        <f>IFERROR(#REF!/GAMSlim2!AG10,"")</f>
        <v/>
      </c>
      <c r="AI10" s="40" t="str">
        <f>IFERROR(#REF!/GAMSlim2!AH10,"")</f>
        <v/>
      </c>
      <c r="AJ10" s="40" t="str">
        <f>IFERROR(#REF!/GAMSlim2!AI10,"")</f>
        <v/>
      </c>
      <c r="AK10" s="40" t="str">
        <f>IFERROR(#REF!/GAMSlim2!AJ10,"")</f>
        <v/>
      </c>
      <c r="AL10" s="40" t="str">
        <f>IFERROR(#REF!/GAMSlim2!AK10,"")</f>
        <v/>
      </c>
      <c r="AM10" s="40" t="str">
        <f>IFERROR(#REF!/GAMSlim2!AL10,"")</f>
        <v/>
      </c>
      <c r="AN10" s="40" t="str">
        <f>IFERROR(#REF!/GAMSlim2!AM10,"")</f>
        <v/>
      </c>
      <c r="AO10" s="40" t="str">
        <f>IFERROR(#REF!/GAMSlim2!AN10,"")</f>
        <v/>
      </c>
      <c r="AP10" s="40" t="str">
        <f>IFERROR(#REF!/GAMSlim2!AO10,"")</f>
        <v/>
      </c>
      <c r="AQ10" s="40" t="str">
        <f>IFERROR(#REF!/GAMSlim2!AP10,"")</f>
        <v/>
      </c>
      <c r="AR10" s="40" t="str">
        <f>IFERROR(#REF!/GAMSlim2!AQ10,"")</f>
        <v/>
      </c>
      <c r="AS10" s="40" t="str">
        <f>IFERROR(#REF!/GAMSlim2!AR10,"")</f>
        <v/>
      </c>
      <c r="AT10" s="40" t="str">
        <f>IFERROR(#REF!/GAMSlim2!AS10,"")</f>
        <v/>
      </c>
      <c r="AU10" s="40" t="str">
        <f>IFERROR(#REF!/GAMSlim2!AT10,"")</f>
        <v/>
      </c>
      <c r="AV10" s="40" t="str">
        <f>IFERROR(#REF!/GAMSlim2!AU10,"")</f>
        <v/>
      </c>
      <c r="AW10" s="40" t="str">
        <f>IFERROR(#REF!/GAMSlim2!AV10,"")</f>
        <v/>
      </c>
      <c r="AX10" s="40" t="str">
        <f>IFERROR(#REF!/GAMSlim2!AW10,"")</f>
        <v/>
      </c>
      <c r="AY10" s="40" t="str">
        <f>IFERROR(#REF!/GAMSlim2!AX10,"")</f>
        <v/>
      </c>
      <c r="AZ10" s="40" t="str">
        <f>IFERROR(#REF!/GAMSlim2!AY10,"")</f>
        <v/>
      </c>
      <c r="BA10" s="40" t="str">
        <f>IFERROR(#REF!/GAMSlim2!AZ10,"")</f>
        <v/>
      </c>
      <c r="BB10" s="40" t="str">
        <f>IFERROR(#REF!/GAMSlim2!BA10,"")</f>
        <v/>
      </c>
      <c r="BC10" s="40" t="str">
        <f>IFERROR(#REF!/GAMSlim2!BB10,"")</f>
        <v/>
      </c>
      <c r="BD10" s="40" t="str">
        <f>IFERROR(#REF!/GAMSlim2!BC10,"")</f>
        <v/>
      </c>
      <c r="BE10" s="40" t="str">
        <f>IFERROR(#REF!/GAMSlim2!BD10,"")</f>
        <v/>
      </c>
      <c r="BF10" s="40" t="str">
        <f>IFERROR(#REF!/GAMSlim2!BE10,"")</f>
        <v/>
      </c>
      <c r="BG10" s="40" t="str">
        <f>IFERROR(#REF!/GAMSlim2!BF10,"")</f>
        <v/>
      </c>
      <c r="BH10" s="40" t="str">
        <f>IFERROR(#REF!/GAMSlim2!BG10,"")</f>
        <v/>
      </c>
      <c r="BI10" s="40" t="str">
        <f>IFERROR(#REF!/GAMSlim2!BH10,"")</f>
        <v/>
      </c>
      <c r="BJ10" s="40" t="str">
        <f>IFERROR(#REF!/GAMSlim2!BI10,"")</f>
        <v/>
      </c>
    </row>
    <row r="11" spans="1:62" x14ac:dyDescent="0.15">
      <c r="A11" t="e">
        <f>#REF!</f>
        <v>#REF!</v>
      </c>
      <c r="B11" t="str">
        <f>GAMSbase!A11</f>
        <v>Initial Output (2005 US International $, trillions)</v>
      </c>
      <c r="C11" s="40" t="str">
        <f>IFERROR(#REF!/GAMSlim2!B11,"")</f>
        <v/>
      </c>
      <c r="D11" s="40" t="str">
        <f>IFERROR(#REF!/GAMSlim2!C11,"")</f>
        <v/>
      </c>
      <c r="E11" s="40" t="str">
        <f>IFERROR(#REF!/GAMSlim2!D11,"")</f>
        <v/>
      </c>
      <c r="F11" s="40" t="str">
        <f>IFERROR(#REF!/GAMSlim2!E11,"")</f>
        <v/>
      </c>
      <c r="G11" s="40" t="str">
        <f>IFERROR(#REF!/GAMSlim2!F11,"")</f>
        <v/>
      </c>
      <c r="H11" s="40" t="str">
        <f>IFERROR(#REF!/GAMSlim2!G11,"")</f>
        <v/>
      </c>
      <c r="I11" s="40" t="str">
        <f>IFERROR(#REF!/GAMSlim2!H11,"")</f>
        <v/>
      </c>
      <c r="J11" s="40" t="str">
        <f>IFERROR(#REF!/GAMSlim2!I11,"")</f>
        <v/>
      </c>
      <c r="K11" s="40" t="str">
        <f>IFERROR(#REF!/GAMSlim2!J11,"")</f>
        <v/>
      </c>
      <c r="L11" s="40" t="str">
        <f>IFERROR(#REF!/GAMSlim2!K11,"")</f>
        <v/>
      </c>
      <c r="M11" s="40" t="str">
        <f>IFERROR(#REF!/GAMSlim2!L11,"")</f>
        <v/>
      </c>
      <c r="N11" s="40" t="str">
        <f>IFERROR(#REF!/GAMSlim2!M11,"")</f>
        <v/>
      </c>
      <c r="O11" s="40" t="str">
        <f>IFERROR(#REF!/GAMSlim2!N11,"")</f>
        <v/>
      </c>
      <c r="P11" s="40" t="str">
        <f>IFERROR(#REF!/GAMSlim2!O11,"")</f>
        <v/>
      </c>
      <c r="Q11" s="40" t="str">
        <f>IFERROR(#REF!/GAMSlim2!P11,"")</f>
        <v/>
      </c>
      <c r="R11" s="40" t="str">
        <f>IFERROR(#REF!/GAMSlim2!Q11,"")</f>
        <v/>
      </c>
      <c r="S11" s="40" t="str">
        <f>IFERROR(#REF!/GAMSlim2!R11,"")</f>
        <v/>
      </c>
      <c r="T11" s="40" t="str">
        <f>IFERROR(#REF!/GAMSlim2!S11,"")</f>
        <v/>
      </c>
      <c r="U11" s="40" t="str">
        <f>IFERROR(#REF!/GAMSlim2!T11,"")</f>
        <v/>
      </c>
      <c r="V11" s="40" t="str">
        <f>IFERROR(#REF!/GAMSlim2!U11,"")</f>
        <v/>
      </c>
      <c r="W11" s="40" t="str">
        <f>IFERROR(#REF!/GAMSlim2!V11,"")</f>
        <v/>
      </c>
      <c r="X11" s="40" t="str">
        <f>IFERROR(#REF!/GAMSlim2!W11,"")</f>
        <v/>
      </c>
      <c r="Y11" s="40" t="str">
        <f>IFERROR(#REF!/GAMSlim2!X11,"")</f>
        <v/>
      </c>
      <c r="Z11" s="40" t="str">
        <f>IFERROR(#REF!/GAMSlim2!Y11,"")</f>
        <v/>
      </c>
      <c r="AA11" s="40" t="str">
        <f>IFERROR(#REF!/GAMSlim2!Z11,"")</f>
        <v/>
      </c>
      <c r="AB11" s="40" t="str">
        <f>IFERROR(#REF!/GAMSlim2!AA11,"")</f>
        <v/>
      </c>
      <c r="AC11" s="40" t="str">
        <f>IFERROR(#REF!/GAMSlim2!AB11,"")</f>
        <v/>
      </c>
      <c r="AD11" s="40" t="str">
        <f>IFERROR(#REF!/GAMSlim2!AC11,"")</f>
        <v/>
      </c>
      <c r="AE11" s="40" t="str">
        <f>IFERROR(#REF!/GAMSlim2!AD11,"")</f>
        <v/>
      </c>
      <c r="AF11" s="40" t="str">
        <f>IFERROR(#REF!/GAMSlim2!AE11,"")</f>
        <v/>
      </c>
      <c r="AG11" s="40" t="str">
        <f>IFERROR(#REF!/GAMSlim2!AF11,"")</f>
        <v/>
      </c>
      <c r="AH11" s="40" t="str">
        <f>IFERROR(#REF!/GAMSlim2!AG11,"")</f>
        <v/>
      </c>
      <c r="AI11" s="40" t="str">
        <f>IFERROR(#REF!/GAMSlim2!AH11,"")</f>
        <v/>
      </c>
      <c r="AJ11" s="40" t="str">
        <f>IFERROR(#REF!/GAMSlim2!AI11,"")</f>
        <v/>
      </c>
      <c r="AK11" s="40" t="str">
        <f>IFERROR(#REF!/GAMSlim2!AJ11,"")</f>
        <v/>
      </c>
      <c r="AL11" s="40" t="str">
        <f>IFERROR(#REF!/GAMSlim2!AK11,"")</f>
        <v/>
      </c>
      <c r="AM11" s="40" t="str">
        <f>IFERROR(#REF!/GAMSlim2!AL11,"")</f>
        <v/>
      </c>
      <c r="AN11" s="40" t="str">
        <f>IFERROR(#REF!/GAMSlim2!AM11,"")</f>
        <v/>
      </c>
      <c r="AO11" s="40" t="str">
        <f>IFERROR(#REF!/GAMSlim2!AN11,"")</f>
        <v/>
      </c>
      <c r="AP11" s="40" t="str">
        <f>IFERROR(#REF!/GAMSlim2!AO11,"")</f>
        <v/>
      </c>
      <c r="AQ11" s="40" t="str">
        <f>IFERROR(#REF!/GAMSlim2!AP11,"")</f>
        <v/>
      </c>
      <c r="AR11" s="40" t="str">
        <f>IFERROR(#REF!/GAMSlim2!AQ11,"")</f>
        <v/>
      </c>
      <c r="AS11" s="40" t="str">
        <f>IFERROR(#REF!/GAMSlim2!AR11,"")</f>
        <v/>
      </c>
      <c r="AT11" s="40" t="str">
        <f>IFERROR(#REF!/GAMSlim2!AS11,"")</f>
        <v/>
      </c>
      <c r="AU11" s="40" t="str">
        <f>IFERROR(#REF!/GAMSlim2!AT11,"")</f>
        <v/>
      </c>
      <c r="AV11" s="40" t="str">
        <f>IFERROR(#REF!/GAMSlim2!AU11,"")</f>
        <v/>
      </c>
      <c r="AW11" s="40" t="str">
        <f>IFERROR(#REF!/GAMSlim2!AV11,"")</f>
        <v/>
      </c>
      <c r="AX11" s="40" t="str">
        <f>IFERROR(#REF!/GAMSlim2!AW11,"")</f>
        <v/>
      </c>
      <c r="AY11" s="40" t="str">
        <f>IFERROR(#REF!/GAMSlim2!AX11,"")</f>
        <v/>
      </c>
      <c r="AZ11" s="40" t="str">
        <f>IFERROR(#REF!/GAMSlim2!AY11,"")</f>
        <v/>
      </c>
      <c r="BA11" s="40" t="str">
        <f>IFERROR(#REF!/GAMSlim2!AZ11,"")</f>
        <v/>
      </c>
      <c r="BB11" s="40" t="str">
        <f>IFERROR(#REF!/GAMSlim2!BA11,"")</f>
        <v/>
      </c>
      <c r="BC11" s="40" t="str">
        <f>IFERROR(#REF!/GAMSlim2!BB11,"")</f>
        <v/>
      </c>
      <c r="BD11" s="40" t="str">
        <f>IFERROR(#REF!/GAMSlim2!BC11,"")</f>
        <v/>
      </c>
      <c r="BE11" s="40" t="str">
        <f>IFERROR(#REF!/GAMSlim2!BD11,"")</f>
        <v/>
      </c>
      <c r="BF11" s="40" t="str">
        <f>IFERROR(#REF!/GAMSlim2!BE11,"")</f>
        <v/>
      </c>
      <c r="BG11" s="40" t="str">
        <f>IFERROR(#REF!/GAMSlim2!BF11,"")</f>
        <v/>
      </c>
      <c r="BH11" s="40" t="str">
        <f>IFERROR(#REF!/GAMSlim2!BG11,"")</f>
        <v/>
      </c>
      <c r="BI11" s="40" t="str">
        <f>IFERROR(#REF!/GAMSlim2!BH11,"")</f>
        <v/>
      </c>
      <c r="BJ11" s="40" t="str">
        <f>IFERROR(#REF!/GAMSlim2!BI11,"")</f>
        <v/>
      </c>
    </row>
    <row r="12" spans="1:62" x14ac:dyDescent="0.15">
      <c r="A12" t="e">
        <f>#REF!</f>
        <v>#REF!</v>
      </c>
      <c r="B12" t="str">
        <f>GAMSbase!A12</f>
        <v>Initial K (Capital Stock)</v>
      </c>
      <c r="C12" s="40" t="str">
        <f>IFERROR(#REF!/GAMSlim2!B12,"")</f>
        <v/>
      </c>
      <c r="D12" s="40" t="str">
        <f>IFERROR(#REF!/GAMSlim2!C12,"")</f>
        <v/>
      </c>
      <c r="E12" s="40" t="str">
        <f>IFERROR(#REF!/GAMSlim2!D12,"")</f>
        <v/>
      </c>
      <c r="F12" s="40" t="str">
        <f>IFERROR(#REF!/GAMSlim2!E12,"")</f>
        <v/>
      </c>
      <c r="G12" s="40" t="str">
        <f>IFERROR(#REF!/GAMSlim2!F12,"")</f>
        <v/>
      </c>
      <c r="H12" s="40" t="str">
        <f>IFERROR(#REF!/GAMSlim2!G12,"")</f>
        <v/>
      </c>
      <c r="I12" s="40" t="str">
        <f>IFERROR(#REF!/GAMSlim2!H12,"")</f>
        <v/>
      </c>
      <c r="J12" s="40" t="str">
        <f>IFERROR(#REF!/GAMSlim2!I12,"")</f>
        <v/>
      </c>
      <c r="K12" s="40" t="str">
        <f>IFERROR(#REF!/GAMSlim2!J12,"")</f>
        <v/>
      </c>
      <c r="L12" s="40" t="str">
        <f>IFERROR(#REF!/GAMSlim2!K12,"")</f>
        <v/>
      </c>
      <c r="M12" s="40" t="str">
        <f>IFERROR(#REF!/GAMSlim2!L12,"")</f>
        <v/>
      </c>
      <c r="N12" s="40" t="str">
        <f>IFERROR(#REF!/GAMSlim2!M12,"")</f>
        <v/>
      </c>
      <c r="O12" s="40" t="str">
        <f>IFERROR(#REF!/GAMSlim2!N12,"")</f>
        <v/>
      </c>
      <c r="P12" s="40" t="str">
        <f>IFERROR(#REF!/GAMSlim2!O12,"")</f>
        <v/>
      </c>
      <c r="Q12" s="40" t="str">
        <f>IFERROR(#REF!/GAMSlim2!P12,"")</f>
        <v/>
      </c>
      <c r="R12" s="40" t="str">
        <f>IFERROR(#REF!/GAMSlim2!Q12,"")</f>
        <v/>
      </c>
      <c r="S12" s="40" t="str">
        <f>IFERROR(#REF!/GAMSlim2!R12,"")</f>
        <v/>
      </c>
      <c r="T12" s="40" t="str">
        <f>IFERROR(#REF!/GAMSlim2!S12,"")</f>
        <v/>
      </c>
      <c r="U12" s="40" t="str">
        <f>IFERROR(#REF!/GAMSlim2!T12,"")</f>
        <v/>
      </c>
      <c r="V12" s="40" t="str">
        <f>IFERROR(#REF!/GAMSlim2!U12,"")</f>
        <v/>
      </c>
      <c r="W12" s="40" t="str">
        <f>IFERROR(#REF!/GAMSlim2!V12,"")</f>
        <v/>
      </c>
      <c r="X12" s="40" t="str">
        <f>IFERROR(#REF!/GAMSlim2!W12,"")</f>
        <v/>
      </c>
      <c r="Y12" s="40" t="str">
        <f>IFERROR(#REF!/GAMSlim2!X12,"")</f>
        <v/>
      </c>
      <c r="Z12" s="40" t="str">
        <f>IFERROR(#REF!/GAMSlim2!Y12,"")</f>
        <v/>
      </c>
      <c r="AA12" s="40" t="str">
        <f>IFERROR(#REF!/GAMSlim2!Z12,"")</f>
        <v/>
      </c>
      <c r="AB12" s="40" t="str">
        <f>IFERROR(#REF!/GAMSlim2!AA12,"")</f>
        <v/>
      </c>
      <c r="AC12" s="40" t="str">
        <f>IFERROR(#REF!/GAMSlim2!AB12,"")</f>
        <v/>
      </c>
      <c r="AD12" s="40" t="str">
        <f>IFERROR(#REF!/GAMSlim2!AC12,"")</f>
        <v/>
      </c>
      <c r="AE12" s="40" t="str">
        <f>IFERROR(#REF!/GAMSlim2!AD12,"")</f>
        <v/>
      </c>
      <c r="AF12" s="40" t="str">
        <f>IFERROR(#REF!/GAMSlim2!AE12,"")</f>
        <v/>
      </c>
      <c r="AG12" s="40" t="str">
        <f>IFERROR(#REF!/GAMSlim2!AF12,"")</f>
        <v/>
      </c>
      <c r="AH12" s="40" t="str">
        <f>IFERROR(#REF!/GAMSlim2!AG12,"")</f>
        <v/>
      </c>
      <c r="AI12" s="40" t="str">
        <f>IFERROR(#REF!/GAMSlim2!AH12,"")</f>
        <v/>
      </c>
      <c r="AJ12" s="40" t="str">
        <f>IFERROR(#REF!/GAMSlim2!AI12,"")</f>
        <v/>
      </c>
      <c r="AK12" s="40" t="str">
        <f>IFERROR(#REF!/GAMSlim2!AJ12,"")</f>
        <v/>
      </c>
      <c r="AL12" s="40" t="str">
        <f>IFERROR(#REF!/GAMSlim2!AK12,"")</f>
        <v/>
      </c>
      <c r="AM12" s="40" t="str">
        <f>IFERROR(#REF!/GAMSlim2!AL12,"")</f>
        <v/>
      </c>
      <c r="AN12" s="40" t="str">
        <f>IFERROR(#REF!/GAMSlim2!AM12,"")</f>
        <v/>
      </c>
      <c r="AO12" s="40" t="str">
        <f>IFERROR(#REF!/GAMSlim2!AN12,"")</f>
        <v/>
      </c>
      <c r="AP12" s="40" t="str">
        <f>IFERROR(#REF!/GAMSlim2!AO12,"")</f>
        <v/>
      </c>
      <c r="AQ12" s="40" t="str">
        <f>IFERROR(#REF!/GAMSlim2!AP12,"")</f>
        <v/>
      </c>
      <c r="AR12" s="40" t="str">
        <f>IFERROR(#REF!/GAMSlim2!AQ12,"")</f>
        <v/>
      </c>
      <c r="AS12" s="40" t="str">
        <f>IFERROR(#REF!/GAMSlim2!AR12,"")</f>
        <v/>
      </c>
      <c r="AT12" s="40" t="str">
        <f>IFERROR(#REF!/GAMSlim2!AS12,"")</f>
        <v/>
      </c>
      <c r="AU12" s="40" t="str">
        <f>IFERROR(#REF!/GAMSlim2!AT12,"")</f>
        <v/>
      </c>
      <c r="AV12" s="40" t="str">
        <f>IFERROR(#REF!/GAMSlim2!AU12,"")</f>
        <v/>
      </c>
      <c r="AW12" s="40" t="str">
        <f>IFERROR(#REF!/GAMSlim2!AV12,"")</f>
        <v/>
      </c>
      <c r="AX12" s="40" t="str">
        <f>IFERROR(#REF!/GAMSlim2!AW12,"")</f>
        <v/>
      </c>
      <c r="AY12" s="40" t="str">
        <f>IFERROR(#REF!/GAMSlim2!AX12,"")</f>
        <v/>
      </c>
      <c r="AZ12" s="40" t="str">
        <f>IFERROR(#REF!/GAMSlim2!AY12,"")</f>
        <v/>
      </c>
      <c r="BA12" s="40" t="str">
        <f>IFERROR(#REF!/GAMSlim2!AZ12,"")</f>
        <v/>
      </c>
      <c r="BB12" s="40" t="str">
        <f>IFERROR(#REF!/GAMSlim2!BA12,"")</f>
        <v/>
      </c>
      <c r="BC12" s="40" t="str">
        <f>IFERROR(#REF!/GAMSlim2!BB12,"")</f>
        <v/>
      </c>
      <c r="BD12" s="40" t="str">
        <f>IFERROR(#REF!/GAMSlim2!BC12,"")</f>
        <v/>
      </c>
      <c r="BE12" s="40" t="str">
        <f>IFERROR(#REF!/GAMSlim2!BD12,"")</f>
        <v/>
      </c>
      <c r="BF12" s="40" t="str">
        <f>IFERROR(#REF!/GAMSlim2!BE12,"")</f>
        <v/>
      </c>
      <c r="BG12" s="40" t="str">
        <f>IFERROR(#REF!/GAMSlim2!BF12,"")</f>
        <v/>
      </c>
      <c r="BH12" s="40" t="str">
        <f>IFERROR(#REF!/GAMSlim2!BG12,"")</f>
        <v/>
      </c>
      <c r="BI12" s="40" t="str">
        <f>IFERROR(#REF!/GAMSlim2!BH12,"")</f>
        <v/>
      </c>
      <c r="BJ12" s="40" t="str">
        <f>IFERROR(#REF!/GAMSlim2!BI12,"")</f>
        <v/>
      </c>
    </row>
    <row r="13" spans="1:62" x14ac:dyDescent="0.15">
      <c r="A13" t="e">
        <f>#REF!</f>
        <v>#REF!</v>
      </c>
      <c r="B13" t="str">
        <f>GAMSbase!A13</f>
        <v>Initial A (Total Factor Productivity)</v>
      </c>
      <c r="C13" s="40" t="str">
        <f>IFERROR(#REF!/GAMSlim2!B13,"")</f>
        <v/>
      </c>
      <c r="D13" s="40" t="str">
        <f>IFERROR(#REF!/GAMSlim2!C13,"")</f>
        <v/>
      </c>
      <c r="E13" s="40" t="str">
        <f>IFERROR(#REF!/GAMSlim2!D13,"")</f>
        <v/>
      </c>
      <c r="F13" s="40" t="str">
        <f>IFERROR(#REF!/GAMSlim2!E13,"")</f>
        <v/>
      </c>
      <c r="G13" s="40" t="str">
        <f>IFERROR(#REF!/GAMSlim2!F13,"")</f>
        <v/>
      </c>
      <c r="H13" s="40" t="str">
        <f>IFERROR(#REF!/GAMSlim2!G13,"")</f>
        <v/>
      </c>
      <c r="I13" s="40" t="str">
        <f>IFERROR(#REF!/GAMSlim2!H13,"")</f>
        <v/>
      </c>
      <c r="J13" s="40" t="str">
        <f>IFERROR(#REF!/GAMSlim2!I13,"")</f>
        <v/>
      </c>
      <c r="K13" s="40" t="str">
        <f>IFERROR(#REF!/GAMSlim2!J13,"")</f>
        <v/>
      </c>
      <c r="L13" s="40" t="str">
        <f>IFERROR(#REF!/GAMSlim2!K13,"")</f>
        <v/>
      </c>
      <c r="M13" s="40" t="str">
        <f>IFERROR(#REF!/GAMSlim2!L13,"")</f>
        <v/>
      </c>
      <c r="N13" s="40" t="str">
        <f>IFERROR(#REF!/GAMSlim2!M13,"")</f>
        <v/>
      </c>
      <c r="O13" s="40" t="str">
        <f>IFERROR(#REF!/GAMSlim2!N13,"")</f>
        <v/>
      </c>
      <c r="P13" s="40" t="str">
        <f>IFERROR(#REF!/GAMSlim2!O13,"")</f>
        <v/>
      </c>
      <c r="Q13" s="40" t="str">
        <f>IFERROR(#REF!/GAMSlim2!P13,"")</f>
        <v/>
      </c>
      <c r="R13" s="40" t="str">
        <f>IFERROR(#REF!/GAMSlim2!Q13,"")</f>
        <v/>
      </c>
      <c r="S13" s="40" t="str">
        <f>IFERROR(#REF!/GAMSlim2!R13,"")</f>
        <v/>
      </c>
      <c r="T13" s="40" t="str">
        <f>IFERROR(#REF!/GAMSlim2!S13,"")</f>
        <v/>
      </c>
      <c r="U13" s="40" t="str">
        <f>IFERROR(#REF!/GAMSlim2!T13,"")</f>
        <v/>
      </c>
      <c r="V13" s="40" t="str">
        <f>IFERROR(#REF!/GAMSlim2!U13,"")</f>
        <v/>
      </c>
      <c r="W13" s="40" t="str">
        <f>IFERROR(#REF!/GAMSlim2!V13,"")</f>
        <v/>
      </c>
      <c r="X13" s="40" t="str">
        <f>IFERROR(#REF!/GAMSlim2!W13,"")</f>
        <v/>
      </c>
      <c r="Y13" s="40" t="str">
        <f>IFERROR(#REF!/GAMSlim2!X13,"")</f>
        <v/>
      </c>
      <c r="Z13" s="40" t="str">
        <f>IFERROR(#REF!/GAMSlim2!Y13,"")</f>
        <v/>
      </c>
      <c r="AA13" s="40" t="str">
        <f>IFERROR(#REF!/GAMSlim2!Z13,"")</f>
        <v/>
      </c>
      <c r="AB13" s="40" t="str">
        <f>IFERROR(#REF!/GAMSlim2!AA13,"")</f>
        <v/>
      </c>
      <c r="AC13" s="40" t="str">
        <f>IFERROR(#REF!/GAMSlim2!AB13,"")</f>
        <v/>
      </c>
      <c r="AD13" s="40" t="str">
        <f>IFERROR(#REF!/GAMSlim2!AC13,"")</f>
        <v/>
      </c>
      <c r="AE13" s="40" t="str">
        <f>IFERROR(#REF!/GAMSlim2!AD13,"")</f>
        <v/>
      </c>
      <c r="AF13" s="40" t="str">
        <f>IFERROR(#REF!/GAMSlim2!AE13,"")</f>
        <v/>
      </c>
      <c r="AG13" s="40" t="str">
        <f>IFERROR(#REF!/GAMSlim2!AF13,"")</f>
        <v/>
      </c>
      <c r="AH13" s="40" t="str">
        <f>IFERROR(#REF!/GAMSlim2!AG13,"")</f>
        <v/>
      </c>
      <c r="AI13" s="40" t="str">
        <f>IFERROR(#REF!/GAMSlim2!AH13,"")</f>
        <v/>
      </c>
      <c r="AJ13" s="40" t="str">
        <f>IFERROR(#REF!/GAMSlim2!AI13,"")</f>
        <v/>
      </c>
      <c r="AK13" s="40" t="str">
        <f>IFERROR(#REF!/GAMSlim2!AJ13,"")</f>
        <v/>
      </c>
      <c r="AL13" s="40" t="str">
        <f>IFERROR(#REF!/GAMSlim2!AK13,"")</f>
        <v/>
      </c>
      <c r="AM13" s="40" t="str">
        <f>IFERROR(#REF!/GAMSlim2!AL13,"")</f>
        <v/>
      </c>
      <c r="AN13" s="40" t="str">
        <f>IFERROR(#REF!/GAMSlim2!AM13,"")</f>
        <v/>
      </c>
      <c r="AO13" s="40" t="str">
        <f>IFERROR(#REF!/GAMSlim2!AN13,"")</f>
        <v/>
      </c>
      <c r="AP13" s="40" t="str">
        <f>IFERROR(#REF!/GAMSlim2!AO13,"")</f>
        <v/>
      </c>
      <c r="AQ13" s="40" t="str">
        <f>IFERROR(#REF!/GAMSlim2!AP13,"")</f>
        <v/>
      </c>
      <c r="AR13" s="40" t="str">
        <f>IFERROR(#REF!/GAMSlim2!AQ13,"")</f>
        <v/>
      </c>
      <c r="AS13" s="40" t="str">
        <f>IFERROR(#REF!/GAMSlim2!AR13,"")</f>
        <v/>
      </c>
      <c r="AT13" s="40" t="str">
        <f>IFERROR(#REF!/GAMSlim2!AS13,"")</f>
        <v/>
      </c>
      <c r="AU13" s="40" t="str">
        <f>IFERROR(#REF!/GAMSlim2!AT13,"")</f>
        <v/>
      </c>
      <c r="AV13" s="40" t="str">
        <f>IFERROR(#REF!/GAMSlim2!AU13,"")</f>
        <v/>
      </c>
      <c r="AW13" s="40" t="str">
        <f>IFERROR(#REF!/GAMSlim2!AV13,"")</f>
        <v/>
      </c>
      <c r="AX13" s="40" t="str">
        <f>IFERROR(#REF!/GAMSlim2!AW13,"")</f>
        <v/>
      </c>
      <c r="AY13" s="40" t="str">
        <f>IFERROR(#REF!/GAMSlim2!AX13,"")</f>
        <v/>
      </c>
      <c r="AZ13" s="40" t="str">
        <f>IFERROR(#REF!/GAMSlim2!AY13,"")</f>
        <v/>
      </c>
      <c r="BA13" s="40" t="str">
        <f>IFERROR(#REF!/GAMSlim2!AZ13,"")</f>
        <v/>
      </c>
      <c r="BB13" s="40" t="str">
        <f>IFERROR(#REF!/GAMSlim2!BA13,"")</f>
        <v/>
      </c>
      <c r="BC13" s="40" t="str">
        <f>IFERROR(#REF!/GAMSlim2!BB13,"")</f>
        <v/>
      </c>
      <c r="BD13" s="40" t="str">
        <f>IFERROR(#REF!/GAMSlim2!BC13,"")</f>
        <v/>
      </c>
      <c r="BE13" s="40" t="str">
        <f>IFERROR(#REF!/GAMSlim2!BD13,"")</f>
        <v/>
      </c>
      <c r="BF13" s="40" t="str">
        <f>IFERROR(#REF!/GAMSlim2!BE13,"")</f>
        <v/>
      </c>
      <c r="BG13" s="40" t="str">
        <f>IFERROR(#REF!/GAMSlim2!BF13,"")</f>
        <v/>
      </c>
      <c r="BH13" s="40" t="str">
        <f>IFERROR(#REF!/GAMSlim2!BG13,"")</f>
        <v/>
      </c>
      <c r="BI13" s="40" t="str">
        <f>IFERROR(#REF!/GAMSlim2!BH13,"")</f>
        <v/>
      </c>
      <c r="BJ13" s="40" t="str">
        <f>IFERROR(#REF!/GAMSlim2!BI13,"")</f>
        <v/>
      </c>
    </row>
    <row r="14" spans="1:62" x14ac:dyDescent="0.15">
      <c r="A14" t="e">
        <f>#REF!</f>
        <v>#REF!</v>
      </c>
      <c r="B14" t="str">
        <f>GAMSbase!A14</f>
        <v>* WELFARE</v>
      </c>
      <c r="C14" s="40" t="str">
        <f>IFERROR(#REF!/GAMSlim2!B14,"")</f>
        <v/>
      </c>
      <c r="D14" s="40" t="str">
        <f>IFERROR(#REF!/GAMSlim2!C14,"")</f>
        <v/>
      </c>
      <c r="E14" s="40" t="str">
        <f>IFERROR(#REF!/GAMSlim2!D14,"")</f>
        <v/>
      </c>
      <c r="F14" s="40" t="str">
        <f>IFERROR(#REF!/GAMSlim2!E14,"")</f>
        <v/>
      </c>
      <c r="G14" s="40" t="str">
        <f>IFERROR(#REF!/GAMSlim2!F14,"")</f>
        <v/>
      </c>
      <c r="H14" s="40" t="str">
        <f>IFERROR(#REF!/GAMSlim2!G14,"")</f>
        <v/>
      </c>
      <c r="I14" s="40" t="str">
        <f>IFERROR(#REF!/GAMSlim2!H14,"")</f>
        <v/>
      </c>
      <c r="J14" s="40" t="str">
        <f>IFERROR(#REF!/GAMSlim2!I14,"")</f>
        <v/>
      </c>
      <c r="K14" s="40" t="str">
        <f>IFERROR(#REF!/GAMSlim2!J14,"")</f>
        <v/>
      </c>
      <c r="L14" s="40" t="str">
        <f>IFERROR(#REF!/GAMSlim2!K14,"")</f>
        <v/>
      </c>
      <c r="M14" s="40" t="str">
        <f>IFERROR(#REF!/GAMSlim2!L14,"")</f>
        <v/>
      </c>
      <c r="N14" s="40" t="str">
        <f>IFERROR(#REF!/GAMSlim2!M14,"")</f>
        <v/>
      </c>
      <c r="O14" s="40" t="str">
        <f>IFERROR(#REF!/GAMSlim2!N14,"")</f>
        <v/>
      </c>
      <c r="P14" s="40" t="str">
        <f>IFERROR(#REF!/GAMSlim2!O14,"")</f>
        <v/>
      </c>
      <c r="Q14" s="40" t="str">
        <f>IFERROR(#REF!/GAMSlim2!P14,"")</f>
        <v/>
      </c>
      <c r="R14" s="40" t="str">
        <f>IFERROR(#REF!/GAMSlim2!Q14,"")</f>
        <v/>
      </c>
      <c r="S14" s="40" t="str">
        <f>IFERROR(#REF!/GAMSlim2!R14,"")</f>
        <v/>
      </c>
      <c r="T14" s="40" t="str">
        <f>IFERROR(#REF!/GAMSlim2!S14,"")</f>
        <v/>
      </c>
      <c r="U14" s="40" t="str">
        <f>IFERROR(#REF!/GAMSlim2!T14,"")</f>
        <v/>
      </c>
      <c r="V14" s="40" t="str">
        <f>IFERROR(#REF!/GAMSlim2!U14,"")</f>
        <v/>
      </c>
      <c r="W14" s="40" t="str">
        <f>IFERROR(#REF!/GAMSlim2!V14,"")</f>
        <v/>
      </c>
      <c r="X14" s="40" t="str">
        <f>IFERROR(#REF!/GAMSlim2!W14,"")</f>
        <v/>
      </c>
      <c r="Y14" s="40" t="str">
        <f>IFERROR(#REF!/GAMSlim2!X14,"")</f>
        <v/>
      </c>
      <c r="Z14" s="40" t="str">
        <f>IFERROR(#REF!/GAMSlim2!Y14,"")</f>
        <v/>
      </c>
      <c r="AA14" s="40" t="str">
        <f>IFERROR(#REF!/GAMSlim2!Z14,"")</f>
        <v/>
      </c>
      <c r="AB14" s="40" t="str">
        <f>IFERROR(#REF!/GAMSlim2!AA14,"")</f>
        <v/>
      </c>
      <c r="AC14" s="40" t="str">
        <f>IFERROR(#REF!/GAMSlim2!AB14,"")</f>
        <v/>
      </c>
      <c r="AD14" s="40" t="str">
        <f>IFERROR(#REF!/GAMSlim2!AC14,"")</f>
        <v/>
      </c>
      <c r="AE14" s="40" t="str">
        <f>IFERROR(#REF!/GAMSlim2!AD14,"")</f>
        <v/>
      </c>
      <c r="AF14" s="40" t="str">
        <f>IFERROR(#REF!/GAMSlim2!AE14,"")</f>
        <v/>
      </c>
      <c r="AG14" s="40" t="str">
        <f>IFERROR(#REF!/GAMSlim2!AF14,"")</f>
        <v/>
      </c>
      <c r="AH14" s="40" t="str">
        <f>IFERROR(#REF!/GAMSlim2!AG14,"")</f>
        <v/>
      </c>
      <c r="AI14" s="40" t="str">
        <f>IFERROR(#REF!/GAMSlim2!AH14,"")</f>
        <v/>
      </c>
      <c r="AJ14" s="40" t="str">
        <f>IFERROR(#REF!/GAMSlim2!AI14,"")</f>
        <v/>
      </c>
      <c r="AK14" s="40" t="str">
        <f>IFERROR(#REF!/GAMSlim2!AJ14,"")</f>
        <v/>
      </c>
      <c r="AL14" s="40" t="str">
        <f>IFERROR(#REF!/GAMSlim2!AK14,"")</f>
        <v/>
      </c>
      <c r="AM14" s="40" t="str">
        <f>IFERROR(#REF!/GAMSlim2!AL14,"")</f>
        <v/>
      </c>
      <c r="AN14" s="40" t="str">
        <f>IFERROR(#REF!/GAMSlim2!AM14,"")</f>
        <v/>
      </c>
      <c r="AO14" s="40" t="str">
        <f>IFERROR(#REF!/GAMSlim2!AN14,"")</f>
        <v/>
      </c>
      <c r="AP14" s="40" t="str">
        <f>IFERROR(#REF!/GAMSlim2!AO14,"")</f>
        <v/>
      </c>
      <c r="AQ14" s="40" t="str">
        <f>IFERROR(#REF!/GAMSlim2!AP14,"")</f>
        <v/>
      </c>
      <c r="AR14" s="40" t="str">
        <f>IFERROR(#REF!/GAMSlim2!AQ14,"")</f>
        <v/>
      </c>
      <c r="AS14" s="40" t="str">
        <f>IFERROR(#REF!/GAMSlim2!AR14,"")</f>
        <v/>
      </c>
      <c r="AT14" s="40" t="str">
        <f>IFERROR(#REF!/GAMSlim2!AS14,"")</f>
        <v/>
      </c>
      <c r="AU14" s="40" t="str">
        <f>IFERROR(#REF!/GAMSlim2!AT14,"")</f>
        <v/>
      </c>
      <c r="AV14" s="40" t="str">
        <f>IFERROR(#REF!/GAMSlim2!AU14,"")</f>
        <v/>
      </c>
      <c r="AW14" s="40" t="str">
        <f>IFERROR(#REF!/GAMSlim2!AV14,"")</f>
        <v/>
      </c>
      <c r="AX14" s="40" t="str">
        <f>IFERROR(#REF!/GAMSlim2!AW14,"")</f>
        <v/>
      </c>
      <c r="AY14" s="40" t="str">
        <f>IFERROR(#REF!/GAMSlim2!AX14,"")</f>
        <v/>
      </c>
      <c r="AZ14" s="40" t="str">
        <f>IFERROR(#REF!/GAMSlim2!AY14,"")</f>
        <v/>
      </c>
      <c r="BA14" s="40" t="str">
        <f>IFERROR(#REF!/GAMSlim2!AZ14,"")</f>
        <v/>
      </c>
      <c r="BB14" s="40" t="str">
        <f>IFERROR(#REF!/GAMSlim2!BA14,"")</f>
        <v/>
      </c>
      <c r="BC14" s="40" t="str">
        <f>IFERROR(#REF!/GAMSlim2!BB14,"")</f>
        <v/>
      </c>
      <c r="BD14" s="40" t="str">
        <f>IFERROR(#REF!/GAMSlim2!BC14,"")</f>
        <v/>
      </c>
      <c r="BE14" s="40" t="str">
        <f>IFERROR(#REF!/GAMSlim2!BD14,"")</f>
        <v/>
      </c>
      <c r="BF14" s="40" t="str">
        <f>IFERROR(#REF!/GAMSlim2!BE14,"")</f>
        <v/>
      </c>
      <c r="BG14" s="40" t="str">
        <f>IFERROR(#REF!/GAMSlim2!BF14,"")</f>
        <v/>
      </c>
      <c r="BH14" s="40" t="str">
        <f>IFERROR(#REF!/GAMSlim2!BG14,"")</f>
        <v/>
      </c>
      <c r="BI14" s="40" t="str">
        <f>IFERROR(#REF!/GAMSlim2!BH14,"")</f>
        <v/>
      </c>
      <c r="BJ14" s="40" t="str">
        <f>IFERROR(#REF!/GAMSlim2!BI14,"")</f>
        <v/>
      </c>
    </row>
    <row r="15" spans="1:62" x14ac:dyDescent="0.15">
      <c r="A15" t="e">
        <f>#REF!</f>
        <v>#REF!</v>
      </c>
      <c r="B15" t="str">
        <f>GAMSbase!A15</f>
        <v>Time Preference plus Risk (per year)</v>
      </c>
      <c r="C15" s="40" t="str">
        <f>IFERROR(#REF!/GAMSlim2!B15,"")</f>
        <v/>
      </c>
      <c r="D15" s="40" t="str">
        <f>IFERROR(#REF!/GAMSlim2!C15,"")</f>
        <v/>
      </c>
      <c r="E15" s="40" t="str">
        <f>IFERROR(#REF!/GAMSlim2!D15,"")</f>
        <v/>
      </c>
      <c r="F15" s="40" t="str">
        <f>IFERROR(#REF!/GAMSlim2!E15,"")</f>
        <v/>
      </c>
      <c r="G15" s="40" t="str">
        <f>IFERROR(#REF!/GAMSlim2!F15,"")</f>
        <v/>
      </c>
      <c r="H15" s="40" t="str">
        <f>IFERROR(#REF!/GAMSlim2!G15,"")</f>
        <v/>
      </c>
      <c r="I15" s="40" t="str">
        <f>IFERROR(#REF!/GAMSlim2!H15,"")</f>
        <v/>
      </c>
      <c r="J15" s="40" t="str">
        <f>IFERROR(#REF!/GAMSlim2!I15,"")</f>
        <v/>
      </c>
      <c r="K15" s="40" t="str">
        <f>IFERROR(#REF!/GAMSlim2!J15,"")</f>
        <v/>
      </c>
      <c r="L15" s="40" t="str">
        <f>IFERROR(#REF!/GAMSlim2!K15,"")</f>
        <v/>
      </c>
      <c r="M15" s="40" t="str">
        <f>IFERROR(#REF!/GAMSlim2!L15,"")</f>
        <v/>
      </c>
      <c r="N15" s="40" t="str">
        <f>IFERROR(#REF!/GAMSlim2!M15,"")</f>
        <v/>
      </c>
      <c r="O15" s="40" t="str">
        <f>IFERROR(#REF!/GAMSlim2!N15,"")</f>
        <v/>
      </c>
      <c r="P15" s="40" t="str">
        <f>IFERROR(#REF!/GAMSlim2!O15,"")</f>
        <v/>
      </c>
      <c r="Q15" s="40" t="str">
        <f>IFERROR(#REF!/GAMSlim2!P15,"")</f>
        <v/>
      </c>
      <c r="R15" s="40" t="str">
        <f>IFERROR(#REF!/GAMSlim2!Q15,"")</f>
        <v/>
      </c>
      <c r="S15" s="40" t="str">
        <f>IFERROR(#REF!/GAMSlim2!R15,"")</f>
        <v/>
      </c>
      <c r="T15" s="40" t="str">
        <f>IFERROR(#REF!/GAMSlim2!S15,"")</f>
        <v/>
      </c>
      <c r="U15" s="40" t="str">
        <f>IFERROR(#REF!/GAMSlim2!T15,"")</f>
        <v/>
      </c>
      <c r="V15" s="40" t="str">
        <f>IFERROR(#REF!/GAMSlim2!U15,"")</f>
        <v/>
      </c>
      <c r="W15" s="40" t="str">
        <f>IFERROR(#REF!/GAMSlim2!V15,"")</f>
        <v/>
      </c>
      <c r="X15" s="40" t="str">
        <f>IFERROR(#REF!/GAMSlim2!W15,"")</f>
        <v/>
      </c>
      <c r="Y15" s="40" t="str">
        <f>IFERROR(#REF!/GAMSlim2!X15,"")</f>
        <v/>
      </c>
      <c r="Z15" s="40" t="str">
        <f>IFERROR(#REF!/GAMSlim2!Y15,"")</f>
        <v/>
      </c>
      <c r="AA15" s="40" t="str">
        <f>IFERROR(#REF!/GAMSlim2!Z15,"")</f>
        <v/>
      </c>
      <c r="AB15" s="40" t="str">
        <f>IFERROR(#REF!/GAMSlim2!AA15,"")</f>
        <v/>
      </c>
      <c r="AC15" s="40" t="str">
        <f>IFERROR(#REF!/GAMSlim2!AB15,"")</f>
        <v/>
      </c>
      <c r="AD15" s="40" t="str">
        <f>IFERROR(#REF!/GAMSlim2!AC15,"")</f>
        <v/>
      </c>
      <c r="AE15" s="40" t="str">
        <f>IFERROR(#REF!/GAMSlim2!AD15,"")</f>
        <v/>
      </c>
      <c r="AF15" s="40" t="str">
        <f>IFERROR(#REF!/GAMSlim2!AE15,"")</f>
        <v/>
      </c>
      <c r="AG15" s="40" t="str">
        <f>IFERROR(#REF!/GAMSlim2!AF15,"")</f>
        <v/>
      </c>
      <c r="AH15" s="40" t="str">
        <f>IFERROR(#REF!/GAMSlim2!AG15,"")</f>
        <v/>
      </c>
      <c r="AI15" s="40" t="str">
        <f>IFERROR(#REF!/GAMSlim2!AH15,"")</f>
        <v/>
      </c>
      <c r="AJ15" s="40" t="str">
        <f>IFERROR(#REF!/GAMSlim2!AI15,"")</f>
        <v/>
      </c>
      <c r="AK15" s="40" t="str">
        <f>IFERROR(#REF!/GAMSlim2!AJ15,"")</f>
        <v/>
      </c>
      <c r="AL15" s="40" t="str">
        <f>IFERROR(#REF!/GAMSlim2!AK15,"")</f>
        <v/>
      </c>
      <c r="AM15" s="40" t="str">
        <f>IFERROR(#REF!/GAMSlim2!AL15,"")</f>
        <v/>
      </c>
      <c r="AN15" s="40" t="str">
        <f>IFERROR(#REF!/GAMSlim2!AM15,"")</f>
        <v/>
      </c>
      <c r="AO15" s="40" t="str">
        <f>IFERROR(#REF!/GAMSlim2!AN15,"")</f>
        <v/>
      </c>
      <c r="AP15" s="40" t="str">
        <f>IFERROR(#REF!/GAMSlim2!AO15,"")</f>
        <v/>
      </c>
      <c r="AQ15" s="40" t="str">
        <f>IFERROR(#REF!/GAMSlim2!AP15,"")</f>
        <v/>
      </c>
      <c r="AR15" s="40" t="str">
        <f>IFERROR(#REF!/GAMSlim2!AQ15,"")</f>
        <v/>
      </c>
      <c r="AS15" s="40" t="str">
        <f>IFERROR(#REF!/GAMSlim2!AR15,"")</f>
        <v/>
      </c>
      <c r="AT15" s="40" t="str">
        <f>IFERROR(#REF!/GAMSlim2!AS15,"")</f>
        <v/>
      </c>
      <c r="AU15" s="40" t="str">
        <f>IFERROR(#REF!/GAMSlim2!AT15,"")</f>
        <v/>
      </c>
      <c r="AV15" s="40" t="str">
        <f>IFERROR(#REF!/GAMSlim2!AU15,"")</f>
        <v/>
      </c>
      <c r="AW15" s="40" t="str">
        <f>IFERROR(#REF!/GAMSlim2!AV15,"")</f>
        <v/>
      </c>
      <c r="AX15" s="40" t="str">
        <f>IFERROR(#REF!/GAMSlim2!AW15,"")</f>
        <v/>
      </c>
      <c r="AY15" s="40" t="str">
        <f>IFERROR(#REF!/GAMSlim2!AX15,"")</f>
        <v/>
      </c>
      <c r="AZ15" s="40" t="str">
        <f>IFERROR(#REF!/GAMSlim2!AY15,"")</f>
        <v/>
      </c>
      <c r="BA15" s="40" t="str">
        <f>IFERROR(#REF!/GAMSlim2!AZ15,"")</f>
        <v/>
      </c>
      <c r="BB15" s="40" t="str">
        <f>IFERROR(#REF!/GAMSlim2!BA15,"")</f>
        <v/>
      </c>
      <c r="BC15" s="40" t="str">
        <f>IFERROR(#REF!/GAMSlim2!BB15,"")</f>
        <v/>
      </c>
      <c r="BD15" s="40" t="str">
        <f>IFERROR(#REF!/GAMSlim2!BC15,"")</f>
        <v/>
      </c>
      <c r="BE15" s="40" t="str">
        <f>IFERROR(#REF!/GAMSlim2!BD15,"")</f>
        <v/>
      </c>
      <c r="BF15" s="40" t="str">
        <f>IFERROR(#REF!/GAMSlim2!BE15,"")</f>
        <v/>
      </c>
      <c r="BG15" s="40" t="str">
        <f>IFERROR(#REF!/GAMSlim2!BF15,"")</f>
        <v/>
      </c>
      <c r="BH15" s="40" t="str">
        <f>IFERROR(#REF!/GAMSlim2!BG15,"")</f>
        <v/>
      </c>
      <c r="BI15" s="40" t="str">
        <f>IFERROR(#REF!/GAMSlim2!BH15,"")</f>
        <v/>
      </c>
      <c r="BJ15" s="40" t="str">
        <f>IFERROR(#REF!/GAMSlim2!BI15,"")</f>
        <v/>
      </c>
    </row>
    <row r="16" spans="1:62" x14ac:dyDescent="0.15">
      <c r="A16" t="e">
        <f>#REF!</f>
        <v>#REF!</v>
      </c>
      <c r="B16" t="str">
        <f>GAMSbase!A16</f>
        <v>Time Premium</v>
      </c>
      <c r="C16" s="40" t="str">
        <f>IFERROR(#REF!/GAMSlim2!B16,"")</f>
        <v/>
      </c>
      <c r="D16" s="40" t="str">
        <f>IFERROR(#REF!/GAMSlim2!C16,"")</f>
        <v/>
      </c>
      <c r="E16" s="40" t="str">
        <f>IFERROR(#REF!/GAMSlim2!D16,"")</f>
        <v/>
      </c>
      <c r="F16" s="40" t="str">
        <f>IFERROR(#REF!/GAMSlim2!E16,"")</f>
        <v/>
      </c>
      <c r="G16" s="40" t="str">
        <f>IFERROR(#REF!/GAMSlim2!F16,"")</f>
        <v/>
      </c>
      <c r="H16" s="40" t="str">
        <f>IFERROR(#REF!/GAMSlim2!G16,"")</f>
        <v/>
      </c>
      <c r="I16" s="40" t="str">
        <f>IFERROR(#REF!/GAMSlim2!H16,"")</f>
        <v/>
      </c>
      <c r="J16" s="40" t="str">
        <f>IFERROR(#REF!/GAMSlim2!I16,"")</f>
        <v/>
      </c>
      <c r="K16" s="40" t="str">
        <f>IFERROR(#REF!/GAMSlim2!J16,"")</f>
        <v/>
      </c>
      <c r="L16" s="40" t="str">
        <f>IFERROR(#REF!/GAMSlim2!K16,"")</f>
        <v/>
      </c>
      <c r="M16" s="40" t="str">
        <f>IFERROR(#REF!/GAMSlim2!L16,"")</f>
        <v/>
      </c>
      <c r="N16" s="40" t="str">
        <f>IFERROR(#REF!/GAMSlim2!M16,"")</f>
        <v/>
      </c>
      <c r="O16" s="40" t="str">
        <f>IFERROR(#REF!/GAMSlim2!N16,"")</f>
        <v/>
      </c>
      <c r="P16" s="40" t="str">
        <f>IFERROR(#REF!/GAMSlim2!O16,"")</f>
        <v/>
      </c>
      <c r="Q16" s="40" t="str">
        <f>IFERROR(#REF!/GAMSlim2!P16,"")</f>
        <v/>
      </c>
      <c r="R16" s="40" t="str">
        <f>IFERROR(#REF!/GAMSlim2!Q16,"")</f>
        <v/>
      </c>
      <c r="S16" s="40" t="str">
        <f>IFERROR(#REF!/GAMSlim2!R16,"")</f>
        <v/>
      </c>
      <c r="T16" s="40" t="str">
        <f>IFERROR(#REF!/GAMSlim2!S16,"")</f>
        <v/>
      </c>
      <c r="U16" s="40" t="str">
        <f>IFERROR(#REF!/GAMSlim2!T16,"")</f>
        <v/>
      </c>
      <c r="V16" s="40" t="str">
        <f>IFERROR(#REF!/GAMSlim2!U16,"")</f>
        <v/>
      </c>
      <c r="W16" s="40" t="str">
        <f>IFERROR(#REF!/GAMSlim2!V16,"")</f>
        <v/>
      </c>
      <c r="X16" s="40" t="str">
        <f>IFERROR(#REF!/GAMSlim2!W16,"")</f>
        <v/>
      </c>
      <c r="Y16" s="40" t="str">
        <f>IFERROR(#REF!/GAMSlim2!X16,"")</f>
        <v/>
      </c>
      <c r="Z16" s="40" t="str">
        <f>IFERROR(#REF!/GAMSlim2!Y16,"")</f>
        <v/>
      </c>
      <c r="AA16" s="40" t="str">
        <f>IFERROR(#REF!/GAMSlim2!Z16,"")</f>
        <v/>
      </c>
      <c r="AB16" s="40" t="str">
        <f>IFERROR(#REF!/GAMSlim2!AA16,"")</f>
        <v/>
      </c>
      <c r="AC16" s="40" t="str">
        <f>IFERROR(#REF!/GAMSlim2!AB16,"")</f>
        <v/>
      </c>
      <c r="AD16" s="40" t="str">
        <f>IFERROR(#REF!/GAMSlim2!AC16,"")</f>
        <v/>
      </c>
      <c r="AE16" s="40" t="str">
        <f>IFERROR(#REF!/GAMSlim2!AD16,"")</f>
        <v/>
      </c>
      <c r="AF16" s="40" t="str">
        <f>IFERROR(#REF!/GAMSlim2!AE16,"")</f>
        <v/>
      </c>
      <c r="AG16" s="40" t="str">
        <f>IFERROR(#REF!/GAMSlim2!AF16,"")</f>
        <v/>
      </c>
      <c r="AH16" s="40" t="str">
        <f>IFERROR(#REF!/GAMSlim2!AG16,"")</f>
        <v/>
      </c>
      <c r="AI16" s="40" t="str">
        <f>IFERROR(#REF!/GAMSlim2!AH16,"")</f>
        <v/>
      </c>
      <c r="AJ16" s="40" t="str">
        <f>IFERROR(#REF!/GAMSlim2!AI16,"")</f>
        <v/>
      </c>
      <c r="AK16" s="40" t="str">
        <f>IFERROR(#REF!/GAMSlim2!AJ16,"")</f>
        <v/>
      </c>
      <c r="AL16" s="40" t="str">
        <f>IFERROR(#REF!/GAMSlim2!AK16,"")</f>
        <v/>
      </c>
      <c r="AM16" s="40" t="str">
        <f>IFERROR(#REF!/GAMSlim2!AL16,"")</f>
        <v/>
      </c>
      <c r="AN16" s="40" t="str">
        <f>IFERROR(#REF!/GAMSlim2!AM16,"")</f>
        <v/>
      </c>
      <c r="AO16" s="40" t="str">
        <f>IFERROR(#REF!/GAMSlim2!AN16,"")</f>
        <v/>
      </c>
      <c r="AP16" s="40" t="str">
        <f>IFERROR(#REF!/GAMSlim2!AO16,"")</f>
        <v/>
      </c>
      <c r="AQ16" s="40" t="str">
        <f>IFERROR(#REF!/GAMSlim2!AP16,"")</f>
        <v/>
      </c>
      <c r="AR16" s="40" t="str">
        <f>IFERROR(#REF!/GAMSlim2!AQ16,"")</f>
        <v/>
      </c>
      <c r="AS16" s="40" t="str">
        <f>IFERROR(#REF!/GAMSlim2!AR16,"")</f>
        <v/>
      </c>
      <c r="AT16" s="40" t="str">
        <f>IFERROR(#REF!/GAMSlim2!AS16,"")</f>
        <v/>
      </c>
      <c r="AU16" s="40" t="str">
        <f>IFERROR(#REF!/GAMSlim2!AT16,"")</f>
        <v/>
      </c>
      <c r="AV16" s="40" t="str">
        <f>IFERROR(#REF!/GAMSlim2!AU16,"")</f>
        <v/>
      </c>
      <c r="AW16" s="40" t="str">
        <f>IFERROR(#REF!/GAMSlim2!AV16,"")</f>
        <v/>
      </c>
      <c r="AX16" s="40" t="str">
        <f>IFERROR(#REF!/GAMSlim2!AW16,"")</f>
        <v/>
      </c>
      <c r="AY16" s="40" t="str">
        <f>IFERROR(#REF!/GAMSlim2!AX16,"")</f>
        <v/>
      </c>
      <c r="AZ16" s="40" t="str">
        <f>IFERROR(#REF!/GAMSlim2!AY16,"")</f>
        <v/>
      </c>
      <c r="BA16" s="40" t="str">
        <f>IFERROR(#REF!/GAMSlim2!AZ16,"")</f>
        <v/>
      </c>
      <c r="BB16" s="40" t="str">
        <f>IFERROR(#REF!/GAMSlim2!BA16,"")</f>
        <v/>
      </c>
      <c r="BC16" s="40" t="str">
        <f>IFERROR(#REF!/GAMSlim2!BB16,"")</f>
        <v/>
      </c>
      <c r="BD16" s="40" t="str">
        <f>IFERROR(#REF!/GAMSlim2!BC16,"")</f>
        <v/>
      </c>
      <c r="BE16" s="40" t="str">
        <f>IFERROR(#REF!/GAMSlim2!BD16,"")</f>
        <v/>
      </c>
      <c r="BF16" s="40" t="str">
        <f>IFERROR(#REF!/GAMSlim2!BE16,"")</f>
        <v/>
      </c>
      <c r="BG16" s="40" t="str">
        <f>IFERROR(#REF!/GAMSlim2!BF16,"")</f>
        <v/>
      </c>
      <c r="BH16" s="40" t="str">
        <f>IFERROR(#REF!/GAMSlim2!BG16,"")</f>
        <v/>
      </c>
      <c r="BI16" s="40" t="str">
        <f>IFERROR(#REF!/GAMSlim2!BH16,"")</f>
        <v/>
      </c>
      <c r="BJ16" s="40" t="str">
        <f>IFERROR(#REF!/GAMSlim2!BI16,"")</f>
        <v/>
      </c>
    </row>
    <row r="17" spans="1:62" x14ac:dyDescent="0.15">
      <c r="A17" t="e">
        <f>#REF!</f>
        <v>#REF!</v>
      </c>
      <c r="B17" t="str">
        <f>GAMSbase!A17</f>
        <v>Non-Diversifiable Global Risk (per year)</v>
      </c>
      <c r="C17" s="40" t="str">
        <f>IFERROR(#REF!/GAMSlim2!B17,"")</f>
        <v/>
      </c>
      <c r="D17" s="40" t="str">
        <f>IFERROR(#REF!/GAMSlim2!C17,"")</f>
        <v/>
      </c>
      <c r="E17" s="40" t="str">
        <f>IFERROR(#REF!/GAMSlim2!D17,"")</f>
        <v/>
      </c>
      <c r="F17" s="40" t="str">
        <f>IFERROR(#REF!/GAMSlim2!E17,"")</f>
        <v/>
      </c>
      <c r="G17" s="40" t="str">
        <f>IFERROR(#REF!/GAMSlim2!F17,"")</f>
        <v/>
      </c>
      <c r="H17" s="40" t="str">
        <f>IFERROR(#REF!/GAMSlim2!G17,"")</f>
        <v/>
      </c>
      <c r="I17" s="40" t="str">
        <f>IFERROR(#REF!/GAMSlim2!H17,"")</f>
        <v/>
      </c>
      <c r="J17" s="40" t="str">
        <f>IFERROR(#REF!/GAMSlim2!I17,"")</f>
        <v/>
      </c>
      <c r="K17" s="40" t="str">
        <f>IFERROR(#REF!/GAMSlim2!J17,"")</f>
        <v/>
      </c>
      <c r="L17" s="40" t="str">
        <f>IFERROR(#REF!/GAMSlim2!K17,"")</f>
        <v/>
      </c>
      <c r="M17" s="40" t="str">
        <f>IFERROR(#REF!/GAMSlim2!L17,"")</f>
        <v/>
      </c>
      <c r="N17" s="40" t="str">
        <f>IFERROR(#REF!/GAMSlim2!M17,"")</f>
        <v/>
      </c>
      <c r="O17" s="40" t="str">
        <f>IFERROR(#REF!/GAMSlim2!N17,"")</f>
        <v/>
      </c>
      <c r="P17" s="40" t="str">
        <f>IFERROR(#REF!/GAMSlim2!O17,"")</f>
        <v/>
      </c>
      <c r="Q17" s="40" t="str">
        <f>IFERROR(#REF!/GAMSlim2!P17,"")</f>
        <v/>
      </c>
      <c r="R17" s="40" t="str">
        <f>IFERROR(#REF!/GAMSlim2!Q17,"")</f>
        <v/>
      </c>
      <c r="S17" s="40" t="str">
        <f>IFERROR(#REF!/GAMSlim2!R17,"")</f>
        <v/>
      </c>
      <c r="T17" s="40" t="str">
        <f>IFERROR(#REF!/GAMSlim2!S17,"")</f>
        <v/>
      </c>
      <c r="U17" s="40" t="str">
        <f>IFERROR(#REF!/GAMSlim2!T17,"")</f>
        <v/>
      </c>
      <c r="V17" s="40" t="str">
        <f>IFERROR(#REF!/GAMSlim2!U17,"")</f>
        <v/>
      </c>
      <c r="W17" s="40" t="str">
        <f>IFERROR(#REF!/GAMSlim2!V17,"")</f>
        <v/>
      </c>
      <c r="X17" s="40" t="str">
        <f>IFERROR(#REF!/GAMSlim2!W17,"")</f>
        <v/>
      </c>
      <c r="Y17" s="40" t="str">
        <f>IFERROR(#REF!/GAMSlim2!X17,"")</f>
        <v/>
      </c>
      <c r="Z17" s="40" t="str">
        <f>IFERROR(#REF!/GAMSlim2!Y17,"")</f>
        <v/>
      </c>
      <c r="AA17" s="40" t="str">
        <f>IFERROR(#REF!/GAMSlim2!Z17,"")</f>
        <v/>
      </c>
      <c r="AB17" s="40" t="str">
        <f>IFERROR(#REF!/GAMSlim2!AA17,"")</f>
        <v/>
      </c>
      <c r="AC17" s="40" t="str">
        <f>IFERROR(#REF!/GAMSlim2!AB17,"")</f>
        <v/>
      </c>
      <c r="AD17" s="40" t="str">
        <f>IFERROR(#REF!/GAMSlim2!AC17,"")</f>
        <v/>
      </c>
      <c r="AE17" s="40" t="str">
        <f>IFERROR(#REF!/GAMSlim2!AD17,"")</f>
        <v/>
      </c>
      <c r="AF17" s="40" t="str">
        <f>IFERROR(#REF!/GAMSlim2!AE17,"")</f>
        <v/>
      </c>
      <c r="AG17" s="40" t="str">
        <f>IFERROR(#REF!/GAMSlim2!AF17,"")</f>
        <v/>
      </c>
      <c r="AH17" s="40" t="str">
        <f>IFERROR(#REF!/GAMSlim2!AG17,"")</f>
        <v/>
      </c>
      <c r="AI17" s="40" t="str">
        <f>IFERROR(#REF!/GAMSlim2!AH17,"")</f>
        <v/>
      </c>
      <c r="AJ17" s="40" t="str">
        <f>IFERROR(#REF!/GAMSlim2!AI17,"")</f>
        <v/>
      </c>
      <c r="AK17" s="40" t="str">
        <f>IFERROR(#REF!/GAMSlim2!AJ17,"")</f>
        <v/>
      </c>
      <c r="AL17" s="40" t="str">
        <f>IFERROR(#REF!/GAMSlim2!AK17,"")</f>
        <v/>
      </c>
      <c r="AM17" s="40" t="str">
        <f>IFERROR(#REF!/GAMSlim2!AL17,"")</f>
        <v/>
      </c>
      <c r="AN17" s="40" t="str">
        <f>IFERROR(#REF!/GAMSlim2!AM17,"")</f>
        <v/>
      </c>
      <c r="AO17" s="40" t="str">
        <f>IFERROR(#REF!/GAMSlim2!AN17,"")</f>
        <v/>
      </c>
      <c r="AP17" s="40" t="str">
        <f>IFERROR(#REF!/GAMSlim2!AO17,"")</f>
        <v/>
      </c>
      <c r="AQ17" s="40" t="str">
        <f>IFERROR(#REF!/GAMSlim2!AP17,"")</f>
        <v/>
      </c>
      <c r="AR17" s="40" t="str">
        <f>IFERROR(#REF!/GAMSlim2!AQ17,"")</f>
        <v/>
      </c>
      <c r="AS17" s="40" t="str">
        <f>IFERROR(#REF!/GAMSlim2!AR17,"")</f>
        <v/>
      </c>
      <c r="AT17" s="40" t="str">
        <f>IFERROR(#REF!/GAMSlim2!AS17,"")</f>
        <v/>
      </c>
      <c r="AU17" s="40" t="str">
        <f>IFERROR(#REF!/GAMSlim2!AT17,"")</f>
        <v/>
      </c>
      <c r="AV17" s="40" t="str">
        <f>IFERROR(#REF!/GAMSlim2!AU17,"")</f>
        <v/>
      </c>
      <c r="AW17" s="40" t="str">
        <f>IFERROR(#REF!/GAMSlim2!AV17,"")</f>
        <v/>
      </c>
      <c r="AX17" s="40" t="str">
        <f>IFERROR(#REF!/GAMSlim2!AW17,"")</f>
        <v/>
      </c>
      <c r="AY17" s="40" t="str">
        <f>IFERROR(#REF!/GAMSlim2!AX17,"")</f>
        <v/>
      </c>
      <c r="AZ17" s="40" t="str">
        <f>IFERROR(#REF!/GAMSlim2!AY17,"")</f>
        <v/>
      </c>
      <c r="BA17" s="40" t="str">
        <f>IFERROR(#REF!/GAMSlim2!AZ17,"")</f>
        <v/>
      </c>
      <c r="BB17" s="40" t="str">
        <f>IFERROR(#REF!/GAMSlim2!BA17,"")</f>
        <v/>
      </c>
      <c r="BC17" s="40" t="str">
        <f>IFERROR(#REF!/GAMSlim2!BB17,"")</f>
        <v/>
      </c>
      <c r="BD17" s="40" t="str">
        <f>IFERROR(#REF!/GAMSlim2!BC17,"")</f>
        <v/>
      </c>
      <c r="BE17" s="40" t="str">
        <f>IFERROR(#REF!/GAMSlim2!BD17,"")</f>
        <v/>
      </c>
      <c r="BF17" s="40" t="str">
        <f>IFERROR(#REF!/GAMSlim2!BE17,"")</f>
        <v/>
      </c>
      <c r="BG17" s="40" t="str">
        <f>IFERROR(#REF!/GAMSlim2!BF17,"")</f>
        <v/>
      </c>
      <c r="BH17" s="40" t="str">
        <f>IFERROR(#REF!/GAMSlim2!BG17,"")</f>
        <v/>
      </c>
      <c r="BI17" s="40" t="str">
        <f>IFERROR(#REF!/GAMSlim2!BH17,"")</f>
        <v/>
      </c>
      <c r="BJ17" s="40" t="str">
        <f>IFERROR(#REF!/GAMSlim2!BI17,"")</f>
        <v/>
      </c>
    </row>
    <row r="18" spans="1:62" x14ac:dyDescent="0.15">
      <c r="A18" t="e">
        <f>#REF!</f>
        <v>#REF!</v>
      </c>
      <c r="B18" t="str">
        <f>GAMSbase!A18</f>
        <v>Social Time Preference Factor</v>
      </c>
      <c r="C18" s="40" t="str">
        <f>IFERROR(#REF!/GAMSlim2!B18,"")</f>
        <v/>
      </c>
      <c r="D18" s="40" t="str">
        <f>IFERROR(#REF!/GAMSlim2!C18,"")</f>
        <v/>
      </c>
      <c r="E18" s="40" t="str">
        <f>IFERROR(#REF!/GAMSlim2!D18,"")</f>
        <v/>
      </c>
      <c r="F18" s="40" t="str">
        <f>IFERROR(#REF!/GAMSlim2!E18,"")</f>
        <v/>
      </c>
      <c r="G18" s="40" t="str">
        <f>IFERROR(#REF!/GAMSlim2!F18,"")</f>
        <v/>
      </c>
      <c r="H18" s="40" t="str">
        <f>IFERROR(#REF!/GAMSlim2!G18,"")</f>
        <v/>
      </c>
      <c r="I18" s="40" t="str">
        <f>IFERROR(#REF!/GAMSlim2!H18,"")</f>
        <v/>
      </c>
      <c r="J18" s="40" t="str">
        <f>IFERROR(#REF!/GAMSlim2!I18,"")</f>
        <v/>
      </c>
      <c r="K18" s="40" t="str">
        <f>IFERROR(#REF!/GAMSlim2!J18,"")</f>
        <v/>
      </c>
      <c r="L18" s="40" t="str">
        <f>IFERROR(#REF!/GAMSlim2!K18,"")</f>
        <v/>
      </c>
      <c r="M18" s="40" t="str">
        <f>IFERROR(#REF!/GAMSlim2!L18,"")</f>
        <v/>
      </c>
      <c r="N18" s="40" t="str">
        <f>IFERROR(#REF!/GAMSlim2!M18,"")</f>
        <v/>
      </c>
      <c r="O18" s="40" t="str">
        <f>IFERROR(#REF!/GAMSlim2!N18,"")</f>
        <v/>
      </c>
      <c r="P18" s="40" t="str">
        <f>IFERROR(#REF!/GAMSlim2!O18,"")</f>
        <v/>
      </c>
      <c r="Q18" s="40" t="str">
        <f>IFERROR(#REF!/GAMSlim2!P18,"")</f>
        <v/>
      </c>
      <c r="R18" s="40" t="str">
        <f>IFERROR(#REF!/GAMSlim2!Q18,"")</f>
        <v/>
      </c>
      <c r="S18" s="40" t="str">
        <f>IFERROR(#REF!/GAMSlim2!R18,"")</f>
        <v/>
      </c>
      <c r="T18" s="40" t="str">
        <f>IFERROR(#REF!/GAMSlim2!S18,"")</f>
        <v/>
      </c>
      <c r="U18" s="40" t="str">
        <f>IFERROR(#REF!/GAMSlim2!T18,"")</f>
        <v/>
      </c>
      <c r="V18" s="40" t="str">
        <f>IFERROR(#REF!/GAMSlim2!U18,"")</f>
        <v/>
      </c>
      <c r="W18" s="40" t="str">
        <f>IFERROR(#REF!/GAMSlim2!V18,"")</f>
        <v/>
      </c>
      <c r="X18" s="40" t="str">
        <f>IFERROR(#REF!/GAMSlim2!W18,"")</f>
        <v/>
      </c>
      <c r="Y18" s="40" t="str">
        <f>IFERROR(#REF!/GAMSlim2!X18,"")</f>
        <v/>
      </c>
      <c r="Z18" s="40" t="str">
        <f>IFERROR(#REF!/GAMSlim2!Y18,"")</f>
        <v/>
      </c>
      <c r="AA18" s="40" t="str">
        <f>IFERROR(#REF!/GAMSlim2!Z18,"")</f>
        <v/>
      </c>
      <c r="AB18" s="40" t="str">
        <f>IFERROR(#REF!/GAMSlim2!AA18,"")</f>
        <v/>
      </c>
      <c r="AC18" s="40" t="str">
        <f>IFERROR(#REF!/GAMSlim2!AB18,"")</f>
        <v/>
      </c>
      <c r="AD18" s="40" t="str">
        <f>IFERROR(#REF!/GAMSlim2!AC18,"")</f>
        <v/>
      </c>
      <c r="AE18" s="40" t="str">
        <f>IFERROR(#REF!/GAMSlim2!AD18,"")</f>
        <v/>
      </c>
      <c r="AF18" s="40" t="str">
        <f>IFERROR(#REF!/GAMSlim2!AE18,"")</f>
        <v/>
      </c>
      <c r="AG18" s="40" t="str">
        <f>IFERROR(#REF!/GAMSlim2!AF18,"")</f>
        <v/>
      </c>
      <c r="AH18" s="40" t="str">
        <f>IFERROR(#REF!/GAMSlim2!AG18,"")</f>
        <v/>
      </c>
      <c r="AI18" s="40" t="str">
        <f>IFERROR(#REF!/GAMSlim2!AH18,"")</f>
        <v/>
      </c>
      <c r="AJ18" s="40" t="str">
        <f>IFERROR(#REF!/GAMSlim2!AI18,"")</f>
        <v/>
      </c>
      <c r="AK18" s="40" t="str">
        <f>IFERROR(#REF!/GAMSlim2!AJ18,"")</f>
        <v/>
      </c>
      <c r="AL18" s="40" t="str">
        <f>IFERROR(#REF!/GAMSlim2!AK18,"")</f>
        <v/>
      </c>
      <c r="AM18" s="40" t="str">
        <f>IFERROR(#REF!/GAMSlim2!AL18,"")</f>
        <v/>
      </c>
      <c r="AN18" s="40" t="str">
        <f>IFERROR(#REF!/GAMSlim2!AM18,"")</f>
        <v/>
      </c>
      <c r="AO18" s="40" t="str">
        <f>IFERROR(#REF!/GAMSlim2!AN18,"")</f>
        <v/>
      </c>
      <c r="AP18" s="40" t="str">
        <f>IFERROR(#REF!/GAMSlim2!AO18,"")</f>
        <v/>
      </c>
      <c r="AQ18" s="40" t="str">
        <f>IFERROR(#REF!/GAMSlim2!AP18,"")</f>
        <v/>
      </c>
      <c r="AR18" s="40" t="str">
        <f>IFERROR(#REF!/GAMSlim2!AQ18,"")</f>
        <v/>
      </c>
      <c r="AS18" s="40" t="str">
        <f>IFERROR(#REF!/GAMSlim2!AR18,"")</f>
        <v/>
      </c>
      <c r="AT18" s="40" t="str">
        <f>IFERROR(#REF!/GAMSlim2!AS18,"")</f>
        <v/>
      </c>
      <c r="AU18" s="40" t="str">
        <f>IFERROR(#REF!/GAMSlim2!AT18,"")</f>
        <v/>
      </c>
      <c r="AV18" s="40" t="str">
        <f>IFERROR(#REF!/GAMSlim2!AU18,"")</f>
        <v/>
      </c>
      <c r="AW18" s="40" t="str">
        <f>IFERROR(#REF!/GAMSlim2!AV18,"")</f>
        <v/>
      </c>
      <c r="AX18" s="40" t="str">
        <f>IFERROR(#REF!/GAMSlim2!AW18,"")</f>
        <v/>
      </c>
      <c r="AY18" s="40" t="str">
        <f>IFERROR(#REF!/GAMSlim2!AX18,"")</f>
        <v/>
      </c>
      <c r="AZ18" s="40" t="str">
        <f>IFERROR(#REF!/GAMSlim2!AY18,"")</f>
        <v/>
      </c>
      <c r="BA18" s="40" t="str">
        <f>IFERROR(#REF!/GAMSlim2!AZ18,"")</f>
        <v/>
      </c>
      <c r="BB18" s="40" t="str">
        <f>IFERROR(#REF!/GAMSlim2!BA18,"")</f>
        <v/>
      </c>
      <c r="BC18" s="40" t="str">
        <f>IFERROR(#REF!/GAMSlim2!BB18,"")</f>
        <v/>
      </c>
      <c r="BD18" s="40" t="str">
        <f>IFERROR(#REF!/GAMSlim2!BC18,"")</f>
        <v/>
      </c>
      <c r="BE18" s="40" t="str">
        <f>IFERROR(#REF!/GAMSlim2!BD18,"")</f>
        <v/>
      </c>
      <c r="BF18" s="40" t="str">
        <f>IFERROR(#REF!/GAMSlim2!BE18,"")</f>
        <v/>
      </c>
      <c r="BG18" s="40" t="str">
        <f>IFERROR(#REF!/GAMSlim2!BF18,"")</f>
        <v/>
      </c>
      <c r="BH18" s="40" t="str">
        <f>IFERROR(#REF!/GAMSlim2!BG18,"")</f>
        <v/>
      </c>
      <c r="BI18" s="40" t="str">
        <f>IFERROR(#REF!/GAMSlim2!BH18,"")</f>
        <v/>
      </c>
      <c r="BJ18" s="40" t="str">
        <f>IFERROR(#REF!/GAMSlim2!BI18,"")</f>
        <v/>
      </c>
    </row>
    <row r="19" spans="1:62" x14ac:dyDescent="0.15">
      <c r="A19" t="e">
        <f>#REF!</f>
        <v>#REF!</v>
      </c>
      <c r="B19" t="str">
        <f>GAMSbase!A19</f>
        <v>Elasticity of MU of Consumption</v>
      </c>
      <c r="C19" s="40" t="str">
        <f>IFERROR(#REF!/GAMSlim2!B19,"")</f>
        <v/>
      </c>
      <c r="D19" s="40" t="str">
        <f>IFERROR(#REF!/GAMSlim2!C19,"")</f>
        <v/>
      </c>
      <c r="E19" s="40" t="str">
        <f>IFERROR(#REF!/GAMSlim2!D19,"")</f>
        <v/>
      </c>
      <c r="F19" s="40" t="str">
        <f>IFERROR(#REF!/GAMSlim2!E19,"")</f>
        <v/>
      </c>
      <c r="G19" s="40" t="str">
        <f>IFERROR(#REF!/GAMSlim2!F19,"")</f>
        <v/>
      </c>
      <c r="H19" s="40" t="str">
        <f>IFERROR(#REF!/GAMSlim2!G19,"")</f>
        <v/>
      </c>
      <c r="I19" s="40" t="str">
        <f>IFERROR(#REF!/GAMSlim2!H19,"")</f>
        <v/>
      </c>
      <c r="J19" s="40" t="str">
        <f>IFERROR(#REF!/GAMSlim2!I19,"")</f>
        <v/>
      </c>
      <c r="K19" s="40" t="str">
        <f>IFERROR(#REF!/GAMSlim2!J19,"")</f>
        <v/>
      </c>
      <c r="L19" s="40" t="str">
        <f>IFERROR(#REF!/GAMSlim2!K19,"")</f>
        <v/>
      </c>
      <c r="M19" s="40" t="str">
        <f>IFERROR(#REF!/GAMSlim2!L19,"")</f>
        <v/>
      </c>
      <c r="N19" s="40" t="str">
        <f>IFERROR(#REF!/GAMSlim2!M19,"")</f>
        <v/>
      </c>
      <c r="O19" s="40" t="str">
        <f>IFERROR(#REF!/GAMSlim2!N19,"")</f>
        <v/>
      </c>
      <c r="P19" s="40" t="str">
        <f>IFERROR(#REF!/GAMSlim2!O19,"")</f>
        <v/>
      </c>
      <c r="Q19" s="40" t="str">
        <f>IFERROR(#REF!/GAMSlim2!P19,"")</f>
        <v/>
      </c>
      <c r="R19" s="40" t="str">
        <f>IFERROR(#REF!/GAMSlim2!Q19,"")</f>
        <v/>
      </c>
      <c r="S19" s="40" t="str">
        <f>IFERROR(#REF!/GAMSlim2!R19,"")</f>
        <v/>
      </c>
      <c r="T19" s="40" t="str">
        <f>IFERROR(#REF!/GAMSlim2!S19,"")</f>
        <v/>
      </c>
      <c r="U19" s="40" t="str">
        <f>IFERROR(#REF!/GAMSlim2!T19,"")</f>
        <v/>
      </c>
      <c r="V19" s="40" t="str">
        <f>IFERROR(#REF!/GAMSlim2!U19,"")</f>
        <v/>
      </c>
      <c r="W19" s="40" t="str">
        <f>IFERROR(#REF!/GAMSlim2!V19,"")</f>
        <v/>
      </c>
      <c r="X19" s="40" t="str">
        <f>IFERROR(#REF!/GAMSlim2!W19,"")</f>
        <v/>
      </c>
      <c r="Y19" s="40" t="str">
        <f>IFERROR(#REF!/GAMSlim2!X19,"")</f>
        <v/>
      </c>
      <c r="Z19" s="40" t="str">
        <f>IFERROR(#REF!/GAMSlim2!Y19,"")</f>
        <v/>
      </c>
      <c r="AA19" s="40" t="str">
        <f>IFERROR(#REF!/GAMSlim2!Z19,"")</f>
        <v/>
      </c>
      <c r="AB19" s="40" t="str">
        <f>IFERROR(#REF!/GAMSlim2!AA19,"")</f>
        <v/>
      </c>
      <c r="AC19" s="40" t="str">
        <f>IFERROR(#REF!/GAMSlim2!AB19,"")</f>
        <v/>
      </c>
      <c r="AD19" s="40" t="str">
        <f>IFERROR(#REF!/GAMSlim2!AC19,"")</f>
        <v/>
      </c>
      <c r="AE19" s="40" t="str">
        <f>IFERROR(#REF!/GAMSlim2!AD19,"")</f>
        <v/>
      </c>
      <c r="AF19" s="40" t="str">
        <f>IFERROR(#REF!/GAMSlim2!AE19,"")</f>
        <v/>
      </c>
      <c r="AG19" s="40" t="str">
        <f>IFERROR(#REF!/GAMSlim2!AF19,"")</f>
        <v/>
      </c>
      <c r="AH19" s="40" t="str">
        <f>IFERROR(#REF!/GAMSlim2!AG19,"")</f>
        <v/>
      </c>
      <c r="AI19" s="40" t="str">
        <f>IFERROR(#REF!/GAMSlim2!AH19,"")</f>
        <v/>
      </c>
      <c r="AJ19" s="40" t="str">
        <f>IFERROR(#REF!/GAMSlim2!AI19,"")</f>
        <v/>
      </c>
      <c r="AK19" s="40" t="str">
        <f>IFERROR(#REF!/GAMSlim2!AJ19,"")</f>
        <v/>
      </c>
      <c r="AL19" s="40" t="str">
        <f>IFERROR(#REF!/GAMSlim2!AK19,"")</f>
        <v/>
      </c>
      <c r="AM19" s="40" t="str">
        <f>IFERROR(#REF!/GAMSlim2!AL19,"")</f>
        <v/>
      </c>
      <c r="AN19" s="40" t="str">
        <f>IFERROR(#REF!/GAMSlim2!AM19,"")</f>
        <v/>
      </c>
      <c r="AO19" s="40" t="str">
        <f>IFERROR(#REF!/GAMSlim2!AN19,"")</f>
        <v/>
      </c>
      <c r="AP19" s="40" t="str">
        <f>IFERROR(#REF!/GAMSlim2!AO19,"")</f>
        <v/>
      </c>
      <c r="AQ19" s="40" t="str">
        <f>IFERROR(#REF!/GAMSlim2!AP19,"")</f>
        <v/>
      </c>
      <c r="AR19" s="40" t="str">
        <f>IFERROR(#REF!/GAMSlim2!AQ19,"")</f>
        <v/>
      </c>
      <c r="AS19" s="40" t="str">
        <f>IFERROR(#REF!/GAMSlim2!AR19,"")</f>
        <v/>
      </c>
      <c r="AT19" s="40" t="str">
        <f>IFERROR(#REF!/GAMSlim2!AS19,"")</f>
        <v/>
      </c>
      <c r="AU19" s="40" t="str">
        <f>IFERROR(#REF!/GAMSlim2!AT19,"")</f>
        <v/>
      </c>
      <c r="AV19" s="40" t="str">
        <f>IFERROR(#REF!/GAMSlim2!AU19,"")</f>
        <v/>
      </c>
      <c r="AW19" s="40" t="str">
        <f>IFERROR(#REF!/GAMSlim2!AV19,"")</f>
        <v/>
      </c>
      <c r="AX19" s="40" t="str">
        <f>IFERROR(#REF!/GAMSlim2!AW19,"")</f>
        <v/>
      </c>
      <c r="AY19" s="40" t="str">
        <f>IFERROR(#REF!/GAMSlim2!AX19,"")</f>
        <v/>
      </c>
      <c r="AZ19" s="40" t="str">
        <f>IFERROR(#REF!/GAMSlim2!AY19,"")</f>
        <v/>
      </c>
      <c r="BA19" s="40" t="str">
        <f>IFERROR(#REF!/GAMSlim2!AZ19,"")</f>
        <v/>
      </c>
      <c r="BB19" s="40" t="str">
        <f>IFERROR(#REF!/GAMSlim2!BA19,"")</f>
        <v/>
      </c>
      <c r="BC19" s="40" t="str">
        <f>IFERROR(#REF!/GAMSlim2!BB19,"")</f>
        <v/>
      </c>
      <c r="BD19" s="40" t="str">
        <f>IFERROR(#REF!/GAMSlim2!BC19,"")</f>
        <v/>
      </c>
      <c r="BE19" s="40" t="str">
        <f>IFERROR(#REF!/GAMSlim2!BD19,"")</f>
        <v/>
      </c>
      <c r="BF19" s="40" t="str">
        <f>IFERROR(#REF!/GAMSlim2!BE19,"")</f>
        <v/>
      </c>
      <c r="BG19" s="40" t="str">
        <f>IFERROR(#REF!/GAMSlim2!BF19,"")</f>
        <v/>
      </c>
      <c r="BH19" s="40" t="str">
        <f>IFERROR(#REF!/GAMSlim2!BG19,"")</f>
        <v/>
      </c>
      <c r="BI19" s="40" t="str">
        <f>IFERROR(#REF!/GAMSlim2!BH19,"")</f>
        <v/>
      </c>
      <c r="BJ19" s="40" t="str">
        <f>IFERROR(#REF!/GAMSlim2!BI19,"")</f>
        <v/>
      </c>
    </row>
    <row r="20" spans="1:62" x14ac:dyDescent="0.15">
      <c r="A20" t="e">
        <f>#REF!</f>
        <v>#REF!</v>
      </c>
      <c r="B20" t="str">
        <f>GAMSbase!A20</f>
        <v>* PRODUCTIVITY</v>
      </c>
      <c r="C20" s="40" t="str">
        <f>IFERROR(#REF!/GAMSlim2!B20,"")</f>
        <v/>
      </c>
      <c r="D20" s="40" t="str">
        <f>IFERROR(#REF!/GAMSlim2!C20,"")</f>
        <v/>
      </c>
      <c r="E20" s="40" t="str">
        <f>IFERROR(#REF!/GAMSlim2!D20,"")</f>
        <v/>
      </c>
      <c r="F20" s="40" t="str">
        <f>IFERROR(#REF!/GAMSlim2!E20,"")</f>
        <v/>
      </c>
      <c r="G20" s="40" t="str">
        <f>IFERROR(#REF!/GAMSlim2!F20,"")</f>
        <v/>
      </c>
      <c r="H20" s="40" t="str">
        <f>IFERROR(#REF!/GAMSlim2!G20,"")</f>
        <v/>
      </c>
      <c r="I20" s="40" t="str">
        <f>IFERROR(#REF!/GAMSlim2!H20,"")</f>
        <v/>
      </c>
      <c r="J20" s="40" t="str">
        <f>IFERROR(#REF!/GAMSlim2!I20,"")</f>
        <v/>
      </c>
      <c r="K20" s="40" t="str">
        <f>IFERROR(#REF!/GAMSlim2!J20,"")</f>
        <v/>
      </c>
      <c r="L20" s="40" t="str">
        <f>IFERROR(#REF!/GAMSlim2!K20,"")</f>
        <v/>
      </c>
      <c r="M20" s="40" t="str">
        <f>IFERROR(#REF!/GAMSlim2!L20,"")</f>
        <v/>
      </c>
      <c r="N20" s="40" t="str">
        <f>IFERROR(#REF!/GAMSlim2!M20,"")</f>
        <v/>
      </c>
      <c r="O20" s="40" t="str">
        <f>IFERROR(#REF!/GAMSlim2!N20,"")</f>
        <v/>
      </c>
      <c r="P20" s="40" t="str">
        <f>IFERROR(#REF!/GAMSlim2!O20,"")</f>
        <v/>
      </c>
      <c r="Q20" s="40" t="str">
        <f>IFERROR(#REF!/GAMSlim2!P20,"")</f>
        <v/>
      </c>
      <c r="R20" s="40" t="str">
        <f>IFERROR(#REF!/GAMSlim2!Q20,"")</f>
        <v/>
      </c>
      <c r="S20" s="40" t="str">
        <f>IFERROR(#REF!/GAMSlim2!R20,"")</f>
        <v/>
      </c>
      <c r="T20" s="40" t="str">
        <f>IFERROR(#REF!/GAMSlim2!S20,"")</f>
        <v/>
      </c>
      <c r="U20" s="40" t="str">
        <f>IFERROR(#REF!/GAMSlim2!T20,"")</f>
        <v/>
      </c>
      <c r="V20" s="40" t="str">
        <f>IFERROR(#REF!/GAMSlim2!U20,"")</f>
        <v/>
      </c>
      <c r="W20" s="40" t="str">
        <f>IFERROR(#REF!/GAMSlim2!V20,"")</f>
        <v/>
      </c>
      <c r="X20" s="40" t="str">
        <f>IFERROR(#REF!/GAMSlim2!W20,"")</f>
        <v/>
      </c>
      <c r="Y20" s="40" t="str">
        <f>IFERROR(#REF!/GAMSlim2!X20,"")</f>
        <v/>
      </c>
      <c r="Z20" s="40" t="str">
        <f>IFERROR(#REF!/GAMSlim2!Y20,"")</f>
        <v/>
      </c>
      <c r="AA20" s="40" t="str">
        <f>IFERROR(#REF!/GAMSlim2!Z20,"")</f>
        <v/>
      </c>
      <c r="AB20" s="40" t="str">
        <f>IFERROR(#REF!/GAMSlim2!AA20,"")</f>
        <v/>
      </c>
      <c r="AC20" s="40" t="str">
        <f>IFERROR(#REF!/GAMSlim2!AB20,"")</f>
        <v/>
      </c>
      <c r="AD20" s="40" t="str">
        <f>IFERROR(#REF!/GAMSlim2!AC20,"")</f>
        <v/>
      </c>
      <c r="AE20" s="40" t="str">
        <f>IFERROR(#REF!/GAMSlim2!AD20,"")</f>
        <v/>
      </c>
      <c r="AF20" s="40" t="str">
        <f>IFERROR(#REF!/GAMSlim2!AE20,"")</f>
        <v/>
      </c>
      <c r="AG20" s="40" t="str">
        <f>IFERROR(#REF!/GAMSlim2!AF20,"")</f>
        <v/>
      </c>
      <c r="AH20" s="40" t="str">
        <f>IFERROR(#REF!/GAMSlim2!AG20,"")</f>
        <v/>
      </c>
      <c r="AI20" s="40" t="str">
        <f>IFERROR(#REF!/GAMSlim2!AH20,"")</f>
        <v/>
      </c>
      <c r="AJ20" s="40" t="str">
        <f>IFERROR(#REF!/GAMSlim2!AI20,"")</f>
        <v/>
      </c>
      <c r="AK20" s="40" t="str">
        <f>IFERROR(#REF!/GAMSlim2!AJ20,"")</f>
        <v/>
      </c>
      <c r="AL20" s="40" t="str">
        <f>IFERROR(#REF!/GAMSlim2!AK20,"")</f>
        <v/>
      </c>
      <c r="AM20" s="40" t="str">
        <f>IFERROR(#REF!/GAMSlim2!AL20,"")</f>
        <v/>
      </c>
      <c r="AN20" s="40" t="str">
        <f>IFERROR(#REF!/GAMSlim2!AM20,"")</f>
        <v/>
      </c>
      <c r="AO20" s="40" t="str">
        <f>IFERROR(#REF!/GAMSlim2!AN20,"")</f>
        <v/>
      </c>
      <c r="AP20" s="40" t="str">
        <f>IFERROR(#REF!/GAMSlim2!AO20,"")</f>
        <v/>
      </c>
      <c r="AQ20" s="40" t="str">
        <f>IFERROR(#REF!/GAMSlim2!AP20,"")</f>
        <v/>
      </c>
      <c r="AR20" s="40" t="str">
        <f>IFERROR(#REF!/GAMSlim2!AQ20,"")</f>
        <v/>
      </c>
      <c r="AS20" s="40" t="str">
        <f>IFERROR(#REF!/GAMSlim2!AR20,"")</f>
        <v/>
      </c>
      <c r="AT20" s="40" t="str">
        <f>IFERROR(#REF!/GAMSlim2!AS20,"")</f>
        <v/>
      </c>
      <c r="AU20" s="40" t="str">
        <f>IFERROR(#REF!/GAMSlim2!AT20,"")</f>
        <v/>
      </c>
      <c r="AV20" s="40" t="str">
        <f>IFERROR(#REF!/GAMSlim2!AU20,"")</f>
        <v/>
      </c>
      <c r="AW20" s="40" t="str">
        <f>IFERROR(#REF!/GAMSlim2!AV20,"")</f>
        <v/>
      </c>
      <c r="AX20" s="40" t="str">
        <f>IFERROR(#REF!/GAMSlim2!AW20,"")</f>
        <v/>
      </c>
      <c r="AY20" s="40" t="str">
        <f>IFERROR(#REF!/GAMSlim2!AX20,"")</f>
        <v/>
      </c>
      <c r="AZ20" s="40" t="str">
        <f>IFERROR(#REF!/GAMSlim2!AY20,"")</f>
        <v/>
      </c>
      <c r="BA20" s="40" t="str">
        <f>IFERROR(#REF!/GAMSlim2!AZ20,"")</f>
        <v/>
      </c>
      <c r="BB20" s="40" t="str">
        <f>IFERROR(#REF!/GAMSlim2!BA20,"")</f>
        <v/>
      </c>
      <c r="BC20" s="40" t="str">
        <f>IFERROR(#REF!/GAMSlim2!BB20,"")</f>
        <v/>
      </c>
      <c r="BD20" s="40" t="str">
        <f>IFERROR(#REF!/GAMSlim2!BC20,"")</f>
        <v/>
      </c>
      <c r="BE20" s="40" t="str">
        <f>IFERROR(#REF!/GAMSlim2!BD20,"")</f>
        <v/>
      </c>
      <c r="BF20" s="40" t="str">
        <f>IFERROR(#REF!/GAMSlim2!BE20,"")</f>
        <v/>
      </c>
      <c r="BG20" s="40" t="str">
        <f>IFERROR(#REF!/GAMSlim2!BF20,"")</f>
        <v/>
      </c>
      <c r="BH20" s="40" t="str">
        <f>IFERROR(#REF!/GAMSlim2!BG20,"")</f>
        <v/>
      </c>
      <c r="BI20" s="40" t="str">
        <f>IFERROR(#REF!/GAMSlim2!BH20,"")</f>
        <v/>
      </c>
      <c r="BJ20" s="40" t="str">
        <f>IFERROR(#REF!/GAMSlim2!BI20,"")</f>
        <v/>
      </c>
    </row>
    <row r="21" spans="1:62" x14ac:dyDescent="0.15">
      <c r="A21" t="e">
        <f>#REF!</f>
        <v>#REF!</v>
      </c>
      <c r="B21" t="str">
        <f>GAMSbase!A21</f>
        <v>Total Factor Productivity</v>
      </c>
      <c r="C21" s="40" t="str">
        <f>IFERROR(#REF!/GAMSlim2!B21,"")</f>
        <v/>
      </c>
      <c r="D21" s="40" t="str">
        <f>IFERROR(#REF!/GAMSlim2!C21,"")</f>
        <v/>
      </c>
      <c r="E21" s="40" t="str">
        <f>IFERROR(#REF!/GAMSlim2!D21,"")</f>
        <v/>
      </c>
      <c r="F21" s="40" t="str">
        <f>IFERROR(#REF!/GAMSlim2!E21,"")</f>
        <v/>
      </c>
      <c r="G21" s="40" t="str">
        <f>IFERROR(#REF!/GAMSlim2!F21,"")</f>
        <v/>
      </c>
      <c r="H21" s="40" t="str">
        <f>IFERROR(#REF!/GAMSlim2!G21,"")</f>
        <v/>
      </c>
      <c r="I21" s="40" t="str">
        <f>IFERROR(#REF!/GAMSlim2!H21,"")</f>
        <v/>
      </c>
      <c r="J21" s="40" t="str">
        <f>IFERROR(#REF!/GAMSlim2!I21,"")</f>
        <v/>
      </c>
      <c r="K21" s="40" t="str">
        <f>IFERROR(#REF!/GAMSlim2!J21,"")</f>
        <v/>
      </c>
      <c r="L21" s="40" t="str">
        <f>IFERROR(#REF!/GAMSlim2!K21,"")</f>
        <v/>
      </c>
      <c r="M21" s="40" t="str">
        <f>IFERROR(#REF!/GAMSlim2!L21,"")</f>
        <v/>
      </c>
      <c r="N21" s="40" t="str">
        <f>IFERROR(#REF!/GAMSlim2!M21,"")</f>
        <v/>
      </c>
      <c r="O21" s="40" t="str">
        <f>IFERROR(#REF!/GAMSlim2!N21,"")</f>
        <v/>
      </c>
      <c r="P21" s="40" t="str">
        <f>IFERROR(#REF!/GAMSlim2!O21,"")</f>
        <v/>
      </c>
      <c r="Q21" s="40" t="str">
        <f>IFERROR(#REF!/GAMSlim2!P21,"")</f>
        <v/>
      </c>
      <c r="R21" s="40" t="str">
        <f>IFERROR(#REF!/GAMSlim2!Q21,"")</f>
        <v/>
      </c>
      <c r="S21" s="40" t="str">
        <f>IFERROR(#REF!/GAMSlim2!R21,"")</f>
        <v/>
      </c>
      <c r="T21" s="40" t="str">
        <f>IFERROR(#REF!/GAMSlim2!S21,"")</f>
        <v/>
      </c>
      <c r="U21" s="40" t="str">
        <f>IFERROR(#REF!/GAMSlim2!T21,"")</f>
        <v/>
      </c>
      <c r="V21" s="40" t="str">
        <f>IFERROR(#REF!/GAMSlim2!U21,"")</f>
        <v/>
      </c>
      <c r="W21" s="40" t="str">
        <f>IFERROR(#REF!/GAMSlim2!V21,"")</f>
        <v/>
      </c>
      <c r="X21" s="40" t="str">
        <f>IFERROR(#REF!/GAMSlim2!W21,"")</f>
        <v/>
      </c>
      <c r="Y21" s="40" t="str">
        <f>IFERROR(#REF!/GAMSlim2!X21,"")</f>
        <v/>
      </c>
      <c r="Z21" s="40" t="str">
        <f>IFERROR(#REF!/GAMSlim2!Y21,"")</f>
        <v/>
      </c>
      <c r="AA21" s="40" t="str">
        <f>IFERROR(#REF!/GAMSlim2!Z21,"")</f>
        <v/>
      </c>
      <c r="AB21" s="40" t="str">
        <f>IFERROR(#REF!/GAMSlim2!AA21,"")</f>
        <v/>
      </c>
      <c r="AC21" s="40" t="str">
        <f>IFERROR(#REF!/GAMSlim2!AB21,"")</f>
        <v/>
      </c>
      <c r="AD21" s="40" t="str">
        <f>IFERROR(#REF!/GAMSlim2!AC21,"")</f>
        <v/>
      </c>
      <c r="AE21" s="40" t="str">
        <f>IFERROR(#REF!/GAMSlim2!AD21,"")</f>
        <v/>
      </c>
      <c r="AF21" s="40" t="str">
        <f>IFERROR(#REF!/GAMSlim2!AE21,"")</f>
        <v/>
      </c>
      <c r="AG21" s="40" t="str">
        <f>IFERROR(#REF!/GAMSlim2!AF21,"")</f>
        <v/>
      </c>
      <c r="AH21" s="40" t="str">
        <f>IFERROR(#REF!/GAMSlim2!AG21,"")</f>
        <v/>
      </c>
      <c r="AI21" s="40" t="str">
        <f>IFERROR(#REF!/GAMSlim2!AH21,"")</f>
        <v/>
      </c>
      <c r="AJ21" s="40" t="str">
        <f>IFERROR(#REF!/GAMSlim2!AI21,"")</f>
        <v/>
      </c>
      <c r="AK21" s="40" t="str">
        <f>IFERROR(#REF!/GAMSlim2!AJ21,"")</f>
        <v/>
      </c>
      <c r="AL21" s="40" t="str">
        <f>IFERROR(#REF!/GAMSlim2!AK21,"")</f>
        <v/>
      </c>
      <c r="AM21" s="40" t="str">
        <f>IFERROR(#REF!/GAMSlim2!AL21,"")</f>
        <v/>
      </c>
      <c r="AN21" s="40" t="str">
        <f>IFERROR(#REF!/GAMSlim2!AM21,"")</f>
        <v/>
      </c>
      <c r="AO21" s="40" t="str">
        <f>IFERROR(#REF!/GAMSlim2!AN21,"")</f>
        <v/>
      </c>
      <c r="AP21" s="40" t="str">
        <f>IFERROR(#REF!/GAMSlim2!AO21,"")</f>
        <v/>
      </c>
      <c r="AQ21" s="40" t="str">
        <f>IFERROR(#REF!/GAMSlim2!AP21,"")</f>
        <v/>
      </c>
      <c r="AR21" s="40" t="str">
        <f>IFERROR(#REF!/GAMSlim2!AQ21,"")</f>
        <v/>
      </c>
      <c r="AS21" s="40" t="str">
        <f>IFERROR(#REF!/GAMSlim2!AR21,"")</f>
        <v/>
      </c>
      <c r="AT21" s="40" t="str">
        <f>IFERROR(#REF!/GAMSlim2!AS21,"")</f>
        <v/>
      </c>
      <c r="AU21" s="40" t="str">
        <f>IFERROR(#REF!/GAMSlim2!AT21,"")</f>
        <v/>
      </c>
      <c r="AV21" s="40" t="str">
        <f>IFERROR(#REF!/GAMSlim2!AU21,"")</f>
        <v/>
      </c>
      <c r="AW21" s="40" t="str">
        <f>IFERROR(#REF!/GAMSlim2!AV21,"")</f>
        <v/>
      </c>
      <c r="AX21" s="40" t="str">
        <f>IFERROR(#REF!/GAMSlim2!AW21,"")</f>
        <v/>
      </c>
      <c r="AY21" s="40" t="str">
        <f>IFERROR(#REF!/GAMSlim2!AX21,"")</f>
        <v/>
      </c>
      <c r="AZ21" s="40" t="str">
        <f>IFERROR(#REF!/GAMSlim2!AY21,"")</f>
        <v/>
      </c>
      <c r="BA21" s="40" t="str">
        <f>IFERROR(#REF!/GAMSlim2!AZ21,"")</f>
        <v/>
      </c>
      <c r="BB21" s="40" t="str">
        <f>IFERROR(#REF!/GAMSlim2!BA21,"")</f>
        <v/>
      </c>
      <c r="BC21" s="40" t="str">
        <f>IFERROR(#REF!/GAMSlim2!BB21,"")</f>
        <v/>
      </c>
      <c r="BD21" s="40" t="str">
        <f>IFERROR(#REF!/GAMSlim2!BC21,"")</f>
        <v/>
      </c>
      <c r="BE21" s="40" t="str">
        <f>IFERROR(#REF!/GAMSlim2!BD21,"")</f>
        <v/>
      </c>
      <c r="BF21" s="40" t="str">
        <f>IFERROR(#REF!/GAMSlim2!BE21,"")</f>
        <v/>
      </c>
      <c r="BG21" s="40" t="str">
        <f>IFERROR(#REF!/GAMSlim2!BF21,"")</f>
        <v/>
      </c>
      <c r="BH21" s="40" t="str">
        <f>IFERROR(#REF!/GAMSlim2!BG21,"")</f>
        <v/>
      </c>
      <c r="BI21" s="40" t="str">
        <f>IFERROR(#REF!/GAMSlim2!BH21,"")</f>
        <v/>
      </c>
      <c r="BJ21" s="40" t="str">
        <f>IFERROR(#REF!/GAMSlim2!BI21,"")</f>
        <v/>
      </c>
    </row>
    <row r="22" spans="1:62" x14ac:dyDescent="0.15">
      <c r="A22" t="e">
        <f>#REF!</f>
        <v>#REF!</v>
      </c>
      <c r="B22" t="str">
        <f>GAMSbase!A22</f>
        <v>Initial Total Factor Productivity</v>
      </c>
      <c r="C22" s="40" t="str">
        <f>IFERROR(#REF!/GAMSlim2!B22,"")</f>
        <v/>
      </c>
      <c r="D22" s="40" t="str">
        <f>IFERROR(#REF!/GAMSlim2!C22,"")</f>
        <v/>
      </c>
      <c r="E22" s="40" t="str">
        <f>IFERROR(#REF!/GAMSlim2!D22,"")</f>
        <v/>
      </c>
      <c r="F22" s="40" t="str">
        <f>IFERROR(#REF!/GAMSlim2!E22,"")</f>
        <v/>
      </c>
      <c r="G22" s="40" t="str">
        <f>IFERROR(#REF!/GAMSlim2!F22,"")</f>
        <v/>
      </c>
      <c r="H22" s="40" t="str">
        <f>IFERROR(#REF!/GAMSlim2!G22,"")</f>
        <v/>
      </c>
      <c r="I22" s="40" t="str">
        <f>IFERROR(#REF!/GAMSlim2!H22,"")</f>
        <v/>
      </c>
      <c r="J22" s="40" t="str">
        <f>IFERROR(#REF!/GAMSlim2!I22,"")</f>
        <v/>
      </c>
      <c r="K22" s="40" t="str">
        <f>IFERROR(#REF!/GAMSlim2!J22,"")</f>
        <v/>
      </c>
      <c r="L22" s="40" t="str">
        <f>IFERROR(#REF!/GAMSlim2!K22,"")</f>
        <v/>
      </c>
      <c r="M22" s="40" t="str">
        <f>IFERROR(#REF!/GAMSlim2!L22,"")</f>
        <v/>
      </c>
      <c r="N22" s="40" t="str">
        <f>IFERROR(#REF!/GAMSlim2!M22,"")</f>
        <v/>
      </c>
      <c r="O22" s="40" t="str">
        <f>IFERROR(#REF!/GAMSlim2!N22,"")</f>
        <v/>
      </c>
      <c r="P22" s="40" t="str">
        <f>IFERROR(#REF!/GAMSlim2!O22,"")</f>
        <v/>
      </c>
      <c r="Q22" s="40" t="str">
        <f>IFERROR(#REF!/GAMSlim2!P22,"")</f>
        <v/>
      </c>
      <c r="R22" s="40" t="str">
        <f>IFERROR(#REF!/GAMSlim2!Q22,"")</f>
        <v/>
      </c>
      <c r="S22" s="40" t="str">
        <f>IFERROR(#REF!/GAMSlim2!R22,"")</f>
        <v/>
      </c>
      <c r="T22" s="40" t="str">
        <f>IFERROR(#REF!/GAMSlim2!S22,"")</f>
        <v/>
      </c>
      <c r="U22" s="40" t="str">
        <f>IFERROR(#REF!/GAMSlim2!T22,"")</f>
        <v/>
      </c>
      <c r="V22" s="40" t="str">
        <f>IFERROR(#REF!/GAMSlim2!U22,"")</f>
        <v/>
      </c>
      <c r="W22" s="40" t="str">
        <f>IFERROR(#REF!/GAMSlim2!V22,"")</f>
        <v/>
      </c>
      <c r="X22" s="40" t="str">
        <f>IFERROR(#REF!/GAMSlim2!W22,"")</f>
        <v/>
      </c>
      <c r="Y22" s="40" t="str">
        <f>IFERROR(#REF!/GAMSlim2!X22,"")</f>
        <v/>
      </c>
      <c r="Z22" s="40" t="str">
        <f>IFERROR(#REF!/GAMSlim2!Y22,"")</f>
        <v/>
      </c>
      <c r="AA22" s="40" t="str">
        <f>IFERROR(#REF!/GAMSlim2!Z22,"")</f>
        <v/>
      </c>
      <c r="AB22" s="40" t="str">
        <f>IFERROR(#REF!/GAMSlim2!AA22,"")</f>
        <v/>
      </c>
      <c r="AC22" s="40" t="str">
        <f>IFERROR(#REF!/GAMSlim2!AB22,"")</f>
        <v/>
      </c>
      <c r="AD22" s="40" t="str">
        <f>IFERROR(#REF!/GAMSlim2!AC22,"")</f>
        <v/>
      </c>
      <c r="AE22" s="40" t="str">
        <f>IFERROR(#REF!/GAMSlim2!AD22,"")</f>
        <v/>
      </c>
      <c r="AF22" s="40" t="str">
        <f>IFERROR(#REF!/GAMSlim2!AE22,"")</f>
        <v/>
      </c>
      <c r="AG22" s="40" t="str">
        <f>IFERROR(#REF!/GAMSlim2!AF22,"")</f>
        <v/>
      </c>
      <c r="AH22" s="40" t="str">
        <f>IFERROR(#REF!/GAMSlim2!AG22,"")</f>
        <v/>
      </c>
      <c r="AI22" s="40" t="str">
        <f>IFERROR(#REF!/GAMSlim2!AH22,"")</f>
        <v/>
      </c>
      <c r="AJ22" s="40" t="str">
        <f>IFERROR(#REF!/GAMSlim2!AI22,"")</f>
        <v/>
      </c>
      <c r="AK22" s="40" t="str">
        <f>IFERROR(#REF!/GAMSlim2!AJ22,"")</f>
        <v/>
      </c>
      <c r="AL22" s="40" t="str">
        <f>IFERROR(#REF!/GAMSlim2!AK22,"")</f>
        <v/>
      </c>
      <c r="AM22" s="40" t="str">
        <f>IFERROR(#REF!/GAMSlim2!AL22,"")</f>
        <v/>
      </c>
      <c r="AN22" s="40" t="str">
        <f>IFERROR(#REF!/GAMSlim2!AM22,"")</f>
        <v/>
      </c>
      <c r="AO22" s="40" t="str">
        <f>IFERROR(#REF!/GAMSlim2!AN22,"")</f>
        <v/>
      </c>
      <c r="AP22" s="40" t="str">
        <f>IFERROR(#REF!/GAMSlim2!AO22,"")</f>
        <v/>
      </c>
      <c r="AQ22" s="40" t="str">
        <f>IFERROR(#REF!/GAMSlim2!AP22,"")</f>
        <v/>
      </c>
      <c r="AR22" s="40" t="str">
        <f>IFERROR(#REF!/GAMSlim2!AQ22,"")</f>
        <v/>
      </c>
      <c r="AS22" s="40" t="str">
        <f>IFERROR(#REF!/GAMSlim2!AR22,"")</f>
        <v/>
      </c>
      <c r="AT22" s="40" t="str">
        <f>IFERROR(#REF!/GAMSlim2!AS22,"")</f>
        <v/>
      </c>
      <c r="AU22" s="40" t="str">
        <f>IFERROR(#REF!/GAMSlim2!AT22,"")</f>
        <v/>
      </c>
      <c r="AV22" s="40" t="str">
        <f>IFERROR(#REF!/GAMSlim2!AU22,"")</f>
        <v/>
      </c>
      <c r="AW22" s="40" t="str">
        <f>IFERROR(#REF!/GAMSlim2!AV22,"")</f>
        <v/>
      </c>
      <c r="AX22" s="40" t="str">
        <f>IFERROR(#REF!/GAMSlim2!AW22,"")</f>
        <v/>
      </c>
      <c r="AY22" s="40" t="str">
        <f>IFERROR(#REF!/GAMSlim2!AX22,"")</f>
        <v/>
      </c>
      <c r="AZ22" s="40" t="str">
        <f>IFERROR(#REF!/GAMSlim2!AY22,"")</f>
        <v/>
      </c>
      <c r="BA22" s="40" t="str">
        <f>IFERROR(#REF!/GAMSlim2!AZ22,"")</f>
        <v/>
      </c>
      <c r="BB22" s="40" t="str">
        <f>IFERROR(#REF!/GAMSlim2!BA22,"")</f>
        <v/>
      </c>
      <c r="BC22" s="40" t="str">
        <f>IFERROR(#REF!/GAMSlim2!BB22,"")</f>
        <v/>
      </c>
      <c r="BD22" s="40" t="str">
        <f>IFERROR(#REF!/GAMSlim2!BC22,"")</f>
        <v/>
      </c>
      <c r="BE22" s="40" t="str">
        <f>IFERROR(#REF!/GAMSlim2!BD22,"")</f>
        <v/>
      </c>
      <c r="BF22" s="40" t="str">
        <f>IFERROR(#REF!/GAMSlim2!BE22,"")</f>
        <v/>
      </c>
      <c r="BG22" s="40" t="str">
        <f>IFERROR(#REF!/GAMSlim2!BF22,"")</f>
        <v/>
      </c>
      <c r="BH22" s="40" t="str">
        <f>IFERROR(#REF!/GAMSlim2!BG22,"")</f>
        <v/>
      </c>
      <c r="BI22" s="40" t="str">
        <f>IFERROR(#REF!/GAMSlim2!BH22,"")</f>
        <v/>
      </c>
      <c r="BJ22" s="40" t="str">
        <f>IFERROR(#REF!/GAMSlim2!BI22,"")</f>
        <v/>
      </c>
    </row>
    <row r="23" spans="1:62" x14ac:dyDescent="0.15">
      <c r="A23" t="e">
        <f>#REF!</f>
        <v>#REF!</v>
      </c>
      <c r="B23" t="str">
        <f>GAMSbase!A23</f>
        <v>Rate of Growth of Productivity</v>
      </c>
      <c r="C23" s="40" t="str">
        <f>IFERROR(#REF!/GAMSlim2!B23,"")</f>
        <v/>
      </c>
      <c r="D23" s="40" t="str">
        <f>IFERROR(#REF!/GAMSlim2!C23,"")</f>
        <v/>
      </c>
      <c r="E23" s="40" t="str">
        <f>IFERROR(#REF!/GAMSlim2!D23,"")</f>
        <v/>
      </c>
      <c r="F23" s="40" t="str">
        <f>IFERROR(#REF!/GAMSlim2!E23,"")</f>
        <v/>
      </c>
      <c r="G23" s="40" t="str">
        <f>IFERROR(#REF!/GAMSlim2!F23,"")</f>
        <v/>
      </c>
      <c r="H23" s="40" t="str">
        <f>IFERROR(#REF!/GAMSlim2!G23,"")</f>
        <v/>
      </c>
      <c r="I23" s="40" t="str">
        <f>IFERROR(#REF!/GAMSlim2!H23,"")</f>
        <v/>
      </c>
      <c r="J23" s="40" t="str">
        <f>IFERROR(#REF!/GAMSlim2!I23,"")</f>
        <v/>
      </c>
      <c r="K23" s="40" t="str">
        <f>IFERROR(#REF!/GAMSlim2!J23,"")</f>
        <v/>
      </c>
      <c r="L23" s="40" t="str">
        <f>IFERROR(#REF!/GAMSlim2!K23,"")</f>
        <v/>
      </c>
      <c r="M23" s="40" t="str">
        <f>IFERROR(#REF!/GAMSlim2!L23,"")</f>
        <v/>
      </c>
      <c r="N23" s="40" t="str">
        <f>IFERROR(#REF!/GAMSlim2!M23,"")</f>
        <v/>
      </c>
      <c r="O23" s="40" t="str">
        <f>IFERROR(#REF!/GAMSlim2!N23,"")</f>
        <v/>
      </c>
      <c r="P23" s="40" t="str">
        <f>IFERROR(#REF!/GAMSlim2!O23,"")</f>
        <v/>
      </c>
      <c r="Q23" s="40" t="str">
        <f>IFERROR(#REF!/GAMSlim2!P23,"")</f>
        <v/>
      </c>
      <c r="R23" s="40" t="str">
        <f>IFERROR(#REF!/GAMSlim2!Q23,"")</f>
        <v/>
      </c>
      <c r="S23" s="40" t="str">
        <f>IFERROR(#REF!/GAMSlim2!R23,"")</f>
        <v/>
      </c>
      <c r="T23" s="40" t="str">
        <f>IFERROR(#REF!/GAMSlim2!S23,"")</f>
        <v/>
      </c>
      <c r="U23" s="40" t="str">
        <f>IFERROR(#REF!/GAMSlim2!T23,"")</f>
        <v/>
      </c>
      <c r="V23" s="40" t="str">
        <f>IFERROR(#REF!/GAMSlim2!U23,"")</f>
        <v/>
      </c>
      <c r="W23" s="40" t="str">
        <f>IFERROR(#REF!/GAMSlim2!V23,"")</f>
        <v/>
      </c>
      <c r="X23" s="40" t="str">
        <f>IFERROR(#REF!/GAMSlim2!W23,"")</f>
        <v/>
      </c>
      <c r="Y23" s="40" t="str">
        <f>IFERROR(#REF!/GAMSlim2!X23,"")</f>
        <v/>
      </c>
      <c r="Z23" s="40" t="str">
        <f>IFERROR(#REF!/GAMSlim2!Y23,"")</f>
        <v/>
      </c>
      <c r="AA23" s="40" t="str">
        <f>IFERROR(#REF!/GAMSlim2!Z23,"")</f>
        <v/>
      </c>
      <c r="AB23" s="40" t="str">
        <f>IFERROR(#REF!/GAMSlim2!AA23,"")</f>
        <v/>
      </c>
      <c r="AC23" s="40" t="str">
        <f>IFERROR(#REF!/GAMSlim2!AB23,"")</f>
        <v/>
      </c>
      <c r="AD23" s="40" t="str">
        <f>IFERROR(#REF!/GAMSlim2!AC23,"")</f>
        <v/>
      </c>
      <c r="AE23" s="40" t="str">
        <f>IFERROR(#REF!/GAMSlim2!AD23,"")</f>
        <v/>
      </c>
      <c r="AF23" s="40" t="str">
        <f>IFERROR(#REF!/GAMSlim2!AE23,"")</f>
        <v/>
      </c>
      <c r="AG23" s="40" t="str">
        <f>IFERROR(#REF!/GAMSlim2!AF23,"")</f>
        <v/>
      </c>
      <c r="AH23" s="40" t="str">
        <f>IFERROR(#REF!/GAMSlim2!AG23,"")</f>
        <v/>
      </c>
      <c r="AI23" s="40" t="str">
        <f>IFERROR(#REF!/GAMSlim2!AH23,"")</f>
        <v/>
      </c>
      <c r="AJ23" s="40" t="str">
        <f>IFERROR(#REF!/GAMSlim2!AI23,"")</f>
        <v/>
      </c>
      <c r="AK23" s="40" t="str">
        <f>IFERROR(#REF!/GAMSlim2!AJ23,"")</f>
        <v/>
      </c>
      <c r="AL23" s="40" t="str">
        <f>IFERROR(#REF!/GAMSlim2!AK23,"")</f>
        <v/>
      </c>
      <c r="AM23" s="40" t="str">
        <f>IFERROR(#REF!/GAMSlim2!AL23,"")</f>
        <v/>
      </c>
      <c r="AN23" s="40" t="str">
        <f>IFERROR(#REF!/GAMSlim2!AM23,"")</f>
        <v/>
      </c>
      <c r="AO23" s="40" t="str">
        <f>IFERROR(#REF!/GAMSlim2!AN23,"")</f>
        <v/>
      </c>
      <c r="AP23" s="40" t="str">
        <f>IFERROR(#REF!/GAMSlim2!AO23,"")</f>
        <v/>
      </c>
      <c r="AQ23" s="40" t="str">
        <f>IFERROR(#REF!/GAMSlim2!AP23,"")</f>
        <v/>
      </c>
      <c r="AR23" s="40" t="str">
        <f>IFERROR(#REF!/GAMSlim2!AQ23,"")</f>
        <v/>
      </c>
      <c r="AS23" s="40" t="str">
        <f>IFERROR(#REF!/GAMSlim2!AR23,"")</f>
        <v/>
      </c>
      <c r="AT23" s="40" t="str">
        <f>IFERROR(#REF!/GAMSlim2!AS23,"")</f>
        <v/>
      </c>
      <c r="AU23" s="40" t="str">
        <f>IFERROR(#REF!/GAMSlim2!AT23,"")</f>
        <v/>
      </c>
      <c r="AV23" s="40" t="str">
        <f>IFERROR(#REF!/GAMSlim2!AU23,"")</f>
        <v/>
      </c>
      <c r="AW23" s="40" t="str">
        <f>IFERROR(#REF!/GAMSlim2!AV23,"")</f>
        <v/>
      </c>
      <c r="AX23" s="40" t="str">
        <f>IFERROR(#REF!/GAMSlim2!AW23,"")</f>
        <v/>
      </c>
      <c r="AY23" s="40" t="str">
        <f>IFERROR(#REF!/GAMSlim2!AX23,"")</f>
        <v/>
      </c>
      <c r="AZ23" s="40" t="str">
        <f>IFERROR(#REF!/GAMSlim2!AY23,"")</f>
        <v/>
      </c>
      <c r="BA23" s="40" t="str">
        <f>IFERROR(#REF!/GAMSlim2!AZ23,"")</f>
        <v/>
      </c>
      <c r="BB23" s="40" t="str">
        <f>IFERROR(#REF!/GAMSlim2!BA23,"")</f>
        <v/>
      </c>
      <c r="BC23" s="40" t="str">
        <f>IFERROR(#REF!/GAMSlim2!BB23,"")</f>
        <v/>
      </c>
      <c r="BD23" s="40" t="str">
        <f>IFERROR(#REF!/GAMSlim2!BC23,"")</f>
        <v/>
      </c>
      <c r="BE23" s="40" t="str">
        <f>IFERROR(#REF!/GAMSlim2!BD23,"")</f>
        <v/>
      </c>
      <c r="BF23" s="40" t="str">
        <f>IFERROR(#REF!/GAMSlim2!BE23,"")</f>
        <v/>
      </c>
      <c r="BG23" s="40" t="str">
        <f>IFERROR(#REF!/GAMSlim2!BF23,"")</f>
        <v/>
      </c>
      <c r="BH23" s="40" t="str">
        <f>IFERROR(#REF!/GAMSlim2!BG23,"")</f>
        <v/>
      </c>
      <c r="BI23" s="40" t="str">
        <f>IFERROR(#REF!/GAMSlim2!BH23,"")</f>
        <v/>
      </c>
      <c r="BJ23" s="40" t="str">
        <f>IFERROR(#REF!/GAMSlim2!BI23,"")</f>
        <v/>
      </c>
    </row>
    <row r="24" spans="1:62" x14ac:dyDescent="0.15">
      <c r="A24" t="e">
        <f>#REF!</f>
        <v>#REF!</v>
      </c>
      <c r="B24" t="str">
        <f>GAMSbase!A24</f>
        <v>* DAMAGE FUNCTION</v>
      </c>
      <c r="C24" s="40" t="str">
        <f>IFERROR(#REF!/GAMSlim2!B24,"")</f>
        <v/>
      </c>
      <c r="D24" s="40" t="str">
        <f>IFERROR(#REF!/GAMSlim2!C24,"")</f>
        <v/>
      </c>
      <c r="E24" s="40" t="str">
        <f>IFERROR(#REF!/GAMSlim2!D24,"")</f>
        <v/>
      </c>
      <c r="F24" s="40" t="str">
        <f>IFERROR(#REF!/GAMSlim2!E24,"")</f>
        <v/>
      </c>
      <c r="G24" s="40" t="str">
        <f>IFERROR(#REF!/GAMSlim2!F24,"")</f>
        <v/>
      </c>
      <c r="H24" s="40" t="str">
        <f>IFERROR(#REF!/GAMSlim2!G24,"")</f>
        <v/>
      </c>
      <c r="I24" s="40" t="str">
        <f>IFERROR(#REF!/GAMSlim2!H24,"")</f>
        <v/>
      </c>
      <c r="J24" s="40" t="str">
        <f>IFERROR(#REF!/GAMSlim2!I24,"")</f>
        <v/>
      </c>
      <c r="K24" s="40" t="str">
        <f>IFERROR(#REF!/GAMSlim2!J24,"")</f>
        <v/>
      </c>
      <c r="L24" s="40" t="str">
        <f>IFERROR(#REF!/GAMSlim2!K24,"")</f>
        <v/>
      </c>
      <c r="M24" s="40" t="str">
        <f>IFERROR(#REF!/GAMSlim2!L24,"")</f>
        <v/>
      </c>
      <c r="N24" s="40" t="str">
        <f>IFERROR(#REF!/GAMSlim2!M24,"")</f>
        <v/>
      </c>
      <c r="O24" s="40" t="str">
        <f>IFERROR(#REF!/GAMSlim2!N24,"")</f>
        <v/>
      </c>
      <c r="P24" s="40" t="str">
        <f>IFERROR(#REF!/GAMSlim2!O24,"")</f>
        <v/>
      </c>
      <c r="Q24" s="40" t="str">
        <f>IFERROR(#REF!/GAMSlim2!P24,"")</f>
        <v/>
      </c>
      <c r="R24" s="40" t="str">
        <f>IFERROR(#REF!/GAMSlim2!Q24,"")</f>
        <v/>
      </c>
      <c r="S24" s="40" t="str">
        <f>IFERROR(#REF!/GAMSlim2!R24,"")</f>
        <v/>
      </c>
      <c r="T24" s="40" t="str">
        <f>IFERROR(#REF!/GAMSlim2!S24,"")</f>
        <v/>
      </c>
      <c r="U24" s="40" t="str">
        <f>IFERROR(#REF!/GAMSlim2!T24,"")</f>
        <v/>
      </c>
      <c r="V24" s="40" t="str">
        <f>IFERROR(#REF!/GAMSlim2!U24,"")</f>
        <v/>
      </c>
      <c r="W24" s="40" t="str">
        <f>IFERROR(#REF!/GAMSlim2!V24,"")</f>
        <v/>
      </c>
      <c r="X24" s="40" t="str">
        <f>IFERROR(#REF!/GAMSlim2!W24,"")</f>
        <v/>
      </c>
      <c r="Y24" s="40" t="str">
        <f>IFERROR(#REF!/GAMSlim2!X24,"")</f>
        <v/>
      </c>
      <c r="Z24" s="40" t="str">
        <f>IFERROR(#REF!/GAMSlim2!Y24,"")</f>
        <v/>
      </c>
      <c r="AA24" s="40" t="str">
        <f>IFERROR(#REF!/GAMSlim2!Z24,"")</f>
        <v/>
      </c>
      <c r="AB24" s="40" t="str">
        <f>IFERROR(#REF!/GAMSlim2!AA24,"")</f>
        <v/>
      </c>
      <c r="AC24" s="40" t="str">
        <f>IFERROR(#REF!/GAMSlim2!AB24,"")</f>
        <v/>
      </c>
      <c r="AD24" s="40" t="str">
        <f>IFERROR(#REF!/GAMSlim2!AC24,"")</f>
        <v/>
      </c>
      <c r="AE24" s="40" t="str">
        <f>IFERROR(#REF!/GAMSlim2!AD24,"")</f>
        <v/>
      </c>
      <c r="AF24" s="40" t="str">
        <f>IFERROR(#REF!/GAMSlim2!AE24,"")</f>
        <v/>
      </c>
      <c r="AG24" s="40" t="str">
        <f>IFERROR(#REF!/GAMSlim2!AF24,"")</f>
        <v/>
      </c>
      <c r="AH24" s="40" t="str">
        <f>IFERROR(#REF!/GAMSlim2!AG24,"")</f>
        <v/>
      </c>
      <c r="AI24" s="40" t="str">
        <f>IFERROR(#REF!/GAMSlim2!AH24,"")</f>
        <v/>
      </c>
      <c r="AJ24" s="40" t="str">
        <f>IFERROR(#REF!/GAMSlim2!AI24,"")</f>
        <v/>
      </c>
      <c r="AK24" s="40" t="str">
        <f>IFERROR(#REF!/GAMSlim2!AJ24,"")</f>
        <v/>
      </c>
      <c r="AL24" s="40" t="str">
        <f>IFERROR(#REF!/GAMSlim2!AK24,"")</f>
        <v/>
      </c>
      <c r="AM24" s="40" t="str">
        <f>IFERROR(#REF!/GAMSlim2!AL24,"")</f>
        <v/>
      </c>
      <c r="AN24" s="40" t="str">
        <f>IFERROR(#REF!/GAMSlim2!AM24,"")</f>
        <v/>
      </c>
      <c r="AO24" s="40" t="str">
        <f>IFERROR(#REF!/GAMSlim2!AN24,"")</f>
        <v/>
      </c>
      <c r="AP24" s="40" t="str">
        <f>IFERROR(#REF!/GAMSlim2!AO24,"")</f>
        <v/>
      </c>
      <c r="AQ24" s="40" t="str">
        <f>IFERROR(#REF!/GAMSlim2!AP24,"")</f>
        <v/>
      </c>
      <c r="AR24" s="40" t="str">
        <f>IFERROR(#REF!/GAMSlim2!AQ24,"")</f>
        <v/>
      </c>
      <c r="AS24" s="40" t="str">
        <f>IFERROR(#REF!/GAMSlim2!AR24,"")</f>
        <v/>
      </c>
      <c r="AT24" s="40" t="str">
        <f>IFERROR(#REF!/GAMSlim2!AS24,"")</f>
        <v/>
      </c>
      <c r="AU24" s="40" t="str">
        <f>IFERROR(#REF!/GAMSlim2!AT24,"")</f>
        <v/>
      </c>
      <c r="AV24" s="40" t="str">
        <f>IFERROR(#REF!/GAMSlim2!AU24,"")</f>
        <v/>
      </c>
      <c r="AW24" s="40" t="str">
        <f>IFERROR(#REF!/GAMSlim2!AV24,"")</f>
        <v/>
      </c>
      <c r="AX24" s="40" t="str">
        <f>IFERROR(#REF!/GAMSlim2!AW24,"")</f>
        <v/>
      </c>
      <c r="AY24" s="40" t="str">
        <f>IFERROR(#REF!/GAMSlim2!AX24,"")</f>
        <v/>
      </c>
      <c r="AZ24" s="40" t="str">
        <f>IFERROR(#REF!/GAMSlim2!AY24,"")</f>
        <v/>
      </c>
      <c r="BA24" s="40" t="str">
        <f>IFERROR(#REF!/GAMSlim2!AZ24,"")</f>
        <v/>
      </c>
      <c r="BB24" s="40" t="str">
        <f>IFERROR(#REF!/GAMSlim2!BA24,"")</f>
        <v/>
      </c>
      <c r="BC24" s="40" t="str">
        <f>IFERROR(#REF!/GAMSlim2!BB24,"")</f>
        <v/>
      </c>
      <c r="BD24" s="40" t="str">
        <f>IFERROR(#REF!/GAMSlim2!BC24,"")</f>
        <v/>
      </c>
      <c r="BE24" s="40" t="str">
        <f>IFERROR(#REF!/GAMSlim2!BD24,"")</f>
        <v/>
      </c>
      <c r="BF24" s="40" t="str">
        <f>IFERROR(#REF!/GAMSlim2!BE24,"")</f>
        <v/>
      </c>
      <c r="BG24" s="40" t="str">
        <f>IFERROR(#REF!/GAMSlim2!BF24,"")</f>
        <v/>
      </c>
      <c r="BH24" s="40" t="str">
        <f>IFERROR(#REF!/GAMSlim2!BG24,"")</f>
        <v/>
      </c>
      <c r="BI24" s="40" t="str">
        <f>IFERROR(#REF!/GAMSlim2!BH24,"")</f>
        <v/>
      </c>
      <c r="BJ24" s="40" t="str">
        <f>IFERROR(#REF!/GAMSlim2!BI24,"")</f>
        <v/>
      </c>
    </row>
    <row r="25" spans="1:62" x14ac:dyDescent="0.15">
      <c r="A25" t="e">
        <f>#REF!</f>
        <v>#REF!</v>
      </c>
      <c r="B25" t="str">
        <f>GAMSbase!A25</f>
        <v>Damage Coefficient on Temperature</v>
      </c>
      <c r="C25" s="40" t="str">
        <f>IFERROR(#REF!/GAMSlim2!B25,"")</f>
        <v/>
      </c>
      <c r="D25" s="40" t="str">
        <f>IFERROR(#REF!/GAMSlim2!C25,"")</f>
        <v/>
      </c>
      <c r="E25" s="40" t="str">
        <f>IFERROR(#REF!/GAMSlim2!D25,"")</f>
        <v/>
      </c>
      <c r="F25" s="40" t="str">
        <f>IFERROR(#REF!/GAMSlim2!E25,"")</f>
        <v/>
      </c>
      <c r="G25" s="40" t="str">
        <f>IFERROR(#REF!/GAMSlim2!F25,"")</f>
        <v/>
      </c>
      <c r="H25" s="40" t="str">
        <f>IFERROR(#REF!/GAMSlim2!G25,"")</f>
        <v/>
      </c>
      <c r="I25" s="40" t="str">
        <f>IFERROR(#REF!/GAMSlim2!H25,"")</f>
        <v/>
      </c>
      <c r="J25" s="40" t="str">
        <f>IFERROR(#REF!/GAMSlim2!I25,"")</f>
        <v/>
      </c>
      <c r="K25" s="40" t="str">
        <f>IFERROR(#REF!/GAMSlim2!J25,"")</f>
        <v/>
      </c>
      <c r="L25" s="40" t="str">
        <f>IFERROR(#REF!/GAMSlim2!K25,"")</f>
        <v/>
      </c>
      <c r="M25" s="40" t="str">
        <f>IFERROR(#REF!/GAMSlim2!L25,"")</f>
        <v/>
      </c>
      <c r="N25" s="40" t="str">
        <f>IFERROR(#REF!/GAMSlim2!M25,"")</f>
        <v/>
      </c>
      <c r="O25" s="40" t="str">
        <f>IFERROR(#REF!/GAMSlim2!N25,"")</f>
        <v/>
      </c>
      <c r="P25" s="40" t="str">
        <f>IFERROR(#REF!/GAMSlim2!O25,"")</f>
        <v/>
      </c>
      <c r="Q25" s="40" t="str">
        <f>IFERROR(#REF!/GAMSlim2!P25,"")</f>
        <v/>
      </c>
      <c r="R25" s="40" t="str">
        <f>IFERROR(#REF!/GAMSlim2!Q25,"")</f>
        <v/>
      </c>
      <c r="S25" s="40" t="str">
        <f>IFERROR(#REF!/GAMSlim2!R25,"")</f>
        <v/>
      </c>
      <c r="T25" s="40" t="str">
        <f>IFERROR(#REF!/GAMSlim2!S25,"")</f>
        <v/>
      </c>
      <c r="U25" s="40" t="str">
        <f>IFERROR(#REF!/GAMSlim2!T25,"")</f>
        <v/>
      </c>
      <c r="V25" s="40" t="str">
        <f>IFERROR(#REF!/GAMSlim2!U25,"")</f>
        <v/>
      </c>
      <c r="W25" s="40" t="str">
        <f>IFERROR(#REF!/GAMSlim2!V25,"")</f>
        <v/>
      </c>
      <c r="X25" s="40" t="str">
        <f>IFERROR(#REF!/GAMSlim2!W25,"")</f>
        <v/>
      </c>
      <c r="Y25" s="40" t="str">
        <f>IFERROR(#REF!/GAMSlim2!X25,"")</f>
        <v/>
      </c>
      <c r="Z25" s="40" t="str">
        <f>IFERROR(#REF!/GAMSlim2!Y25,"")</f>
        <v/>
      </c>
      <c r="AA25" s="40" t="str">
        <f>IFERROR(#REF!/GAMSlim2!Z25,"")</f>
        <v/>
      </c>
      <c r="AB25" s="40" t="str">
        <f>IFERROR(#REF!/GAMSlim2!AA25,"")</f>
        <v/>
      </c>
      <c r="AC25" s="40" t="str">
        <f>IFERROR(#REF!/GAMSlim2!AB25,"")</f>
        <v/>
      </c>
      <c r="AD25" s="40" t="str">
        <f>IFERROR(#REF!/GAMSlim2!AC25,"")</f>
        <v/>
      </c>
      <c r="AE25" s="40" t="str">
        <f>IFERROR(#REF!/GAMSlim2!AD25,"")</f>
        <v/>
      </c>
      <c r="AF25" s="40" t="str">
        <f>IFERROR(#REF!/GAMSlim2!AE25,"")</f>
        <v/>
      </c>
      <c r="AG25" s="40" t="str">
        <f>IFERROR(#REF!/GAMSlim2!AF25,"")</f>
        <v/>
      </c>
      <c r="AH25" s="40" t="str">
        <f>IFERROR(#REF!/GAMSlim2!AG25,"")</f>
        <v/>
      </c>
      <c r="AI25" s="40" t="str">
        <f>IFERROR(#REF!/GAMSlim2!AH25,"")</f>
        <v/>
      </c>
      <c r="AJ25" s="40" t="str">
        <f>IFERROR(#REF!/GAMSlim2!AI25,"")</f>
        <v/>
      </c>
      <c r="AK25" s="40" t="str">
        <f>IFERROR(#REF!/GAMSlim2!AJ25,"")</f>
        <v/>
      </c>
      <c r="AL25" s="40" t="str">
        <f>IFERROR(#REF!/GAMSlim2!AK25,"")</f>
        <v/>
      </c>
      <c r="AM25" s="40" t="str">
        <f>IFERROR(#REF!/GAMSlim2!AL25,"")</f>
        <v/>
      </c>
      <c r="AN25" s="40" t="str">
        <f>IFERROR(#REF!/GAMSlim2!AM25,"")</f>
        <v/>
      </c>
      <c r="AO25" s="40" t="str">
        <f>IFERROR(#REF!/GAMSlim2!AN25,"")</f>
        <v/>
      </c>
      <c r="AP25" s="40" t="str">
        <f>IFERROR(#REF!/GAMSlim2!AO25,"")</f>
        <v/>
      </c>
      <c r="AQ25" s="40" t="str">
        <f>IFERROR(#REF!/GAMSlim2!AP25,"")</f>
        <v/>
      </c>
      <c r="AR25" s="40" t="str">
        <f>IFERROR(#REF!/GAMSlim2!AQ25,"")</f>
        <v/>
      </c>
      <c r="AS25" s="40" t="str">
        <f>IFERROR(#REF!/GAMSlim2!AR25,"")</f>
        <v/>
      </c>
      <c r="AT25" s="40" t="str">
        <f>IFERROR(#REF!/GAMSlim2!AS25,"")</f>
        <v/>
      </c>
      <c r="AU25" s="40" t="str">
        <f>IFERROR(#REF!/GAMSlim2!AT25,"")</f>
        <v/>
      </c>
      <c r="AV25" s="40" t="str">
        <f>IFERROR(#REF!/GAMSlim2!AU25,"")</f>
        <v/>
      </c>
      <c r="AW25" s="40" t="str">
        <f>IFERROR(#REF!/GAMSlim2!AV25,"")</f>
        <v/>
      </c>
      <c r="AX25" s="40" t="str">
        <f>IFERROR(#REF!/GAMSlim2!AW25,"")</f>
        <v/>
      </c>
      <c r="AY25" s="40" t="str">
        <f>IFERROR(#REF!/GAMSlim2!AX25,"")</f>
        <v/>
      </c>
      <c r="AZ25" s="40" t="str">
        <f>IFERROR(#REF!/GAMSlim2!AY25,"")</f>
        <v/>
      </c>
      <c r="BA25" s="40" t="str">
        <f>IFERROR(#REF!/GAMSlim2!AZ25,"")</f>
        <v/>
      </c>
      <c r="BB25" s="40" t="str">
        <f>IFERROR(#REF!/GAMSlim2!BA25,"")</f>
        <v/>
      </c>
      <c r="BC25" s="40" t="str">
        <f>IFERROR(#REF!/GAMSlim2!BB25,"")</f>
        <v/>
      </c>
      <c r="BD25" s="40" t="str">
        <f>IFERROR(#REF!/GAMSlim2!BC25,"")</f>
        <v/>
      </c>
      <c r="BE25" s="40" t="str">
        <f>IFERROR(#REF!/GAMSlim2!BD25,"")</f>
        <v/>
      </c>
      <c r="BF25" s="40" t="str">
        <f>IFERROR(#REF!/GAMSlim2!BE25,"")</f>
        <v/>
      </c>
      <c r="BG25" s="40" t="str">
        <f>IFERROR(#REF!/GAMSlim2!BF25,"")</f>
        <v/>
      </c>
      <c r="BH25" s="40" t="str">
        <f>IFERROR(#REF!/GAMSlim2!BG25,"")</f>
        <v/>
      </c>
      <c r="BI25" s="40" t="str">
        <f>IFERROR(#REF!/GAMSlim2!BH25,"")</f>
        <v/>
      </c>
      <c r="BJ25" s="40" t="str">
        <f>IFERROR(#REF!/GAMSlim2!BI25,"")</f>
        <v/>
      </c>
    </row>
    <row r="26" spans="1:62" x14ac:dyDescent="0.15">
      <c r="A26" t="e">
        <f>#REF!</f>
        <v>#REF!</v>
      </c>
      <c r="B26" t="str">
        <f>GAMSbase!A26</f>
        <v>Damage Coefficient on Temperature ^2</v>
      </c>
      <c r="C26" s="40" t="str">
        <f>IFERROR(#REF!/GAMSlim2!B26,"")</f>
        <v/>
      </c>
      <c r="D26" s="40" t="str">
        <f>IFERROR(#REF!/GAMSlim2!C26,"")</f>
        <v/>
      </c>
      <c r="E26" s="40" t="str">
        <f>IFERROR(#REF!/GAMSlim2!D26,"")</f>
        <v/>
      </c>
      <c r="F26" s="40" t="str">
        <f>IFERROR(#REF!/GAMSlim2!E26,"")</f>
        <v/>
      </c>
      <c r="G26" s="40" t="str">
        <f>IFERROR(#REF!/GAMSlim2!F26,"")</f>
        <v/>
      </c>
      <c r="H26" s="40" t="str">
        <f>IFERROR(#REF!/GAMSlim2!G26,"")</f>
        <v/>
      </c>
      <c r="I26" s="40" t="str">
        <f>IFERROR(#REF!/GAMSlim2!H26,"")</f>
        <v/>
      </c>
      <c r="J26" s="40" t="str">
        <f>IFERROR(#REF!/GAMSlim2!I26,"")</f>
        <v/>
      </c>
      <c r="K26" s="40" t="str">
        <f>IFERROR(#REF!/GAMSlim2!J26,"")</f>
        <v/>
      </c>
      <c r="L26" s="40" t="str">
        <f>IFERROR(#REF!/GAMSlim2!K26,"")</f>
        <v/>
      </c>
      <c r="M26" s="40" t="str">
        <f>IFERROR(#REF!/GAMSlim2!L26,"")</f>
        <v/>
      </c>
      <c r="N26" s="40" t="str">
        <f>IFERROR(#REF!/GAMSlim2!M26,"")</f>
        <v/>
      </c>
      <c r="O26" s="40" t="str">
        <f>IFERROR(#REF!/GAMSlim2!N26,"")</f>
        <v/>
      </c>
      <c r="P26" s="40" t="str">
        <f>IFERROR(#REF!/GAMSlim2!O26,"")</f>
        <v/>
      </c>
      <c r="Q26" s="40" t="str">
        <f>IFERROR(#REF!/GAMSlim2!P26,"")</f>
        <v/>
      </c>
      <c r="R26" s="40" t="str">
        <f>IFERROR(#REF!/GAMSlim2!Q26,"")</f>
        <v/>
      </c>
      <c r="S26" s="40" t="str">
        <f>IFERROR(#REF!/GAMSlim2!R26,"")</f>
        <v/>
      </c>
      <c r="T26" s="40" t="str">
        <f>IFERROR(#REF!/GAMSlim2!S26,"")</f>
        <v/>
      </c>
      <c r="U26" s="40" t="str">
        <f>IFERROR(#REF!/GAMSlim2!T26,"")</f>
        <v/>
      </c>
      <c r="V26" s="40" t="str">
        <f>IFERROR(#REF!/GAMSlim2!U26,"")</f>
        <v/>
      </c>
      <c r="W26" s="40" t="str">
        <f>IFERROR(#REF!/GAMSlim2!V26,"")</f>
        <v/>
      </c>
      <c r="X26" s="40" t="str">
        <f>IFERROR(#REF!/GAMSlim2!W26,"")</f>
        <v/>
      </c>
      <c r="Y26" s="40" t="str">
        <f>IFERROR(#REF!/GAMSlim2!X26,"")</f>
        <v/>
      </c>
      <c r="Z26" s="40" t="str">
        <f>IFERROR(#REF!/GAMSlim2!Y26,"")</f>
        <v/>
      </c>
      <c r="AA26" s="40" t="str">
        <f>IFERROR(#REF!/GAMSlim2!Z26,"")</f>
        <v/>
      </c>
      <c r="AB26" s="40" t="str">
        <f>IFERROR(#REF!/GAMSlim2!AA26,"")</f>
        <v/>
      </c>
      <c r="AC26" s="40" t="str">
        <f>IFERROR(#REF!/GAMSlim2!AB26,"")</f>
        <v/>
      </c>
      <c r="AD26" s="40" t="str">
        <f>IFERROR(#REF!/GAMSlim2!AC26,"")</f>
        <v/>
      </c>
      <c r="AE26" s="40" t="str">
        <f>IFERROR(#REF!/GAMSlim2!AD26,"")</f>
        <v/>
      </c>
      <c r="AF26" s="40" t="str">
        <f>IFERROR(#REF!/GAMSlim2!AE26,"")</f>
        <v/>
      </c>
      <c r="AG26" s="40" t="str">
        <f>IFERROR(#REF!/GAMSlim2!AF26,"")</f>
        <v/>
      </c>
      <c r="AH26" s="40" t="str">
        <f>IFERROR(#REF!/GAMSlim2!AG26,"")</f>
        <v/>
      </c>
      <c r="AI26" s="40" t="str">
        <f>IFERROR(#REF!/GAMSlim2!AH26,"")</f>
        <v/>
      </c>
      <c r="AJ26" s="40" t="str">
        <f>IFERROR(#REF!/GAMSlim2!AI26,"")</f>
        <v/>
      </c>
      <c r="AK26" s="40" t="str">
        <f>IFERROR(#REF!/GAMSlim2!AJ26,"")</f>
        <v/>
      </c>
      <c r="AL26" s="40" t="str">
        <f>IFERROR(#REF!/GAMSlim2!AK26,"")</f>
        <v/>
      </c>
      <c r="AM26" s="40" t="str">
        <f>IFERROR(#REF!/GAMSlim2!AL26,"")</f>
        <v/>
      </c>
      <c r="AN26" s="40" t="str">
        <f>IFERROR(#REF!/GAMSlim2!AM26,"")</f>
        <v/>
      </c>
      <c r="AO26" s="40" t="str">
        <f>IFERROR(#REF!/GAMSlim2!AN26,"")</f>
        <v/>
      </c>
      <c r="AP26" s="40" t="str">
        <f>IFERROR(#REF!/GAMSlim2!AO26,"")</f>
        <v/>
      </c>
      <c r="AQ26" s="40" t="str">
        <f>IFERROR(#REF!/GAMSlim2!AP26,"")</f>
        <v/>
      </c>
      <c r="AR26" s="40" t="str">
        <f>IFERROR(#REF!/GAMSlim2!AQ26,"")</f>
        <v/>
      </c>
      <c r="AS26" s="40" t="str">
        <f>IFERROR(#REF!/GAMSlim2!AR26,"")</f>
        <v/>
      </c>
      <c r="AT26" s="40" t="str">
        <f>IFERROR(#REF!/GAMSlim2!AS26,"")</f>
        <v/>
      </c>
      <c r="AU26" s="40" t="str">
        <f>IFERROR(#REF!/GAMSlim2!AT26,"")</f>
        <v/>
      </c>
      <c r="AV26" s="40" t="str">
        <f>IFERROR(#REF!/GAMSlim2!AU26,"")</f>
        <v/>
      </c>
      <c r="AW26" s="40" t="str">
        <f>IFERROR(#REF!/GAMSlim2!AV26,"")</f>
        <v/>
      </c>
      <c r="AX26" s="40" t="str">
        <f>IFERROR(#REF!/GAMSlim2!AW26,"")</f>
        <v/>
      </c>
      <c r="AY26" s="40" t="str">
        <f>IFERROR(#REF!/GAMSlim2!AX26,"")</f>
        <v/>
      </c>
      <c r="AZ26" s="40" t="str">
        <f>IFERROR(#REF!/GAMSlim2!AY26,"")</f>
        <v/>
      </c>
      <c r="BA26" s="40" t="str">
        <f>IFERROR(#REF!/GAMSlim2!AZ26,"")</f>
        <v/>
      </c>
      <c r="BB26" s="40" t="str">
        <f>IFERROR(#REF!/GAMSlim2!BA26,"")</f>
        <v/>
      </c>
      <c r="BC26" s="40" t="str">
        <f>IFERROR(#REF!/GAMSlim2!BB26,"")</f>
        <v/>
      </c>
      <c r="BD26" s="40" t="str">
        <f>IFERROR(#REF!/GAMSlim2!BC26,"")</f>
        <v/>
      </c>
      <c r="BE26" s="40" t="str">
        <f>IFERROR(#REF!/GAMSlim2!BD26,"")</f>
        <v/>
      </c>
      <c r="BF26" s="40" t="str">
        <f>IFERROR(#REF!/GAMSlim2!BE26,"")</f>
        <v/>
      </c>
      <c r="BG26" s="40" t="str">
        <f>IFERROR(#REF!/GAMSlim2!BF26,"")</f>
        <v/>
      </c>
      <c r="BH26" s="40" t="str">
        <f>IFERROR(#REF!/GAMSlim2!BG26,"")</f>
        <v/>
      </c>
      <c r="BI26" s="40" t="str">
        <f>IFERROR(#REF!/GAMSlim2!BH26,"")</f>
        <v/>
      </c>
      <c r="BJ26" s="40" t="str">
        <f>IFERROR(#REF!/GAMSlim2!BI26,"")</f>
        <v/>
      </c>
    </row>
    <row r="27" spans="1:62" x14ac:dyDescent="0.15">
      <c r="A27" t="e">
        <f>#REF!</f>
        <v>#REF!</v>
      </c>
      <c r="B27" t="str">
        <f>GAMSbase!A27</f>
        <v>Exponent on Damages</v>
      </c>
      <c r="C27" s="40" t="str">
        <f>IFERROR(#REF!/GAMSlim2!B27,"")</f>
        <v/>
      </c>
      <c r="D27" s="40" t="str">
        <f>IFERROR(#REF!/GAMSlim2!C27,"")</f>
        <v/>
      </c>
      <c r="E27" s="40" t="str">
        <f>IFERROR(#REF!/GAMSlim2!D27,"")</f>
        <v/>
      </c>
      <c r="F27" s="40" t="str">
        <f>IFERROR(#REF!/GAMSlim2!E27,"")</f>
        <v/>
      </c>
      <c r="G27" s="40" t="str">
        <f>IFERROR(#REF!/GAMSlim2!F27,"")</f>
        <v/>
      </c>
      <c r="H27" s="40" t="str">
        <f>IFERROR(#REF!/GAMSlim2!G27,"")</f>
        <v/>
      </c>
      <c r="I27" s="40" t="str">
        <f>IFERROR(#REF!/GAMSlim2!H27,"")</f>
        <v/>
      </c>
      <c r="J27" s="40" t="str">
        <f>IFERROR(#REF!/GAMSlim2!I27,"")</f>
        <v/>
      </c>
      <c r="K27" s="40" t="str">
        <f>IFERROR(#REF!/GAMSlim2!J27,"")</f>
        <v/>
      </c>
      <c r="L27" s="40" t="str">
        <f>IFERROR(#REF!/GAMSlim2!K27,"")</f>
        <v/>
      </c>
      <c r="M27" s="40" t="str">
        <f>IFERROR(#REF!/GAMSlim2!L27,"")</f>
        <v/>
      </c>
      <c r="N27" s="40" t="str">
        <f>IFERROR(#REF!/GAMSlim2!M27,"")</f>
        <v/>
      </c>
      <c r="O27" s="40" t="str">
        <f>IFERROR(#REF!/GAMSlim2!N27,"")</f>
        <v/>
      </c>
      <c r="P27" s="40" t="str">
        <f>IFERROR(#REF!/GAMSlim2!O27,"")</f>
        <v/>
      </c>
      <c r="Q27" s="40" t="str">
        <f>IFERROR(#REF!/GAMSlim2!P27,"")</f>
        <v/>
      </c>
      <c r="R27" s="40" t="str">
        <f>IFERROR(#REF!/GAMSlim2!Q27,"")</f>
        <v/>
      </c>
      <c r="S27" s="40" t="str">
        <f>IFERROR(#REF!/GAMSlim2!R27,"")</f>
        <v/>
      </c>
      <c r="T27" s="40" t="str">
        <f>IFERROR(#REF!/GAMSlim2!S27,"")</f>
        <v/>
      </c>
      <c r="U27" s="40" t="str">
        <f>IFERROR(#REF!/GAMSlim2!T27,"")</f>
        <v/>
      </c>
      <c r="V27" s="40" t="str">
        <f>IFERROR(#REF!/GAMSlim2!U27,"")</f>
        <v/>
      </c>
      <c r="W27" s="40" t="str">
        <f>IFERROR(#REF!/GAMSlim2!V27,"")</f>
        <v/>
      </c>
      <c r="X27" s="40" t="str">
        <f>IFERROR(#REF!/GAMSlim2!W27,"")</f>
        <v/>
      </c>
      <c r="Y27" s="40" t="str">
        <f>IFERROR(#REF!/GAMSlim2!X27,"")</f>
        <v/>
      </c>
      <c r="Z27" s="40" t="str">
        <f>IFERROR(#REF!/GAMSlim2!Y27,"")</f>
        <v/>
      </c>
      <c r="AA27" s="40" t="str">
        <f>IFERROR(#REF!/GAMSlim2!Z27,"")</f>
        <v/>
      </c>
      <c r="AB27" s="40" t="str">
        <f>IFERROR(#REF!/GAMSlim2!AA27,"")</f>
        <v/>
      </c>
      <c r="AC27" s="40" t="str">
        <f>IFERROR(#REF!/GAMSlim2!AB27,"")</f>
        <v/>
      </c>
      <c r="AD27" s="40" t="str">
        <f>IFERROR(#REF!/GAMSlim2!AC27,"")</f>
        <v/>
      </c>
      <c r="AE27" s="40" t="str">
        <f>IFERROR(#REF!/GAMSlim2!AD27,"")</f>
        <v/>
      </c>
      <c r="AF27" s="40" t="str">
        <f>IFERROR(#REF!/GAMSlim2!AE27,"")</f>
        <v/>
      </c>
      <c r="AG27" s="40" t="str">
        <f>IFERROR(#REF!/GAMSlim2!AF27,"")</f>
        <v/>
      </c>
      <c r="AH27" s="40" t="str">
        <f>IFERROR(#REF!/GAMSlim2!AG27,"")</f>
        <v/>
      </c>
      <c r="AI27" s="40" t="str">
        <f>IFERROR(#REF!/GAMSlim2!AH27,"")</f>
        <v/>
      </c>
      <c r="AJ27" s="40" t="str">
        <f>IFERROR(#REF!/GAMSlim2!AI27,"")</f>
        <v/>
      </c>
      <c r="AK27" s="40" t="str">
        <f>IFERROR(#REF!/GAMSlim2!AJ27,"")</f>
        <v/>
      </c>
      <c r="AL27" s="40" t="str">
        <f>IFERROR(#REF!/GAMSlim2!AK27,"")</f>
        <v/>
      </c>
      <c r="AM27" s="40" t="str">
        <f>IFERROR(#REF!/GAMSlim2!AL27,"")</f>
        <v/>
      </c>
      <c r="AN27" s="40" t="str">
        <f>IFERROR(#REF!/GAMSlim2!AM27,"")</f>
        <v/>
      </c>
      <c r="AO27" s="40" t="str">
        <f>IFERROR(#REF!/GAMSlim2!AN27,"")</f>
        <v/>
      </c>
      <c r="AP27" s="40" t="str">
        <f>IFERROR(#REF!/GAMSlim2!AO27,"")</f>
        <v/>
      </c>
      <c r="AQ27" s="40" t="str">
        <f>IFERROR(#REF!/GAMSlim2!AP27,"")</f>
        <v/>
      </c>
      <c r="AR27" s="40" t="str">
        <f>IFERROR(#REF!/GAMSlim2!AQ27,"")</f>
        <v/>
      </c>
      <c r="AS27" s="40" t="str">
        <f>IFERROR(#REF!/GAMSlim2!AR27,"")</f>
        <v/>
      </c>
      <c r="AT27" s="40" t="str">
        <f>IFERROR(#REF!/GAMSlim2!AS27,"")</f>
        <v/>
      </c>
      <c r="AU27" s="40" t="str">
        <f>IFERROR(#REF!/GAMSlim2!AT27,"")</f>
        <v/>
      </c>
      <c r="AV27" s="40" t="str">
        <f>IFERROR(#REF!/GAMSlim2!AU27,"")</f>
        <v/>
      </c>
      <c r="AW27" s="40" t="str">
        <f>IFERROR(#REF!/GAMSlim2!AV27,"")</f>
        <v/>
      </c>
      <c r="AX27" s="40" t="str">
        <f>IFERROR(#REF!/GAMSlim2!AW27,"")</f>
        <v/>
      </c>
      <c r="AY27" s="40" t="str">
        <f>IFERROR(#REF!/GAMSlim2!AX27,"")</f>
        <v/>
      </c>
      <c r="AZ27" s="40" t="str">
        <f>IFERROR(#REF!/GAMSlim2!AY27,"")</f>
        <v/>
      </c>
      <c r="BA27" s="40" t="str">
        <f>IFERROR(#REF!/GAMSlim2!AZ27,"")</f>
        <v/>
      </c>
      <c r="BB27" s="40" t="str">
        <f>IFERROR(#REF!/GAMSlim2!BA27,"")</f>
        <v/>
      </c>
      <c r="BC27" s="40" t="str">
        <f>IFERROR(#REF!/GAMSlim2!BB27,"")</f>
        <v/>
      </c>
      <c r="BD27" s="40" t="str">
        <f>IFERROR(#REF!/GAMSlim2!BC27,"")</f>
        <v/>
      </c>
      <c r="BE27" s="40" t="str">
        <f>IFERROR(#REF!/GAMSlim2!BD27,"")</f>
        <v/>
      </c>
      <c r="BF27" s="40" t="str">
        <f>IFERROR(#REF!/GAMSlim2!BE27,"")</f>
        <v/>
      </c>
      <c r="BG27" s="40" t="str">
        <f>IFERROR(#REF!/GAMSlim2!BF27,"")</f>
        <v/>
      </c>
      <c r="BH27" s="40" t="str">
        <f>IFERROR(#REF!/GAMSlim2!BG27,"")</f>
        <v/>
      </c>
      <c r="BI27" s="40" t="str">
        <f>IFERROR(#REF!/GAMSlim2!BH27,"")</f>
        <v/>
      </c>
      <c r="BJ27" s="40" t="str">
        <f>IFERROR(#REF!/GAMSlim2!BI27,"")</f>
        <v/>
      </c>
    </row>
    <row r="28" spans="1:62" x14ac:dyDescent="0.15">
      <c r="A28" t="e">
        <f>#REF!</f>
        <v>#REF!</v>
      </c>
      <c r="B28" t="str">
        <f>GAMSbase!A28</f>
        <v>Threshold for Catastrophic Damages</v>
      </c>
      <c r="C28" s="40" t="str">
        <f>IFERROR(#REF!/GAMSlim2!B28,"")</f>
        <v/>
      </c>
      <c r="D28" s="40" t="str">
        <f>IFERROR(#REF!/GAMSlim2!C28,"")</f>
        <v/>
      </c>
      <c r="E28" s="40" t="str">
        <f>IFERROR(#REF!/GAMSlim2!D28,"")</f>
        <v/>
      </c>
      <c r="F28" s="40" t="str">
        <f>IFERROR(#REF!/GAMSlim2!E28,"")</f>
        <v/>
      </c>
      <c r="G28" s="40" t="str">
        <f>IFERROR(#REF!/GAMSlim2!F28,"")</f>
        <v/>
      </c>
      <c r="H28" s="40" t="str">
        <f>IFERROR(#REF!/GAMSlim2!G28,"")</f>
        <v/>
      </c>
      <c r="I28" s="40" t="str">
        <f>IFERROR(#REF!/GAMSlim2!H28,"")</f>
        <v/>
      </c>
      <c r="J28" s="40" t="str">
        <f>IFERROR(#REF!/GAMSlim2!I28,"")</f>
        <v/>
      </c>
      <c r="K28" s="40" t="str">
        <f>IFERROR(#REF!/GAMSlim2!J28,"")</f>
        <v/>
      </c>
      <c r="L28" s="40" t="str">
        <f>IFERROR(#REF!/GAMSlim2!K28,"")</f>
        <v/>
      </c>
      <c r="M28" s="40" t="str">
        <f>IFERROR(#REF!/GAMSlim2!L28,"")</f>
        <v/>
      </c>
      <c r="N28" s="40" t="str">
        <f>IFERROR(#REF!/GAMSlim2!M28,"")</f>
        <v/>
      </c>
      <c r="O28" s="40" t="str">
        <f>IFERROR(#REF!/GAMSlim2!N28,"")</f>
        <v/>
      </c>
      <c r="P28" s="40" t="str">
        <f>IFERROR(#REF!/GAMSlim2!O28,"")</f>
        <v/>
      </c>
      <c r="Q28" s="40" t="str">
        <f>IFERROR(#REF!/GAMSlim2!P28,"")</f>
        <v/>
      </c>
      <c r="R28" s="40" t="str">
        <f>IFERROR(#REF!/GAMSlim2!Q28,"")</f>
        <v/>
      </c>
      <c r="S28" s="40" t="str">
        <f>IFERROR(#REF!/GAMSlim2!R28,"")</f>
        <v/>
      </c>
      <c r="T28" s="40" t="str">
        <f>IFERROR(#REF!/GAMSlim2!S28,"")</f>
        <v/>
      </c>
      <c r="U28" s="40" t="str">
        <f>IFERROR(#REF!/GAMSlim2!T28,"")</f>
        <v/>
      </c>
      <c r="V28" s="40" t="str">
        <f>IFERROR(#REF!/GAMSlim2!U28,"")</f>
        <v/>
      </c>
      <c r="W28" s="40" t="str">
        <f>IFERROR(#REF!/GAMSlim2!V28,"")</f>
        <v/>
      </c>
      <c r="X28" s="40" t="str">
        <f>IFERROR(#REF!/GAMSlim2!W28,"")</f>
        <v/>
      </c>
      <c r="Y28" s="40" t="str">
        <f>IFERROR(#REF!/GAMSlim2!X28,"")</f>
        <v/>
      </c>
      <c r="Z28" s="40" t="str">
        <f>IFERROR(#REF!/GAMSlim2!Y28,"")</f>
        <v/>
      </c>
      <c r="AA28" s="40" t="str">
        <f>IFERROR(#REF!/GAMSlim2!Z28,"")</f>
        <v/>
      </c>
      <c r="AB28" s="40" t="str">
        <f>IFERROR(#REF!/GAMSlim2!AA28,"")</f>
        <v/>
      </c>
      <c r="AC28" s="40" t="str">
        <f>IFERROR(#REF!/GAMSlim2!AB28,"")</f>
        <v/>
      </c>
      <c r="AD28" s="40" t="str">
        <f>IFERROR(#REF!/GAMSlim2!AC28,"")</f>
        <v/>
      </c>
      <c r="AE28" s="40" t="str">
        <f>IFERROR(#REF!/GAMSlim2!AD28,"")</f>
        <v/>
      </c>
      <c r="AF28" s="40" t="str">
        <f>IFERROR(#REF!/GAMSlim2!AE28,"")</f>
        <v/>
      </c>
      <c r="AG28" s="40" t="str">
        <f>IFERROR(#REF!/GAMSlim2!AF28,"")</f>
        <v/>
      </c>
      <c r="AH28" s="40" t="str">
        <f>IFERROR(#REF!/GAMSlim2!AG28,"")</f>
        <v/>
      </c>
      <c r="AI28" s="40" t="str">
        <f>IFERROR(#REF!/GAMSlim2!AH28,"")</f>
        <v/>
      </c>
      <c r="AJ28" s="40" t="str">
        <f>IFERROR(#REF!/GAMSlim2!AI28,"")</f>
        <v/>
      </c>
      <c r="AK28" s="40" t="str">
        <f>IFERROR(#REF!/GAMSlim2!AJ28,"")</f>
        <v/>
      </c>
      <c r="AL28" s="40" t="str">
        <f>IFERROR(#REF!/GAMSlim2!AK28,"")</f>
        <v/>
      </c>
      <c r="AM28" s="40" t="str">
        <f>IFERROR(#REF!/GAMSlim2!AL28,"")</f>
        <v/>
      </c>
      <c r="AN28" s="40" t="str">
        <f>IFERROR(#REF!/GAMSlim2!AM28,"")</f>
        <v/>
      </c>
      <c r="AO28" s="40" t="str">
        <f>IFERROR(#REF!/GAMSlim2!AN28,"")</f>
        <v/>
      </c>
      <c r="AP28" s="40" t="str">
        <f>IFERROR(#REF!/GAMSlim2!AO28,"")</f>
        <v/>
      </c>
      <c r="AQ28" s="40" t="str">
        <f>IFERROR(#REF!/GAMSlim2!AP28,"")</f>
        <v/>
      </c>
      <c r="AR28" s="40" t="str">
        <f>IFERROR(#REF!/GAMSlim2!AQ28,"")</f>
        <v/>
      </c>
      <c r="AS28" s="40" t="str">
        <f>IFERROR(#REF!/GAMSlim2!AR28,"")</f>
        <v/>
      </c>
      <c r="AT28" s="40" t="str">
        <f>IFERROR(#REF!/GAMSlim2!AS28,"")</f>
        <v/>
      </c>
      <c r="AU28" s="40" t="str">
        <f>IFERROR(#REF!/GAMSlim2!AT28,"")</f>
        <v/>
      </c>
      <c r="AV28" s="40" t="str">
        <f>IFERROR(#REF!/GAMSlim2!AU28,"")</f>
        <v/>
      </c>
      <c r="AW28" s="40" t="str">
        <f>IFERROR(#REF!/GAMSlim2!AV28,"")</f>
        <v/>
      </c>
      <c r="AX28" s="40" t="str">
        <f>IFERROR(#REF!/GAMSlim2!AW28,"")</f>
        <v/>
      </c>
      <c r="AY28" s="40" t="str">
        <f>IFERROR(#REF!/GAMSlim2!AX28,"")</f>
        <v/>
      </c>
      <c r="AZ28" s="40" t="str">
        <f>IFERROR(#REF!/GAMSlim2!AY28,"")</f>
        <v/>
      </c>
      <c r="BA28" s="40" t="str">
        <f>IFERROR(#REF!/GAMSlim2!AZ28,"")</f>
        <v/>
      </c>
      <c r="BB28" s="40" t="str">
        <f>IFERROR(#REF!/GAMSlim2!BA28,"")</f>
        <v/>
      </c>
      <c r="BC28" s="40" t="str">
        <f>IFERROR(#REF!/GAMSlim2!BB28,"")</f>
        <v/>
      </c>
      <c r="BD28" s="40" t="str">
        <f>IFERROR(#REF!/GAMSlim2!BC28,"")</f>
        <v/>
      </c>
      <c r="BE28" s="40" t="str">
        <f>IFERROR(#REF!/GAMSlim2!BD28,"")</f>
        <v/>
      </c>
      <c r="BF28" s="40" t="str">
        <f>IFERROR(#REF!/GAMSlim2!BE28,"")</f>
        <v/>
      </c>
      <c r="BG28" s="40" t="str">
        <f>IFERROR(#REF!/GAMSlim2!BF28,"")</f>
        <v/>
      </c>
      <c r="BH28" s="40" t="str">
        <f>IFERROR(#REF!/GAMSlim2!BG28,"")</f>
        <v/>
      </c>
      <c r="BI28" s="40" t="str">
        <f>IFERROR(#REF!/GAMSlim2!BH28,"")</f>
        <v/>
      </c>
      <c r="BJ28" s="40" t="str">
        <f>IFERROR(#REF!/GAMSlim2!BI28,"")</f>
        <v/>
      </c>
    </row>
    <row r="29" spans="1:62" x14ac:dyDescent="0.15">
      <c r="A29" t="e">
        <f>#REF!</f>
        <v>#REF!</v>
      </c>
      <c r="B29" t="str">
        <f>GAMSbase!A29</f>
        <v>Exponent for Catastrophic Damages</v>
      </c>
      <c r="C29" s="40" t="str">
        <f>IFERROR(#REF!/GAMSlim2!B29,"")</f>
        <v/>
      </c>
      <c r="D29" s="40" t="str">
        <f>IFERROR(#REF!/GAMSlim2!C29,"")</f>
        <v/>
      </c>
      <c r="E29" s="40" t="str">
        <f>IFERROR(#REF!/GAMSlim2!D29,"")</f>
        <v/>
      </c>
      <c r="F29" s="40" t="str">
        <f>IFERROR(#REF!/GAMSlim2!E29,"")</f>
        <v/>
      </c>
      <c r="G29" s="40" t="str">
        <f>IFERROR(#REF!/GAMSlim2!F29,"")</f>
        <v/>
      </c>
      <c r="H29" s="40" t="str">
        <f>IFERROR(#REF!/GAMSlim2!G29,"")</f>
        <v/>
      </c>
      <c r="I29" s="40" t="str">
        <f>IFERROR(#REF!/GAMSlim2!H29,"")</f>
        <v/>
      </c>
      <c r="J29" s="40" t="str">
        <f>IFERROR(#REF!/GAMSlim2!I29,"")</f>
        <v/>
      </c>
      <c r="K29" s="40" t="str">
        <f>IFERROR(#REF!/GAMSlim2!J29,"")</f>
        <v/>
      </c>
      <c r="L29" s="40" t="str">
        <f>IFERROR(#REF!/GAMSlim2!K29,"")</f>
        <v/>
      </c>
      <c r="M29" s="40" t="str">
        <f>IFERROR(#REF!/GAMSlim2!L29,"")</f>
        <v/>
      </c>
      <c r="N29" s="40" t="str">
        <f>IFERROR(#REF!/GAMSlim2!M29,"")</f>
        <v/>
      </c>
      <c r="O29" s="40" t="str">
        <f>IFERROR(#REF!/GAMSlim2!N29,"")</f>
        <v/>
      </c>
      <c r="P29" s="40" t="str">
        <f>IFERROR(#REF!/GAMSlim2!O29,"")</f>
        <v/>
      </c>
      <c r="Q29" s="40" t="str">
        <f>IFERROR(#REF!/GAMSlim2!P29,"")</f>
        <v/>
      </c>
      <c r="R29" s="40" t="str">
        <f>IFERROR(#REF!/GAMSlim2!Q29,"")</f>
        <v/>
      </c>
      <c r="S29" s="40" t="str">
        <f>IFERROR(#REF!/GAMSlim2!R29,"")</f>
        <v/>
      </c>
      <c r="T29" s="40" t="str">
        <f>IFERROR(#REF!/GAMSlim2!S29,"")</f>
        <v/>
      </c>
      <c r="U29" s="40" t="str">
        <f>IFERROR(#REF!/GAMSlim2!T29,"")</f>
        <v/>
      </c>
      <c r="V29" s="40" t="str">
        <f>IFERROR(#REF!/GAMSlim2!U29,"")</f>
        <v/>
      </c>
      <c r="W29" s="40" t="str">
        <f>IFERROR(#REF!/GAMSlim2!V29,"")</f>
        <v/>
      </c>
      <c r="X29" s="40" t="str">
        <f>IFERROR(#REF!/GAMSlim2!W29,"")</f>
        <v/>
      </c>
      <c r="Y29" s="40" t="str">
        <f>IFERROR(#REF!/GAMSlim2!X29,"")</f>
        <v/>
      </c>
      <c r="Z29" s="40" t="str">
        <f>IFERROR(#REF!/GAMSlim2!Y29,"")</f>
        <v/>
      </c>
      <c r="AA29" s="40" t="str">
        <f>IFERROR(#REF!/GAMSlim2!Z29,"")</f>
        <v/>
      </c>
      <c r="AB29" s="40" t="str">
        <f>IFERROR(#REF!/GAMSlim2!AA29,"")</f>
        <v/>
      </c>
      <c r="AC29" s="40" t="str">
        <f>IFERROR(#REF!/GAMSlim2!AB29,"")</f>
        <v/>
      </c>
      <c r="AD29" s="40" t="str">
        <f>IFERROR(#REF!/GAMSlim2!AC29,"")</f>
        <v/>
      </c>
      <c r="AE29" s="40" t="str">
        <f>IFERROR(#REF!/GAMSlim2!AD29,"")</f>
        <v/>
      </c>
      <c r="AF29" s="40" t="str">
        <f>IFERROR(#REF!/GAMSlim2!AE29,"")</f>
        <v/>
      </c>
      <c r="AG29" s="40" t="str">
        <f>IFERROR(#REF!/GAMSlim2!AF29,"")</f>
        <v/>
      </c>
      <c r="AH29" s="40" t="str">
        <f>IFERROR(#REF!/GAMSlim2!AG29,"")</f>
        <v/>
      </c>
      <c r="AI29" s="40" t="str">
        <f>IFERROR(#REF!/GAMSlim2!AH29,"")</f>
        <v/>
      </c>
      <c r="AJ29" s="40" t="str">
        <f>IFERROR(#REF!/GAMSlim2!AI29,"")</f>
        <v/>
      </c>
      <c r="AK29" s="40" t="str">
        <f>IFERROR(#REF!/GAMSlim2!AJ29,"")</f>
        <v/>
      </c>
      <c r="AL29" s="40" t="str">
        <f>IFERROR(#REF!/GAMSlim2!AK29,"")</f>
        <v/>
      </c>
      <c r="AM29" s="40" t="str">
        <f>IFERROR(#REF!/GAMSlim2!AL29,"")</f>
        <v/>
      </c>
      <c r="AN29" s="40" t="str">
        <f>IFERROR(#REF!/GAMSlim2!AM29,"")</f>
        <v/>
      </c>
      <c r="AO29" s="40" t="str">
        <f>IFERROR(#REF!/GAMSlim2!AN29,"")</f>
        <v/>
      </c>
      <c r="AP29" s="40" t="str">
        <f>IFERROR(#REF!/GAMSlim2!AO29,"")</f>
        <v/>
      </c>
      <c r="AQ29" s="40" t="str">
        <f>IFERROR(#REF!/GAMSlim2!AP29,"")</f>
        <v/>
      </c>
      <c r="AR29" s="40" t="str">
        <f>IFERROR(#REF!/GAMSlim2!AQ29,"")</f>
        <v/>
      </c>
      <c r="AS29" s="40" t="str">
        <f>IFERROR(#REF!/GAMSlim2!AR29,"")</f>
        <v/>
      </c>
      <c r="AT29" s="40" t="str">
        <f>IFERROR(#REF!/GAMSlim2!AS29,"")</f>
        <v/>
      </c>
      <c r="AU29" s="40" t="str">
        <f>IFERROR(#REF!/GAMSlim2!AT29,"")</f>
        <v/>
      </c>
      <c r="AV29" s="40" t="str">
        <f>IFERROR(#REF!/GAMSlim2!AU29,"")</f>
        <v/>
      </c>
      <c r="AW29" s="40" t="str">
        <f>IFERROR(#REF!/GAMSlim2!AV29,"")</f>
        <v/>
      </c>
      <c r="AX29" s="40" t="str">
        <f>IFERROR(#REF!/GAMSlim2!AW29,"")</f>
        <v/>
      </c>
      <c r="AY29" s="40" t="str">
        <f>IFERROR(#REF!/GAMSlim2!AX29,"")</f>
        <v/>
      </c>
      <c r="AZ29" s="40" t="str">
        <f>IFERROR(#REF!/GAMSlim2!AY29,"")</f>
        <v/>
      </c>
      <c r="BA29" s="40" t="str">
        <f>IFERROR(#REF!/GAMSlim2!AZ29,"")</f>
        <v/>
      </c>
      <c r="BB29" s="40" t="str">
        <f>IFERROR(#REF!/GAMSlim2!BA29,"")</f>
        <v/>
      </c>
      <c r="BC29" s="40" t="str">
        <f>IFERROR(#REF!/GAMSlim2!BB29,"")</f>
        <v/>
      </c>
      <c r="BD29" s="40" t="str">
        <f>IFERROR(#REF!/GAMSlim2!BC29,"")</f>
        <v/>
      </c>
      <c r="BE29" s="40" t="str">
        <f>IFERROR(#REF!/GAMSlim2!BD29,"")</f>
        <v/>
      </c>
      <c r="BF29" s="40" t="str">
        <f>IFERROR(#REF!/GAMSlim2!BE29,"")</f>
        <v/>
      </c>
      <c r="BG29" s="40" t="str">
        <f>IFERROR(#REF!/GAMSlim2!BF29,"")</f>
        <v/>
      </c>
      <c r="BH29" s="40" t="str">
        <f>IFERROR(#REF!/GAMSlim2!BG29,"")</f>
        <v/>
      </c>
      <c r="BI29" s="40" t="str">
        <f>IFERROR(#REF!/GAMSlim2!BH29,"")</f>
        <v/>
      </c>
      <c r="BJ29" s="40" t="str">
        <f>IFERROR(#REF!/GAMSlim2!BI29,"")</f>
        <v/>
      </c>
    </row>
    <row r="30" spans="1:62" x14ac:dyDescent="0.15">
      <c r="A30" t="e">
        <f>#REF!</f>
        <v>#REF!</v>
      </c>
      <c r="B30" t="str">
        <f>GAMSbase!A30</f>
        <v>Damage Rate at Threshold for Catastrophic Damages</v>
      </c>
      <c r="C30" s="40" t="str">
        <f>IFERROR(#REF!/GAMSlim2!B30,"")</f>
        <v/>
      </c>
      <c r="D30" s="40" t="str">
        <f>IFERROR(#REF!/GAMSlim2!C30,"")</f>
        <v/>
      </c>
      <c r="E30" s="40" t="str">
        <f>IFERROR(#REF!/GAMSlim2!D30,"")</f>
        <v/>
      </c>
      <c r="F30" s="40" t="str">
        <f>IFERROR(#REF!/GAMSlim2!E30,"")</f>
        <v/>
      </c>
      <c r="G30" s="40" t="str">
        <f>IFERROR(#REF!/GAMSlim2!F30,"")</f>
        <v/>
      </c>
      <c r="H30" s="40" t="str">
        <f>IFERROR(#REF!/GAMSlim2!G30,"")</f>
        <v/>
      </c>
      <c r="I30" s="40" t="str">
        <f>IFERROR(#REF!/GAMSlim2!H30,"")</f>
        <v/>
      </c>
      <c r="J30" s="40" t="str">
        <f>IFERROR(#REF!/GAMSlim2!I30,"")</f>
        <v/>
      </c>
      <c r="K30" s="40" t="str">
        <f>IFERROR(#REF!/GAMSlim2!J30,"")</f>
        <v/>
      </c>
      <c r="L30" s="40" t="str">
        <f>IFERROR(#REF!/GAMSlim2!K30,"")</f>
        <v/>
      </c>
      <c r="M30" s="40" t="str">
        <f>IFERROR(#REF!/GAMSlim2!L30,"")</f>
        <v/>
      </c>
      <c r="N30" s="40" t="str">
        <f>IFERROR(#REF!/GAMSlim2!M30,"")</f>
        <v/>
      </c>
      <c r="O30" s="40" t="str">
        <f>IFERROR(#REF!/GAMSlim2!N30,"")</f>
        <v/>
      </c>
      <c r="P30" s="40" t="str">
        <f>IFERROR(#REF!/GAMSlim2!O30,"")</f>
        <v/>
      </c>
      <c r="Q30" s="40" t="str">
        <f>IFERROR(#REF!/GAMSlim2!P30,"")</f>
        <v/>
      </c>
      <c r="R30" s="40" t="str">
        <f>IFERROR(#REF!/GAMSlim2!Q30,"")</f>
        <v/>
      </c>
      <c r="S30" s="40" t="str">
        <f>IFERROR(#REF!/GAMSlim2!R30,"")</f>
        <v/>
      </c>
      <c r="T30" s="40" t="str">
        <f>IFERROR(#REF!/GAMSlim2!S30,"")</f>
        <v/>
      </c>
      <c r="U30" s="40" t="str">
        <f>IFERROR(#REF!/GAMSlim2!T30,"")</f>
        <v/>
      </c>
      <c r="V30" s="40" t="str">
        <f>IFERROR(#REF!/GAMSlim2!U30,"")</f>
        <v/>
      </c>
      <c r="W30" s="40" t="str">
        <f>IFERROR(#REF!/GAMSlim2!V30,"")</f>
        <v/>
      </c>
      <c r="X30" s="40" t="str">
        <f>IFERROR(#REF!/GAMSlim2!W30,"")</f>
        <v/>
      </c>
      <c r="Y30" s="40" t="str">
        <f>IFERROR(#REF!/GAMSlim2!X30,"")</f>
        <v/>
      </c>
      <c r="Z30" s="40" t="str">
        <f>IFERROR(#REF!/GAMSlim2!Y30,"")</f>
        <v/>
      </c>
      <c r="AA30" s="40" t="str">
        <f>IFERROR(#REF!/GAMSlim2!Z30,"")</f>
        <v/>
      </c>
      <c r="AB30" s="40" t="str">
        <f>IFERROR(#REF!/GAMSlim2!AA30,"")</f>
        <v/>
      </c>
      <c r="AC30" s="40" t="str">
        <f>IFERROR(#REF!/GAMSlim2!AB30,"")</f>
        <v/>
      </c>
      <c r="AD30" s="40" t="str">
        <f>IFERROR(#REF!/GAMSlim2!AC30,"")</f>
        <v/>
      </c>
      <c r="AE30" s="40" t="str">
        <f>IFERROR(#REF!/GAMSlim2!AD30,"")</f>
        <v/>
      </c>
      <c r="AF30" s="40" t="str">
        <f>IFERROR(#REF!/GAMSlim2!AE30,"")</f>
        <v/>
      </c>
      <c r="AG30" s="40" t="str">
        <f>IFERROR(#REF!/GAMSlim2!AF30,"")</f>
        <v/>
      </c>
      <c r="AH30" s="40" t="str">
        <f>IFERROR(#REF!/GAMSlim2!AG30,"")</f>
        <v/>
      </c>
      <c r="AI30" s="40" t="str">
        <f>IFERROR(#REF!/GAMSlim2!AH30,"")</f>
        <v/>
      </c>
      <c r="AJ30" s="40" t="str">
        <f>IFERROR(#REF!/GAMSlim2!AI30,"")</f>
        <v/>
      </c>
      <c r="AK30" s="40" t="str">
        <f>IFERROR(#REF!/GAMSlim2!AJ30,"")</f>
        <v/>
      </c>
      <c r="AL30" s="40" t="str">
        <f>IFERROR(#REF!/GAMSlim2!AK30,"")</f>
        <v/>
      </c>
      <c r="AM30" s="40" t="str">
        <f>IFERROR(#REF!/GAMSlim2!AL30,"")</f>
        <v/>
      </c>
      <c r="AN30" s="40" t="str">
        <f>IFERROR(#REF!/GAMSlim2!AM30,"")</f>
        <v/>
      </c>
      <c r="AO30" s="40" t="str">
        <f>IFERROR(#REF!/GAMSlim2!AN30,"")</f>
        <v/>
      </c>
      <c r="AP30" s="40" t="str">
        <f>IFERROR(#REF!/GAMSlim2!AO30,"")</f>
        <v/>
      </c>
      <c r="AQ30" s="40" t="str">
        <f>IFERROR(#REF!/GAMSlim2!AP30,"")</f>
        <v/>
      </c>
      <c r="AR30" s="40" t="str">
        <f>IFERROR(#REF!/GAMSlim2!AQ30,"")</f>
        <v/>
      </c>
      <c r="AS30" s="40" t="str">
        <f>IFERROR(#REF!/GAMSlim2!AR30,"")</f>
        <v/>
      </c>
      <c r="AT30" s="40" t="str">
        <f>IFERROR(#REF!/GAMSlim2!AS30,"")</f>
        <v/>
      </c>
      <c r="AU30" s="40" t="str">
        <f>IFERROR(#REF!/GAMSlim2!AT30,"")</f>
        <v/>
      </c>
      <c r="AV30" s="40" t="str">
        <f>IFERROR(#REF!/GAMSlim2!AU30,"")</f>
        <v/>
      </c>
      <c r="AW30" s="40" t="str">
        <f>IFERROR(#REF!/GAMSlim2!AV30,"")</f>
        <v/>
      </c>
      <c r="AX30" s="40" t="str">
        <f>IFERROR(#REF!/GAMSlim2!AW30,"")</f>
        <v/>
      </c>
      <c r="AY30" s="40" t="str">
        <f>IFERROR(#REF!/GAMSlim2!AX30,"")</f>
        <v/>
      </c>
      <c r="AZ30" s="40" t="str">
        <f>IFERROR(#REF!/GAMSlim2!AY30,"")</f>
        <v/>
      </c>
      <c r="BA30" s="40" t="str">
        <f>IFERROR(#REF!/GAMSlim2!AZ30,"")</f>
        <v/>
      </c>
      <c r="BB30" s="40" t="str">
        <f>IFERROR(#REF!/GAMSlim2!BA30,"")</f>
        <v/>
      </c>
      <c r="BC30" s="40" t="str">
        <f>IFERROR(#REF!/GAMSlim2!BB30,"")</f>
        <v/>
      </c>
      <c r="BD30" s="40" t="str">
        <f>IFERROR(#REF!/GAMSlim2!BC30,"")</f>
        <v/>
      </c>
      <c r="BE30" s="40" t="str">
        <f>IFERROR(#REF!/GAMSlim2!BD30,"")</f>
        <v/>
      </c>
      <c r="BF30" s="40" t="str">
        <f>IFERROR(#REF!/GAMSlim2!BE30,"")</f>
        <v/>
      </c>
      <c r="BG30" s="40" t="str">
        <f>IFERROR(#REF!/GAMSlim2!BF30,"")</f>
        <v/>
      </c>
      <c r="BH30" s="40" t="str">
        <f>IFERROR(#REF!/GAMSlim2!BG30,"")</f>
        <v/>
      </c>
      <c r="BI30" s="40" t="str">
        <f>IFERROR(#REF!/GAMSlim2!BH30,"")</f>
        <v/>
      </c>
      <c r="BJ30" s="40" t="str">
        <f>IFERROR(#REF!/GAMSlim2!BI30,"")</f>
        <v/>
      </c>
    </row>
    <row r="31" spans="1:62" x14ac:dyDescent="0.15">
      <c r="A31" t="e">
        <f>#REF!</f>
        <v>#REF!</v>
      </c>
      <c r="B31" t="str">
        <f>GAMSbase!A31</f>
        <v>* ABATEMENT COST</v>
      </c>
      <c r="C31" s="40" t="str">
        <f>IFERROR(#REF!/GAMSlim2!B31,"")</f>
        <v/>
      </c>
      <c r="D31" s="40" t="str">
        <f>IFERROR(#REF!/GAMSlim2!C31,"")</f>
        <v/>
      </c>
      <c r="E31" s="40" t="str">
        <f>IFERROR(#REF!/GAMSlim2!D31,"")</f>
        <v/>
      </c>
      <c r="F31" s="40" t="str">
        <f>IFERROR(#REF!/GAMSlim2!E31,"")</f>
        <v/>
      </c>
      <c r="G31" s="40" t="str">
        <f>IFERROR(#REF!/GAMSlim2!F31,"")</f>
        <v/>
      </c>
      <c r="H31" s="40" t="str">
        <f>IFERROR(#REF!/GAMSlim2!G31,"")</f>
        <v/>
      </c>
      <c r="I31" s="40" t="str">
        <f>IFERROR(#REF!/GAMSlim2!H31,"")</f>
        <v/>
      </c>
      <c r="J31" s="40" t="str">
        <f>IFERROR(#REF!/GAMSlim2!I31,"")</f>
        <v/>
      </c>
      <c r="K31" s="40" t="str">
        <f>IFERROR(#REF!/GAMSlim2!J31,"")</f>
        <v/>
      </c>
      <c r="L31" s="40" t="str">
        <f>IFERROR(#REF!/GAMSlim2!K31,"")</f>
        <v/>
      </c>
      <c r="M31" s="40" t="str">
        <f>IFERROR(#REF!/GAMSlim2!L31,"")</f>
        <v/>
      </c>
      <c r="N31" s="40" t="str">
        <f>IFERROR(#REF!/GAMSlim2!M31,"")</f>
        <v/>
      </c>
      <c r="O31" s="40" t="str">
        <f>IFERROR(#REF!/GAMSlim2!N31,"")</f>
        <v/>
      </c>
      <c r="P31" s="40" t="str">
        <f>IFERROR(#REF!/GAMSlim2!O31,"")</f>
        <v/>
      </c>
      <c r="Q31" s="40" t="str">
        <f>IFERROR(#REF!/GAMSlim2!P31,"")</f>
        <v/>
      </c>
      <c r="R31" s="40" t="str">
        <f>IFERROR(#REF!/GAMSlim2!Q31,"")</f>
        <v/>
      </c>
      <c r="S31" s="40" t="str">
        <f>IFERROR(#REF!/GAMSlim2!R31,"")</f>
        <v/>
      </c>
      <c r="T31" s="40" t="str">
        <f>IFERROR(#REF!/GAMSlim2!S31,"")</f>
        <v/>
      </c>
      <c r="U31" s="40" t="str">
        <f>IFERROR(#REF!/GAMSlim2!T31,"")</f>
        <v/>
      </c>
      <c r="V31" s="40" t="str">
        <f>IFERROR(#REF!/GAMSlim2!U31,"")</f>
        <v/>
      </c>
      <c r="W31" s="40" t="str">
        <f>IFERROR(#REF!/GAMSlim2!V31,"")</f>
        <v/>
      </c>
      <c r="X31" s="40" t="str">
        <f>IFERROR(#REF!/GAMSlim2!W31,"")</f>
        <v/>
      </c>
      <c r="Y31" s="40" t="str">
        <f>IFERROR(#REF!/GAMSlim2!X31,"")</f>
        <v/>
      </c>
      <c r="Z31" s="40" t="str">
        <f>IFERROR(#REF!/GAMSlim2!Y31,"")</f>
        <v/>
      </c>
      <c r="AA31" s="40" t="str">
        <f>IFERROR(#REF!/GAMSlim2!Z31,"")</f>
        <v/>
      </c>
      <c r="AB31" s="40" t="str">
        <f>IFERROR(#REF!/GAMSlim2!AA31,"")</f>
        <v/>
      </c>
      <c r="AC31" s="40" t="str">
        <f>IFERROR(#REF!/GAMSlim2!AB31,"")</f>
        <v/>
      </c>
      <c r="AD31" s="40" t="str">
        <f>IFERROR(#REF!/GAMSlim2!AC31,"")</f>
        <v/>
      </c>
      <c r="AE31" s="40" t="str">
        <f>IFERROR(#REF!/GAMSlim2!AD31,"")</f>
        <v/>
      </c>
      <c r="AF31" s="40" t="str">
        <f>IFERROR(#REF!/GAMSlim2!AE31,"")</f>
        <v/>
      </c>
      <c r="AG31" s="40" t="str">
        <f>IFERROR(#REF!/GAMSlim2!AF31,"")</f>
        <v/>
      </c>
      <c r="AH31" s="40" t="str">
        <f>IFERROR(#REF!/GAMSlim2!AG31,"")</f>
        <v/>
      </c>
      <c r="AI31" s="40" t="str">
        <f>IFERROR(#REF!/GAMSlim2!AH31,"")</f>
        <v/>
      </c>
      <c r="AJ31" s="40" t="str">
        <f>IFERROR(#REF!/GAMSlim2!AI31,"")</f>
        <v/>
      </c>
      <c r="AK31" s="40" t="str">
        <f>IFERROR(#REF!/GAMSlim2!AJ31,"")</f>
        <v/>
      </c>
      <c r="AL31" s="40" t="str">
        <f>IFERROR(#REF!/GAMSlim2!AK31,"")</f>
        <v/>
      </c>
      <c r="AM31" s="40" t="str">
        <f>IFERROR(#REF!/GAMSlim2!AL31,"")</f>
        <v/>
      </c>
      <c r="AN31" s="40" t="str">
        <f>IFERROR(#REF!/GAMSlim2!AM31,"")</f>
        <v/>
      </c>
      <c r="AO31" s="40" t="str">
        <f>IFERROR(#REF!/GAMSlim2!AN31,"")</f>
        <v/>
      </c>
      <c r="AP31" s="40" t="str">
        <f>IFERROR(#REF!/GAMSlim2!AO31,"")</f>
        <v/>
      </c>
      <c r="AQ31" s="40" t="str">
        <f>IFERROR(#REF!/GAMSlim2!AP31,"")</f>
        <v/>
      </c>
      <c r="AR31" s="40" t="str">
        <f>IFERROR(#REF!/GAMSlim2!AQ31,"")</f>
        <v/>
      </c>
      <c r="AS31" s="40" t="str">
        <f>IFERROR(#REF!/GAMSlim2!AR31,"")</f>
        <v/>
      </c>
      <c r="AT31" s="40" t="str">
        <f>IFERROR(#REF!/GAMSlim2!AS31,"")</f>
        <v/>
      </c>
      <c r="AU31" s="40" t="str">
        <f>IFERROR(#REF!/GAMSlim2!AT31,"")</f>
        <v/>
      </c>
      <c r="AV31" s="40" t="str">
        <f>IFERROR(#REF!/GAMSlim2!AU31,"")</f>
        <v/>
      </c>
      <c r="AW31" s="40" t="str">
        <f>IFERROR(#REF!/GAMSlim2!AV31,"")</f>
        <v/>
      </c>
      <c r="AX31" s="40" t="str">
        <f>IFERROR(#REF!/GAMSlim2!AW31,"")</f>
        <v/>
      </c>
      <c r="AY31" s="40" t="str">
        <f>IFERROR(#REF!/GAMSlim2!AX31,"")</f>
        <v/>
      </c>
      <c r="AZ31" s="40" t="str">
        <f>IFERROR(#REF!/GAMSlim2!AY31,"")</f>
        <v/>
      </c>
      <c r="BA31" s="40" t="str">
        <f>IFERROR(#REF!/GAMSlim2!AZ31,"")</f>
        <v/>
      </c>
      <c r="BB31" s="40" t="str">
        <f>IFERROR(#REF!/GAMSlim2!BA31,"")</f>
        <v/>
      </c>
      <c r="BC31" s="40" t="str">
        <f>IFERROR(#REF!/GAMSlim2!BB31,"")</f>
        <v/>
      </c>
      <c r="BD31" s="40" t="str">
        <f>IFERROR(#REF!/GAMSlim2!BC31,"")</f>
        <v/>
      </c>
      <c r="BE31" s="40" t="str">
        <f>IFERROR(#REF!/GAMSlim2!BD31,"")</f>
        <v/>
      </c>
      <c r="BF31" s="40" t="str">
        <f>IFERROR(#REF!/GAMSlim2!BE31,"")</f>
        <v/>
      </c>
      <c r="BG31" s="40" t="str">
        <f>IFERROR(#REF!/GAMSlim2!BF31,"")</f>
        <v/>
      </c>
      <c r="BH31" s="40" t="str">
        <f>IFERROR(#REF!/GAMSlim2!BG31,"")</f>
        <v/>
      </c>
      <c r="BI31" s="40" t="str">
        <f>IFERROR(#REF!/GAMSlim2!BH31,"")</f>
        <v/>
      </c>
      <c r="BJ31" s="40" t="str">
        <f>IFERROR(#REF!/GAMSlim2!BI31,"")</f>
        <v/>
      </c>
    </row>
    <row r="32" spans="1:62" x14ac:dyDescent="0.15">
      <c r="A32" t="e">
        <f>#REF!</f>
        <v>#REF!</v>
      </c>
      <c r="B32" t="str">
        <f>GAMSbase!A32</f>
        <v>Abatement cost function coefficient</v>
      </c>
      <c r="C32" s="40" t="str">
        <f>IFERROR(#REF!/GAMSlim2!B32,"")</f>
        <v/>
      </c>
      <c r="D32" s="40" t="str">
        <f>IFERROR(#REF!/GAMSlim2!C32,"")</f>
        <v/>
      </c>
      <c r="E32" s="40" t="str">
        <f>IFERROR(#REF!/GAMSlim2!D32,"")</f>
        <v/>
      </c>
      <c r="F32" s="40" t="str">
        <f>IFERROR(#REF!/GAMSlim2!E32,"")</f>
        <v/>
      </c>
      <c r="G32" s="40" t="str">
        <f>IFERROR(#REF!/GAMSlim2!F32,"")</f>
        <v/>
      </c>
      <c r="H32" s="40" t="str">
        <f>IFERROR(#REF!/GAMSlim2!G32,"")</f>
        <v/>
      </c>
      <c r="I32" s="40" t="str">
        <f>IFERROR(#REF!/GAMSlim2!H32,"")</f>
        <v/>
      </c>
      <c r="J32" s="40" t="str">
        <f>IFERROR(#REF!/GAMSlim2!I32,"")</f>
        <v/>
      </c>
      <c r="K32" s="40" t="str">
        <f>IFERROR(#REF!/GAMSlim2!J32,"")</f>
        <v/>
      </c>
      <c r="L32" s="40" t="str">
        <f>IFERROR(#REF!/GAMSlim2!K32,"")</f>
        <v/>
      </c>
      <c r="M32" s="40" t="str">
        <f>IFERROR(#REF!/GAMSlim2!L32,"")</f>
        <v/>
      </c>
      <c r="N32" s="40" t="str">
        <f>IFERROR(#REF!/GAMSlim2!M32,"")</f>
        <v/>
      </c>
      <c r="O32" s="40" t="str">
        <f>IFERROR(#REF!/GAMSlim2!N32,"")</f>
        <v/>
      </c>
      <c r="P32" s="40" t="str">
        <f>IFERROR(#REF!/GAMSlim2!O32,"")</f>
        <v/>
      </c>
      <c r="Q32" s="40" t="str">
        <f>IFERROR(#REF!/GAMSlim2!P32,"")</f>
        <v/>
      </c>
      <c r="R32" s="40" t="str">
        <f>IFERROR(#REF!/GAMSlim2!Q32,"")</f>
        <v/>
      </c>
      <c r="S32" s="40" t="str">
        <f>IFERROR(#REF!/GAMSlim2!R32,"")</f>
        <v/>
      </c>
      <c r="T32" s="40" t="str">
        <f>IFERROR(#REF!/GAMSlim2!S32,"")</f>
        <v/>
      </c>
      <c r="U32" s="40" t="str">
        <f>IFERROR(#REF!/GAMSlim2!T32,"")</f>
        <v/>
      </c>
      <c r="V32" s="40" t="str">
        <f>IFERROR(#REF!/GAMSlim2!U32,"")</f>
        <v/>
      </c>
      <c r="W32" s="40" t="str">
        <f>IFERROR(#REF!/GAMSlim2!V32,"")</f>
        <v/>
      </c>
      <c r="X32" s="40" t="str">
        <f>IFERROR(#REF!/GAMSlim2!W32,"")</f>
        <v/>
      </c>
      <c r="Y32" s="40" t="str">
        <f>IFERROR(#REF!/GAMSlim2!X32,"")</f>
        <v/>
      </c>
      <c r="Z32" s="40" t="str">
        <f>IFERROR(#REF!/GAMSlim2!Y32,"")</f>
        <v/>
      </c>
      <c r="AA32" s="40" t="str">
        <f>IFERROR(#REF!/GAMSlim2!Z32,"")</f>
        <v/>
      </c>
      <c r="AB32" s="40" t="str">
        <f>IFERROR(#REF!/GAMSlim2!AA32,"")</f>
        <v/>
      </c>
      <c r="AC32" s="40" t="str">
        <f>IFERROR(#REF!/GAMSlim2!AB32,"")</f>
        <v/>
      </c>
      <c r="AD32" s="40" t="str">
        <f>IFERROR(#REF!/GAMSlim2!AC32,"")</f>
        <v/>
      </c>
      <c r="AE32" s="40" t="str">
        <f>IFERROR(#REF!/GAMSlim2!AD32,"")</f>
        <v/>
      </c>
      <c r="AF32" s="40" t="str">
        <f>IFERROR(#REF!/GAMSlim2!AE32,"")</f>
        <v/>
      </c>
      <c r="AG32" s="40" t="str">
        <f>IFERROR(#REF!/GAMSlim2!AF32,"")</f>
        <v/>
      </c>
      <c r="AH32" s="40" t="str">
        <f>IFERROR(#REF!/GAMSlim2!AG32,"")</f>
        <v/>
      </c>
      <c r="AI32" s="40" t="str">
        <f>IFERROR(#REF!/GAMSlim2!AH32,"")</f>
        <v/>
      </c>
      <c r="AJ32" s="40" t="str">
        <f>IFERROR(#REF!/GAMSlim2!AI32,"")</f>
        <v/>
      </c>
      <c r="AK32" s="40" t="str">
        <f>IFERROR(#REF!/GAMSlim2!AJ32,"")</f>
        <v/>
      </c>
      <c r="AL32" s="40" t="str">
        <f>IFERROR(#REF!/GAMSlim2!AK32,"")</f>
        <v/>
      </c>
      <c r="AM32" s="40" t="str">
        <f>IFERROR(#REF!/GAMSlim2!AL32,"")</f>
        <v/>
      </c>
      <c r="AN32" s="40" t="str">
        <f>IFERROR(#REF!/GAMSlim2!AM32,"")</f>
        <v/>
      </c>
      <c r="AO32" s="40" t="str">
        <f>IFERROR(#REF!/GAMSlim2!AN32,"")</f>
        <v/>
      </c>
      <c r="AP32" s="40" t="str">
        <f>IFERROR(#REF!/GAMSlim2!AO32,"")</f>
        <v/>
      </c>
      <c r="AQ32" s="40" t="str">
        <f>IFERROR(#REF!/GAMSlim2!AP32,"")</f>
        <v/>
      </c>
      <c r="AR32" s="40" t="str">
        <f>IFERROR(#REF!/GAMSlim2!AQ32,"")</f>
        <v/>
      </c>
      <c r="AS32" s="40" t="str">
        <f>IFERROR(#REF!/GAMSlim2!AR32,"")</f>
        <v/>
      </c>
      <c r="AT32" s="40" t="str">
        <f>IFERROR(#REF!/GAMSlim2!AS32,"")</f>
        <v/>
      </c>
      <c r="AU32" s="40" t="str">
        <f>IFERROR(#REF!/GAMSlim2!AT32,"")</f>
        <v/>
      </c>
      <c r="AV32" s="40" t="str">
        <f>IFERROR(#REF!/GAMSlim2!AU32,"")</f>
        <v/>
      </c>
      <c r="AW32" s="40" t="str">
        <f>IFERROR(#REF!/GAMSlim2!AV32,"")</f>
        <v/>
      </c>
      <c r="AX32" s="40" t="str">
        <f>IFERROR(#REF!/GAMSlim2!AW32,"")</f>
        <v/>
      </c>
      <c r="AY32" s="40" t="str">
        <f>IFERROR(#REF!/GAMSlim2!AX32,"")</f>
        <v/>
      </c>
      <c r="AZ32" s="40" t="str">
        <f>IFERROR(#REF!/GAMSlim2!AY32,"")</f>
        <v/>
      </c>
      <c r="BA32" s="40" t="str">
        <f>IFERROR(#REF!/GAMSlim2!AZ32,"")</f>
        <v/>
      </c>
      <c r="BB32" s="40" t="str">
        <f>IFERROR(#REF!/GAMSlim2!BA32,"")</f>
        <v/>
      </c>
      <c r="BC32" s="40" t="str">
        <f>IFERROR(#REF!/GAMSlim2!BB32,"")</f>
        <v/>
      </c>
      <c r="BD32" s="40" t="str">
        <f>IFERROR(#REF!/GAMSlim2!BC32,"")</f>
        <v/>
      </c>
      <c r="BE32" s="40" t="str">
        <f>IFERROR(#REF!/GAMSlim2!BD32,"")</f>
        <v/>
      </c>
      <c r="BF32" s="40" t="str">
        <f>IFERROR(#REF!/GAMSlim2!BE32,"")</f>
        <v/>
      </c>
      <c r="BG32" s="40" t="str">
        <f>IFERROR(#REF!/GAMSlim2!BF32,"")</f>
        <v/>
      </c>
      <c r="BH32" s="40" t="str">
        <f>IFERROR(#REF!/GAMSlim2!BG32,"")</f>
        <v/>
      </c>
      <c r="BI32" s="40" t="str">
        <f>IFERROR(#REF!/GAMSlim2!BH32,"")</f>
        <v/>
      </c>
      <c r="BJ32" s="40" t="str">
        <f>IFERROR(#REF!/GAMSlim2!BI32,"")</f>
        <v/>
      </c>
    </row>
    <row r="33" spans="1:62" x14ac:dyDescent="0.1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IFERROR(#REF!/GAMSlim2!B33,"")</f>
        <v/>
      </c>
      <c r="D33" s="40" t="str">
        <f>IFERROR(#REF!/GAMSlim2!C33,"")</f>
        <v/>
      </c>
      <c r="E33" s="40" t="str">
        <f>IFERROR(#REF!/GAMSlim2!D33,"")</f>
        <v/>
      </c>
      <c r="F33" s="40" t="str">
        <f>IFERROR(#REF!/GAMSlim2!E33,"")</f>
        <v/>
      </c>
      <c r="G33" s="40" t="str">
        <f>IFERROR(#REF!/GAMSlim2!F33,"")</f>
        <v/>
      </c>
      <c r="H33" s="40" t="str">
        <f>IFERROR(#REF!/GAMSlim2!G33,"")</f>
        <v/>
      </c>
      <c r="I33" s="40" t="str">
        <f>IFERROR(#REF!/GAMSlim2!H33,"")</f>
        <v/>
      </c>
      <c r="J33" s="40" t="str">
        <f>IFERROR(#REF!/GAMSlim2!I33,"")</f>
        <v/>
      </c>
      <c r="K33" s="40" t="str">
        <f>IFERROR(#REF!/GAMSlim2!J33,"")</f>
        <v/>
      </c>
      <c r="L33" s="40" t="str">
        <f>IFERROR(#REF!/GAMSlim2!K33,"")</f>
        <v/>
      </c>
      <c r="M33" s="40" t="str">
        <f>IFERROR(#REF!/GAMSlim2!L33,"")</f>
        <v/>
      </c>
      <c r="N33" s="40" t="str">
        <f>IFERROR(#REF!/GAMSlim2!M33,"")</f>
        <v/>
      </c>
      <c r="O33" s="40" t="str">
        <f>IFERROR(#REF!/GAMSlim2!N33,"")</f>
        <v/>
      </c>
      <c r="P33" s="40" t="str">
        <f>IFERROR(#REF!/GAMSlim2!O33,"")</f>
        <v/>
      </c>
      <c r="Q33" s="40" t="str">
        <f>IFERROR(#REF!/GAMSlim2!P33,"")</f>
        <v/>
      </c>
      <c r="R33" s="40" t="str">
        <f>IFERROR(#REF!/GAMSlim2!Q33,"")</f>
        <v/>
      </c>
      <c r="S33" s="40" t="str">
        <f>IFERROR(#REF!/GAMSlim2!R33,"")</f>
        <v/>
      </c>
      <c r="T33" s="40" t="str">
        <f>IFERROR(#REF!/GAMSlim2!S33,"")</f>
        <v/>
      </c>
      <c r="U33" s="40" t="str">
        <f>IFERROR(#REF!/GAMSlim2!T33,"")</f>
        <v/>
      </c>
      <c r="V33" s="40" t="str">
        <f>IFERROR(#REF!/GAMSlim2!U33,"")</f>
        <v/>
      </c>
      <c r="W33" s="40" t="str">
        <f>IFERROR(#REF!/GAMSlim2!V33,"")</f>
        <v/>
      </c>
      <c r="X33" s="40" t="str">
        <f>IFERROR(#REF!/GAMSlim2!W33,"")</f>
        <v/>
      </c>
      <c r="Y33" s="40" t="str">
        <f>IFERROR(#REF!/GAMSlim2!X33,"")</f>
        <v/>
      </c>
      <c r="Z33" s="40" t="str">
        <f>IFERROR(#REF!/GAMSlim2!Y33,"")</f>
        <v/>
      </c>
      <c r="AA33" s="40" t="str">
        <f>IFERROR(#REF!/GAMSlim2!Z33,"")</f>
        <v/>
      </c>
      <c r="AB33" s="40" t="str">
        <f>IFERROR(#REF!/GAMSlim2!AA33,"")</f>
        <v/>
      </c>
      <c r="AC33" s="40" t="str">
        <f>IFERROR(#REF!/GAMSlim2!AB33,"")</f>
        <v/>
      </c>
      <c r="AD33" s="40" t="str">
        <f>IFERROR(#REF!/GAMSlim2!AC33,"")</f>
        <v/>
      </c>
      <c r="AE33" s="40" t="str">
        <f>IFERROR(#REF!/GAMSlim2!AD33,"")</f>
        <v/>
      </c>
      <c r="AF33" s="40" t="str">
        <f>IFERROR(#REF!/GAMSlim2!AE33,"")</f>
        <v/>
      </c>
      <c r="AG33" s="40" t="str">
        <f>IFERROR(#REF!/GAMSlim2!AF33,"")</f>
        <v/>
      </c>
      <c r="AH33" s="40" t="str">
        <f>IFERROR(#REF!/GAMSlim2!AG33,"")</f>
        <v/>
      </c>
      <c r="AI33" s="40" t="str">
        <f>IFERROR(#REF!/GAMSlim2!AH33,"")</f>
        <v/>
      </c>
      <c r="AJ33" s="40" t="str">
        <f>IFERROR(#REF!/GAMSlim2!AI33,"")</f>
        <v/>
      </c>
      <c r="AK33" s="40" t="str">
        <f>IFERROR(#REF!/GAMSlim2!AJ33,"")</f>
        <v/>
      </c>
      <c r="AL33" s="40" t="str">
        <f>IFERROR(#REF!/GAMSlim2!AK33,"")</f>
        <v/>
      </c>
      <c r="AM33" s="40" t="str">
        <f>IFERROR(#REF!/GAMSlim2!AL33,"")</f>
        <v/>
      </c>
      <c r="AN33" s="40" t="str">
        <f>IFERROR(#REF!/GAMSlim2!AM33,"")</f>
        <v/>
      </c>
      <c r="AO33" s="40" t="str">
        <f>IFERROR(#REF!/GAMSlim2!AN33,"")</f>
        <v/>
      </c>
      <c r="AP33" s="40" t="str">
        <f>IFERROR(#REF!/GAMSlim2!AO33,"")</f>
        <v/>
      </c>
      <c r="AQ33" s="40" t="str">
        <f>IFERROR(#REF!/GAMSlim2!AP33,"")</f>
        <v/>
      </c>
      <c r="AR33" s="40" t="str">
        <f>IFERROR(#REF!/GAMSlim2!AQ33,"")</f>
        <v/>
      </c>
      <c r="AS33" s="40" t="str">
        <f>IFERROR(#REF!/GAMSlim2!AR33,"")</f>
        <v/>
      </c>
      <c r="AT33" s="40" t="str">
        <f>IFERROR(#REF!/GAMSlim2!AS33,"")</f>
        <v/>
      </c>
      <c r="AU33" s="40" t="str">
        <f>IFERROR(#REF!/GAMSlim2!AT33,"")</f>
        <v/>
      </c>
      <c r="AV33" s="40" t="str">
        <f>IFERROR(#REF!/GAMSlim2!AU33,"")</f>
        <v/>
      </c>
      <c r="AW33" s="40" t="str">
        <f>IFERROR(#REF!/GAMSlim2!AV33,"")</f>
        <v/>
      </c>
      <c r="AX33" s="40" t="str">
        <f>IFERROR(#REF!/GAMSlim2!AW33,"")</f>
        <v/>
      </c>
      <c r="AY33" s="40" t="str">
        <f>IFERROR(#REF!/GAMSlim2!AX33,"")</f>
        <v/>
      </c>
      <c r="AZ33" s="40" t="str">
        <f>IFERROR(#REF!/GAMSlim2!AY33,"")</f>
        <v/>
      </c>
      <c r="BA33" s="40" t="str">
        <f>IFERROR(#REF!/GAMSlim2!AZ33,"")</f>
        <v/>
      </c>
      <c r="BB33" s="40" t="str">
        <f>IFERROR(#REF!/GAMSlim2!BA33,"")</f>
        <v/>
      </c>
      <c r="BC33" s="40" t="str">
        <f>IFERROR(#REF!/GAMSlim2!BB33,"")</f>
        <v/>
      </c>
      <c r="BD33" s="40" t="str">
        <f>IFERROR(#REF!/GAMSlim2!BC33,"")</f>
        <v/>
      </c>
      <c r="BE33" s="40" t="str">
        <f>IFERROR(#REF!/GAMSlim2!BD33,"")</f>
        <v/>
      </c>
      <c r="BF33" s="40" t="str">
        <f>IFERROR(#REF!/GAMSlim2!BE33,"")</f>
        <v/>
      </c>
      <c r="BG33" s="40" t="str">
        <f>IFERROR(#REF!/GAMSlim2!BF33,"")</f>
        <v/>
      </c>
      <c r="BH33" s="40" t="str">
        <f>IFERROR(#REF!/GAMSlim2!BG33,"")</f>
        <v/>
      </c>
      <c r="BI33" s="40" t="str">
        <f>IFERROR(#REF!/GAMSlim2!BH33,"")</f>
        <v/>
      </c>
      <c r="BJ33" s="40" t="str">
        <f>IFERROR(#REF!/GAMSlim2!BI33,"")</f>
        <v/>
      </c>
    </row>
    <row r="34" spans="1:62" x14ac:dyDescent="0.1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IFERROR(#REF!/GAMSlim2!B34,"")</f>
        <v/>
      </c>
      <c r="D34" s="40" t="str">
        <f>IFERROR(#REF!/GAMSlim2!C34,"")</f>
        <v/>
      </c>
      <c r="E34" s="40" t="str">
        <f>IFERROR(#REF!/GAMSlim2!D34,"")</f>
        <v/>
      </c>
      <c r="F34" s="40" t="str">
        <f>IFERROR(#REF!/GAMSlim2!E34,"")</f>
        <v/>
      </c>
      <c r="G34" s="40" t="str">
        <f>IFERROR(#REF!/GAMSlim2!F34,"")</f>
        <v/>
      </c>
      <c r="H34" s="40" t="str">
        <f>IFERROR(#REF!/GAMSlim2!G34,"")</f>
        <v/>
      </c>
      <c r="I34" s="40" t="str">
        <f>IFERROR(#REF!/GAMSlim2!H34,"")</f>
        <v/>
      </c>
      <c r="J34" s="40" t="str">
        <f>IFERROR(#REF!/GAMSlim2!I34,"")</f>
        <v/>
      </c>
      <c r="K34" s="40" t="str">
        <f>IFERROR(#REF!/GAMSlim2!J34,"")</f>
        <v/>
      </c>
      <c r="L34" s="40" t="str">
        <f>IFERROR(#REF!/GAMSlim2!K34,"")</f>
        <v/>
      </c>
      <c r="M34" s="40" t="str">
        <f>IFERROR(#REF!/GAMSlim2!L34,"")</f>
        <v/>
      </c>
      <c r="N34" s="40" t="str">
        <f>IFERROR(#REF!/GAMSlim2!M34,"")</f>
        <v/>
      </c>
      <c r="O34" s="40" t="str">
        <f>IFERROR(#REF!/GAMSlim2!N34,"")</f>
        <v/>
      </c>
      <c r="P34" s="40" t="str">
        <f>IFERROR(#REF!/GAMSlim2!O34,"")</f>
        <v/>
      </c>
      <c r="Q34" s="40" t="str">
        <f>IFERROR(#REF!/GAMSlim2!P34,"")</f>
        <v/>
      </c>
      <c r="R34" s="40" t="str">
        <f>IFERROR(#REF!/GAMSlim2!Q34,"")</f>
        <v/>
      </c>
      <c r="S34" s="40" t="str">
        <f>IFERROR(#REF!/GAMSlim2!R34,"")</f>
        <v/>
      </c>
      <c r="T34" s="40" t="str">
        <f>IFERROR(#REF!/GAMSlim2!S34,"")</f>
        <v/>
      </c>
      <c r="U34" s="40" t="str">
        <f>IFERROR(#REF!/GAMSlim2!T34,"")</f>
        <v/>
      </c>
      <c r="V34" s="40" t="str">
        <f>IFERROR(#REF!/GAMSlim2!U34,"")</f>
        <v/>
      </c>
      <c r="W34" s="40" t="str">
        <f>IFERROR(#REF!/GAMSlim2!V34,"")</f>
        <v/>
      </c>
      <c r="X34" s="40" t="str">
        <f>IFERROR(#REF!/GAMSlim2!W34,"")</f>
        <v/>
      </c>
      <c r="Y34" s="40" t="str">
        <f>IFERROR(#REF!/GAMSlim2!X34,"")</f>
        <v/>
      </c>
      <c r="Z34" s="40" t="str">
        <f>IFERROR(#REF!/GAMSlim2!Y34,"")</f>
        <v/>
      </c>
      <c r="AA34" s="40" t="str">
        <f>IFERROR(#REF!/GAMSlim2!Z34,"")</f>
        <v/>
      </c>
      <c r="AB34" s="40" t="str">
        <f>IFERROR(#REF!/GAMSlim2!AA34,"")</f>
        <v/>
      </c>
      <c r="AC34" s="40" t="str">
        <f>IFERROR(#REF!/GAMSlim2!AB34,"")</f>
        <v/>
      </c>
      <c r="AD34" s="40" t="str">
        <f>IFERROR(#REF!/GAMSlim2!AC34,"")</f>
        <v/>
      </c>
      <c r="AE34" s="40" t="str">
        <f>IFERROR(#REF!/GAMSlim2!AD34,"")</f>
        <v/>
      </c>
      <c r="AF34" s="40" t="str">
        <f>IFERROR(#REF!/GAMSlim2!AE34,"")</f>
        <v/>
      </c>
      <c r="AG34" s="40" t="str">
        <f>IFERROR(#REF!/GAMSlim2!AF34,"")</f>
        <v/>
      </c>
      <c r="AH34" s="40" t="str">
        <f>IFERROR(#REF!/GAMSlim2!AG34,"")</f>
        <v/>
      </c>
      <c r="AI34" s="40" t="str">
        <f>IFERROR(#REF!/GAMSlim2!AH34,"")</f>
        <v/>
      </c>
      <c r="AJ34" s="40" t="str">
        <f>IFERROR(#REF!/GAMSlim2!AI34,"")</f>
        <v/>
      </c>
      <c r="AK34" s="40" t="str">
        <f>IFERROR(#REF!/GAMSlim2!AJ34,"")</f>
        <v/>
      </c>
      <c r="AL34" s="40" t="str">
        <f>IFERROR(#REF!/GAMSlim2!AK34,"")</f>
        <v/>
      </c>
      <c r="AM34" s="40" t="str">
        <f>IFERROR(#REF!/GAMSlim2!AL34,"")</f>
        <v/>
      </c>
      <c r="AN34" s="40" t="str">
        <f>IFERROR(#REF!/GAMSlim2!AM34,"")</f>
        <v/>
      </c>
      <c r="AO34" s="40" t="str">
        <f>IFERROR(#REF!/GAMSlim2!AN34,"")</f>
        <v/>
      </c>
      <c r="AP34" s="40" t="str">
        <f>IFERROR(#REF!/GAMSlim2!AO34,"")</f>
        <v/>
      </c>
      <c r="AQ34" s="40" t="str">
        <f>IFERROR(#REF!/GAMSlim2!AP34,"")</f>
        <v/>
      </c>
      <c r="AR34" s="40" t="str">
        <f>IFERROR(#REF!/GAMSlim2!AQ34,"")</f>
        <v/>
      </c>
      <c r="AS34" s="40" t="str">
        <f>IFERROR(#REF!/GAMSlim2!AR34,"")</f>
        <v/>
      </c>
      <c r="AT34" s="40" t="str">
        <f>IFERROR(#REF!/GAMSlim2!AS34,"")</f>
        <v/>
      </c>
      <c r="AU34" s="40" t="str">
        <f>IFERROR(#REF!/GAMSlim2!AT34,"")</f>
        <v/>
      </c>
      <c r="AV34" s="40" t="str">
        <f>IFERROR(#REF!/GAMSlim2!AU34,"")</f>
        <v/>
      </c>
      <c r="AW34" s="40" t="str">
        <f>IFERROR(#REF!/GAMSlim2!AV34,"")</f>
        <v/>
      </c>
      <c r="AX34" s="40" t="str">
        <f>IFERROR(#REF!/GAMSlim2!AW34,"")</f>
        <v/>
      </c>
      <c r="AY34" s="40" t="str">
        <f>IFERROR(#REF!/GAMSlim2!AX34,"")</f>
        <v/>
      </c>
      <c r="AZ34" s="40" t="str">
        <f>IFERROR(#REF!/GAMSlim2!AY34,"")</f>
        <v/>
      </c>
      <c r="BA34" s="40" t="str">
        <f>IFERROR(#REF!/GAMSlim2!AZ34,"")</f>
        <v/>
      </c>
      <c r="BB34" s="40" t="str">
        <f>IFERROR(#REF!/GAMSlim2!BA34,"")</f>
        <v/>
      </c>
      <c r="BC34" s="40" t="str">
        <f>IFERROR(#REF!/GAMSlim2!BB34,"")</f>
        <v/>
      </c>
      <c r="BD34" s="40" t="str">
        <f>IFERROR(#REF!/GAMSlim2!BC34,"")</f>
        <v/>
      </c>
      <c r="BE34" s="40" t="str">
        <f>IFERROR(#REF!/GAMSlim2!BD34,"")</f>
        <v/>
      </c>
      <c r="BF34" s="40" t="str">
        <f>IFERROR(#REF!/GAMSlim2!BE34,"")</f>
        <v/>
      </c>
      <c r="BG34" s="40" t="str">
        <f>IFERROR(#REF!/GAMSlim2!BF34,"")</f>
        <v/>
      </c>
      <c r="BH34" s="40" t="str">
        <f>IFERROR(#REF!/GAMSlim2!BG34,"")</f>
        <v/>
      </c>
      <c r="BI34" s="40" t="str">
        <f>IFERROR(#REF!/GAMSlim2!BH34,"")</f>
        <v/>
      </c>
      <c r="BJ34" s="40" t="str">
        <f>IFERROR(#REF!/GAMSlim2!BI34,"")</f>
        <v/>
      </c>
    </row>
    <row r="35" spans="1:62" x14ac:dyDescent="0.15">
      <c r="A35" t="e">
        <f>#REF!</f>
        <v>#REF!</v>
      </c>
      <c r="B35" t="str">
        <f>GAMSbase!A35</f>
        <v>Ratio of Asymptotic to Initial Backstop Price</v>
      </c>
      <c r="C35" s="40" t="str">
        <f>IFERROR(#REF!/GAMSlim2!B35,"")</f>
        <v/>
      </c>
      <c r="D35" s="40" t="str">
        <f>IFERROR(#REF!/GAMSlim2!C35,"")</f>
        <v/>
      </c>
      <c r="E35" s="40" t="str">
        <f>IFERROR(#REF!/GAMSlim2!D35,"")</f>
        <v/>
      </c>
      <c r="F35" s="40" t="str">
        <f>IFERROR(#REF!/GAMSlim2!E35,"")</f>
        <v/>
      </c>
      <c r="G35" s="40" t="str">
        <f>IFERROR(#REF!/GAMSlim2!F35,"")</f>
        <v/>
      </c>
      <c r="H35" s="40" t="str">
        <f>IFERROR(#REF!/GAMSlim2!G35,"")</f>
        <v/>
      </c>
      <c r="I35" s="40" t="str">
        <f>IFERROR(#REF!/GAMSlim2!H35,"")</f>
        <v/>
      </c>
      <c r="J35" s="40" t="str">
        <f>IFERROR(#REF!/GAMSlim2!I35,"")</f>
        <v/>
      </c>
      <c r="K35" s="40" t="str">
        <f>IFERROR(#REF!/GAMSlim2!J35,"")</f>
        <v/>
      </c>
      <c r="L35" s="40" t="str">
        <f>IFERROR(#REF!/GAMSlim2!K35,"")</f>
        <v/>
      </c>
      <c r="M35" s="40" t="str">
        <f>IFERROR(#REF!/GAMSlim2!L35,"")</f>
        <v/>
      </c>
      <c r="N35" s="40" t="str">
        <f>IFERROR(#REF!/GAMSlim2!M35,"")</f>
        <v/>
      </c>
      <c r="O35" s="40" t="str">
        <f>IFERROR(#REF!/GAMSlim2!N35,"")</f>
        <v/>
      </c>
      <c r="P35" s="40" t="str">
        <f>IFERROR(#REF!/GAMSlim2!O35,"")</f>
        <v/>
      </c>
      <c r="Q35" s="40" t="str">
        <f>IFERROR(#REF!/GAMSlim2!P35,"")</f>
        <v/>
      </c>
      <c r="R35" s="40" t="str">
        <f>IFERROR(#REF!/GAMSlim2!Q35,"")</f>
        <v/>
      </c>
      <c r="S35" s="40" t="str">
        <f>IFERROR(#REF!/GAMSlim2!R35,"")</f>
        <v/>
      </c>
      <c r="T35" s="40" t="str">
        <f>IFERROR(#REF!/GAMSlim2!S35,"")</f>
        <v/>
      </c>
      <c r="U35" s="40" t="str">
        <f>IFERROR(#REF!/GAMSlim2!T35,"")</f>
        <v/>
      </c>
      <c r="V35" s="40" t="str">
        <f>IFERROR(#REF!/GAMSlim2!U35,"")</f>
        <v/>
      </c>
      <c r="W35" s="40" t="str">
        <f>IFERROR(#REF!/GAMSlim2!V35,"")</f>
        <v/>
      </c>
      <c r="X35" s="40" t="str">
        <f>IFERROR(#REF!/GAMSlim2!W35,"")</f>
        <v/>
      </c>
      <c r="Y35" s="40" t="str">
        <f>IFERROR(#REF!/GAMSlim2!X35,"")</f>
        <v/>
      </c>
      <c r="Z35" s="40" t="str">
        <f>IFERROR(#REF!/GAMSlim2!Y35,"")</f>
        <v/>
      </c>
      <c r="AA35" s="40" t="str">
        <f>IFERROR(#REF!/GAMSlim2!Z35,"")</f>
        <v/>
      </c>
      <c r="AB35" s="40" t="str">
        <f>IFERROR(#REF!/GAMSlim2!AA35,"")</f>
        <v/>
      </c>
      <c r="AC35" s="40" t="str">
        <f>IFERROR(#REF!/GAMSlim2!AB35,"")</f>
        <v/>
      </c>
      <c r="AD35" s="40" t="str">
        <f>IFERROR(#REF!/GAMSlim2!AC35,"")</f>
        <v/>
      </c>
      <c r="AE35" s="40" t="str">
        <f>IFERROR(#REF!/GAMSlim2!AD35,"")</f>
        <v/>
      </c>
      <c r="AF35" s="40" t="str">
        <f>IFERROR(#REF!/GAMSlim2!AE35,"")</f>
        <v/>
      </c>
      <c r="AG35" s="40" t="str">
        <f>IFERROR(#REF!/GAMSlim2!AF35,"")</f>
        <v/>
      </c>
      <c r="AH35" s="40" t="str">
        <f>IFERROR(#REF!/GAMSlim2!AG35,"")</f>
        <v/>
      </c>
      <c r="AI35" s="40" t="str">
        <f>IFERROR(#REF!/GAMSlim2!AH35,"")</f>
        <v/>
      </c>
      <c r="AJ35" s="40" t="str">
        <f>IFERROR(#REF!/GAMSlim2!AI35,"")</f>
        <v/>
      </c>
      <c r="AK35" s="40" t="str">
        <f>IFERROR(#REF!/GAMSlim2!AJ35,"")</f>
        <v/>
      </c>
      <c r="AL35" s="40" t="str">
        <f>IFERROR(#REF!/GAMSlim2!AK35,"")</f>
        <v/>
      </c>
      <c r="AM35" s="40" t="str">
        <f>IFERROR(#REF!/GAMSlim2!AL35,"")</f>
        <v/>
      </c>
      <c r="AN35" s="40" t="str">
        <f>IFERROR(#REF!/GAMSlim2!AM35,"")</f>
        <v/>
      </c>
      <c r="AO35" s="40" t="str">
        <f>IFERROR(#REF!/GAMSlim2!AN35,"")</f>
        <v/>
      </c>
      <c r="AP35" s="40" t="str">
        <f>IFERROR(#REF!/GAMSlim2!AO35,"")</f>
        <v/>
      </c>
      <c r="AQ35" s="40" t="str">
        <f>IFERROR(#REF!/GAMSlim2!AP35,"")</f>
        <v/>
      </c>
      <c r="AR35" s="40" t="str">
        <f>IFERROR(#REF!/GAMSlim2!AQ35,"")</f>
        <v/>
      </c>
      <c r="AS35" s="40" t="str">
        <f>IFERROR(#REF!/GAMSlim2!AR35,"")</f>
        <v/>
      </c>
      <c r="AT35" s="40" t="str">
        <f>IFERROR(#REF!/GAMSlim2!AS35,"")</f>
        <v/>
      </c>
      <c r="AU35" s="40" t="str">
        <f>IFERROR(#REF!/GAMSlim2!AT35,"")</f>
        <v/>
      </c>
      <c r="AV35" s="40" t="str">
        <f>IFERROR(#REF!/GAMSlim2!AU35,"")</f>
        <v/>
      </c>
      <c r="AW35" s="40" t="str">
        <f>IFERROR(#REF!/GAMSlim2!AV35,"")</f>
        <v/>
      </c>
      <c r="AX35" s="40" t="str">
        <f>IFERROR(#REF!/GAMSlim2!AW35,"")</f>
        <v/>
      </c>
      <c r="AY35" s="40" t="str">
        <f>IFERROR(#REF!/GAMSlim2!AX35,"")</f>
        <v/>
      </c>
      <c r="AZ35" s="40" t="str">
        <f>IFERROR(#REF!/GAMSlim2!AY35,"")</f>
        <v/>
      </c>
      <c r="BA35" s="40" t="str">
        <f>IFERROR(#REF!/GAMSlim2!AZ35,"")</f>
        <v/>
      </c>
      <c r="BB35" s="40" t="str">
        <f>IFERROR(#REF!/GAMSlim2!BA35,"")</f>
        <v/>
      </c>
      <c r="BC35" s="40" t="str">
        <f>IFERROR(#REF!/GAMSlim2!BB35,"")</f>
        <v/>
      </c>
      <c r="BD35" s="40" t="str">
        <f>IFERROR(#REF!/GAMSlim2!BC35,"")</f>
        <v/>
      </c>
      <c r="BE35" s="40" t="str">
        <f>IFERROR(#REF!/GAMSlim2!BD35,"")</f>
        <v/>
      </c>
      <c r="BF35" s="40" t="str">
        <f>IFERROR(#REF!/GAMSlim2!BE35,"")</f>
        <v/>
      </c>
      <c r="BG35" s="40" t="str">
        <f>IFERROR(#REF!/GAMSlim2!BF35,"")</f>
        <v/>
      </c>
      <c r="BH35" s="40" t="str">
        <f>IFERROR(#REF!/GAMSlim2!BG35,"")</f>
        <v/>
      </c>
      <c r="BI35" s="40" t="str">
        <f>IFERROR(#REF!/GAMSlim2!BH35,"")</f>
        <v/>
      </c>
      <c r="BJ35" s="40" t="str">
        <f>IFERROR(#REF!/GAMSlim2!BI35,"")</f>
        <v/>
      </c>
    </row>
    <row r="36" spans="1:62" x14ac:dyDescent="0.15">
      <c r="A36" t="e">
        <f>#REF!</f>
        <v>#REF!</v>
      </c>
      <c r="B36" t="str">
        <f>GAMSbase!A36</f>
        <v>Decline Rate of Backstop Price (per period)</v>
      </c>
      <c r="C36" s="40" t="str">
        <f>IFERROR(#REF!/GAMSlim2!B36,"")</f>
        <v/>
      </c>
      <c r="D36" s="40" t="str">
        <f>IFERROR(#REF!/GAMSlim2!C36,"")</f>
        <v/>
      </c>
      <c r="E36" s="40" t="str">
        <f>IFERROR(#REF!/GAMSlim2!D36,"")</f>
        <v/>
      </c>
      <c r="F36" s="40" t="str">
        <f>IFERROR(#REF!/GAMSlim2!E36,"")</f>
        <v/>
      </c>
      <c r="G36" s="40" t="str">
        <f>IFERROR(#REF!/GAMSlim2!F36,"")</f>
        <v/>
      </c>
      <c r="H36" s="40" t="str">
        <f>IFERROR(#REF!/GAMSlim2!G36,"")</f>
        <v/>
      </c>
      <c r="I36" s="40" t="str">
        <f>IFERROR(#REF!/GAMSlim2!H36,"")</f>
        <v/>
      </c>
      <c r="J36" s="40" t="str">
        <f>IFERROR(#REF!/GAMSlim2!I36,"")</f>
        <v/>
      </c>
      <c r="K36" s="40" t="str">
        <f>IFERROR(#REF!/GAMSlim2!J36,"")</f>
        <v/>
      </c>
      <c r="L36" s="40" t="str">
        <f>IFERROR(#REF!/GAMSlim2!K36,"")</f>
        <v/>
      </c>
      <c r="M36" s="40" t="str">
        <f>IFERROR(#REF!/GAMSlim2!L36,"")</f>
        <v/>
      </c>
      <c r="N36" s="40" t="str">
        <f>IFERROR(#REF!/GAMSlim2!M36,"")</f>
        <v/>
      </c>
      <c r="O36" s="40" t="str">
        <f>IFERROR(#REF!/GAMSlim2!N36,"")</f>
        <v/>
      </c>
      <c r="P36" s="40" t="str">
        <f>IFERROR(#REF!/GAMSlim2!O36,"")</f>
        <v/>
      </c>
      <c r="Q36" s="40" t="str">
        <f>IFERROR(#REF!/GAMSlim2!P36,"")</f>
        <v/>
      </c>
      <c r="R36" s="40" t="str">
        <f>IFERROR(#REF!/GAMSlim2!Q36,"")</f>
        <v/>
      </c>
      <c r="S36" s="40" t="str">
        <f>IFERROR(#REF!/GAMSlim2!R36,"")</f>
        <v/>
      </c>
      <c r="T36" s="40" t="str">
        <f>IFERROR(#REF!/GAMSlim2!S36,"")</f>
        <v/>
      </c>
      <c r="U36" s="40" t="str">
        <f>IFERROR(#REF!/GAMSlim2!T36,"")</f>
        <v/>
      </c>
      <c r="V36" s="40" t="str">
        <f>IFERROR(#REF!/GAMSlim2!U36,"")</f>
        <v/>
      </c>
      <c r="W36" s="40" t="str">
        <f>IFERROR(#REF!/GAMSlim2!V36,"")</f>
        <v/>
      </c>
      <c r="X36" s="40" t="str">
        <f>IFERROR(#REF!/GAMSlim2!W36,"")</f>
        <v/>
      </c>
      <c r="Y36" s="40" t="str">
        <f>IFERROR(#REF!/GAMSlim2!X36,"")</f>
        <v/>
      </c>
      <c r="Z36" s="40" t="str">
        <f>IFERROR(#REF!/GAMSlim2!Y36,"")</f>
        <v/>
      </c>
      <c r="AA36" s="40" t="str">
        <f>IFERROR(#REF!/GAMSlim2!Z36,"")</f>
        <v/>
      </c>
      <c r="AB36" s="40" t="str">
        <f>IFERROR(#REF!/GAMSlim2!AA36,"")</f>
        <v/>
      </c>
      <c r="AC36" s="40" t="str">
        <f>IFERROR(#REF!/GAMSlim2!AB36,"")</f>
        <v/>
      </c>
      <c r="AD36" s="40" t="str">
        <f>IFERROR(#REF!/GAMSlim2!AC36,"")</f>
        <v/>
      </c>
      <c r="AE36" s="40" t="str">
        <f>IFERROR(#REF!/GAMSlim2!AD36,"")</f>
        <v/>
      </c>
      <c r="AF36" s="40" t="str">
        <f>IFERROR(#REF!/GAMSlim2!AE36,"")</f>
        <v/>
      </c>
      <c r="AG36" s="40" t="str">
        <f>IFERROR(#REF!/GAMSlim2!AF36,"")</f>
        <v/>
      </c>
      <c r="AH36" s="40" t="str">
        <f>IFERROR(#REF!/GAMSlim2!AG36,"")</f>
        <v/>
      </c>
      <c r="AI36" s="40" t="str">
        <f>IFERROR(#REF!/GAMSlim2!AH36,"")</f>
        <v/>
      </c>
      <c r="AJ36" s="40" t="str">
        <f>IFERROR(#REF!/GAMSlim2!AI36,"")</f>
        <v/>
      </c>
      <c r="AK36" s="40" t="str">
        <f>IFERROR(#REF!/GAMSlim2!AJ36,"")</f>
        <v/>
      </c>
      <c r="AL36" s="40" t="str">
        <f>IFERROR(#REF!/GAMSlim2!AK36,"")</f>
        <v/>
      </c>
      <c r="AM36" s="40" t="str">
        <f>IFERROR(#REF!/GAMSlim2!AL36,"")</f>
        <v/>
      </c>
      <c r="AN36" s="40" t="str">
        <f>IFERROR(#REF!/GAMSlim2!AM36,"")</f>
        <v/>
      </c>
      <c r="AO36" s="40" t="str">
        <f>IFERROR(#REF!/GAMSlim2!AN36,"")</f>
        <v/>
      </c>
      <c r="AP36" s="40" t="str">
        <f>IFERROR(#REF!/GAMSlim2!AO36,"")</f>
        <v/>
      </c>
      <c r="AQ36" s="40" t="str">
        <f>IFERROR(#REF!/GAMSlim2!AP36,"")</f>
        <v/>
      </c>
      <c r="AR36" s="40" t="str">
        <f>IFERROR(#REF!/GAMSlim2!AQ36,"")</f>
        <v/>
      </c>
      <c r="AS36" s="40" t="str">
        <f>IFERROR(#REF!/GAMSlim2!AR36,"")</f>
        <v/>
      </c>
      <c r="AT36" s="40" t="str">
        <f>IFERROR(#REF!/GAMSlim2!AS36,"")</f>
        <v/>
      </c>
      <c r="AU36" s="40" t="str">
        <f>IFERROR(#REF!/GAMSlim2!AT36,"")</f>
        <v/>
      </c>
      <c r="AV36" s="40" t="str">
        <f>IFERROR(#REF!/GAMSlim2!AU36,"")</f>
        <v/>
      </c>
      <c r="AW36" s="40" t="str">
        <f>IFERROR(#REF!/GAMSlim2!AV36,"")</f>
        <v/>
      </c>
      <c r="AX36" s="40" t="str">
        <f>IFERROR(#REF!/GAMSlim2!AW36,"")</f>
        <v/>
      </c>
      <c r="AY36" s="40" t="str">
        <f>IFERROR(#REF!/GAMSlim2!AX36,"")</f>
        <v/>
      </c>
      <c r="AZ36" s="40" t="str">
        <f>IFERROR(#REF!/GAMSlim2!AY36,"")</f>
        <v/>
      </c>
      <c r="BA36" s="40" t="str">
        <f>IFERROR(#REF!/GAMSlim2!AZ36,"")</f>
        <v/>
      </c>
      <c r="BB36" s="40" t="str">
        <f>IFERROR(#REF!/GAMSlim2!BA36,"")</f>
        <v/>
      </c>
      <c r="BC36" s="40" t="str">
        <f>IFERROR(#REF!/GAMSlim2!BB36,"")</f>
        <v/>
      </c>
      <c r="BD36" s="40" t="str">
        <f>IFERROR(#REF!/GAMSlim2!BC36,"")</f>
        <v/>
      </c>
      <c r="BE36" s="40" t="str">
        <f>IFERROR(#REF!/GAMSlim2!BD36,"")</f>
        <v/>
      </c>
      <c r="BF36" s="40" t="str">
        <f>IFERROR(#REF!/GAMSlim2!BE36,"")</f>
        <v/>
      </c>
      <c r="BG36" s="40" t="str">
        <f>IFERROR(#REF!/GAMSlim2!BF36,"")</f>
        <v/>
      </c>
      <c r="BH36" s="40" t="str">
        <f>IFERROR(#REF!/GAMSlim2!BG36,"")</f>
        <v/>
      </c>
      <c r="BI36" s="40" t="str">
        <f>IFERROR(#REF!/GAMSlim2!BH36,"")</f>
        <v/>
      </c>
      <c r="BJ36" s="40" t="str">
        <f>IFERROR(#REF!/GAMSlim2!BI36,"")</f>
        <v/>
      </c>
    </row>
    <row r="37" spans="1:62" x14ac:dyDescent="0.15">
      <c r="A37" t="e">
        <f>#REF!</f>
        <v>#REF!</v>
      </c>
      <c r="B37" t="str">
        <f>GAMSbase!A37</f>
        <v>Upper limit of Control Rate</v>
      </c>
      <c r="C37" s="40" t="str">
        <f>IFERROR(#REF!/GAMSlim2!B37,"")</f>
        <v/>
      </c>
      <c r="D37" s="40" t="str">
        <f>IFERROR(#REF!/GAMSlim2!C37,"")</f>
        <v/>
      </c>
      <c r="E37" s="40" t="str">
        <f>IFERROR(#REF!/GAMSlim2!D37,"")</f>
        <v/>
      </c>
      <c r="F37" s="40" t="str">
        <f>IFERROR(#REF!/GAMSlim2!E37,"")</f>
        <v/>
      </c>
      <c r="G37" s="40" t="str">
        <f>IFERROR(#REF!/GAMSlim2!F37,"")</f>
        <v/>
      </c>
      <c r="H37" s="40" t="str">
        <f>IFERROR(#REF!/GAMSlim2!G37,"")</f>
        <v/>
      </c>
      <c r="I37" s="40" t="str">
        <f>IFERROR(#REF!/GAMSlim2!H37,"")</f>
        <v/>
      </c>
      <c r="J37" s="40" t="str">
        <f>IFERROR(#REF!/GAMSlim2!I37,"")</f>
        <v/>
      </c>
      <c r="K37" s="40" t="str">
        <f>IFERROR(#REF!/GAMSlim2!J37,"")</f>
        <v/>
      </c>
      <c r="L37" s="40" t="str">
        <f>IFERROR(#REF!/GAMSlim2!K37,"")</f>
        <v/>
      </c>
      <c r="M37" s="40" t="str">
        <f>IFERROR(#REF!/GAMSlim2!L37,"")</f>
        <v/>
      </c>
      <c r="N37" s="40" t="str">
        <f>IFERROR(#REF!/GAMSlim2!M37,"")</f>
        <v/>
      </c>
      <c r="O37" s="40" t="str">
        <f>IFERROR(#REF!/GAMSlim2!N37,"")</f>
        <v/>
      </c>
      <c r="P37" s="40" t="str">
        <f>IFERROR(#REF!/GAMSlim2!O37,"")</f>
        <v/>
      </c>
      <c r="Q37" s="40" t="str">
        <f>IFERROR(#REF!/GAMSlim2!P37,"")</f>
        <v/>
      </c>
      <c r="R37" s="40" t="str">
        <f>IFERROR(#REF!/GAMSlim2!Q37,"")</f>
        <v/>
      </c>
      <c r="S37" s="40" t="str">
        <f>IFERROR(#REF!/GAMSlim2!R37,"")</f>
        <v/>
      </c>
      <c r="T37" s="40" t="str">
        <f>IFERROR(#REF!/GAMSlim2!S37,"")</f>
        <v/>
      </c>
      <c r="U37" s="40" t="str">
        <f>IFERROR(#REF!/GAMSlim2!T37,"")</f>
        <v/>
      </c>
      <c r="V37" s="40" t="str">
        <f>IFERROR(#REF!/GAMSlim2!U37,"")</f>
        <v/>
      </c>
      <c r="W37" s="40" t="str">
        <f>IFERROR(#REF!/GAMSlim2!V37,"")</f>
        <v/>
      </c>
      <c r="X37" s="40" t="str">
        <f>IFERROR(#REF!/GAMSlim2!W37,"")</f>
        <v/>
      </c>
      <c r="Y37" s="40" t="str">
        <f>IFERROR(#REF!/GAMSlim2!X37,"")</f>
        <v/>
      </c>
      <c r="Z37" s="40" t="str">
        <f>IFERROR(#REF!/GAMSlim2!Y37,"")</f>
        <v/>
      </c>
      <c r="AA37" s="40" t="str">
        <f>IFERROR(#REF!/GAMSlim2!Z37,"")</f>
        <v/>
      </c>
      <c r="AB37" s="40" t="str">
        <f>IFERROR(#REF!/GAMSlim2!AA37,"")</f>
        <v/>
      </c>
      <c r="AC37" s="40" t="str">
        <f>IFERROR(#REF!/GAMSlim2!AB37,"")</f>
        <v/>
      </c>
      <c r="AD37" s="40" t="str">
        <f>IFERROR(#REF!/GAMSlim2!AC37,"")</f>
        <v/>
      </c>
      <c r="AE37" s="40" t="str">
        <f>IFERROR(#REF!/GAMSlim2!AD37,"")</f>
        <v/>
      </c>
      <c r="AF37" s="40" t="str">
        <f>IFERROR(#REF!/GAMSlim2!AE37,"")</f>
        <v/>
      </c>
      <c r="AG37" s="40" t="str">
        <f>IFERROR(#REF!/GAMSlim2!AF37,"")</f>
        <v/>
      </c>
      <c r="AH37" s="40" t="str">
        <f>IFERROR(#REF!/GAMSlim2!AG37,"")</f>
        <v/>
      </c>
      <c r="AI37" s="40" t="str">
        <f>IFERROR(#REF!/GAMSlim2!AH37,"")</f>
        <v/>
      </c>
      <c r="AJ37" s="40" t="str">
        <f>IFERROR(#REF!/GAMSlim2!AI37,"")</f>
        <v/>
      </c>
      <c r="AK37" s="40" t="str">
        <f>IFERROR(#REF!/GAMSlim2!AJ37,"")</f>
        <v/>
      </c>
      <c r="AL37" s="40" t="str">
        <f>IFERROR(#REF!/GAMSlim2!AK37,"")</f>
        <v/>
      </c>
      <c r="AM37" s="40" t="str">
        <f>IFERROR(#REF!/GAMSlim2!AL37,"")</f>
        <v/>
      </c>
      <c r="AN37" s="40" t="str">
        <f>IFERROR(#REF!/GAMSlim2!AM37,"")</f>
        <v/>
      </c>
      <c r="AO37" s="40" t="str">
        <f>IFERROR(#REF!/GAMSlim2!AN37,"")</f>
        <v/>
      </c>
      <c r="AP37" s="40" t="str">
        <f>IFERROR(#REF!/GAMSlim2!AO37,"")</f>
        <v/>
      </c>
      <c r="AQ37" s="40" t="str">
        <f>IFERROR(#REF!/GAMSlim2!AP37,"")</f>
        <v/>
      </c>
      <c r="AR37" s="40" t="str">
        <f>IFERROR(#REF!/GAMSlim2!AQ37,"")</f>
        <v/>
      </c>
      <c r="AS37" s="40" t="str">
        <f>IFERROR(#REF!/GAMSlim2!AR37,"")</f>
        <v/>
      </c>
      <c r="AT37" s="40" t="str">
        <f>IFERROR(#REF!/GAMSlim2!AS37,"")</f>
        <v/>
      </c>
      <c r="AU37" s="40" t="str">
        <f>IFERROR(#REF!/GAMSlim2!AT37,"")</f>
        <v/>
      </c>
      <c r="AV37" s="40" t="str">
        <f>IFERROR(#REF!/GAMSlim2!AU37,"")</f>
        <v/>
      </c>
      <c r="AW37" s="40" t="str">
        <f>IFERROR(#REF!/GAMSlim2!AV37,"")</f>
        <v/>
      </c>
      <c r="AX37" s="40" t="str">
        <f>IFERROR(#REF!/GAMSlim2!AW37,"")</f>
        <v/>
      </c>
      <c r="AY37" s="40" t="str">
        <f>IFERROR(#REF!/GAMSlim2!AX37,"")</f>
        <v/>
      </c>
      <c r="AZ37" s="40" t="str">
        <f>IFERROR(#REF!/GAMSlim2!AY37,"")</f>
        <v/>
      </c>
      <c r="BA37" s="40" t="str">
        <f>IFERROR(#REF!/GAMSlim2!AZ37,"")</f>
        <v/>
      </c>
      <c r="BB37" s="40" t="str">
        <f>IFERROR(#REF!/GAMSlim2!BA37,"")</f>
        <v/>
      </c>
      <c r="BC37" s="40" t="str">
        <f>IFERROR(#REF!/GAMSlim2!BB37,"")</f>
        <v/>
      </c>
      <c r="BD37" s="40" t="str">
        <f>IFERROR(#REF!/GAMSlim2!BC37,"")</f>
        <v/>
      </c>
      <c r="BE37" s="40" t="str">
        <f>IFERROR(#REF!/GAMSlim2!BD37,"")</f>
        <v/>
      </c>
      <c r="BF37" s="40" t="str">
        <f>IFERROR(#REF!/GAMSlim2!BE37,"")</f>
        <v/>
      </c>
      <c r="BG37" s="40" t="str">
        <f>IFERROR(#REF!/GAMSlim2!BF37,"")</f>
        <v/>
      </c>
      <c r="BH37" s="40" t="str">
        <f>IFERROR(#REF!/GAMSlim2!BG37,"")</f>
        <v/>
      </c>
      <c r="BI37" s="40" t="str">
        <f>IFERROR(#REF!/GAMSlim2!BH37,"")</f>
        <v/>
      </c>
      <c r="BJ37" s="40" t="str">
        <f>IFERROR(#REF!/GAMSlim2!BI37,"")</f>
        <v/>
      </c>
    </row>
    <row r="38" spans="1:62" x14ac:dyDescent="0.1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IFERROR(#REF!/GAMSlim2!B38,"")</f>
        <v/>
      </c>
      <c r="D38" s="40" t="str">
        <f>IFERROR(#REF!/GAMSlim2!C38,"")</f>
        <v/>
      </c>
      <c r="E38" s="40" t="str">
        <f>IFERROR(#REF!/GAMSlim2!D38,"")</f>
        <v/>
      </c>
      <c r="F38" s="40" t="str">
        <f>IFERROR(#REF!/GAMSlim2!E38,"")</f>
        <v/>
      </c>
      <c r="G38" s="40" t="str">
        <f>IFERROR(#REF!/GAMSlim2!F38,"")</f>
        <v/>
      </c>
      <c r="H38" s="40" t="str">
        <f>IFERROR(#REF!/GAMSlim2!G38,"")</f>
        <v/>
      </c>
      <c r="I38" s="40" t="str">
        <f>IFERROR(#REF!/GAMSlim2!H38,"")</f>
        <v/>
      </c>
      <c r="J38" s="40" t="str">
        <f>IFERROR(#REF!/GAMSlim2!I38,"")</f>
        <v/>
      </c>
      <c r="K38" s="40" t="str">
        <f>IFERROR(#REF!/GAMSlim2!J38,"")</f>
        <v/>
      </c>
      <c r="L38" s="40" t="str">
        <f>IFERROR(#REF!/GAMSlim2!K38,"")</f>
        <v/>
      </c>
      <c r="M38" s="40" t="str">
        <f>IFERROR(#REF!/GAMSlim2!L38,"")</f>
        <v/>
      </c>
      <c r="N38" s="40" t="str">
        <f>IFERROR(#REF!/GAMSlim2!M38,"")</f>
        <v/>
      </c>
      <c r="O38" s="40" t="str">
        <f>IFERROR(#REF!/GAMSlim2!N38,"")</f>
        <v/>
      </c>
      <c r="P38" s="40" t="str">
        <f>IFERROR(#REF!/GAMSlim2!O38,"")</f>
        <v/>
      </c>
      <c r="Q38" s="40" t="str">
        <f>IFERROR(#REF!/GAMSlim2!P38,"")</f>
        <v/>
      </c>
      <c r="R38" s="40" t="str">
        <f>IFERROR(#REF!/GAMSlim2!Q38,"")</f>
        <v/>
      </c>
      <c r="S38" s="40" t="str">
        <f>IFERROR(#REF!/GAMSlim2!R38,"")</f>
        <v/>
      </c>
      <c r="T38" s="40" t="str">
        <f>IFERROR(#REF!/GAMSlim2!S38,"")</f>
        <v/>
      </c>
      <c r="U38" s="40" t="str">
        <f>IFERROR(#REF!/GAMSlim2!T38,"")</f>
        <v/>
      </c>
      <c r="V38" s="40" t="str">
        <f>IFERROR(#REF!/GAMSlim2!U38,"")</f>
        <v/>
      </c>
      <c r="W38" s="40" t="str">
        <f>IFERROR(#REF!/GAMSlim2!V38,"")</f>
        <v/>
      </c>
      <c r="X38" s="40" t="str">
        <f>IFERROR(#REF!/GAMSlim2!W38,"")</f>
        <v/>
      </c>
      <c r="Y38" s="40" t="str">
        <f>IFERROR(#REF!/GAMSlim2!X38,"")</f>
        <v/>
      </c>
      <c r="Z38" s="40" t="str">
        <f>IFERROR(#REF!/GAMSlim2!Y38,"")</f>
        <v/>
      </c>
      <c r="AA38" s="40" t="str">
        <f>IFERROR(#REF!/GAMSlim2!Z38,"")</f>
        <v/>
      </c>
      <c r="AB38" s="40" t="str">
        <f>IFERROR(#REF!/GAMSlim2!AA38,"")</f>
        <v/>
      </c>
      <c r="AC38" s="40" t="str">
        <f>IFERROR(#REF!/GAMSlim2!AB38,"")</f>
        <v/>
      </c>
      <c r="AD38" s="40" t="str">
        <f>IFERROR(#REF!/GAMSlim2!AC38,"")</f>
        <v/>
      </c>
      <c r="AE38" s="40" t="str">
        <f>IFERROR(#REF!/GAMSlim2!AD38,"")</f>
        <v/>
      </c>
      <c r="AF38" s="40" t="str">
        <f>IFERROR(#REF!/GAMSlim2!AE38,"")</f>
        <v/>
      </c>
      <c r="AG38" s="40" t="str">
        <f>IFERROR(#REF!/GAMSlim2!AF38,"")</f>
        <v/>
      </c>
      <c r="AH38" s="40" t="str">
        <f>IFERROR(#REF!/GAMSlim2!AG38,"")</f>
        <v/>
      </c>
      <c r="AI38" s="40" t="str">
        <f>IFERROR(#REF!/GAMSlim2!AH38,"")</f>
        <v/>
      </c>
      <c r="AJ38" s="40" t="str">
        <f>IFERROR(#REF!/GAMSlim2!AI38,"")</f>
        <v/>
      </c>
      <c r="AK38" s="40" t="str">
        <f>IFERROR(#REF!/GAMSlim2!AJ38,"")</f>
        <v/>
      </c>
      <c r="AL38" s="40" t="str">
        <f>IFERROR(#REF!/GAMSlim2!AK38,"")</f>
        <v/>
      </c>
      <c r="AM38" s="40" t="str">
        <f>IFERROR(#REF!/GAMSlim2!AL38,"")</f>
        <v/>
      </c>
      <c r="AN38" s="40" t="str">
        <f>IFERROR(#REF!/GAMSlim2!AM38,"")</f>
        <v/>
      </c>
      <c r="AO38" s="40" t="str">
        <f>IFERROR(#REF!/GAMSlim2!AN38,"")</f>
        <v/>
      </c>
      <c r="AP38" s="40" t="str">
        <f>IFERROR(#REF!/GAMSlim2!AO38,"")</f>
        <v/>
      </c>
      <c r="AQ38" s="40" t="str">
        <f>IFERROR(#REF!/GAMSlim2!AP38,"")</f>
        <v/>
      </c>
      <c r="AR38" s="40" t="str">
        <f>IFERROR(#REF!/GAMSlim2!AQ38,"")</f>
        <v/>
      </c>
      <c r="AS38" s="40" t="str">
        <f>IFERROR(#REF!/GAMSlim2!AR38,"")</f>
        <v/>
      </c>
      <c r="AT38" s="40" t="str">
        <f>IFERROR(#REF!/GAMSlim2!AS38,"")</f>
        <v/>
      </c>
      <c r="AU38" s="40" t="str">
        <f>IFERROR(#REF!/GAMSlim2!AT38,"")</f>
        <v/>
      </c>
      <c r="AV38" s="40" t="str">
        <f>IFERROR(#REF!/GAMSlim2!AU38,"")</f>
        <v/>
      </c>
      <c r="AW38" s="40" t="str">
        <f>IFERROR(#REF!/GAMSlim2!AV38,"")</f>
        <v/>
      </c>
      <c r="AX38" s="40" t="str">
        <f>IFERROR(#REF!/GAMSlim2!AW38,"")</f>
        <v/>
      </c>
      <c r="AY38" s="40" t="str">
        <f>IFERROR(#REF!/GAMSlim2!AX38,"")</f>
        <v/>
      </c>
      <c r="AZ38" s="40" t="str">
        <f>IFERROR(#REF!/GAMSlim2!AY38,"")</f>
        <v/>
      </c>
      <c r="BA38" s="40" t="str">
        <f>IFERROR(#REF!/GAMSlim2!AZ38,"")</f>
        <v/>
      </c>
      <c r="BB38" s="40" t="str">
        <f>IFERROR(#REF!/GAMSlim2!BA38,"")</f>
        <v/>
      </c>
      <c r="BC38" s="40" t="str">
        <f>IFERROR(#REF!/GAMSlim2!BB38,"")</f>
        <v/>
      </c>
      <c r="BD38" s="40" t="str">
        <f>IFERROR(#REF!/GAMSlim2!BC38,"")</f>
        <v/>
      </c>
      <c r="BE38" s="40" t="str">
        <f>IFERROR(#REF!/GAMSlim2!BD38,"")</f>
        <v/>
      </c>
      <c r="BF38" s="40" t="str">
        <f>IFERROR(#REF!/GAMSlim2!BE38,"")</f>
        <v/>
      </c>
      <c r="BG38" s="40" t="str">
        <f>IFERROR(#REF!/GAMSlim2!BF38,"")</f>
        <v/>
      </c>
      <c r="BH38" s="40" t="str">
        <f>IFERROR(#REF!/GAMSlim2!BG38,"")</f>
        <v/>
      </c>
      <c r="BI38" s="40" t="str">
        <f>IFERROR(#REF!/GAMSlim2!BH38,"")</f>
        <v/>
      </c>
      <c r="BJ38" s="40" t="str">
        <f>IFERROR(#REF!/GAMSlim2!BI38,"")</f>
        <v/>
      </c>
    </row>
    <row r="39" spans="1:62" x14ac:dyDescent="0.15">
      <c r="A39" t="e">
        <f>#REF!</f>
        <v>#REF!</v>
      </c>
      <c r="B39" t="str">
        <f>GAMSbase!A39</f>
        <v>Exponent of control cost function</v>
      </c>
      <c r="C39" s="40" t="str">
        <f>IFERROR(#REF!/GAMSlim2!B39,"")</f>
        <v/>
      </c>
      <c r="D39" s="40" t="str">
        <f>IFERROR(#REF!/GAMSlim2!C39,"")</f>
        <v/>
      </c>
      <c r="E39" s="40" t="str">
        <f>IFERROR(#REF!/GAMSlim2!D39,"")</f>
        <v/>
      </c>
      <c r="F39" s="40" t="str">
        <f>IFERROR(#REF!/GAMSlim2!E39,"")</f>
        <v/>
      </c>
      <c r="G39" s="40" t="str">
        <f>IFERROR(#REF!/GAMSlim2!F39,"")</f>
        <v/>
      </c>
      <c r="H39" s="40" t="str">
        <f>IFERROR(#REF!/GAMSlim2!G39,"")</f>
        <v/>
      </c>
      <c r="I39" s="40" t="str">
        <f>IFERROR(#REF!/GAMSlim2!H39,"")</f>
        <v/>
      </c>
      <c r="J39" s="40" t="str">
        <f>IFERROR(#REF!/GAMSlim2!I39,"")</f>
        <v/>
      </c>
      <c r="K39" s="40" t="str">
        <f>IFERROR(#REF!/GAMSlim2!J39,"")</f>
        <v/>
      </c>
      <c r="L39" s="40" t="str">
        <f>IFERROR(#REF!/GAMSlim2!K39,"")</f>
        <v/>
      </c>
      <c r="M39" s="40" t="str">
        <f>IFERROR(#REF!/GAMSlim2!L39,"")</f>
        <v/>
      </c>
      <c r="N39" s="40" t="str">
        <f>IFERROR(#REF!/GAMSlim2!M39,"")</f>
        <v/>
      </c>
      <c r="O39" s="40" t="str">
        <f>IFERROR(#REF!/GAMSlim2!N39,"")</f>
        <v/>
      </c>
      <c r="P39" s="40" t="str">
        <f>IFERROR(#REF!/GAMSlim2!O39,"")</f>
        <v/>
      </c>
      <c r="Q39" s="40" t="str">
        <f>IFERROR(#REF!/GAMSlim2!P39,"")</f>
        <v/>
      </c>
      <c r="R39" s="40" t="str">
        <f>IFERROR(#REF!/GAMSlim2!Q39,"")</f>
        <v/>
      </c>
      <c r="S39" s="40" t="str">
        <f>IFERROR(#REF!/GAMSlim2!R39,"")</f>
        <v/>
      </c>
      <c r="T39" s="40" t="str">
        <f>IFERROR(#REF!/GAMSlim2!S39,"")</f>
        <v/>
      </c>
      <c r="U39" s="40" t="str">
        <f>IFERROR(#REF!/GAMSlim2!T39,"")</f>
        <v/>
      </c>
      <c r="V39" s="40" t="str">
        <f>IFERROR(#REF!/GAMSlim2!U39,"")</f>
        <v/>
      </c>
      <c r="W39" s="40" t="str">
        <f>IFERROR(#REF!/GAMSlim2!V39,"")</f>
        <v/>
      </c>
      <c r="X39" s="40" t="str">
        <f>IFERROR(#REF!/GAMSlim2!W39,"")</f>
        <v/>
      </c>
      <c r="Y39" s="40" t="str">
        <f>IFERROR(#REF!/GAMSlim2!X39,"")</f>
        <v/>
      </c>
      <c r="Z39" s="40" t="str">
        <f>IFERROR(#REF!/GAMSlim2!Y39,"")</f>
        <v/>
      </c>
      <c r="AA39" s="40" t="str">
        <f>IFERROR(#REF!/GAMSlim2!Z39,"")</f>
        <v/>
      </c>
      <c r="AB39" s="40" t="str">
        <f>IFERROR(#REF!/GAMSlim2!AA39,"")</f>
        <v/>
      </c>
      <c r="AC39" s="40" t="str">
        <f>IFERROR(#REF!/GAMSlim2!AB39,"")</f>
        <v/>
      </c>
      <c r="AD39" s="40" t="str">
        <f>IFERROR(#REF!/GAMSlim2!AC39,"")</f>
        <v/>
      </c>
      <c r="AE39" s="40" t="str">
        <f>IFERROR(#REF!/GAMSlim2!AD39,"")</f>
        <v/>
      </c>
      <c r="AF39" s="40" t="str">
        <f>IFERROR(#REF!/GAMSlim2!AE39,"")</f>
        <v/>
      </c>
      <c r="AG39" s="40" t="str">
        <f>IFERROR(#REF!/GAMSlim2!AF39,"")</f>
        <v/>
      </c>
      <c r="AH39" s="40" t="str">
        <f>IFERROR(#REF!/GAMSlim2!AG39,"")</f>
        <v/>
      </c>
      <c r="AI39" s="40" t="str">
        <f>IFERROR(#REF!/GAMSlim2!AH39,"")</f>
        <v/>
      </c>
      <c r="AJ39" s="40" t="str">
        <f>IFERROR(#REF!/GAMSlim2!AI39,"")</f>
        <v/>
      </c>
      <c r="AK39" s="40" t="str">
        <f>IFERROR(#REF!/GAMSlim2!AJ39,"")</f>
        <v/>
      </c>
      <c r="AL39" s="40" t="str">
        <f>IFERROR(#REF!/GAMSlim2!AK39,"")</f>
        <v/>
      </c>
      <c r="AM39" s="40" t="str">
        <f>IFERROR(#REF!/GAMSlim2!AL39,"")</f>
        <v/>
      </c>
      <c r="AN39" s="40" t="str">
        <f>IFERROR(#REF!/GAMSlim2!AM39,"")</f>
        <v/>
      </c>
      <c r="AO39" s="40" t="str">
        <f>IFERROR(#REF!/GAMSlim2!AN39,"")</f>
        <v/>
      </c>
      <c r="AP39" s="40" t="str">
        <f>IFERROR(#REF!/GAMSlim2!AO39,"")</f>
        <v/>
      </c>
      <c r="AQ39" s="40" t="str">
        <f>IFERROR(#REF!/GAMSlim2!AP39,"")</f>
        <v/>
      </c>
      <c r="AR39" s="40" t="str">
        <f>IFERROR(#REF!/GAMSlim2!AQ39,"")</f>
        <v/>
      </c>
      <c r="AS39" s="40" t="str">
        <f>IFERROR(#REF!/GAMSlim2!AR39,"")</f>
        <v/>
      </c>
      <c r="AT39" s="40" t="str">
        <f>IFERROR(#REF!/GAMSlim2!AS39,"")</f>
        <v/>
      </c>
      <c r="AU39" s="40" t="str">
        <f>IFERROR(#REF!/GAMSlim2!AT39,"")</f>
        <v/>
      </c>
      <c r="AV39" s="40" t="str">
        <f>IFERROR(#REF!/GAMSlim2!AU39,"")</f>
        <v/>
      </c>
      <c r="AW39" s="40" t="str">
        <f>IFERROR(#REF!/GAMSlim2!AV39,"")</f>
        <v/>
      </c>
      <c r="AX39" s="40" t="str">
        <f>IFERROR(#REF!/GAMSlim2!AW39,"")</f>
        <v/>
      </c>
      <c r="AY39" s="40" t="str">
        <f>IFERROR(#REF!/GAMSlim2!AX39,"")</f>
        <v/>
      </c>
      <c r="AZ39" s="40" t="str">
        <f>IFERROR(#REF!/GAMSlim2!AY39,"")</f>
        <v/>
      </c>
      <c r="BA39" s="40" t="str">
        <f>IFERROR(#REF!/GAMSlim2!AZ39,"")</f>
        <v/>
      </c>
      <c r="BB39" s="40" t="str">
        <f>IFERROR(#REF!/GAMSlim2!BA39,"")</f>
        <v/>
      </c>
      <c r="BC39" s="40" t="str">
        <f>IFERROR(#REF!/GAMSlim2!BB39,"")</f>
        <v/>
      </c>
      <c r="BD39" s="40" t="str">
        <f>IFERROR(#REF!/GAMSlim2!BC39,"")</f>
        <v/>
      </c>
      <c r="BE39" s="40" t="str">
        <f>IFERROR(#REF!/GAMSlim2!BD39,"")</f>
        <v/>
      </c>
      <c r="BF39" s="40" t="str">
        <f>IFERROR(#REF!/GAMSlim2!BE39,"")</f>
        <v/>
      </c>
      <c r="BG39" s="40" t="str">
        <f>IFERROR(#REF!/GAMSlim2!BF39,"")</f>
        <v/>
      </c>
      <c r="BH39" s="40" t="str">
        <f>IFERROR(#REF!/GAMSlim2!BG39,"")</f>
        <v/>
      </c>
      <c r="BI39" s="40" t="str">
        <f>IFERROR(#REF!/GAMSlim2!BH39,"")</f>
        <v/>
      </c>
      <c r="BJ39" s="40" t="str">
        <f>IFERROR(#REF!/GAMSlim2!BI39,"")</f>
        <v/>
      </c>
    </row>
    <row r="40" spans="1:62" x14ac:dyDescent="0.15">
      <c r="A40" t="e">
        <f>#REF!</f>
        <v>#REF!</v>
      </c>
      <c r="B40" t="str">
        <f>GAMSbase!A40</f>
        <v>* EMISSIONS</v>
      </c>
      <c r="C40" s="40" t="str">
        <f>IFERROR(#REF!/GAMSlim2!B40,"")</f>
        <v/>
      </c>
      <c r="D40" s="40" t="str">
        <f>IFERROR(#REF!/GAMSlim2!C40,"")</f>
        <v/>
      </c>
      <c r="E40" s="40" t="str">
        <f>IFERROR(#REF!/GAMSlim2!D40,"")</f>
        <v/>
      </c>
      <c r="F40" s="40" t="str">
        <f>IFERROR(#REF!/GAMSlim2!E40,"")</f>
        <v/>
      </c>
      <c r="G40" s="40" t="str">
        <f>IFERROR(#REF!/GAMSlim2!F40,"")</f>
        <v/>
      </c>
      <c r="H40" s="40" t="str">
        <f>IFERROR(#REF!/GAMSlim2!G40,"")</f>
        <v/>
      </c>
      <c r="I40" s="40" t="str">
        <f>IFERROR(#REF!/GAMSlim2!H40,"")</f>
        <v/>
      </c>
      <c r="J40" s="40" t="str">
        <f>IFERROR(#REF!/GAMSlim2!I40,"")</f>
        <v/>
      </c>
      <c r="K40" s="40" t="str">
        <f>IFERROR(#REF!/GAMSlim2!J40,"")</f>
        <v/>
      </c>
      <c r="L40" s="40" t="str">
        <f>IFERROR(#REF!/GAMSlim2!K40,"")</f>
        <v/>
      </c>
      <c r="M40" s="40" t="str">
        <f>IFERROR(#REF!/GAMSlim2!L40,"")</f>
        <v/>
      </c>
      <c r="N40" s="40" t="str">
        <f>IFERROR(#REF!/GAMSlim2!M40,"")</f>
        <v/>
      </c>
      <c r="O40" s="40" t="str">
        <f>IFERROR(#REF!/GAMSlim2!N40,"")</f>
        <v/>
      </c>
      <c r="P40" s="40" t="str">
        <f>IFERROR(#REF!/GAMSlim2!O40,"")</f>
        <v/>
      </c>
      <c r="Q40" s="40" t="str">
        <f>IFERROR(#REF!/GAMSlim2!P40,"")</f>
        <v/>
      </c>
      <c r="R40" s="40" t="str">
        <f>IFERROR(#REF!/GAMSlim2!Q40,"")</f>
        <v/>
      </c>
      <c r="S40" s="40" t="str">
        <f>IFERROR(#REF!/GAMSlim2!R40,"")</f>
        <v/>
      </c>
      <c r="T40" s="40" t="str">
        <f>IFERROR(#REF!/GAMSlim2!S40,"")</f>
        <v/>
      </c>
      <c r="U40" s="40" t="str">
        <f>IFERROR(#REF!/GAMSlim2!T40,"")</f>
        <v/>
      </c>
      <c r="V40" s="40" t="str">
        <f>IFERROR(#REF!/GAMSlim2!U40,"")</f>
        <v/>
      </c>
      <c r="W40" s="40" t="str">
        <f>IFERROR(#REF!/GAMSlim2!V40,"")</f>
        <v/>
      </c>
      <c r="X40" s="40" t="str">
        <f>IFERROR(#REF!/GAMSlim2!W40,"")</f>
        <v/>
      </c>
      <c r="Y40" s="40" t="str">
        <f>IFERROR(#REF!/GAMSlim2!X40,"")</f>
        <v/>
      </c>
      <c r="Z40" s="40" t="str">
        <f>IFERROR(#REF!/GAMSlim2!Y40,"")</f>
        <v/>
      </c>
      <c r="AA40" s="40" t="str">
        <f>IFERROR(#REF!/GAMSlim2!Z40,"")</f>
        <v/>
      </c>
      <c r="AB40" s="40" t="str">
        <f>IFERROR(#REF!/GAMSlim2!AA40,"")</f>
        <v/>
      </c>
      <c r="AC40" s="40" t="str">
        <f>IFERROR(#REF!/GAMSlim2!AB40,"")</f>
        <v/>
      </c>
      <c r="AD40" s="40" t="str">
        <f>IFERROR(#REF!/GAMSlim2!AC40,"")</f>
        <v/>
      </c>
      <c r="AE40" s="40" t="str">
        <f>IFERROR(#REF!/GAMSlim2!AD40,"")</f>
        <v/>
      </c>
      <c r="AF40" s="40" t="str">
        <f>IFERROR(#REF!/GAMSlim2!AE40,"")</f>
        <v/>
      </c>
      <c r="AG40" s="40" t="str">
        <f>IFERROR(#REF!/GAMSlim2!AF40,"")</f>
        <v/>
      </c>
      <c r="AH40" s="40" t="str">
        <f>IFERROR(#REF!/GAMSlim2!AG40,"")</f>
        <v/>
      </c>
      <c r="AI40" s="40" t="str">
        <f>IFERROR(#REF!/GAMSlim2!AH40,"")</f>
        <v/>
      </c>
      <c r="AJ40" s="40" t="str">
        <f>IFERROR(#REF!/GAMSlim2!AI40,"")</f>
        <v/>
      </c>
      <c r="AK40" s="40" t="str">
        <f>IFERROR(#REF!/GAMSlim2!AJ40,"")</f>
        <v/>
      </c>
      <c r="AL40" s="40" t="str">
        <f>IFERROR(#REF!/GAMSlim2!AK40,"")</f>
        <v/>
      </c>
      <c r="AM40" s="40" t="str">
        <f>IFERROR(#REF!/GAMSlim2!AL40,"")</f>
        <v/>
      </c>
      <c r="AN40" s="40" t="str">
        <f>IFERROR(#REF!/GAMSlim2!AM40,"")</f>
        <v/>
      </c>
      <c r="AO40" s="40" t="str">
        <f>IFERROR(#REF!/GAMSlim2!AN40,"")</f>
        <v/>
      </c>
      <c r="AP40" s="40" t="str">
        <f>IFERROR(#REF!/GAMSlim2!AO40,"")</f>
        <v/>
      </c>
      <c r="AQ40" s="40" t="str">
        <f>IFERROR(#REF!/GAMSlim2!AP40,"")</f>
        <v/>
      </c>
      <c r="AR40" s="40" t="str">
        <f>IFERROR(#REF!/GAMSlim2!AQ40,"")</f>
        <v/>
      </c>
      <c r="AS40" s="40" t="str">
        <f>IFERROR(#REF!/GAMSlim2!AR40,"")</f>
        <v/>
      </c>
      <c r="AT40" s="40" t="str">
        <f>IFERROR(#REF!/GAMSlim2!AS40,"")</f>
        <v/>
      </c>
      <c r="AU40" s="40" t="str">
        <f>IFERROR(#REF!/GAMSlim2!AT40,"")</f>
        <v/>
      </c>
      <c r="AV40" s="40" t="str">
        <f>IFERROR(#REF!/GAMSlim2!AU40,"")</f>
        <v/>
      </c>
      <c r="AW40" s="40" t="str">
        <f>IFERROR(#REF!/GAMSlim2!AV40,"")</f>
        <v/>
      </c>
      <c r="AX40" s="40" t="str">
        <f>IFERROR(#REF!/GAMSlim2!AW40,"")</f>
        <v/>
      </c>
      <c r="AY40" s="40" t="str">
        <f>IFERROR(#REF!/GAMSlim2!AX40,"")</f>
        <v/>
      </c>
      <c r="AZ40" s="40" t="str">
        <f>IFERROR(#REF!/GAMSlim2!AY40,"")</f>
        <v/>
      </c>
      <c r="BA40" s="40" t="str">
        <f>IFERROR(#REF!/GAMSlim2!AZ40,"")</f>
        <v/>
      </c>
      <c r="BB40" s="40" t="str">
        <f>IFERROR(#REF!/GAMSlim2!BA40,"")</f>
        <v/>
      </c>
      <c r="BC40" s="40" t="str">
        <f>IFERROR(#REF!/GAMSlim2!BB40,"")</f>
        <v/>
      </c>
      <c r="BD40" s="40" t="str">
        <f>IFERROR(#REF!/GAMSlim2!BC40,"")</f>
        <v/>
      </c>
      <c r="BE40" s="40" t="str">
        <f>IFERROR(#REF!/GAMSlim2!BD40,"")</f>
        <v/>
      </c>
      <c r="BF40" s="40" t="str">
        <f>IFERROR(#REF!/GAMSlim2!BE40,"")</f>
        <v/>
      </c>
      <c r="BG40" s="40" t="str">
        <f>IFERROR(#REF!/GAMSlim2!BF40,"")</f>
        <v/>
      </c>
      <c r="BH40" s="40" t="str">
        <f>IFERROR(#REF!/GAMSlim2!BG40,"")</f>
        <v/>
      </c>
      <c r="BI40" s="40" t="str">
        <f>IFERROR(#REF!/GAMSlim2!BH40,"")</f>
        <v/>
      </c>
      <c r="BJ40" s="40" t="str">
        <f>IFERROR(#REF!/GAMSlim2!BI40,"")</f>
        <v/>
      </c>
    </row>
    <row r="41" spans="1:62" x14ac:dyDescent="0.15">
      <c r="A41" t="e">
        <f>#REF!</f>
        <v>#REF!</v>
      </c>
      <c r="B41" t="str">
        <f>GAMSbase!A41</f>
        <v>Sigma (Industrial MTCO2 per 1000 USD [2000]</v>
      </c>
      <c r="C41" s="40" t="str">
        <f>IFERROR(#REF!/GAMSlim2!B41,"")</f>
        <v/>
      </c>
      <c r="D41" s="40" t="str">
        <f>IFERROR(#REF!/GAMSlim2!C41,"")</f>
        <v/>
      </c>
      <c r="E41" s="40" t="str">
        <f>IFERROR(#REF!/GAMSlim2!D41,"")</f>
        <v/>
      </c>
      <c r="F41" s="40" t="str">
        <f>IFERROR(#REF!/GAMSlim2!E41,"")</f>
        <v/>
      </c>
      <c r="G41" s="40" t="str">
        <f>IFERROR(#REF!/GAMSlim2!F41,"")</f>
        <v/>
      </c>
      <c r="H41" s="40" t="str">
        <f>IFERROR(#REF!/GAMSlim2!G41,"")</f>
        <v/>
      </c>
      <c r="I41" s="40" t="str">
        <f>IFERROR(#REF!/GAMSlim2!H41,"")</f>
        <v/>
      </c>
      <c r="J41" s="40" t="str">
        <f>IFERROR(#REF!/GAMSlim2!I41,"")</f>
        <v/>
      </c>
      <c r="K41" s="40" t="str">
        <f>IFERROR(#REF!/GAMSlim2!J41,"")</f>
        <v/>
      </c>
      <c r="L41" s="40" t="str">
        <f>IFERROR(#REF!/GAMSlim2!K41,"")</f>
        <v/>
      </c>
      <c r="M41" s="40" t="str">
        <f>IFERROR(#REF!/GAMSlim2!L41,"")</f>
        <v/>
      </c>
      <c r="N41" s="40" t="str">
        <f>IFERROR(#REF!/GAMSlim2!M41,"")</f>
        <v/>
      </c>
      <c r="O41" s="40" t="str">
        <f>IFERROR(#REF!/GAMSlim2!N41,"")</f>
        <v/>
      </c>
      <c r="P41" s="40" t="str">
        <f>IFERROR(#REF!/GAMSlim2!O41,"")</f>
        <v/>
      </c>
      <c r="Q41" s="40" t="str">
        <f>IFERROR(#REF!/GAMSlim2!P41,"")</f>
        <v/>
      </c>
      <c r="R41" s="40" t="str">
        <f>IFERROR(#REF!/GAMSlim2!Q41,"")</f>
        <v/>
      </c>
      <c r="S41" s="40" t="str">
        <f>IFERROR(#REF!/GAMSlim2!R41,"")</f>
        <v/>
      </c>
      <c r="T41" s="40" t="str">
        <f>IFERROR(#REF!/GAMSlim2!S41,"")</f>
        <v/>
      </c>
      <c r="U41" s="40" t="str">
        <f>IFERROR(#REF!/GAMSlim2!T41,"")</f>
        <v/>
      </c>
      <c r="V41" s="40" t="str">
        <f>IFERROR(#REF!/GAMSlim2!U41,"")</f>
        <v/>
      </c>
      <c r="W41" s="40" t="str">
        <f>IFERROR(#REF!/GAMSlim2!V41,"")</f>
        <v/>
      </c>
      <c r="X41" s="40" t="str">
        <f>IFERROR(#REF!/GAMSlim2!W41,"")</f>
        <v/>
      </c>
      <c r="Y41" s="40" t="str">
        <f>IFERROR(#REF!/GAMSlim2!X41,"")</f>
        <v/>
      </c>
      <c r="Z41" s="40" t="str">
        <f>IFERROR(#REF!/GAMSlim2!Y41,"")</f>
        <v/>
      </c>
      <c r="AA41" s="40" t="str">
        <f>IFERROR(#REF!/GAMSlim2!Z41,"")</f>
        <v/>
      </c>
      <c r="AB41" s="40" t="str">
        <f>IFERROR(#REF!/GAMSlim2!AA41,"")</f>
        <v/>
      </c>
      <c r="AC41" s="40" t="str">
        <f>IFERROR(#REF!/GAMSlim2!AB41,"")</f>
        <v/>
      </c>
      <c r="AD41" s="40" t="str">
        <f>IFERROR(#REF!/GAMSlim2!AC41,"")</f>
        <v/>
      </c>
      <c r="AE41" s="40" t="str">
        <f>IFERROR(#REF!/GAMSlim2!AD41,"")</f>
        <v/>
      </c>
      <c r="AF41" s="40" t="str">
        <f>IFERROR(#REF!/GAMSlim2!AE41,"")</f>
        <v/>
      </c>
      <c r="AG41" s="40" t="str">
        <f>IFERROR(#REF!/GAMSlim2!AF41,"")</f>
        <v/>
      </c>
      <c r="AH41" s="40" t="str">
        <f>IFERROR(#REF!/GAMSlim2!AG41,"")</f>
        <v/>
      </c>
      <c r="AI41" s="40" t="str">
        <f>IFERROR(#REF!/GAMSlim2!AH41,"")</f>
        <v/>
      </c>
      <c r="AJ41" s="40" t="str">
        <f>IFERROR(#REF!/GAMSlim2!AI41,"")</f>
        <v/>
      </c>
      <c r="AK41" s="40" t="str">
        <f>IFERROR(#REF!/GAMSlim2!AJ41,"")</f>
        <v/>
      </c>
      <c r="AL41" s="40" t="str">
        <f>IFERROR(#REF!/GAMSlim2!AK41,"")</f>
        <v/>
      </c>
      <c r="AM41" s="40" t="str">
        <f>IFERROR(#REF!/GAMSlim2!AL41,"")</f>
        <v/>
      </c>
      <c r="AN41" s="40" t="str">
        <f>IFERROR(#REF!/GAMSlim2!AM41,"")</f>
        <v/>
      </c>
      <c r="AO41" s="40" t="str">
        <f>IFERROR(#REF!/GAMSlim2!AN41,"")</f>
        <v/>
      </c>
      <c r="AP41" s="40" t="str">
        <f>IFERROR(#REF!/GAMSlim2!AO41,"")</f>
        <v/>
      </c>
      <c r="AQ41" s="40" t="str">
        <f>IFERROR(#REF!/GAMSlim2!AP41,"")</f>
        <v/>
      </c>
      <c r="AR41" s="40" t="str">
        <f>IFERROR(#REF!/GAMSlim2!AQ41,"")</f>
        <v/>
      </c>
      <c r="AS41" s="40" t="str">
        <f>IFERROR(#REF!/GAMSlim2!AR41,"")</f>
        <v/>
      </c>
      <c r="AT41" s="40" t="str">
        <f>IFERROR(#REF!/GAMSlim2!AS41,"")</f>
        <v/>
      </c>
      <c r="AU41" s="40" t="str">
        <f>IFERROR(#REF!/GAMSlim2!AT41,"")</f>
        <v/>
      </c>
      <c r="AV41" s="40" t="str">
        <f>IFERROR(#REF!/GAMSlim2!AU41,"")</f>
        <v/>
      </c>
      <c r="AW41" s="40" t="str">
        <f>IFERROR(#REF!/GAMSlim2!AV41,"")</f>
        <v/>
      </c>
      <c r="AX41" s="40" t="str">
        <f>IFERROR(#REF!/GAMSlim2!AW41,"")</f>
        <v/>
      </c>
      <c r="AY41" s="40" t="str">
        <f>IFERROR(#REF!/GAMSlim2!AX41,"")</f>
        <v/>
      </c>
      <c r="AZ41" s="40" t="str">
        <f>IFERROR(#REF!/GAMSlim2!AY41,"")</f>
        <v/>
      </c>
      <c r="BA41" s="40" t="str">
        <f>IFERROR(#REF!/GAMSlim2!AZ41,"")</f>
        <v/>
      </c>
      <c r="BB41" s="40" t="str">
        <f>IFERROR(#REF!/GAMSlim2!BA41,"")</f>
        <v/>
      </c>
      <c r="BC41" s="40" t="str">
        <f>IFERROR(#REF!/GAMSlim2!BB41,"")</f>
        <v/>
      </c>
      <c r="BD41" s="40" t="str">
        <f>IFERROR(#REF!/GAMSlim2!BC41,"")</f>
        <v/>
      </c>
      <c r="BE41" s="40" t="str">
        <f>IFERROR(#REF!/GAMSlim2!BD41,"")</f>
        <v/>
      </c>
      <c r="BF41" s="40" t="str">
        <f>IFERROR(#REF!/GAMSlim2!BE41,"")</f>
        <v/>
      </c>
      <c r="BG41" s="40" t="str">
        <f>IFERROR(#REF!/GAMSlim2!BF41,"")</f>
        <v/>
      </c>
      <c r="BH41" s="40" t="str">
        <f>IFERROR(#REF!/GAMSlim2!BG41,"")</f>
        <v/>
      </c>
      <c r="BI41" s="40" t="str">
        <f>IFERROR(#REF!/GAMSlim2!BH41,"")</f>
        <v/>
      </c>
      <c r="BJ41" s="40" t="str">
        <f>IFERROR(#REF!/GAMSlim2!BI41,"")</f>
        <v/>
      </c>
    </row>
    <row r="42" spans="1:62" x14ac:dyDescent="0.15">
      <c r="A42" t="e">
        <f>#REF!</f>
        <v>#REF!</v>
      </c>
      <c r="B42" t="str">
        <f>GAMSbase!A42</f>
        <v>Initial Sigma</v>
      </c>
      <c r="C42" s="40" t="str">
        <f>IFERROR(#REF!/GAMSlim2!B42,"")</f>
        <v/>
      </c>
      <c r="D42" s="40" t="str">
        <f>IFERROR(#REF!/GAMSlim2!C42,"")</f>
        <v/>
      </c>
      <c r="E42" s="40" t="str">
        <f>IFERROR(#REF!/GAMSlim2!D42,"")</f>
        <v/>
      </c>
      <c r="F42" s="40" t="str">
        <f>IFERROR(#REF!/GAMSlim2!E42,"")</f>
        <v/>
      </c>
      <c r="G42" s="40" t="str">
        <f>IFERROR(#REF!/GAMSlim2!F42,"")</f>
        <v/>
      </c>
      <c r="H42" s="40" t="str">
        <f>IFERROR(#REF!/GAMSlim2!G42,"")</f>
        <v/>
      </c>
      <c r="I42" s="40" t="str">
        <f>IFERROR(#REF!/GAMSlim2!H42,"")</f>
        <v/>
      </c>
      <c r="J42" s="40" t="str">
        <f>IFERROR(#REF!/GAMSlim2!I42,"")</f>
        <v/>
      </c>
      <c r="K42" s="40" t="str">
        <f>IFERROR(#REF!/GAMSlim2!J42,"")</f>
        <v/>
      </c>
      <c r="L42" s="40" t="str">
        <f>IFERROR(#REF!/GAMSlim2!K42,"")</f>
        <v/>
      </c>
      <c r="M42" s="40" t="str">
        <f>IFERROR(#REF!/GAMSlim2!L42,"")</f>
        <v/>
      </c>
      <c r="N42" s="40" t="str">
        <f>IFERROR(#REF!/GAMSlim2!M42,"")</f>
        <v/>
      </c>
      <c r="O42" s="40" t="str">
        <f>IFERROR(#REF!/GAMSlim2!N42,"")</f>
        <v/>
      </c>
      <c r="P42" s="40" t="str">
        <f>IFERROR(#REF!/GAMSlim2!O42,"")</f>
        <v/>
      </c>
      <c r="Q42" s="40" t="str">
        <f>IFERROR(#REF!/GAMSlim2!P42,"")</f>
        <v/>
      </c>
      <c r="R42" s="40" t="str">
        <f>IFERROR(#REF!/GAMSlim2!Q42,"")</f>
        <v/>
      </c>
      <c r="S42" s="40" t="str">
        <f>IFERROR(#REF!/GAMSlim2!R42,"")</f>
        <v/>
      </c>
      <c r="T42" s="40" t="str">
        <f>IFERROR(#REF!/GAMSlim2!S42,"")</f>
        <v/>
      </c>
      <c r="U42" s="40" t="str">
        <f>IFERROR(#REF!/GAMSlim2!T42,"")</f>
        <v/>
      </c>
      <c r="V42" s="40" t="str">
        <f>IFERROR(#REF!/GAMSlim2!U42,"")</f>
        <v/>
      </c>
      <c r="W42" s="40" t="str">
        <f>IFERROR(#REF!/GAMSlim2!V42,"")</f>
        <v/>
      </c>
      <c r="X42" s="40" t="str">
        <f>IFERROR(#REF!/GAMSlim2!W42,"")</f>
        <v/>
      </c>
      <c r="Y42" s="40" t="str">
        <f>IFERROR(#REF!/GAMSlim2!X42,"")</f>
        <v/>
      </c>
      <c r="Z42" s="40" t="str">
        <f>IFERROR(#REF!/GAMSlim2!Y42,"")</f>
        <v/>
      </c>
      <c r="AA42" s="40" t="str">
        <f>IFERROR(#REF!/GAMSlim2!Z42,"")</f>
        <v/>
      </c>
      <c r="AB42" s="40" t="str">
        <f>IFERROR(#REF!/GAMSlim2!AA42,"")</f>
        <v/>
      </c>
      <c r="AC42" s="40" t="str">
        <f>IFERROR(#REF!/GAMSlim2!AB42,"")</f>
        <v/>
      </c>
      <c r="AD42" s="40" t="str">
        <f>IFERROR(#REF!/GAMSlim2!AC42,"")</f>
        <v/>
      </c>
      <c r="AE42" s="40" t="str">
        <f>IFERROR(#REF!/GAMSlim2!AD42,"")</f>
        <v/>
      </c>
      <c r="AF42" s="40" t="str">
        <f>IFERROR(#REF!/GAMSlim2!AE42,"")</f>
        <v/>
      </c>
      <c r="AG42" s="40" t="str">
        <f>IFERROR(#REF!/GAMSlim2!AF42,"")</f>
        <v/>
      </c>
      <c r="AH42" s="40" t="str">
        <f>IFERROR(#REF!/GAMSlim2!AG42,"")</f>
        <v/>
      </c>
      <c r="AI42" s="40" t="str">
        <f>IFERROR(#REF!/GAMSlim2!AH42,"")</f>
        <v/>
      </c>
      <c r="AJ42" s="40" t="str">
        <f>IFERROR(#REF!/GAMSlim2!AI42,"")</f>
        <v/>
      </c>
      <c r="AK42" s="40" t="str">
        <f>IFERROR(#REF!/GAMSlim2!AJ42,"")</f>
        <v/>
      </c>
      <c r="AL42" s="40" t="str">
        <f>IFERROR(#REF!/GAMSlim2!AK42,"")</f>
        <v/>
      </c>
      <c r="AM42" s="40" t="str">
        <f>IFERROR(#REF!/GAMSlim2!AL42,"")</f>
        <v/>
      </c>
      <c r="AN42" s="40" t="str">
        <f>IFERROR(#REF!/GAMSlim2!AM42,"")</f>
        <v/>
      </c>
      <c r="AO42" s="40" t="str">
        <f>IFERROR(#REF!/GAMSlim2!AN42,"")</f>
        <v/>
      </c>
      <c r="AP42" s="40" t="str">
        <f>IFERROR(#REF!/GAMSlim2!AO42,"")</f>
        <v/>
      </c>
      <c r="AQ42" s="40" t="str">
        <f>IFERROR(#REF!/GAMSlim2!AP42,"")</f>
        <v/>
      </c>
      <c r="AR42" s="40" t="str">
        <f>IFERROR(#REF!/GAMSlim2!AQ42,"")</f>
        <v/>
      </c>
      <c r="AS42" s="40" t="str">
        <f>IFERROR(#REF!/GAMSlim2!AR42,"")</f>
        <v/>
      </c>
      <c r="AT42" s="40" t="str">
        <f>IFERROR(#REF!/GAMSlim2!AS42,"")</f>
        <v/>
      </c>
      <c r="AU42" s="40" t="str">
        <f>IFERROR(#REF!/GAMSlim2!AT42,"")</f>
        <v/>
      </c>
      <c r="AV42" s="40" t="str">
        <f>IFERROR(#REF!/GAMSlim2!AU42,"")</f>
        <v/>
      </c>
      <c r="AW42" s="40" t="str">
        <f>IFERROR(#REF!/GAMSlim2!AV42,"")</f>
        <v/>
      </c>
      <c r="AX42" s="40" t="str">
        <f>IFERROR(#REF!/GAMSlim2!AW42,"")</f>
        <v/>
      </c>
      <c r="AY42" s="40" t="str">
        <f>IFERROR(#REF!/GAMSlim2!AX42,"")</f>
        <v/>
      </c>
      <c r="AZ42" s="40" t="str">
        <f>IFERROR(#REF!/GAMSlim2!AY42,"")</f>
        <v/>
      </c>
      <c r="BA42" s="40" t="str">
        <f>IFERROR(#REF!/GAMSlim2!AZ42,"")</f>
        <v/>
      </c>
      <c r="BB42" s="40" t="str">
        <f>IFERROR(#REF!/GAMSlim2!BA42,"")</f>
        <v/>
      </c>
      <c r="BC42" s="40" t="str">
        <f>IFERROR(#REF!/GAMSlim2!BB42,"")</f>
        <v/>
      </c>
      <c r="BD42" s="40" t="str">
        <f>IFERROR(#REF!/GAMSlim2!BC42,"")</f>
        <v/>
      </c>
      <c r="BE42" s="40" t="str">
        <f>IFERROR(#REF!/GAMSlim2!BD42,"")</f>
        <v/>
      </c>
      <c r="BF42" s="40" t="str">
        <f>IFERROR(#REF!/GAMSlim2!BE42,"")</f>
        <v/>
      </c>
      <c r="BG42" s="40" t="str">
        <f>IFERROR(#REF!/GAMSlim2!BF42,"")</f>
        <v/>
      </c>
      <c r="BH42" s="40" t="str">
        <f>IFERROR(#REF!/GAMSlim2!BG42,"")</f>
        <v/>
      </c>
      <c r="BI42" s="40" t="str">
        <f>IFERROR(#REF!/GAMSlim2!BH42,"")</f>
        <v/>
      </c>
      <c r="BJ42" s="40" t="str">
        <f>IFERROR(#REF!/GAMSlim2!BI42,"")</f>
        <v/>
      </c>
    </row>
    <row r="43" spans="1:62" x14ac:dyDescent="0.15">
      <c r="A43" t="e">
        <f>#REF!</f>
        <v>#REF!</v>
      </c>
      <c r="B43" t="str">
        <f>GAMSbase!A43</f>
        <v>Growth Rate of Sigma</v>
      </c>
      <c r="C43" s="40" t="str">
        <f>IFERROR(#REF!/GAMSlim2!B43,"")</f>
        <v/>
      </c>
      <c r="D43" s="40" t="str">
        <f>IFERROR(#REF!/GAMSlim2!C43,"")</f>
        <v/>
      </c>
      <c r="E43" s="40" t="str">
        <f>IFERROR(#REF!/GAMSlim2!D43,"")</f>
        <v/>
      </c>
      <c r="F43" s="40" t="str">
        <f>IFERROR(#REF!/GAMSlim2!E43,"")</f>
        <v/>
      </c>
      <c r="G43" s="40" t="str">
        <f>IFERROR(#REF!/GAMSlim2!F43,"")</f>
        <v/>
      </c>
      <c r="H43" s="40" t="str">
        <f>IFERROR(#REF!/GAMSlim2!G43,"")</f>
        <v/>
      </c>
      <c r="I43" s="40" t="str">
        <f>IFERROR(#REF!/GAMSlim2!H43,"")</f>
        <v/>
      </c>
      <c r="J43" s="40" t="str">
        <f>IFERROR(#REF!/GAMSlim2!I43,"")</f>
        <v/>
      </c>
      <c r="K43" s="40" t="str">
        <f>IFERROR(#REF!/GAMSlim2!J43,"")</f>
        <v/>
      </c>
      <c r="L43" s="40" t="str">
        <f>IFERROR(#REF!/GAMSlim2!K43,"")</f>
        <v/>
      </c>
      <c r="M43" s="40" t="str">
        <f>IFERROR(#REF!/GAMSlim2!L43,"")</f>
        <v/>
      </c>
      <c r="N43" s="40" t="str">
        <f>IFERROR(#REF!/GAMSlim2!M43,"")</f>
        <v/>
      </c>
      <c r="O43" s="40" t="str">
        <f>IFERROR(#REF!/GAMSlim2!N43,"")</f>
        <v/>
      </c>
      <c r="P43" s="40" t="str">
        <f>IFERROR(#REF!/GAMSlim2!O43,"")</f>
        <v/>
      </c>
      <c r="Q43" s="40" t="str">
        <f>IFERROR(#REF!/GAMSlim2!P43,"")</f>
        <v/>
      </c>
      <c r="R43" s="40" t="str">
        <f>IFERROR(#REF!/GAMSlim2!Q43,"")</f>
        <v/>
      </c>
      <c r="S43" s="40" t="str">
        <f>IFERROR(#REF!/GAMSlim2!R43,"")</f>
        <v/>
      </c>
      <c r="T43" s="40" t="str">
        <f>IFERROR(#REF!/GAMSlim2!S43,"")</f>
        <v/>
      </c>
      <c r="U43" s="40" t="str">
        <f>IFERROR(#REF!/GAMSlim2!T43,"")</f>
        <v/>
      </c>
      <c r="V43" s="40" t="str">
        <f>IFERROR(#REF!/GAMSlim2!U43,"")</f>
        <v/>
      </c>
      <c r="W43" s="40" t="str">
        <f>IFERROR(#REF!/GAMSlim2!V43,"")</f>
        <v/>
      </c>
      <c r="X43" s="40" t="str">
        <f>IFERROR(#REF!/GAMSlim2!W43,"")</f>
        <v/>
      </c>
      <c r="Y43" s="40" t="str">
        <f>IFERROR(#REF!/GAMSlim2!X43,"")</f>
        <v/>
      </c>
      <c r="Z43" s="40" t="str">
        <f>IFERROR(#REF!/GAMSlim2!Y43,"")</f>
        <v/>
      </c>
      <c r="AA43" s="40" t="str">
        <f>IFERROR(#REF!/GAMSlim2!Z43,"")</f>
        <v/>
      </c>
      <c r="AB43" s="40" t="str">
        <f>IFERROR(#REF!/GAMSlim2!AA43,"")</f>
        <v/>
      </c>
      <c r="AC43" s="40" t="str">
        <f>IFERROR(#REF!/GAMSlim2!AB43,"")</f>
        <v/>
      </c>
      <c r="AD43" s="40" t="str">
        <f>IFERROR(#REF!/GAMSlim2!AC43,"")</f>
        <v/>
      </c>
      <c r="AE43" s="40" t="str">
        <f>IFERROR(#REF!/GAMSlim2!AD43,"")</f>
        <v/>
      </c>
      <c r="AF43" s="40" t="str">
        <f>IFERROR(#REF!/GAMSlim2!AE43,"")</f>
        <v/>
      </c>
      <c r="AG43" s="40" t="str">
        <f>IFERROR(#REF!/GAMSlim2!AF43,"")</f>
        <v/>
      </c>
      <c r="AH43" s="40" t="str">
        <f>IFERROR(#REF!/GAMSlim2!AG43,"")</f>
        <v/>
      </c>
      <c r="AI43" s="40" t="str">
        <f>IFERROR(#REF!/GAMSlim2!AH43,"")</f>
        <v/>
      </c>
      <c r="AJ43" s="40" t="str">
        <f>IFERROR(#REF!/GAMSlim2!AI43,"")</f>
        <v/>
      </c>
      <c r="AK43" s="40" t="str">
        <f>IFERROR(#REF!/GAMSlim2!AJ43,"")</f>
        <v/>
      </c>
      <c r="AL43" s="40" t="str">
        <f>IFERROR(#REF!/GAMSlim2!AK43,"")</f>
        <v/>
      </c>
      <c r="AM43" s="40" t="str">
        <f>IFERROR(#REF!/GAMSlim2!AL43,"")</f>
        <v/>
      </c>
      <c r="AN43" s="40" t="str">
        <f>IFERROR(#REF!/GAMSlim2!AM43,"")</f>
        <v/>
      </c>
      <c r="AO43" s="40" t="str">
        <f>IFERROR(#REF!/GAMSlim2!AN43,"")</f>
        <v/>
      </c>
      <c r="AP43" s="40" t="str">
        <f>IFERROR(#REF!/GAMSlim2!AO43,"")</f>
        <v/>
      </c>
      <c r="AQ43" s="40" t="str">
        <f>IFERROR(#REF!/GAMSlim2!AP43,"")</f>
        <v/>
      </c>
      <c r="AR43" s="40" t="str">
        <f>IFERROR(#REF!/GAMSlim2!AQ43,"")</f>
        <v/>
      </c>
      <c r="AS43" s="40" t="str">
        <f>IFERROR(#REF!/GAMSlim2!AR43,"")</f>
        <v/>
      </c>
      <c r="AT43" s="40" t="str">
        <f>IFERROR(#REF!/GAMSlim2!AS43,"")</f>
        <v/>
      </c>
      <c r="AU43" s="40" t="str">
        <f>IFERROR(#REF!/GAMSlim2!AT43,"")</f>
        <v/>
      </c>
      <c r="AV43" s="40" t="str">
        <f>IFERROR(#REF!/GAMSlim2!AU43,"")</f>
        <v/>
      </c>
      <c r="AW43" s="40" t="str">
        <f>IFERROR(#REF!/GAMSlim2!AV43,"")</f>
        <v/>
      </c>
      <c r="AX43" s="40" t="str">
        <f>IFERROR(#REF!/GAMSlim2!AW43,"")</f>
        <v/>
      </c>
      <c r="AY43" s="40" t="str">
        <f>IFERROR(#REF!/GAMSlim2!AX43,"")</f>
        <v/>
      </c>
      <c r="AZ43" s="40" t="str">
        <f>IFERROR(#REF!/GAMSlim2!AY43,"")</f>
        <v/>
      </c>
      <c r="BA43" s="40" t="str">
        <f>IFERROR(#REF!/GAMSlim2!AZ43,"")</f>
        <v/>
      </c>
      <c r="BB43" s="40" t="str">
        <f>IFERROR(#REF!/GAMSlim2!BA43,"")</f>
        <v/>
      </c>
      <c r="BC43" s="40" t="str">
        <f>IFERROR(#REF!/GAMSlim2!BB43,"")</f>
        <v/>
      </c>
      <c r="BD43" s="40" t="str">
        <f>IFERROR(#REF!/GAMSlim2!BC43,"")</f>
        <v/>
      </c>
      <c r="BE43" s="40" t="str">
        <f>IFERROR(#REF!/GAMSlim2!BD43,"")</f>
        <v/>
      </c>
      <c r="BF43" s="40" t="str">
        <f>IFERROR(#REF!/GAMSlim2!BE43,"")</f>
        <v/>
      </c>
      <c r="BG43" s="40" t="str">
        <f>IFERROR(#REF!/GAMSlim2!BF43,"")</f>
        <v/>
      </c>
      <c r="BH43" s="40" t="str">
        <f>IFERROR(#REF!/GAMSlim2!BG43,"")</f>
        <v/>
      </c>
      <c r="BI43" s="40" t="str">
        <f>IFERROR(#REF!/GAMSlim2!BH43,"")</f>
        <v/>
      </c>
      <c r="BJ43" s="40" t="str">
        <f>IFERROR(#REF!/GAMSlim2!BI43,"")</f>
        <v/>
      </c>
    </row>
    <row r="44" spans="1:62" x14ac:dyDescent="0.15">
      <c r="A44" t="e">
        <f>#REF!</f>
        <v>#REF!</v>
      </c>
      <c r="B44" t="str">
        <f>GAMSbase!A44</f>
        <v>Carbon Emissions from Land Use Change</v>
      </c>
      <c r="C44" s="40" t="str">
        <f>IFERROR(#REF!/GAMSlim2!B44,"")</f>
        <v/>
      </c>
      <c r="D44" s="40" t="str">
        <f>IFERROR(#REF!/GAMSlim2!C44,"")</f>
        <v/>
      </c>
      <c r="E44" s="40" t="str">
        <f>IFERROR(#REF!/GAMSlim2!D44,"")</f>
        <v/>
      </c>
      <c r="F44" s="40" t="str">
        <f>IFERROR(#REF!/GAMSlim2!E44,"")</f>
        <v/>
      </c>
      <c r="G44" s="40" t="str">
        <f>IFERROR(#REF!/GAMSlim2!F44,"")</f>
        <v/>
      </c>
      <c r="H44" s="40" t="str">
        <f>IFERROR(#REF!/GAMSlim2!G44,"")</f>
        <v/>
      </c>
      <c r="I44" s="40" t="str">
        <f>IFERROR(#REF!/GAMSlim2!H44,"")</f>
        <v/>
      </c>
      <c r="J44" s="40" t="str">
        <f>IFERROR(#REF!/GAMSlim2!I44,"")</f>
        <v/>
      </c>
      <c r="K44" s="40" t="str">
        <f>IFERROR(#REF!/GAMSlim2!J44,"")</f>
        <v/>
      </c>
      <c r="L44" s="40" t="str">
        <f>IFERROR(#REF!/GAMSlim2!K44,"")</f>
        <v/>
      </c>
      <c r="M44" s="40" t="str">
        <f>IFERROR(#REF!/GAMSlim2!L44,"")</f>
        <v/>
      </c>
      <c r="N44" s="40" t="str">
        <f>IFERROR(#REF!/GAMSlim2!M44,"")</f>
        <v/>
      </c>
      <c r="O44" s="40" t="str">
        <f>IFERROR(#REF!/GAMSlim2!N44,"")</f>
        <v/>
      </c>
      <c r="P44" s="40" t="str">
        <f>IFERROR(#REF!/GAMSlim2!O44,"")</f>
        <v/>
      </c>
      <c r="Q44" s="40" t="str">
        <f>IFERROR(#REF!/GAMSlim2!P44,"")</f>
        <v/>
      </c>
      <c r="R44" s="40" t="str">
        <f>IFERROR(#REF!/GAMSlim2!Q44,"")</f>
        <v/>
      </c>
      <c r="S44" s="40" t="str">
        <f>IFERROR(#REF!/GAMSlim2!R44,"")</f>
        <v/>
      </c>
      <c r="T44" s="40" t="str">
        <f>IFERROR(#REF!/GAMSlim2!S44,"")</f>
        <v/>
      </c>
      <c r="U44" s="40" t="str">
        <f>IFERROR(#REF!/GAMSlim2!T44,"")</f>
        <v/>
      </c>
      <c r="V44" s="40" t="str">
        <f>IFERROR(#REF!/GAMSlim2!U44,"")</f>
        <v/>
      </c>
      <c r="W44" s="40" t="str">
        <f>IFERROR(#REF!/GAMSlim2!V44,"")</f>
        <v/>
      </c>
      <c r="X44" s="40" t="str">
        <f>IFERROR(#REF!/GAMSlim2!W44,"")</f>
        <v/>
      </c>
      <c r="Y44" s="40" t="str">
        <f>IFERROR(#REF!/GAMSlim2!X44,"")</f>
        <v/>
      </c>
      <c r="Z44" s="40" t="str">
        <f>IFERROR(#REF!/GAMSlim2!Y44,"")</f>
        <v/>
      </c>
      <c r="AA44" s="40" t="str">
        <f>IFERROR(#REF!/GAMSlim2!Z44,"")</f>
        <v/>
      </c>
      <c r="AB44" s="40" t="str">
        <f>IFERROR(#REF!/GAMSlim2!AA44,"")</f>
        <v/>
      </c>
      <c r="AC44" s="40" t="str">
        <f>IFERROR(#REF!/GAMSlim2!AB44,"")</f>
        <v/>
      </c>
      <c r="AD44" s="40" t="str">
        <f>IFERROR(#REF!/GAMSlim2!AC44,"")</f>
        <v/>
      </c>
      <c r="AE44" s="40" t="str">
        <f>IFERROR(#REF!/GAMSlim2!AD44,"")</f>
        <v/>
      </c>
      <c r="AF44" s="40" t="str">
        <f>IFERROR(#REF!/GAMSlim2!AE44,"")</f>
        <v/>
      </c>
      <c r="AG44" s="40" t="str">
        <f>IFERROR(#REF!/GAMSlim2!AF44,"")</f>
        <v/>
      </c>
      <c r="AH44" s="40" t="str">
        <f>IFERROR(#REF!/GAMSlim2!AG44,"")</f>
        <v/>
      </c>
      <c r="AI44" s="40" t="str">
        <f>IFERROR(#REF!/GAMSlim2!AH44,"")</f>
        <v/>
      </c>
      <c r="AJ44" s="40" t="str">
        <f>IFERROR(#REF!/GAMSlim2!AI44,"")</f>
        <v/>
      </c>
      <c r="AK44" s="40" t="str">
        <f>IFERROR(#REF!/GAMSlim2!AJ44,"")</f>
        <v/>
      </c>
      <c r="AL44" s="40" t="str">
        <f>IFERROR(#REF!/GAMSlim2!AK44,"")</f>
        <v/>
      </c>
      <c r="AM44" s="40" t="str">
        <f>IFERROR(#REF!/GAMSlim2!AL44,"")</f>
        <v/>
      </c>
      <c r="AN44" s="40" t="str">
        <f>IFERROR(#REF!/GAMSlim2!AM44,"")</f>
        <v/>
      </c>
      <c r="AO44" s="40" t="str">
        <f>IFERROR(#REF!/GAMSlim2!AN44,"")</f>
        <v/>
      </c>
      <c r="AP44" s="40" t="str">
        <f>IFERROR(#REF!/GAMSlim2!AO44,"")</f>
        <v/>
      </c>
      <c r="AQ44" s="40" t="str">
        <f>IFERROR(#REF!/GAMSlim2!AP44,"")</f>
        <v/>
      </c>
      <c r="AR44" s="40" t="str">
        <f>IFERROR(#REF!/GAMSlim2!AQ44,"")</f>
        <v/>
      </c>
      <c r="AS44" s="40" t="str">
        <f>IFERROR(#REF!/GAMSlim2!AR44,"")</f>
        <v/>
      </c>
      <c r="AT44" s="40" t="str">
        <f>IFERROR(#REF!/GAMSlim2!AS44,"")</f>
        <v/>
      </c>
      <c r="AU44" s="40" t="str">
        <f>IFERROR(#REF!/GAMSlim2!AT44,"")</f>
        <v/>
      </c>
      <c r="AV44" s="40" t="str">
        <f>IFERROR(#REF!/GAMSlim2!AU44,"")</f>
        <v/>
      </c>
      <c r="AW44" s="40" t="str">
        <f>IFERROR(#REF!/GAMSlim2!AV44,"")</f>
        <v/>
      </c>
      <c r="AX44" s="40" t="str">
        <f>IFERROR(#REF!/GAMSlim2!AW44,"")</f>
        <v/>
      </c>
      <c r="AY44" s="40" t="str">
        <f>IFERROR(#REF!/GAMSlim2!AX44,"")</f>
        <v/>
      </c>
      <c r="AZ44" s="40" t="str">
        <f>IFERROR(#REF!/GAMSlim2!AY44,"")</f>
        <v/>
      </c>
      <c r="BA44" s="40" t="str">
        <f>IFERROR(#REF!/GAMSlim2!AZ44,"")</f>
        <v/>
      </c>
      <c r="BB44" s="40" t="str">
        <f>IFERROR(#REF!/GAMSlim2!BA44,"")</f>
        <v/>
      </c>
      <c r="BC44" s="40" t="str">
        <f>IFERROR(#REF!/GAMSlim2!BB44,"")</f>
        <v/>
      </c>
      <c r="BD44" s="40" t="str">
        <f>IFERROR(#REF!/GAMSlim2!BC44,"")</f>
        <v/>
      </c>
      <c r="BE44" s="40" t="str">
        <f>IFERROR(#REF!/GAMSlim2!BD44,"")</f>
        <v/>
      </c>
      <c r="BF44" s="40" t="str">
        <f>IFERROR(#REF!/GAMSlim2!BE44,"")</f>
        <v/>
      </c>
      <c r="BG44" s="40" t="str">
        <f>IFERROR(#REF!/GAMSlim2!BF44,"")</f>
        <v/>
      </c>
      <c r="BH44" s="40" t="str">
        <f>IFERROR(#REF!/GAMSlim2!BG44,"")</f>
        <v/>
      </c>
      <c r="BI44" s="40" t="str">
        <f>IFERROR(#REF!/GAMSlim2!BH44,"")</f>
        <v/>
      </c>
      <c r="BJ44" s="40" t="str">
        <f>IFERROR(#REF!/GAMSlim2!BI44,"")</f>
        <v/>
      </c>
    </row>
    <row r="45" spans="1:62" x14ac:dyDescent="0.15">
      <c r="A45" t="e">
        <f>#REF!</f>
        <v>#REF!</v>
      </c>
      <c r="B45" t="str">
        <f>GAMSbase!A45</f>
        <v>Initial Carbon Emissions from Land</v>
      </c>
      <c r="C45" s="40" t="str">
        <f>IFERROR(#REF!/GAMSlim2!B45,"")</f>
        <v/>
      </c>
      <c r="D45" s="40" t="str">
        <f>IFERROR(#REF!/GAMSlim2!C45,"")</f>
        <v/>
      </c>
      <c r="E45" s="40" t="str">
        <f>IFERROR(#REF!/GAMSlim2!D45,"")</f>
        <v/>
      </c>
      <c r="F45" s="40" t="str">
        <f>IFERROR(#REF!/GAMSlim2!E45,"")</f>
        <v/>
      </c>
      <c r="G45" s="40" t="str">
        <f>IFERROR(#REF!/GAMSlim2!F45,"")</f>
        <v/>
      </c>
      <c r="H45" s="40" t="str">
        <f>IFERROR(#REF!/GAMSlim2!G45,"")</f>
        <v/>
      </c>
      <c r="I45" s="40" t="str">
        <f>IFERROR(#REF!/GAMSlim2!H45,"")</f>
        <v/>
      </c>
      <c r="J45" s="40" t="str">
        <f>IFERROR(#REF!/GAMSlim2!I45,"")</f>
        <v/>
      </c>
      <c r="K45" s="40" t="str">
        <f>IFERROR(#REF!/GAMSlim2!J45,"")</f>
        <v/>
      </c>
      <c r="L45" s="40" t="str">
        <f>IFERROR(#REF!/GAMSlim2!K45,"")</f>
        <v/>
      </c>
      <c r="M45" s="40" t="str">
        <f>IFERROR(#REF!/GAMSlim2!L45,"")</f>
        <v/>
      </c>
      <c r="N45" s="40" t="str">
        <f>IFERROR(#REF!/GAMSlim2!M45,"")</f>
        <v/>
      </c>
      <c r="O45" s="40" t="str">
        <f>IFERROR(#REF!/GAMSlim2!N45,"")</f>
        <v/>
      </c>
      <c r="P45" s="40" t="str">
        <f>IFERROR(#REF!/GAMSlim2!O45,"")</f>
        <v/>
      </c>
      <c r="Q45" s="40" t="str">
        <f>IFERROR(#REF!/GAMSlim2!P45,"")</f>
        <v/>
      </c>
      <c r="R45" s="40" t="str">
        <f>IFERROR(#REF!/GAMSlim2!Q45,"")</f>
        <v/>
      </c>
      <c r="S45" s="40" t="str">
        <f>IFERROR(#REF!/GAMSlim2!R45,"")</f>
        <v/>
      </c>
      <c r="T45" s="40" t="str">
        <f>IFERROR(#REF!/GAMSlim2!S45,"")</f>
        <v/>
      </c>
      <c r="U45" s="40" t="str">
        <f>IFERROR(#REF!/GAMSlim2!T45,"")</f>
        <v/>
      </c>
      <c r="V45" s="40" t="str">
        <f>IFERROR(#REF!/GAMSlim2!U45,"")</f>
        <v/>
      </c>
      <c r="W45" s="40" t="str">
        <f>IFERROR(#REF!/GAMSlim2!V45,"")</f>
        <v/>
      </c>
      <c r="X45" s="40" t="str">
        <f>IFERROR(#REF!/GAMSlim2!W45,"")</f>
        <v/>
      </c>
      <c r="Y45" s="40" t="str">
        <f>IFERROR(#REF!/GAMSlim2!X45,"")</f>
        <v/>
      </c>
      <c r="Z45" s="40" t="str">
        <f>IFERROR(#REF!/GAMSlim2!Y45,"")</f>
        <v/>
      </c>
      <c r="AA45" s="40" t="str">
        <f>IFERROR(#REF!/GAMSlim2!Z45,"")</f>
        <v/>
      </c>
      <c r="AB45" s="40" t="str">
        <f>IFERROR(#REF!/GAMSlim2!AA45,"")</f>
        <v/>
      </c>
      <c r="AC45" s="40" t="str">
        <f>IFERROR(#REF!/GAMSlim2!AB45,"")</f>
        <v/>
      </c>
      <c r="AD45" s="40" t="str">
        <f>IFERROR(#REF!/GAMSlim2!AC45,"")</f>
        <v/>
      </c>
      <c r="AE45" s="40" t="str">
        <f>IFERROR(#REF!/GAMSlim2!AD45,"")</f>
        <v/>
      </c>
      <c r="AF45" s="40" t="str">
        <f>IFERROR(#REF!/GAMSlim2!AE45,"")</f>
        <v/>
      </c>
      <c r="AG45" s="40" t="str">
        <f>IFERROR(#REF!/GAMSlim2!AF45,"")</f>
        <v/>
      </c>
      <c r="AH45" s="40" t="str">
        <f>IFERROR(#REF!/GAMSlim2!AG45,"")</f>
        <v/>
      </c>
      <c r="AI45" s="40" t="str">
        <f>IFERROR(#REF!/GAMSlim2!AH45,"")</f>
        <v/>
      </c>
      <c r="AJ45" s="40" t="str">
        <f>IFERROR(#REF!/GAMSlim2!AI45,"")</f>
        <v/>
      </c>
      <c r="AK45" s="40" t="str">
        <f>IFERROR(#REF!/GAMSlim2!AJ45,"")</f>
        <v/>
      </c>
      <c r="AL45" s="40" t="str">
        <f>IFERROR(#REF!/GAMSlim2!AK45,"")</f>
        <v/>
      </c>
      <c r="AM45" s="40" t="str">
        <f>IFERROR(#REF!/GAMSlim2!AL45,"")</f>
        <v/>
      </c>
      <c r="AN45" s="40" t="str">
        <f>IFERROR(#REF!/GAMSlim2!AM45,"")</f>
        <v/>
      </c>
      <c r="AO45" s="40" t="str">
        <f>IFERROR(#REF!/GAMSlim2!AN45,"")</f>
        <v/>
      </c>
      <c r="AP45" s="40" t="str">
        <f>IFERROR(#REF!/GAMSlim2!AO45,"")</f>
        <v/>
      </c>
      <c r="AQ45" s="40" t="str">
        <f>IFERROR(#REF!/GAMSlim2!AP45,"")</f>
        <v/>
      </c>
      <c r="AR45" s="40" t="str">
        <f>IFERROR(#REF!/GAMSlim2!AQ45,"")</f>
        <v/>
      </c>
      <c r="AS45" s="40" t="str">
        <f>IFERROR(#REF!/GAMSlim2!AR45,"")</f>
        <v/>
      </c>
      <c r="AT45" s="40" t="str">
        <f>IFERROR(#REF!/GAMSlim2!AS45,"")</f>
        <v/>
      </c>
      <c r="AU45" s="40" t="str">
        <f>IFERROR(#REF!/GAMSlim2!AT45,"")</f>
        <v/>
      </c>
      <c r="AV45" s="40" t="str">
        <f>IFERROR(#REF!/GAMSlim2!AU45,"")</f>
        <v/>
      </c>
      <c r="AW45" s="40" t="str">
        <f>IFERROR(#REF!/GAMSlim2!AV45,"")</f>
        <v/>
      </c>
      <c r="AX45" s="40" t="str">
        <f>IFERROR(#REF!/GAMSlim2!AW45,"")</f>
        <v/>
      </c>
      <c r="AY45" s="40" t="str">
        <f>IFERROR(#REF!/GAMSlim2!AX45,"")</f>
        <v/>
      </c>
      <c r="AZ45" s="40" t="str">
        <f>IFERROR(#REF!/GAMSlim2!AY45,"")</f>
        <v/>
      </c>
      <c r="BA45" s="40" t="str">
        <f>IFERROR(#REF!/GAMSlim2!AZ45,"")</f>
        <v/>
      </c>
      <c r="BB45" s="40" t="str">
        <f>IFERROR(#REF!/GAMSlim2!BA45,"")</f>
        <v/>
      </c>
      <c r="BC45" s="40" t="str">
        <f>IFERROR(#REF!/GAMSlim2!BB45,"")</f>
        <v/>
      </c>
      <c r="BD45" s="40" t="str">
        <f>IFERROR(#REF!/GAMSlim2!BC45,"")</f>
        <v/>
      </c>
      <c r="BE45" s="40" t="str">
        <f>IFERROR(#REF!/GAMSlim2!BD45,"")</f>
        <v/>
      </c>
      <c r="BF45" s="40" t="str">
        <f>IFERROR(#REF!/GAMSlim2!BE45,"")</f>
        <v/>
      </c>
      <c r="BG45" s="40" t="str">
        <f>IFERROR(#REF!/GAMSlim2!BF45,"")</f>
        <v/>
      </c>
      <c r="BH45" s="40" t="str">
        <f>IFERROR(#REF!/GAMSlim2!BG45,"")</f>
        <v/>
      </c>
      <c r="BI45" s="40" t="str">
        <f>IFERROR(#REF!/GAMSlim2!BH45,"")</f>
        <v/>
      </c>
      <c r="BJ45" s="40" t="str">
        <f>IFERROR(#REF!/GAMSlim2!BI45,"")</f>
        <v/>
      </c>
    </row>
    <row r="46" spans="1:62" x14ac:dyDescent="0.15">
      <c r="A46" t="e">
        <f>#REF!</f>
        <v>#REF!</v>
      </c>
      <c r="B46" t="str">
        <f>GAMSbase!A46</f>
        <v>* PARTICIPATION</v>
      </c>
      <c r="C46" s="40" t="str">
        <f>IFERROR(#REF!/GAMSlim2!B46,"")</f>
        <v/>
      </c>
      <c r="D46" s="40" t="str">
        <f>IFERROR(#REF!/GAMSlim2!C46,"")</f>
        <v/>
      </c>
      <c r="E46" s="40" t="str">
        <f>IFERROR(#REF!/GAMSlim2!D46,"")</f>
        <v/>
      </c>
      <c r="F46" s="40" t="str">
        <f>IFERROR(#REF!/GAMSlim2!E46,"")</f>
        <v/>
      </c>
      <c r="G46" s="40" t="str">
        <f>IFERROR(#REF!/GAMSlim2!F46,"")</f>
        <v/>
      </c>
      <c r="H46" s="40" t="str">
        <f>IFERROR(#REF!/GAMSlim2!G46,"")</f>
        <v/>
      </c>
      <c r="I46" s="40" t="str">
        <f>IFERROR(#REF!/GAMSlim2!H46,"")</f>
        <v/>
      </c>
      <c r="J46" s="40" t="str">
        <f>IFERROR(#REF!/GAMSlim2!I46,"")</f>
        <v/>
      </c>
      <c r="K46" s="40" t="str">
        <f>IFERROR(#REF!/GAMSlim2!J46,"")</f>
        <v/>
      </c>
      <c r="L46" s="40" t="str">
        <f>IFERROR(#REF!/GAMSlim2!K46,"")</f>
        <v/>
      </c>
      <c r="M46" s="40" t="str">
        <f>IFERROR(#REF!/GAMSlim2!L46,"")</f>
        <v/>
      </c>
      <c r="N46" s="40" t="str">
        <f>IFERROR(#REF!/GAMSlim2!M46,"")</f>
        <v/>
      </c>
      <c r="O46" s="40" t="str">
        <f>IFERROR(#REF!/GAMSlim2!N46,"")</f>
        <v/>
      </c>
      <c r="P46" s="40" t="str">
        <f>IFERROR(#REF!/GAMSlim2!O46,"")</f>
        <v/>
      </c>
      <c r="Q46" s="40" t="str">
        <f>IFERROR(#REF!/GAMSlim2!P46,"")</f>
        <v/>
      </c>
      <c r="R46" s="40" t="str">
        <f>IFERROR(#REF!/GAMSlim2!Q46,"")</f>
        <v/>
      </c>
      <c r="S46" s="40" t="str">
        <f>IFERROR(#REF!/GAMSlim2!R46,"")</f>
        <v/>
      </c>
      <c r="T46" s="40" t="str">
        <f>IFERROR(#REF!/GAMSlim2!S46,"")</f>
        <v/>
      </c>
      <c r="U46" s="40" t="str">
        <f>IFERROR(#REF!/GAMSlim2!T46,"")</f>
        <v/>
      </c>
      <c r="V46" s="40" t="str">
        <f>IFERROR(#REF!/GAMSlim2!U46,"")</f>
        <v/>
      </c>
      <c r="W46" s="40" t="str">
        <f>IFERROR(#REF!/GAMSlim2!V46,"")</f>
        <v/>
      </c>
      <c r="X46" s="40" t="str">
        <f>IFERROR(#REF!/GAMSlim2!W46,"")</f>
        <v/>
      </c>
      <c r="Y46" s="40" t="str">
        <f>IFERROR(#REF!/GAMSlim2!X46,"")</f>
        <v/>
      </c>
      <c r="Z46" s="40" t="str">
        <f>IFERROR(#REF!/GAMSlim2!Y46,"")</f>
        <v/>
      </c>
      <c r="AA46" s="40" t="str">
        <f>IFERROR(#REF!/GAMSlim2!Z46,"")</f>
        <v/>
      </c>
      <c r="AB46" s="40" t="str">
        <f>IFERROR(#REF!/GAMSlim2!AA46,"")</f>
        <v/>
      </c>
      <c r="AC46" s="40" t="str">
        <f>IFERROR(#REF!/GAMSlim2!AB46,"")</f>
        <v/>
      </c>
      <c r="AD46" s="40" t="str">
        <f>IFERROR(#REF!/GAMSlim2!AC46,"")</f>
        <v/>
      </c>
      <c r="AE46" s="40" t="str">
        <f>IFERROR(#REF!/GAMSlim2!AD46,"")</f>
        <v/>
      </c>
      <c r="AF46" s="40" t="str">
        <f>IFERROR(#REF!/GAMSlim2!AE46,"")</f>
        <v/>
      </c>
      <c r="AG46" s="40" t="str">
        <f>IFERROR(#REF!/GAMSlim2!AF46,"")</f>
        <v/>
      </c>
      <c r="AH46" s="40" t="str">
        <f>IFERROR(#REF!/GAMSlim2!AG46,"")</f>
        <v/>
      </c>
      <c r="AI46" s="40" t="str">
        <f>IFERROR(#REF!/GAMSlim2!AH46,"")</f>
        <v/>
      </c>
      <c r="AJ46" s="40" t="str">
        <f>IFERROR(#REF!/GAMSlim2!AI46,"")</f>
        <v/>
      </c>
      <c r="AK46" s="40" t="str">
        <f>IFERROR(#REF!/GAMSlim2!AJ46,"")</f>
        <v/>
      </c>
      <c r="AL46" s="40" t="str">
        <f>IFERROR(#REF!/GAMSlim2!AK46,"")</f>
        <v/>
      </c>
      <c r="AM46" s="40" t="str">
        <f>IFERROR(#REF!/GAMSlim2!AL46,"")</f>
        <v/>
      </c>
      <c r="AN46" s="40" t="str">
        <f>IFERROR(#REF!/GAMSlim2!AM46,"")</f>
        <v/>
      </c>
      <c r="AO46" s="40" t="str">
        <f>IFERROR(#REF!/GAMSlim2!AN46,"")</f>
        <v/>
      </c>
      <c r="AP46" s="40" t="str">
        <f>IFERROR(#REF!/GAMSlim2!AO46,"")</f>
        <v/>
      </c>
      <c r="AQ46" s="40" t="str">
        <f>IFERROR(#REF!/GAMSlim2!AP46,"")</f>
        <v/>
      </c>
      <c r="AR46" s="40" t="str">
        <f>IFERROR(#REF!/GAMSlim2!AQ46,"")</f>
        <v/>
      </c>
      <c r="AS46" s="40" t="str">
        <f>IFERROR(#REF!/GAMSlim2!AR46,"")</f>
        <v/>
      </c>
      <c r="AT46" s="40" t="str">
        <f>IFERROR(#REF!/GAMSlim2!AS46,"")</f>
        <v/>
      </c>
      <c r="AU46" s="40" t="str">
        <f>IFERROR(#REF!/GAMSlim2!AT46,"")</f>
        <v/>
      </c>
      <c r="AV46" s="40" t="str">
        <f>IFERROR(#REF!/GAMSlim2!AU46,"")</f>
        <v/>
      </c>
      <c r="AW46" s="40" t="str">
        <f>IFERROR(#REF!/GAMSlim2!AV46,"")</f>
        <v/>
      </c>
      <c r="AX46" s="40" t="str">
        <f>IFERROR(#REF!/GAMSlim2!AW46,"")</f>
        <v/>
      </c>
      <c r="AY46" s="40" t="str">
        <f>IFERROR(#REF!/GAMSlim2!AX46,"")</f>
        <v/>
      </c>
      <c r="AZ46" s="40" t="str">
        <f>IFERROR(#REF!/GAMSlim2!AY46,"")</f>
        <v/>
      </c>
      <c r="BA46" s="40" t="str">
        <f>IFERROR(#REF!/GAMSlim2!AZ46,"")</f>
        <v/>
      </c>
      <c r="BB46" s="40" t="str">
        <f>IFERROR(#REF!/GAMSlim2!BA46,"")</f>
        <v/>
      </c>
      <c r="BC46" s="40" t="str">
        <f>IFERROR(#REF!/GAMSlim2!BB46,"")</f>
        <v/>
      </c>
      <c r="BD46" s="40" t="str">
        <f>IFERROR(#REF!/GAMSlim2!BC46,"")</f>
        <v/>
      </c>
      <c r="BE46" s="40" t="str">
        <f>IFERROR(#REF!/GAMSlim2!BD46,"")</f>
        <v/>
      </c>
      <c r="BF46" s="40" t="str">
        <f>IFERROR(#REF!/GAMSlim2!BE46,"")</f>
        <v/>
      </c>
      <c r="BG46" s="40" t="str">
        <f>IFERROR(#REF!/GAMSlim2!BF46,"")</f>
        <v/>
      </c>
      <c r="BH46" s="40" t="str">
        <f>IFERROR(#REF!/GAMSlim2!BG46,"")</f>
        <v/>
      </c>
      <c r="BI46" s="40" t="str">
        <f>IFERROR(#REF!/GAMSlim2!BH46,"")</f>
        <v/>
      </c>
      <c r="BJ46" s="40" t="str">
        <f>IFERROR(#REF!/GAMSlim2!BI46,"")</f>
        <v/>
      </c>
    </row>
    <row r="47" spans="1:62" x14ac:dyDescent="0.15">
      <c r="A47" t="e">
        <f>#REF!</f>
        <v>#REF!</v>
      </c>
      <c r="B47" t="str">
        <f>GAMSbase!A47</f>
        <v>Proportion of World in Participation</v>
      </c>
      <c r="C47" s="40" t="str">
        <f>IFERROR(#REF!/GAMSlim2!B47,"")</f>
        <v/>
      </c>
      <c r="D47" s="40" t="str">
        <f>IFERROR(#REF!/GAMSlim2!C47,"")</f>
        <v/>
      </c>
      <c r="E47" s="40" t="str">
        <f>IFERROR(#REF!/GAMSlim2!D47,"")</f>
        <v/>
      </c>
      <c r="F47" s="40" t="str">
        <f>IFERROR(#REF!/GAMSlim2!E47,"")</f>
        <v/>
      </c>
      <c r="G47" s="40" t="str">
        <f>IFERROR(#REF!/GAMSlim2!F47,"")</f>
        <v/>
      </c>
      <c r="H47" s="40" t="str">
        <f>IFERROR(#REF!/GAMSlim2!G47,"")</f>
        <v/>
      </c>
      <c r="I47" s="40" t="str">
        <f>IFERROR(#REF!/GAMSlim2!H47,"")</f>
        <v/>
      </c>
      <c r="J47" s="40" t="str">
        <f>IFERROR(#REF!/GAMSlim2!I47,"")</f>
        <v/>
      </c>
      <c r="K47" s="40" t="str">
        <f>IFERROR(#REF!/GAMSlim2!J47,"")</f>
        <v/>
      </c>
      <c r="L47" s="40" t="str">
        <f>IFERROR(#REF!/GAMSlim2!K47,"")</f>
        <v/>
      </c>
      <c r="M47" s="40" t="str">
        <f>IFERROR(#REF!/GAMSlim2!L47,"")</f>
        <v/>
      </c>
      <c r="N47" s="40" t="str">
        <f>IFERROR(#REF!/GAMSlim2!M47,"")</f>
        <v/>
      </c>
      <c r="O47" s="40" t="str">
        <f>IFERROR(#REF!/GAMSlim2!N47,"")</f>
        <v/>
      </c>
      <c r="P47" s="40" t="str">
        <f>IFERROR(#REF!/GAMSlim2!O47,"")</f>
        <v/>
      </c>
      <c r="Q47" s="40" t="str">
        <f>IFERROR(#REF!/GAMSlim2!P47,"")</f>
        <v/>
      </c>
      <c r="R47" s="40" t="str">
        <f>IFERROR(#REF!/GAMSlim2!Q47,"")</f>
        <v/>
      </c>
      <c r="S47" s="40" t="str">
        <f>IFERROR(#REF!/GAMSlim2!R47,"")</f>
        <v/>
      </c>
      <c r="T47" s="40" t="str">
        <f>IFERROR(#REF!/GAMSlim2!S47,"")</f>
        <v/>
      </c>
      <c r="U47" s="40" t="str">
        <f>IFERROR(#REF!/GAMSlim2!T47,"")</f>
        <v/>
      </c>
      <c r="V47" s="40" t="str">
        <f>IFERROR(#REF!/GAMSlim2!U47,"")</f>
        <v/>
      </c>
      <c r="W47" s="40" t="str">
        <f>IFERROR(#REF!/GAMSlim2!V47,"")</f>
        <v/>
      </c>
      <c r="X47" s="40" t="str">
        <f>IFERROR(#REF!/GAMSlim2!W47,"")</f>
        <v/>
      </c>
      <c r="Y47" s="40" t="str">
        <f>IFERROR(#REF!/GAMSlim2!X47,"")</f>
        <v/>
      </c>
      <c r="Z47" s="40" t="str">
        <f>IFERROR(#REF!/GAMSlim2!Y47,"")</f>
        <v/>
      </c>
      <c r="AA47" s="40" t="str">
        <f>IFERROR(#REF!/GAMSlim2!Z47,"")</f>
        <v/>
      </c>
      <c r="AB47" s="40" t="str">
        <f>IFERROR(#REF!/GAMSlim2!AA47,"")</f>
        <v/>
      </c>
      <c r="AC47" s="40" t="str">
        <f>IFERROR(#REF!/GAMSlim2!AB47,"")</f>
        <v/>
      </c>
      <c r="AD47" s="40" t="str">
        <f>IFERROR(#REF!/GAMSlim2!AC47,"")</f>
        <v/>
      </c>
      <c r="AE47" s="40" t="str">
        <f>IFERROR(#REF!/GAMSlim2!AD47,"")</f>
        <v/>
      </c>
      <c r="AF47" s="40" t="str">
        <f>IFERROR(#REF!/GAMSlim2!AE47,"")</f>
        <v/>
      </c>
      <c r="AG47" s="40" t="str">
        <f>IFERROR(#REF!/GAMSlim2!AF47,"")</f>
        <v/>
      </c>
      <c r="AH47" s="40" t="str">
        <f>IFERROR(#REF!/GAMSlim2!AG47,"")</f>
        <v/>
      </c>
      <c r="AI47" s="40" t="str">
        <f>IFERROR(#REF!/GAMSlim2!AH47,"")</f>
        <v/>
      </c>
      <c r="AJ47" s="40" t="str">
        <f>IFERROR(#REF!/GAMSlim2!AI47,"")</f>
        <v/>
      </c>
      <c r="AK47" s="40" t="str">
        <f>IFERROR(#REF!/GAMSlim2!AJ47,"")</f>
        <v/>
      </c>
      <c r="AL47" s="40" t="str">
        <f>IFERROR(#REF!/GAMSlim2!AK47,"")</f>
        <v/>
      </c>
      <c r="AM47" s="40" t="str">
        <f>IFERROR(#REF!/GAMSlim2!AL47,"")</f>
        <v/>
      </c>
      <c r="AN47" s="40" t="str">
        <f>IFERROR(#REF!/GAMSlim2!AM47,"")</f>
        <v/>
      </c>
      <c r="AO47" s="40" t="str">
        <f>IFERROR(#REF!/GAMSlim2!AN47,"")</f>
        <v/>
      </c>
      <c r="AP47" s="40" t="str">
        <f>IFERROR(#REF!/GAMSlim2!AO47,"")</f>
        <v/>
      </c>
      <c r="AQ47" s="40" t="str">
        <f>IFERROR(#REF!/GAMSlim2!AP47,"")</f>
        <v/>
      </c>
      <c r="AR47" s="40" t="str">
        <f>IFERROR(#REF!/GAMSlim2!AQ47,"")</f>
        <v/>
      </c>
      <c r="AS47" s="40" t="str">
        <f>IFERROR(#REF!/GAMSlim2!AR47,"")</f>
        <v/>
      </c>
      <c r="AT47" s="40" t="str">
        <f>IFERROR(#REF!/GAMSlim2!AS47,"")</f>
        <v/>
      </c>
      <c r="AU47" s="40" t="str">
        <f>IFERROR(#REF!/GAMSlim2!AT47,"")</f>
        <v/>
      </c>
      <c r="AV47" s="40" t="str">
        <f>IFERROR(#REF!/GAMSlim2!AU47,"")</f>
        <v/>
      </c>
      <c r="AW47" s="40" t="str">
        <f>IFERROR(#REF!/GAMSlim2!AV47,"")</f>
        <v/>
      </c>
      <c r="AX47" s="40" t="str">
        <f>IFERROR(#REF!/GAMSlim2!AW47,"")</f>
        <v/>
      </c>
      <c r="AY47" s="40" t="str">
        <f>IFERROR(#REF!/GAMSlim2!AX47,"")</f>
        <v/>
      </c>
      <c r="AZ47" s="40" t="str">
        <f>IFERROR(#REF!/GAMSlim2!AY47,"")</f>
        <v/>
      </c>
      <c r="BA47" s="40" t="str">
        <f>IFERROR(#REF!/GAMSlim2!AZ47,"")</f>
        <v/>
      </c>
      <c r="BB47" s="40" t="str">
        <f>IFERROR(#REF!/GAMSlim2!BA47,"")</f>
        <v/>
      </c>
      <c r="BC47" s="40" t="str">
        <f>IFERROR(#REF!/GAMSlim2!BB47,"")</f>
        <v/>
      </c>
      <c r="BD47" s="40" t="str">
        <f>IFERROR(#REF!/GAMSlim2!BC47,"")</f>
        <v/>
      </c>
      <c r="BE47" s="40" t="str">
        <f>IFERROR(#REF!/GAMSlim2!BD47,"")</f>
        <v/>
      </c>
      <c r="BF47" s="40" t="str">
        <f>IFERROR(#REF!/GAMSlim2!BE47,"")</f>
        <v/>
      </c>
      <c r="BG47" s="40" t="str">
        <f>IFERROR(#REF!/GAMSlim2!BF47,"")</f>
        <v/>
      </c>
      <c r="BH47" s="40" t="str">
        <f>IFERROR(#REF!/GAMSlim2!BG47,"")</f>
        <v/>
      </c>
      <c r="BI47" s="40" t="str">
        <f>IFERROR(#REF!/GAMSlim2!BH47,"")</f>
        <v/>
      </c>
      <c r="BJ47" s="40" t="str">
        <f>IFERROR(#REF!/GAMSlim2!BI47,"")</f>
        <v/>
      </c>
    </row>
    <row r="48" spans="1:62" x14ac:dyDescent="0.15">
      <c r="A48" t="e">
        <f>#REF!</f>
        <v>#REF!</v>
      </c>
      <c r="B48" t="str">
        <f>GAMSbase!A48</f>
        <v>* SCALING</v>
      </c>
      <c r="C48" s="40" t="str">
        <f>IFERROR(#REF!/GAMSlim2!B48,"")</f>
        <v/>
      </c>
      <c r="D48" s="40" t="str">
        <f>IFERROR(#REF!/GAMSlim2!C48,"")</f>
        <v/>
      </c>
      <c r="E48" s="40" t="str">
        <f>IFERROR(#REF!/GAMSlim2!D48,"")</f>
        <v/>
      </c>
      <c r="F48" s="40" t="str">
        <f>IFERROR(#REF!/GAMSlim2!E48,"")</f>
        <v/>
      </c>
      <c r="G48" s="40" t="str">
        <f>IFERROR(#REF!/GAMSlim2!F48,"")</f>
        <v/>
      </c>
      <c r="H48" s="40" t="str">
        <f>IFERROR(#REF!/GAMSlim2!G48,"")</f>
        <v/>
      </c>
      <c r="I48" s="40" t="str">
        <f>IFERROR(#REF!/GAMSlim2!H48,"")</f>
        <v/>
      </c>
      <c r="J48" s="40" t="str">
        <f>IFERROR(#REF!/GAMSlim2!I48,"")</f>
        <v/>
      </c>
      <c r="K48" s="40" t="str">
        <f>IFERROR(#REF!/GAMSlim2!J48,"")</f>
        <v/>
      </c>
      <c r="L48" s="40" t="str">
        <f>IFERROR(#REF!/GAMSlim2!K48,"")</f>
        <v/>
      </c>
      <c r="M48" s="40" t="str">
        <f>IFERROR(#REF!/GAMSlim2!L48,"")</f>
        <v/>
      </c>
      <c r="N48" s="40" t="str">
        <f>IFERROR(#REF!/GAMSlim2!M48,"")</f>
        <v/>
      </c>
      <c r="O48" s="40" t="str">
        <f>IFERROR(#REF!/GAMSlim2!N48,"")</f>
        <v/>
      </c>
      <c r="P48" s="40" t="str">
        <f>IFERROR(#REF!/GAMSlim2!O48,"")</f>
        <v/>
      </c>
      <c r="Q48" s="40" t="str">
        <f>IFERROR(#REF!/GAMSlim2!P48,"")</f>
        <v/>
      </c>
      <c r="R48" s="40" t="str">
        <f>IFERROR(#REF!/GAMSlim2!Q48,"")</f>
        <v/>
      </c>
      <c r="S48" s="40" t="str">
        <f>IFERROR(#REF!/GAMSlim2!R48,"")</f>
        <v/>
      </c>
      <c r="T48" s="40" t="str">
        <f>IFERROR(#REF!/GAMSlim2!S48,"")</f>
        <v/>
      </c>
      <c r="U48" s="40" t="str">
        <f>IFERROR(#REF!/GAMSlim2!T48,"")</f>
        <v/>
      </c>
      <c r="V48" s="40" t="str">
        <f>IFERROR(#REF!/GAMSlim2!U48,"")</f>
        <v/>
      </c>
      <c r="W48" s="40" t="str">
        <f>IFERROR(#REF!/GAMSlim2!V48,"")</f>
        <v/>
      </c>
      <c r="X48" s="40" t="str">
        <f>IFERROR(#REF!/GAMSlim2!W48,"")</f>
        <v/>
      </c>
      <c r="Y48" s="40" t="str">
        <f>IFERROR(#REF!/GAMSlim2!X48,"")</f>
        <v/>
      </c>
      <c r="Z48" s="40" t="str">
        <f>IFERROR(#REF!/GAMSlim2!Y48,"")</f>
        <v/>
      </c>
      <c r="AA48" s="40" t="str">
        <f>IFERROR(#REF!/GAMSlim2!Z48,"")</f>
        <v/>
      </c>
      <c r="AB48" s="40" t="str">
        <f>IFERROR(#REF!/GAMSlim2!AA48,"")</f>
        <v/>
      </c>
      <c r="AC48" s="40" t="str">
        <f>IFERROR(#REF!/GAMSlim2!AB48,"")</f>
        <v/>
      </c>
      <c r="AD48" s="40" t="str">
        <f>IFERROR(#REF!/GAMSlim2!AC48,"")</f>
        <v/>
      </c>
      <c r="AE48" s="40" t="str">
        <f>IFERROR(#REF!/GAMSlim2!AD48,"")</f>
        <v/>
      </c>
      <c r="AF48" s="40" t="str">
        <f>IFERROR(#REF!/GAMSlim2!AE48,"")</f>
        <v/>
      </c>
      <c r="AG48" s="40" t="str">
        <f>IFERROR(#REF!/GAMSlim2!AF48,"")</f>
        <v/>
      </c>
      <c r="AH48" s="40" t="str">
        <f>IFERROR(#REF!/GAMSlim2!AG48,"")</f>
        <v/>
      </c>
      <c r="AI48" s="40" t="str">
        <f>IFERROR(#REF!/GAMSlim2!AH48,"")</f>
        <v/>
      </c>
      <c r="AJ48" s="40" t="str">
        <f>IFERROR(#REF!/GAMSlim2!AI48,"")</f>
        <v/>
      </c>
      <c r="AK48" s="40" t="str">
        <f>IFERROR(#REF!/GAMSlim2!AJ48,"")</f>
        <v/>
      </c>
      <c r="AL48" s="40" t="str">
        <f>IFERROR(#REF!/GAMSlim2!AK48,"")</f>
        <v/>
      </c>
      <c r="AM48" s="40" t="str">
        <f>IFERROR(#REF!/GAMSlim2!AL48,"")</f>
        <v/>
      </c>
      <c r="AN48" s="40" t="str">
        <f>IFERROR(#REF!/GAMSlim2!AM48,"")</f>
        <v/>
      </c>
      <c r="AO48" s="40" t="str">
        <f>IFERROR(#REF!/GAMSlim2!AN48,"")</f>
        <v/>
      </c>
      <c r="AP48" s="40" t="str">
        <f>IFERROR(#REF!/GAMSlim2!AO48,"")</f>
        <v/>
      </c>
      <c r="AQ48" s="40" t="str">
        <f>IFERROR(#REF!/GAMSlim2!AP48,"")</f>
        <v/>
      </c>
      <c r="AR48" s="40" t="str">
        <f>IFERROR(#REF!/GAMSlim2!AQ48,"")</f>
        <v/>
      </c>
      <c r="AS48" s="40" t="str">
        <f>IFERROR(#REF!/GAMSlim2!AR48,"")</f>
        <v/>
      </c>
      <c r="AT48" s="40" t="str">
        <f>IFERROR(#REF!/GAMSlim2!AS48,"")</f>
        <v/>
      </c>
      <c r="AU48" s="40" t="str">
        <f>IFERROR(#REF!/GAMSlim2!AT48,"")</f>
        <v/>
      </c>
      <c r="AV48" s="40" t="str">
        <f>IFERROR(#REF!/GAMSlim2!AU48,"")</f>
        <v/>
      </c>
      <c r="AW48" s="40" t="str">
        <f>IFERROR(#REF!/GAMSlim2!AV48,"")</f>
        <v/>
      </c>
      <c r="AX48" s="40" t="str">
        <f>IFERROR(#REF!/GAMSlim2!AW48,"")</f>
        <v/>
      </c>
      <c r="AY48" s="40" t="str">
        <f>IFERROR(#REF!/GAMSlim2!AX48,"")</f>
        <v/>
      </c>
      <c r="AZ48" s="40" t="str">
        <f>IFERROR(#REF!/GAMSlim2!AY48,"")</f>
        <v/>
      </c>
      <c r="BA48" s="40" t="str">
        <f>IFERROR(#REF!/GAMSlim2!AZ48,"")</f>
        <v/>
      </c>
      <c r="BB48" s="40" t="str">
        <f>IFERROR(#REF!/GAMSlim2!BA48,"")</f>
        <v/>
      </c>
      <c r="BC48" s="40" t="str">
        <f>IFERROR(#REF!/GAMSlim2!BB48,"")</f>
        <v/>
      </c>
      <c r="BD48" s="40" t="str">
        <f>IFERROR(#REF!/GAMSlim2!BC48,"")</f>
        <v/>
      </c>
      <c r="BE48" s="40" t="str">
        <f>IFERROR(#REF!/GAMSlim2!BD48,"")</f>
        <v/>
      </c>
      <c r="BF48" s="40" t="str">
        <f>IFERROR(#REF!/GAMSlim2!BE48,"")</f>
        <v/>
      </c>
      <c r="BG48" s="40" t="str">
        <f>IFERROR(#REF!/GAMSlim2!BF48,"")</f>
        <v/>
      </c>
      <c r="BH48" s="40" t="str">
        <f>IFERROR(#REF!/GAMSlim2!BG48,"")</f>
        <v/>
      </c>
      <c r="BI48" s="40" t="str">
        <f>IFERROR(#REF!/GAMSlim2!BH48,"")</f>
        <v/>
      </c>
      <c r="BJ48" s="40" t="str">
        <f>IFERROR(#REF!/GAMSlim2!BI48,"")</f>
        <v/>
      </c>
    </row>
    <row r="49" spans="1:62" x14ac:dyDescent="0.15">
      <c r="A49" t="e">
        <f>#REF!</f>
        <v>#REF!</v>
      </c>
      <c r="B49" t="str">
        <f>GAMSbase!A49</f>
        <v>Multiplicative Scaling Coefficient in Utility Function</v>
      </c>
      <c r="C49" s="40" t="str">
        <f>IFERROR(#REF!/GAMSlim2!B49,"")</f>
        <v/>
      </c>
      <c r="D49" s="40" t="str">
        <f>IFERROR(#REF!/GAMSlim2!C49,"")</f>
        <v/>
      </c>
      <c r="E49" s="40" t="str">
        <f>IFERROR(#REF!/GAMSlim2!D49,"")</f>
        <v/>
      </c>
      <c r="F49" s="40" t="str">
        <f>IFERROR(#REF!/GAMSlim2!E49,"")</f>
        <v/>
      </c>
      <c r="G49" s="40" t="str">
        <f>IFERROR(#REF!/GAMSlim2!F49,"")</f>
        <v/>
      </c>
      <c r="H49" s="40" t="str">
        <f>IFERROR(#REF!/GAMSlim2!G49,"")</f>
        <v/>
      </c>
      <c r="I49" s="40" t="str">
        <f>IFERROR(#REF!/GAMSlim2!H49,"")</f>
        <v/>
      </c>
      <c r="J49" s="40" t="str">
        <f>IFERROR(#REF!/GAMSlim2!I49,"")</f>
        <v/>
      </c>
      <c r="K49" s="40" t="str">
        <f>IFERROR(#REF!/GAMSlim2!J49,"")</f>
        <v/>
      </c>
      <c r="L49" s="40" t="str">
        <f>IFERROR(#REF!/GAMSlim2!K49,"")</f>
        <v/>
      </c>
      <c r="M49" s="40" t="str">
        <f>IFERROR(#REF!/GAMSlim2!L49,"")</f>
        <v/>
      </c>
      <c r="N49" s="40" t="str">
        <f>IFERROR(#REF!/GAMSlim2!M49,"")</f>
        <v/>
      </c>
      <c r="O49" s="40" t="str">
        <f>IFERROR(#REF!/GAMSlim2!N49,"")</f>
        <v/>
      </c>
      <c r="P49" s="40" t="str">
        <f>IFERROR(#REF!/GAMSlim2!O49,"")</f>
        <v/>
      </c>
      <c r="Q49" s="40" t="str">
        <f>IFERROR(#REF!/GAMSlim2!P49,"")</f>
        <v/>
      </c>
      <c r="R49" s="40" t="str">
        <f>IFERROR(#REF!/GAMSlim2!Q49,"")</f>
        <v/>
      </c>
      <c r="S49" s="40" t="str">
        <f>IFERROR(#REF!/GAMSlim2!R49,"")</f>
        <v/>
      </c>
      <c r="T49" s="40" t="str">
        <f>IFERROR(#REF!/GAMSlim2!S49,"")</f>
        <v/>
      </c>
      <c r="U49" s="40" t="str">
        <f>IFERROR(#REF!/GAMSlim2!T49,"")</f>
        <v/>
      </c>
      <c r="V49" s="40" t="str">
        <f>IFERROR(#REF!/GAMSlim2!U49,"")</f>
        <v/>
      </c>
      <c r="W49" s="40" t="str">
        <f>IFERROR(#REF!/GAMSlim2!V49,"")</f>
        <v/>
      </c>
      <c r="X49" s="40" t="str">
        <f>IFERROR(#REF!/GAMSlim2!W49,"")</f>
        <v/>
      </c>
      <c r="Y49" s="40" t="str">
        <f>IFERROR(#REF!/GAMSlim2!X49,"")</f>
        <v/>
      </c>
      <c r="Z49" s="40" t="str">
        <f>IFERROR(#REF!/GAMSlim2!Y49,"")</f>
        <v/>
      </c>
      <c r="AA49" s="40" t="str">
        <f>IFERROR(#REF!/GAMSlim2!Z49,"")</f>
        <v/>
      </c>
      <c r="AB49" s="40" t="str">
        <f>IFERROR(#REF!/GAMSlim2!AA49,"")</f>
        <v/>
      </c>
      <c r="AC49" s="40" t="str">
        <f>IFERROR(#REF!/GAMSlim2!AB49,"")</f>
        <v/>
      </c>
      <c r="AD49" s="40" t="str">
        <f>IFERROR(#REF!/GAMSlim2!AC49,"")</f>
        <v/>
      </c>
      <c r="AE49" s="40" t="str">
        <f>IFERROR(#REF!/GAMSlim2!AD49,"")</f>
        <v/>
      </c>
      <c r="AF49" s="40" t="str">
        <f>IFERROR(#REF!/GAMSlim2!AE49,"")</f>
        <v/>
      </c>
      <c r="AG49" s="40" t="str">
        <f>IFERROR(#REF!/GAMSlim2!AF49,"")</f>
        <v/>
      </c>
      <c r="AH49" s="40" t="str">
        <f>IFERROR(#REF!/GAMSlim2!AG49,"")</f>
        <v/>
      </c>
      <c r="AI49" s="40" t="str">
        <f>IFERROR(#REF!/GAMSlim2!AH49,"")</f>
        <v/>
      </c>
      <c r="AJ49" s="40" t="str">
        <f>IFERROR(#REF!/GAMSlim2!AI49,"")</f>
        <v/>
      </c>
      <c r="AK49" s="40" t="str">
        <f>IFERROR(#REF!/GAMSlim2!AJ49,"")</f>
        <v/>
      </c>
      <c r="AL49" s="40" t="str">
        <f>IFERROR(#REF!/GAMSlim2!AK49,"")</f>
        <v/>
      </c>
      <c r="AM49" s="40" t="str">
        <f>IFERROR(#REF!/GAMSlim2!AL49,"")</f>
        <v/>
      </c>
      <c r="AN49" s="40" t="str">
        <f>IFERROR(#REF!/GAMSlim2!AM49,"")</f>
        <v/>
      </c>
      <c r="AO49" s="40" t="str">
        <f>IFERROR(#REF!/GAMSlim2!AN49,"")</f>
        <v/>
      </c>
      <c r="AP49" s="40" t="str">
        <f>IFERROR(#REF!/GAMSlim2!AO49,"")</f>
        <v/>
      </c>
      <c r="AQ49" s="40" t="str">
        <f>IFERROR(#REF!/GAMSlim2!AP49,"")</f>
        <v/>
      </c>
      <c r="AR49" s="40" t="str">
        <f>IFERROR(#REF!/GAMSlim2!AQ49,"")</f>
        <v/>
      </c>
      <c r="AS49" s="40" t="str">
        <f>IFERROR(#REF!/GAMSlim2!AR49,"")</f>
        <v/>
      </c>
      <c r="AT49" s="40" t="str">
        <f>IFERROR(#REF!/GAMSlim2!AS49,"")</f>
        <v/>
      </c>
      <c r="AU49" s="40" t="str">
        <f>IFERROR(#REF!/GAMSlim2!AT49,"")</f>
        <v/>
      </c>
      <c r="AV49" s="40" t="str">
        <f>IFERROR(#REF!/GAMSlim2!AU49,"")</f>
        <v/>
      </c>
      <c r="AW49" s="40" t="str">
        <f>IFERROR(#REF!/GAMSlim2!AV49,"")</f>
        <v/>
      </c>
      <c r="AX49" s="40" t="str">
        <f>IFERROR(#REF!/GAMSlim2!AW49,"")</f>
        <v/>
      </c>
      <c r="AY49" s="40" t="str">
        <f>IFERROR(#REF!/GAMSlim2!AX49,"")</f>
        <v/>
      </c>
      <c r="AZ49" s="40" t="str">
        <f>IFERROR(#REF!/GAMSlim2!AY49,"")</f>
        <v/>
      </c>
      <c r="BA49" s="40" t="str">
        <f>IFERROR(#REF!/GAMSlim2!AZ49,"")</f>
        <v/>
      </c>
      <c r="BB49" s="40" t="str">
        <f>IFERROR(#REF!/GAMSlim2!BA49,"")</f>
        <v/>
      </c>
      <c r="BC49" s="40" t="str">
        <f>IFERROR(#REF!/GAMSlim2!BB49,"")</f>
        <v/>
      </c>
      <c r="BD49" s="40" t="str">
        <f>IFERROR(#REF!/GAMSlim2!BC49,"")</f>
        <v/>
      </c>
      <c r="BE49" s="40" t="str">
        <f>IFERROR(#REF!/GAMSlim2!BD49,"")</f>
        <v/>
      </c>
      <c r="BF49" s="40" t="str">
        <f>IFERROR(#REF!/GAMSlim2!BE49,"")</f>
        <v/>
      </c>
      <c r="BG49" s="40" t="str">
        <f>IFERROR(#REF!/GAMSlim2!BF49,"")</f>
        <v/>
      </c>
      <c r="BH49" s="40" t="str">
        <f>IFERROR(#REF!/GAMSlim2!BG49,"")</f>
        <v/>
      </c>
      <c r="BI49" s="40" t="str">
        <f>IFERROR(#REF!/GAMSlim2!BH49,"")</f>
        <v/>
      </c>
      <c r="BJ49" s="40" t="str">
        <f>IFERROR(#REF!/GAMSlim2!BI49,"")</f>
        <v/>
      </c>
    </row>
    <row r="50" spans="1:62" x14ac:dyDescent="0.15">
      <c r="A50" t="e">
        <f>#REF!</f>
        <v>#REF!</v>
      </c>
      <c r="B50" t="str">
        <f>GAMSbase!A50</f>
        <v>Additive Scaling Coefficient in Utility Function</v>
      </c>
      <c r="C50" s="40" t="str">
        <f>IFERROR(#REF!/GAMSlim2!B50,"")</f>
        <v/>
      </c>
      <c r="D50" s="40" t="str">
        <f>IFERROR(#REF!/GAMSlim2!C50,"")</f>
        <v/>
      </c>
      <c r="E50" s="40" t="str">
        <f>IFERROR(#REF!/GAMSlim2!D50,"")</f>
        <v/>
      </c>
      <c r="F50" s="40" t="str">
        <f>IFERROR(#REF!/GAMSlim2!E50,"")</f>
        <v/>
      </c>
      <c r="G50" s="40" t="str">
        <f>IFERROR(#REF!/GAMSlim2!F50,"")</f>
        <v/>
      </c>
      <c r="H50" s="40" t="str">
        <f>IFERROR(#REF!/GAMSlim2!G50,"")</f>
        <v/>
      </c>
      <c r="I50" s="40" t="str">
        <f>IFERROR(#REF!/GAMSlim2!H50,"")</f>
        <v/>
      </c>
      <c r="J50" s="40" t="str">
        <f>IFERROR(#REF!/GAMSlim2!I50,"")</f>
        <v/>
      </c>
      <c r="K50" s="40" t="str">
        <f>IFERROR(#REF!/GAMSlim2!J50,"")</f>
        <v/>
      </c>
      <c r="L50" s="40" t="str">
        <f>IFERROR(#REF!/GAMSlim2!K50,"")</f>
        <v/>
      </c>
      <c r="M50" s="40" t="str">
        <f>IFERROR(#REF!/GAMSlim2!L50,"")</f>
        <v/>
      </c>
      <c r="N50" s="40" t="str">
        <f>IFERROR(#REF!/GAMSlim2!M50,"")</f>
        <v/>
      </c>
      <c r="O50" s="40" t="str">
        <f>IFERROR(#REF!/GAMSlim2!N50,"")</f>
        <v/>
      </c>
      <c r="P50" s="40" t="str">
        <f>IFERROR(#REF!/GAMSlim2!O50,"")</f>
        <v/>
      </c>
      <c r="Q50" s="40" t="str">
        <f>IFERROR(#REF!/GAMSlim2!P50,"")</f>
        <v/>
      </c>
      <c r="R50" s="40" t="str">
        <f>IFERROR(#REF!/GAMSlim2!Q50,"")</f>
        <v/>
      </c>
      <c r="S50" s="40" t="str">
        <f>IFERROR(#REF!/GAMSlim2!R50,"")</f>
        <v/>
      </c>
      <c r="T50" s="40" t="str">
        <f>IFERROR(#REF!/GAMSlim2!S50,"")</f>
        <v/>
      </c>
      <c r="U50" s="40" t="str">
        <f>IFERROR(#REF!/GAMSlim2!T50,"")</f>
        <v/>
      </c>
      <c r="V50" s="40" t="str">
        <f>IFERROR(#REF!/GAMSlim2!U50,"")</f>
        <v/>
      </c>
      <c r="W50" s="40" t="str">
        <f>IFERROR(#REF!/GAMSlim2!V50,"")</f>
        <v/>
      </c>
      <c r="X50" s="40" t="str">
        <f>IFERROR(#REF!/GAMSlim2!W50,"")</f>
        <v/>
      </c>
      <c r="Y50" s="40" t="str">
        <f>IFERROR(#REF!/GAMSlim2!X50,"")</f>
        <v/>
      </c>
      <c r="Z50" s="40" t="str">
        <f>IFERROR(#REF!/GAMSlim2!Y50,"")</f>
        <v/>
      </c>
      <c r="AA50" s="40" t="str">
        <f>IFERROR(#REF!/GAMSlim2!Z50,"")</f>
        <v/>
      </c>
      <c r="AB50" s="40" t="str">
        <f>IFERROR(#REF!/GAMSlim2!AA50,"")</f>
        <v/>
      </c>
      <c r="AC50" s="40" t="str">
        <f>IFERROR(#REF!/GAMSlim2!AB50,"")</f>
        <v/>
      </c>
      <c r="AD50" s="40" t="str">
        <f>IFERROR(#REF!/GAMSlim2!AC50,"")</f>
        <v/>
      </c>
      <c r="AE50" s="40" t="str">
        <f>IFERROR(#REF!/GAMSlim2!AD50,"")</f>
        <v/>
      </c>
      <c r="AF50" s="40" t="str">
        <f>IFERROR(#REF!/GAMSlim2!AE50,"")</f>
        <v/>
      </c>
      <c r="AG50" s="40" t="str">
        <f>IFERROR(#REF!/GAMSlim2!AF50,"")</f>
        <v/>
      </c>
      <c r="AH50" s="40" t="str">
        <f>IFERROR(#REF!/GAMSlim2!AG50,"")</f>
        <v/>
      </c>
      <c r="AI50" s="40" t="str">
        <f>IFERROR(#REF!/GAMSlim2!AH50,"")</f>
        <v/>
      </c>
      <c r="AJ50" s="40" t="str">
        <f>IFERROR(#REF!/GAMSlim2!AI50,"")</f>
        <v/>
      </c>
      <c r="AK50" s="40" t="str">
        <f>IFERROR(#REF!/GAMSlim2!AJ50,"")</f>
        <v/>
      </c>
      <c r="AL50" s="40" t="str">
        <f>IFERROR(#REF!/GAMSlim2!AK50,"")</f>
        <v/>
      </c>
      <c r="AM50" s="40" t="str">
        <f>IFERROR(#REF!/GAMSlim2!AL50,"")</f>
        <v/>
      </c>
      <c r="AN50" s="40" t="str">
        <f>IFERROR(#REF!/GAMSlim2!AM50,"")</f>
        <v/>
      </c>
      <c r="AO50" s="40" t="str">
        <f>IFERROR(#REF!/GAMSlim2!AN50,"")</f>
        <v/>
      </c>
      <c r="AP50" s="40" t="str">
        <f>IFERROR(#REF!/GAMSlim2!AO50,"")</f>
        <v/>
      </c>
      <c r="AQ50" s="40" t="str">
        <f>IFERROR(#REF!/GAMSlim2!AP50,"")</f>
        <v/>
      </c>
      <c r="AR50" s="40" t="str">
        <f>IFERROR(#REF!/GAMSlim2!AQ50,"")</f>
        <v/>
      </c>
      <c r="AS50" s="40" t="str">
        <f>IFERROR(#REF!/GAMSlim2!AR50,"")</f>
        <v/>
      </c>
      <c r="AT50" s="40" t="str">
        <f>IFERROR(#REF!/GAMSlim2!AS50,"")</f>
        <v/>
      </c>
      <c r="AU50" s="40" t="str">
        <f>IFERROR(#REF!/GAMSlim2!AT50,"")</f>
        <v/>
      </c>
      <c r="AV50" s="40" t="str">
        <f>IFERROR(#REF!/GAMSlim2!AU50,"")</f>
        <v/>
      </c>
      <c r="AW50" s="40" t="str">
        <f>IFERROR(#REF!/GAMSlim2!AV50,"")</f>
        <v/>
      </c>
      <c r="AX50" s="40" t="str">
        <f>IFERROR(#REF!/GAMSlim2!AW50,"")</f>
        <v/>
      </c>
      <c r="AY50" s="40" t="str">
        <f>IFERROR(#REF!/GAMSlim2!AX50,"")</f>
        <v/>
      </c>
      <c r="AZ50" s="40" t="str">
        <f>IFERROR(#REF!/GAMSlim2!AY50,"")</f>
        <v/>
      </c>
      <c r="BA50" s="40" t="str">
        <f>IFERROR(#REF!/GAMSlim2!AZ50,"")</f>
        <v/>
      </c>
      <c r="BB50" s="40" t="str">
        <f>IFERROR(#REF!/GAMSlim2!BA50,"")</f>
        <v/>
      </c>
      <c r="BC50" s="40" t="str">
        <f>IFERROR(#REF!/GAMSlim2!BB50,"")</f>
        <v/>
      </c>
      <c r="BD50" s="40" t="str">
        <f>IFERROR(#REF!/GAMSlim2!BC50,"")</f>
        <v/>
      </c>
      <c r="BE50" s="40" t="str">
        <f>IFERROR(#REF!/GAMSlim2!BD50,"")</f>
        <v/>
      </c>
      <c r="BF50" s="40" t="str">
        <f>IFERROR(#REF!/GAMSlim2!BE50,"")</f>
        <v/>
      </c>
      <c r="BG50" s="40" t="str">
        <f>IFERROR(#REF!/GAMSlim2!BF50,"")</f>
        <v/>
      </c>
      <c r="BH50" s="40" t="str">
        <f>IFERROR(#REF!/GAMSlim2!BG50,"")</f>
        <v/>
      </c>
      <c r="BI50" s="40" t="str">
        <f>IFERROR(#REF!/GAMSlim2!BH50,"")</f>
        <v/>
      </c>
      <c r="BJ50" s="40" t="str">
        <f>IFERROR(#REF!/GAMSlim2!BI50,"")</f>
        <v/>
      </c>
    </row>
    <row r="51" spans="1:62" x14ac:dyDescent="0.15">
      <c r="A51" t="e">
        <f>#REF!</f>
        <v>#REF!</v>
      </c>
      <c r="B51" t="str">
        <f>GAMSbase!A51</f>
        <v>Hotelling</v>
      </c>
      <c r="C51" s="40" t="str">
        <f>IFERROR(#REF!/GAMSlim2!B51,"")</f>
        <v/>
      </c>
      <c r="D51" s="40" t="str">
        <f>IFERROR(#REF!/GAMSlim2!C51,"")</f>
        <v/>
      </c>
      <c r="E51" s="40" t="str">
        <f>IFERROR(#REF!/GAMSlim2!D51,"")</f>
        <v/>
      </c>
      <c r="F51" s="40" t="str">
        <f>IFERROR(#REF!/GAMSlim2!E51,"")</f>
        <v/>
      </c>
      <c r="G51" s="40" t="str">
        <f>IFERROR(#REF!/GAMSlim2!F51,"")</f>
        <v/>
      </c>
      <c r="H51" s="40" t="str">
        <f>IFERROR(#REF!/GAMSlim2!G51,"")</f>
        <v/>
      </c>
      <c r="I51" s="40" t="str">
        <f>IFERROR(#REF!/GAMSlim2!H51,"")</f>
        <v/>
      </c>
      <c r="J51" s="40" t="str">
        <f>IFERROR(#REF!/GAMSlim2!I51,"")</f>
        <v/>
      </c>
      <c r="K51" s="40" t="str">
        <f>IFERROR(#REF!/GAMSlim2!J51,"")</f>
        <v/>
      </c>
      <c r="L51" s="40" t="str">
        <f>IFERROR(#REF!/GAMSlim2!K51,"")</f>
        <v/>
      </c>
      <c r="M51" s="40" t="str">
        <f>IFERROR(#REF!/GAMSlim2!L51,"")</f>
        <v/>
      </c>
      <c r="N51" s="40" t="str">
        <f>IFERROR(#REF!/GAMSlim2!M51,"")</f>
        <v/>
      </c>
      <c r="O51" s="40" t="str">
        <f>IFERROR(#REF!/GAMSlim2!N51,"")</f>
        <v/>
      </c>
      <c r="P51" s="40" t="str">
        <f>IFERROR(#REF!/GAMSlim2!O51,"")</f>
        <v/>
      </c>
      <c r="Q51" s="40" t="str">
        <f>IFERROR(#REF!/GAMSlim2!P51,"")</f>
        <v/>
      </c>
      <c r="R51" s="40" t="str">
        <f>IFERROR(#REF!/GAMSlim2!Q51,"")</f>
        <v/>
      </c>
      <c r="S51" s="40" t="str">
        <f>IFERROR(#REF!/GAMSlim2!R51,"")</f>
        <v/>
      </c>
      <c r="T51" s="40" t="str">
        <f>IFERROR(#REF!/GAMSlim2!S51,"")</f>
        <v/>
      </c>
      <c r="U51" s="40" t="str">
        <f>IFERROR(#REF!/GAMSlim2!T51,"")</f>
        <v/>
      </c>
      <c r="V51" s="40" t="str">
        <f>IFERROR(#REF!/GAMSlim2!U51,"")</f>
        <v/>
      </c>
      <c r="W51" s="40" t="str">
        <f>IFERROR(#REF!/GAMSlim2!V51,"")</f>
        <v/>
      </c>
      <c r="X51" s="40" t="str">
        <f>IFERROR(#REF!/GAMSlim2!W51,"")</f>
        <v/>
      </c>
      <c r="Y51" s="40" t="str">
        <f>IFERROR(#REF!/GAMSlim2!X51,"")</f>
        <v/>
      </c>
      <c r="Z51" s="40" t="str">
        <f>IFERROR(#REF!/GAMSlim2!Y51,"")</f>
        <v/>
      </c>
      <c r="AA51" s="40" t="str">
        <f>IFERROR(#REF!/GAMSlim2!Z51,"")</f>
        <v/>
      </c>
      <c r="AB51" s="40" t="str">
        <f>IFERROR(#REF!/GAMSlim2!AA51,"")</f>
        <v/>
      </c>
      <c r="AC51" s="40" t="str">
        <f>IFERROR(#REF!/GAMSlim2!AB51,"")</f>
        <v/>
      </c>
      <c r="AD51" s="40" t="str">
        <f>IFERROR(#REF!/GAMSlim2!AC51,"")</f>
        <v/>
      </c>
      <c r="AE51" s="40" t="str">
        <f>IFERROR(#REF!/GAMSlim2!AD51,"")</f>
        <v/>
      </c>
      <c r="AF51" s="40" t="str">
        <f>IFERROR(#REF!/GAMSlim2!AE51,"")</f>
        <v/>
      </c>
      <c r="AG51" s="40" t="str">
        <f>IFERROR(#REF!/GAMSlim2!AF51,"")</f>
        <v/>
      </c>
      <c r="AH51" s="40" t="str">
        <f>IFERROR(#REF!/GAMSlim2!AG51,"")</f>
        <v/>
      </c>
      <c r="AI51" s="40" t="str">
        <f>IFERROR(#REF!/GAMSlim2!AH51,"")</f>
        <v/>
      </c>
      <c r="AJ51" s="40" t="str">
        <f>IFERROR(#REF!/GAMSlim2!AI51,"")</f>
        <v/>
      </c>
      <c r="AK51" s="40" t="str">
        <f>IFERROR(#REF!/GAMSlim2!AJ51,"")</f>
        <v/>
      </c>
      <c r="AL51" s="40" t="str">
        <f>IFERROR(#REF!/GAMSlim2!AK51,"")</f>
        <v/>
      </c>
      <c r="AM51" s="40" t="str">
        <f>IFERROR(#REF!/GAMSlim2!AL51,"")</f>
        <v/>
      </c>
      <c r="AN51" s="40" t="str">
        <f>IFERROR(#REF!/GAMSlim2!AM51,"")</f>
        <v/>
      </c>
      <c r="AO51" s="40" t="str">
        <f>IFERROR(#REF!/GAMSlim2!AN51,"")</f>
        <v/>
      </c>
      <c r="AP51" s="40" t="str">
        <f>IFERROR(#REF!/GAMSlim2!AO51,"")</f>
        <v/>
      </c>
      <c r="AQ51" s="40" t="str">
        <f>IFERROR(#REF!/GAMSlim2!AP51,"")</f>
        <v/>
      </c>
      <c r="AR51" s="40" t="str">
        <f>IFERROR(#REF!/GAMSlim2!AQ51,"")</f>
        <v/>
      </c>
      <c r="AS51" s="40" t="str">
        <f>IFERROR(#REF!/GAMSlim2!AR51,"")</f>
        <v/>
      </c>
      <c r="AT51" s="40" t="str">
        <f>IFERROR(#REF!/GAMSlim2!AS51,"")</f>
        <v/>
      </c>
      <c r="AU51" s="40" t="str">
        <f>IFERROR(#REF!/GAMSlim2!AT51,"")</f>
        <v/>
      </c>
      <c r="AV51" s="40" t="str">
        <f>IFERROR(#REF!/GAMSlim2!AU51,"")</f>
        <v/>
      </c>
      <c r="AW51" s="40" t="str">
        <f>IFERROR(#REF!/GAMSlim2!AV51,"")</f>
        <v/>
      </c>
      <c r="AX51" s="40" t="str">
        <f>IFERROR(#REF!/GAMSlim2!AW51,"")</f>
        <v/>
      </c>
      <c r="AY51" s="40" t="str">
        <f>IFERROR(#REF!/GAMSlim2!AX51,"")</f>
        <v/>
      </c>
      <c r="AZ51" s="40" t="str">
        <f>IFERROR(#REF!/GAMSlim2!AY51,"")</f>
        <v/>
      </c>
      <c r="BA51" s="40" t="str">
        <f>IFERROR(#REF!/GAMSlim2!AZ51,"")</f>
        <v/>
      </c>
      <c r="BB51" s="40" t="str">
        <f>IFERROR(#REF!/GAMSlim2!BA51,"")</f>
        <v/>
      </c>
      <c r="BC51" s="40" t="str">
        <f>IFERROR(#REF!/GAMSlim2!BB51,"")</f>
        <v/>
      </c>
      <c r="BD51" s="40" t="str">
        <f>IFERROR(#REF!/GAMSlim2!BC51,"")</f>
        <v/>
      </c>
      <c r="BE51" s="40" t="str">
        <f>IFERROR(#REF!/GAMSlim2!BD51,"")</f>
        <v/>
      </c>
      <c r="BF51" s="40" t="str">
        <f>IFERROR(#REF!/GAMSlim2!BE51,"")</f>
        <v/>
      </c>
      <c r="BG51" s="40" t="str">
        <f>IFERROR(#REF!/GAMSlim2!BF51,"")</f>
        <v/>
      </c>
      <c r="BH51" s="40" t="str">
        <f>IFERROR(#REF!/GAMSlim2!BG51,"")</f>
        <v/>
      </c>
      <c r="BI51" s="40" t="str">
        <f>IFERROR(#REF!/GAMSlim2!BH51,"")</f>
        <v/>
      </c>
      <c r="BJ51" s="40" t="str">
        <f>IFERROR(#REF!/GAMSlim2!BI51,"")</f>
        <v/>
      </c>
    </row>
    <row r="52" spans="1:62" x14ac:dyDescent="0.15">
      <c r="A52" t="e">
        <f>#REF!</f>
        <v>#REF!</v>
      </c>
      <c r="B52" t="str">
        <f>GAMSbase!A52</f>
        <v>* POPULATION</v>
      </c>
      <c r="C52" s="40" t="str">
        <f>IFERROR(#REF!/GAMSlim2!B52,"")</f>
        <v/>
      </c>
      <c r="D52" s="40" t="str">
        <f>IFERROR(#REF!/GAMSlim2!C52,"")</f>
        <v/>
      </c>
      <c r="E52" s="40" t="str">
        <f>IFERROR(#REF!/GAMSlim2!D52,"")</f>
        <v/>
      </c>
      <c r="F52" s="40" t="str">
        <f>IFERROR(#REF!/GAMSlim2!E52,"")</f>
        <v/>
      </c>
      <c r="G52" s="40" t="str">
        <f>IFERROR(#REF!/GAMSlim2!F52,"")</f>
        <v/>
      </c>
      <c r="H52" s="40" t="str">
        <f>IFERROR(#REF!/GAMSlim2!G52,"")</f>
        <v/>
      </c>
      <c r="I52" s="40" t="str">
        <f>IFERROR(#REF!/GAMSlim2!H52,"")</f>
        <v/>
      </c>
      <c r="J52" s="40" t="str">
        <f>IFERROR(#REF!/GAMSlim2!I52,"")</f>
        <v/>
      </c>
      <c r="K52" s="40" t="str">
        <f>IFERROR(#REF!/GAMSlim2!J52,"")</f>
        <v/>
      </c>
      <c r="L52" s="40" t="str">
        <f>IFERROR(#REF!/GAMSlim2!K52,"")</f>
        <v/>
      </c>
      <c r="M52" s="40" t="str">
        <f>IFERROR(#REF!/GAMSlim2!L52,"")</f>
        <v/>
      </c>
      <c r="N52" s="40" t="str">
        <f>IFERROR(#REF!/GAMSlim2!M52,"")</f>
        <v/>
      </c>
      <c r="O52" s="40" t="str">
        <f>IFERROR(#REF!/GAMSlim2!N52,"")</f>
        <v/>
      </c>
      <c r="P52" s="40" t="str">
        <f>IFERROR(#REF!/GAMSlim2!O52,"")</f>
        <v/>
      </c>
      <c r="Q52" s="40" t="str">
        <f>IFERROR(#REF!/GAMSlim2!P52,"")</f>
        <v/>
      </c>
      <c r="R52" s="40" t="str">
        <f>IFERROR(#REF!/GAMSlim2!Q52,"")</f>
        <v/>
      </c>
      <c r="S52" s="40" t="str">
        <f>IFERROR(#REF!/GAMSlim2!R52,"")</f>
        <v/>
      </c>
      <c r="T52" s="40" t="str">
        <f>IFERROR(#REF!/GAMSlim2!S52,"")</f>
        <v/>
      </c>
      <c r="U52" s="40" t="str">
        <f>IFERROR(#REF!/GAMSlim2!T52,"")</f>
        <v/>
      </c>
      <c r="V52" s="40" t="str">
        <f>IFERROR(#REF!/GAMSlim2!U52,"")</f>
        <v/>
      </c>
      <c r="W52" s="40" t="str">
        <f>IFERROR(#REF!/GAMSlim2!V52,"")</f>
        <v/>
      </c>
      <c r="X52" s="40" t="str">
        <f>IFERROR(#REF!/GAMSlim2!W52,"")</f>
        <v/>
      </c>
      <c r="Y52" s="40" t="str">
        <f>IFERROR(#REF!/GAMSlim2!X52,"")</f>
        <v/>
      </c>
      <c r="Z52" s="40" t="str">
        <f>IFERROR(#REF!/GAMSlim2!Y52,"")</f>
        <v/>
      </c>
      <c r="AA52" s="40" t="str">
        <f>IFERROR(#REF!/GAMSlim2!Z52,"")</f>
        <v/>
      </c>
      <c r="AB52" s="40" t="str">
        <f>IFERROR(#REF!/GAMSlim2!AA52,"")</f>
        <v/>
      </c>
      <c r="AC52" s="40" t="str">
        <f>IFERROR(#REF!/GAMSlim2!AB52,"")</f>
        <v/>
      </c>
      <c r="AD52" s="40" t="str">
        <f>IFERROR(#REF!/GAMSlim2!AC52,"")</f>
        <v/>
      </c>
      <c r="AE52" s="40" t="str">
        <f>IFERROR(#REF!/GAMSlim2!AD52,"")</f>
        <v/>
      </c>
      <c r="AF52" s="40" t="str">
        <f>IFERROR(#REF!/GAMSlim2!AE52,"")</f>
        <v/>
      </c>
      <c r="AG52" s="40" t="str">
        <f>IFERROR(#REF!/GAMSlim2!AF52,"")</f>
        <v/>
      </c>
      <c r="AH52" s="40" t="str">
        <f>IFERROR(#REF!/GAMSlim2!AG52,"")</f>
        <v/>
      </c>
      <c r="AI52" s="40" t="str">
        <f>IFERROR(#REF!/GAMSlim2!AH52,"")</f>
        <v/>
      </c>
      <c r="AJ52" s="40" t="str">
        <f>IFERROR(#REF!/GAMSlim2!AI52,"")</f>
        <v/>
      </c>
      <c r="AK52" s="40" t="str">
        <f>IFERROR(#REF!/GAMSlim2!AJ52,"")</f>
        <v/>
      </c>
      <c r="AL52" s="40" t="str">
        <f>IFERROR(#REF!/GAMSlim2!AK52,"")</f>
        <v/>
      </c>
      <c r="AM52" s="40" t="str">
        <f>IFERROR(#REF!/GAMSlim2!AL52,"")</f>
        <v/>
      </c>
      <c r="AN52" s="40" t="str">
        <f>IFERROR(#REF!/GAMSlim2!AM52,"")</f>
        <v/>
      </c>
      <c r="AO52" s="40" t="str">
        <f>IFERROR(#REF!/GAMSlim2!AN52,"")</f>
        <v/>
      </c>
      <c r="AP52" s="40" t="str">
        <f>IFERROR(#REF!/GAMSlim2!AO52,"")</f>
        <v/>
      </c>
      <c r="AQ52" s="40" t="str">
        <f>IFERROR(#REF!/GAMSlim2!AP52,"")</f>
        <v/>
      </c>
      <c r="AR52" s="40" t="str">
        <f>IFERROR(#REF!/GAMSlim2!AQ52,"")</f>
        <v/>
      </c>
      <c r="AS52" s="40" t="str">
        <f>IFERROR(#REF!/GAMSlim2!AR52,"")</f>
        <v/>
      </c>
      <c r="AT52" s="40" t="str">
        <f>IFERROR(#REF!/GAMSlim2!AS52,"")</f>
        <v/>
      </c>
      <c r="AU52" s="40" t="str">
        <f>IFERROR(#REF!/GAMSlim2!AT52,"")</f>
        <v/>
      </c>
      <c r="AV52" s="40" t="str">
        <f>IFERROR(#REF!/GAMSlim2!AU52,"")</f>
        <v/>
      </c>
      <c r="AW52" s="40" t="str">
        <f>IFERROR(#REF!/GAMSlim2!AV52,"")</f>
        <v/>
      </c>
      <c r="AX52" s="40" t="str">
        <f>IFERROR(#REF!/GAMSlim2!AW52,"")</f>
        <v/>
      </c>
      <c r="AY52" s="40" t="str">
        <f>IFERROR(#REF!/GAMSlim2!AX52,"")</f>
        <v/>
      </c>
      <c r="AZ52" s="40" t="str">
        <f>IFERROR(#REF!/GAMSlim2!AY52,"")</f>
        <v/>
      </c>
      <c r="BA52" s="40" t="str">
        <f>IFERROR(#REF!/GAMSlim2!AZ52,"")</f>
        <v/>
      </c>
      <c r="BB52" s="40" t="str">
        <f>IFERROR(#REF!/GAMSlim2!BA52,"")</f>
        <v/>
      </c>
      <c r="BC52" s="40" t="str">
        <f>IFERROR(#REF!/GAMSlim2!BB52,"")</f>
        <v/>
      </c>
      <c r="BD52" s="40" t="str">
        <f>IFERROR(#REF!/GAMSlim2!BC52,"")</f>
        <v/>
      </c>
      <c r="BE52" s="40" t="str">
        <f>IFERROR(#REF!/GAMSlim2!BD52,"")</f>
        <v/>
      </c>
      <c r="BF52" s="40" t="str">
        <f>IFERROR(#REF!/GAMSlim2!BE52,"")</f>
        <v/>
      </c>
      <c r="BG52" s="40" t="str">
        <f>IFERROR(#REF!/GAMSlim2!BF52,"")</f>
        <v/>
      </c>
      <c r="BH52" s="40" t="str">
        <f>IFERROR(#REF!/GAMSlim2!BG52,"")</f>
        <v/>
      </c>
      <c r="BI52" s="40" t="str">
        <f>IFERROR(#REF!/GAMSlim2!BH52,"")</f>
        <v/>
      </c>
      <c r="BJ52" s="40" t="str">
        <f>IFERROR(#REF!/GAMSlim2!BI52,"")</f>
        <v/>
      </c>
    </row>
    <row r="53" spans="1:62" x14ac:dyDescent="0.15">
      <c r="A53" t="e">
        <f>#REF!</f>
        <v>#REF!</v>
      </c>
      <c r="B53" t="str">
        <f>GAMSbase!A53</f>
        <v>Population (millions)</v>
      </c>
      <c r="C53" s="40" t="str">
        <f>IFERROR(#REF!/GAMSlim2!B53,"")</f>
        <v/>
      </c>
      <c r="D53" s="40" t="str">
        <f>IFERROR(#REF!/GAMSlim2!C53,"")</f>
        <v/>
      </c>
      <c r="E53" s="40" t="str">
        <f>IFERROR(#REF!/GAMSlim2!D53,"")</f>
        <v/>
      </c>
      <c r="F53" s="40" t="str">
        <f>IFERROR(#REF!/GAMSlim2!E53,"")</f>
        <v/>
      </c>
      <c r="G53" s="40" t="str">
        <f>IFERROR(#REF!/GAMSlim2!F53,"")</f>
        <v/>
      </c>
      <c r="H53" s="40" t="str">
        <f>IFERROR(#REF!/GAMSlim2!G53,"")</f>
        <v/>
      </c>
      <c r="I53" s="40" t="str">
        <f>IFERROR(#REF!/GAMSlim2!H53,"")</f>
        <v/>
      </c>
      <c r="J53" s="40" t="str">
        <f>IFERROR(#REF!/GAMSlim2!I53,"")</f>
        <v/>
      </c>
      <c r="K53" s="40" t="str">
        <f>IFERROR(#REF!/GAMSlim2!J53,"")</f>
        <v/>
      </c>
      <c r="L53" s="40" t="str">
        <f>IFERROR(#REF!/GAMSlim2!K53,"")</f>
        <v/>
      </c>
      <c r="M53" s="40" t="str">
        <f>IFERROR(#REF!/GAMSlim2!L53,"")</f>
        <v/>
      </c>
      <c r="N53" s="40" t="str">
        <f>IFERROR(#REF!/GAMSlim2!M53,"")</f>
        <v/>
      </c>
      <c r="O53" s="40" t="str">
        <f>IFERROR(#REF!/GAMSlim2!N53,"")</f>
        <v/>
      </c>
      <c r="P53" s="40" t="str">
        <f>IFERROR(#REF!/GAMSlim2!O53,"")</f>
        <v/>
      </c>
      <c r="Q53" s="40" t="str">
        <f>IFERROR(#REF!/GAMSlim2!P53,"")</f>
        <v/>
      </c>
      <c r="R53" s="40" t="str">
        <f>IFERROR(#REF!/GAMSlim2!Q53,"")</f>
        <v/>
      </c>
      <c r="S53" s="40" t="str">
        <f>IFERROR(#REF!/GAMSlim2!R53,"")</f>
        <v/>
      </c>
      <c r="T53" s="40" t="str">
        <f>IFERROR(#REF!/GAMSlim2!S53,"")</f>
        <v/>
      </c>
      <c r="U53" s="40" t="str">
        <f>IFERROR(#REF!/GAMSlim2!T53,"")</f>
        <v/>
      </c>
      <c r="V53" s="40" t="str">
        <f>IFERROR(#REF!/GAMSlim2!U53,"")</f>
        <v/>
      </c>
      <c r="W53" s="40" t="str">
        <f>IFERROR(#REF!/GAMSlim2!V53,"")</f>
        <v/>
      </c>
      <c r="X53" s="40" t="str">
        <f>IFERROR(#REF!/GAMSlim2!W53,"")</f>
        <v/>
      </c>
      <c r="Y53" s="40" t="str">
        <f>IFERROR(#REF!/GAMSlim2!X53,"")</f>
        <v/>
      </c>
      <c r="Z53" s="40" t="str">
        <f>IFERROR(#REF!/GAMSlim2!Y53,"")</f>
        <v/>
      </c>
      <c r="AA53" s="40" t="str">
        <f>IFERROR(#REF!/GAMSlim2!Z53,"")</f>
        <v/>
      </c>
      <c r="AB53" s="40" t="str">
        <f>IFERROR(#REF!/GAMSlim2!AA53,"")</f>
        <v/>
      </c>
      <c r="AC53" s="40" t="str">
        <f>IFERROR(#REF!/GAMSlim2!AB53,"")</f>
        <v/>
      </c>
      <c r="AD53" s="40" t="str">
        <f>IFERROR(#REF!/GAMSlim2!AC53,"")</f>
        <v/>
      </c>
      <c r="AE53" s="40" t="str">
        <f>IFERROR(#REF!/GAMSlim2!AD53,"")</f>
        <v/>
      </c>
      <c r="AF53" s="40" t="str">
        <f>IFERROR(#REF!/GAMSlim2!AE53,"")</f>
        <v/>
      </c>
      <c r="AG53" s="40" t="str">
        <f>IFERROR(#REF!/GAMSlim2!AF53,"")</f>
        <v/>
      </c>
      <c r="AH53" s="40" t="str">
        <f>IFERROR(#REF!/GAMSlim2!AG53,"")</f>
        <v/>
      </c>
      <c r="AI53" s="40" t="str">
        <f>IFERROR(#REF!/GAMSlim2!AH53,"")</f>
        <v/>
      </c>
      <c r="AJ53" s="40" t="str">
        <f>IFERROR(#REF!/GAMSlim2!AI53,"")</f>
        <v/>
      </c>
      <c r="AK53" s="40" t="str">
        <f>IFERROR(#REF!/GAMSlim2!AJ53,"")</f>
        <v/>
      </c>
      <c r="AL53" s="40" t="str">
        <f>IFERROR(#REF!/GAMSlim2!AK53,"")</f>
        <v/>
      </c>
      <c r="AM53" s="40" t="str">
        <f>IFERROR(#REF!/GAMSlim2!AL53,"")</f>
        <v/>
      </c>
      <c r="AN53" s="40" t="str">
        <f>IFERROR(#REF!/GAMSlim2!AM53,"")</f>
        <v/>
      </c>
      <c r="AO53" s="40" t="str">
        <f>IFERROR(#REF!/GAMSlim2!AN53,"")</f>
        <v/>
      </c>
      <c r="AP53" s="40" t="str">
        <f>IFERROR(#REF!/GAMSlim2!AO53,"")</f>
        <v/>
      </c>
      <c r="AQ53" s="40" t="str">
        <f>IFERROR(#REF!/GAMSlim2!AP53,"")</f>
        <v/>
      </c>
      <c r="AR53" s="40" t="str">
        <f>IFERROR(#REF!/GAMSlim2!AQ53,"")</f>
        <v/>
      </c>
      <c r="AS53" s="40" t="str">
        <f>IFERROR(#REF!/GAMSlim2!AR53,"")</f>
        <v/>
      </c>
      <c r="AT53" s="40" t="str">
        <f>IFERROR(#REF!/GAMSlim2!AS53,"")</f>
        <v/>
      </c>
      <c r="AU53" s="40" t="str">
        <f>IFERROR(#REF!/GAMSlim2!AT53,"")</f>
        <v/>
      </c>
      <c r="AV53" s="40" t="str">
        <f>IFERROR(#REF!/GAMSlim2!AU53,"")</f>
        <v/>
      </c>
      <c r="AW53" s="40" t="str">
        <f>IFERROR(#REF!/GAMSlim2!AV53,"")</f>
        <v/>
      </c>
      <c r="AX53" s="40" t="str">
        <f>IFERROR(#REF!/GAMSlim2!AW53,"")</f>
        <v/>
      </c>
      <c r="AY53" s="40" t="str">
        <f>IFERROR(#REF!/GAMSlim2!AX53,"")</f>
        <v/>
      </c>
      <c r="AZ53" s="40" t="str">
        <f>IFERROR(#REF!/GAMSlim2!AY53,"")</f>
        <v/>
      </c>
      <c r="BA53" s="40" t="str">
        <f>IFERROR(#REF!/GAMSlim2!AZ53,"")</f>
        <v/>
      </c>
      <c r="BB53" s="40" t="str">
        <f>IFERROR(#REF!/GAMSlim2!BA53,"")</f>
        <v/>
      </c>
      <c r="BC53" s="40" t="str">
        <f>IFERROR(#REF!/GAMSlim2!BB53,"")</f>
        <v/>
      </c>
      <c r="BD53" s="40" t="str">
        <f>IFERROR(#REF!/GAMSlim2!BC53,"")</f>
        <v/>
      </c>
      <c r="BE53" s="40" t="str">
        <f>IFERROR(#REF!/GAMSlim2!BD53,"")</f>
        <v/>
      </c>
      <c r="BF53" s="40" t="str">
        <f>IFERROR(#REF!/GAMSlim2!BE53,"")</f>
        <v/>
      </c>
      <c r="BG53" s="40" t="str">
        <f>IFERROR(#REF!/GAMSlim2!BF53,"")</f>
        <v/>
      </c>
      <c r="BH53" s="40" t="str">
        <f>IFERROR(#REF!/GAMSlim2!BG53,"")</f>
        <v/>
      </c>
      <c r="BI53" s="40" t="str">
        <f>IFERROR(#REF!/GAMSlim2!BH53,"")</f>
        <v/>
      </c>
      <c r="BJ53" s="40" t="str">
        <f>IFERROR(#REF!/GAMSlim2!BI53,"")</f>
        <v/>
      </c>
    </row>
    <row r="54" spans="1:62" x14ac:dyDescent="0.15">
      <c r="A54" t="e">
        <f>#REF!</f>
        <v>#REF!</v>
      </c>
      <c r="B54" t="str">
        <f>GAMSbase!A54</f>
        <v>Rate of Population Growth (per period)</v>
      </c>
      <c r="C54" s="40" t="str">
        <f>IFERROR(#REF!/GAMSlim2!B54,"")</f>
        <v/>
      </c>
      <c r="D54" s="40" t="str">
        <f>IFERROR(#REF!/GAMSlim2!C54,"")</f>
        <v/>
      </c>
      <c r="E54" s="40" t="str">
        <f>IFERROR(#REF!/GAMSlim2!D54,"")</f>
        <v/>
      </c>
      <c r="F54" s="40" t="str">
        <f>IFERROR(#REF!/GAMSlim2!E54,"")</f>
        <v/>
      </c>
      <c r="G54" s="40" t="str">
        <f>IFERROR(#REF!/GAMSlim2!F54,"")</f>
        <v/>
      </c>
      <c r="H54" s="40" t="str">
        <f>IFERROR(#REF!/GAMSlim2!G54,"")</f>
        <v/>
      </c>
      <c r="I54" s="40" t="str">
        <f>IFERROR(#REF!/GAMSlim2!H54,"")</f>
        <v/>
      </c>
      <c r="J54" s="40" t="str">
        <f>IFERROR(#REF!/GAMSlim2!I54,"")</f>
        <v/>
      </c>
      <c r="K54" s="40" t="str">
        <f>IFERROR(#REF!/GAMSlim2!J54,"")</f>
        <v/>
      </c>
      <c r="L54" s="40" t="str">
        <f>IFERROR(#REF!/GAMSlim2!K54,"")</f>
        <v/>
      </c>
      <c r="M54" s="40" t="str">
        <f>IFERROR(#REF!/GAMSlim2!L54,"")</f>
        <v/>
      </c>
      <c r="N54" s="40" t="str">
        <f>IFERROR(#REF!/GAMSlim2!M54,"")</f>
        <v/>
      </c>
      <c r="O54" s="40" t="str">
        <f>IFERROR(#REF!/GAMSlim2!N54,"")</f>
        <v/>
      </c>
      <c r="P54" s="40" t="str">
        <f>IFERROR(#REF!/GAMSlim2!O54,"")</f>
        <v/>
      </c>
      <c r="Q54" s="40" t="str">
        <f>IFERROR(#REF!/GAMSlim2!P54,"")</f>
        <v/>
      </c>
      <c r="R54" s="40" t="str">
        <f>IFERROR(#REF!/GAMSlim2!Q54,"")</f>
        <v/>
      </c>
      <c r="S54" s="40" t="str">
        <f>IFERROR(#REF!/GAMSlim2!R54,"")</f>
        <v/>
      </c>
      <c r="T54" s="40" t="str">
        <f>IFERROR(#REF!/GAMSlim2!S54,"")</f>
        <v/>
      </c>
      <c r="U54" s="40" t="str">
        <f>IFERROR(#REF!/GAMSlim2!T54,"")</f>
        <v/>
      </c>
      <c r="V54" s="40" t="str">
        <f>IFERROR(#REF!/GAMSlim2!U54,"")</f>
        <v/>
      </c>
      <c r="W54" s="40" t="str">
        <f>IFERROR(#REF!/GAMSlim2!V54,"")</f>
        <v/>
      </c>
      <c r="X54" s="40" t="str">
        <f>IFERROR(#REF!/GAMSlim2!W54,"")</f>
        <v/>
      </c>
      <c r="Y54" s="40" t="str">
        <f>IFERROR(#REF!/GAMSlim2!X54,"")</f>
        <v/>
      </c>
      <c r="Z54" s="40" t="str">
        <f>IFERROR(#REF!/GAMSlim2!Y54,"")</f>
        <v/>
      </c>
      <c r="AA54" s="40" t="str">
        <f>IFERROR(#REF!/GAMSlim2!Z54,"")</f>
        <v/>
      </c>
      <c r="AB54" s="40" t="str">
        <f>IFERROR(#REF!/GAMSlim2!AA54,"")</f>
        <v/>
      </c>
      <c r="AC54" s="40" t="str">
        <f>IFERROR(#REF!/GAMSlim2!AB54,"")</f>
        <v/>
      </c>
      <c r="AD54" s="40" t="str">
        <f>IFERROR(#REF!/GAMSlim2!AC54,"")</f>
        <v/>
      </c>
      <c r="AE54" s="40" t="str">
        <f>IFERROR(#REF!/GAMSlim2!AD54,"")</f>
        <v/>
      </c>
      <c r="AF54" s="40" t="str">
        <f>IFERROR(#REF!/GAMSlim2!AE54,"")</f>
        <v/>
      </c>
      <c r="AG54" s="40" t="str">
        <f>IFERROR(#REF!/GAMSlim2!AF54,"")</f>
        <v/>
      </c>
      <c r="AH54" s="40" t="str">
        <f>IFERROR(#REF!/GAMSlim2!AG54,"")</f>
        <v/>
      </c>
      <c r="AI54" s="40" t="str">
        <f>IFERROR(#REF!/GAMSlim2!AH54,"")</f>
        <v/>
      </c>
      <c r="AJ54" s="40" t="str">
        <f>IFERROR(#REF!/GAMSlim2!AI54,"")</f>
        <v/>
      </c>
      <c r="AK54" s="40" t="str">
        <f>IFERROR(#REF!/GAMSlim2!AJ54,"")</f>
        <v/>
      </c>
      <c r="AL54" s="40" t="str">
        <f>IFERROR(#REF!/GAMSlim2!AK54,"")</f>
        <v/>
      </c>
      <c r="AM54" s="40" t="str">
        <f>IFERROR(#REF!/GAMSlim2!AL54,"")</f>
        <v/>
      </c>
      <c r="AN54" s="40" t="str">
        <f>IFERROR(#REF!/GAMSlim2!AM54,"")</f>
        <v/>
      </c>
      <c r="AO54" s="40" t="str">
        <f>IFERROR(#REF!/GAMSlim2!AN54,"")</f>
        <v/>
      </c>
      <c r="AP54" s="40" t="str">
        <f>IFERROR(#REF!/GAMSlim2!AO54,"")</f>
        <v/>
      </c>
      <c r="AQ54" s="40" t="str">
        <f>IFERROR(#REF!/GAMSlim2!AP54,"")</f>
        <v/>
      </c>
      <c r="AR54" s="40" t="str">
        <f>IFERROR(#REF!/GAMSlim2!AQ54,"")</f>
        <v/>
      </c>
      <c r="AS54" s="40" t="str">
        <f>IFERROR(#REF!/GAMSlim2!AR54,"")</f>
        <v/>
      </c>
      <c r="AT54" s="40" t="str">
        <f>IFERROR(#REF!/GAMSlim2!AS54,"")</f>
        <v/>
      </c>
      <c r="AU54" s="40" t="str">
        <f>IFERROR(#REF!/GAMSlim2!AT54,"")</f>
        <v/>
      </c>
      <c r="AV54" s="40" t="str">
        <f>IFERROR(#REF!/GAMSlim2!AU54,"")</f>
        <v/>
      </c>
      <c r="AW54" s="40" t="str">
        <f>IFERROR(#REF!/GAMSlim2!AV54,"")</f>
        <v/>
      </c>
      <c r="AX54" s="40" t="str">
        <f>IFERROR(#REF!/GAMSlim2!AW54,"")</f>
        <v/>
      </c>
      <c r="AY54" s="40" t="str">
        <f>IFERROR(#REF!/GAMSlim2!AX54,"")</f>
        <v/>
      </c>
      <c r="AZ54" s="40" t="str">
        <f>IFERROR(#REF!/GAMSlim2!AY54,"")</f>
        <v/>
      </c>
      <c r="BA54" s="40" t="str">
        <f>IFERROR(#REF!/GAMSlim2!AZ54,"")</f>
        <v/>
      </c>
      <c r="BB54" s="40" t="str">
        <f>IFERROR(#REF!/GAMSlim2!BA54,"")</f>
        <v/>
      </c>
      <c r="BC54" s="40" t="str">
        <f>IFERROR(#REF!/GAMSlim2!BB54,"")</f>
        <v/>
      </c>
      <c r="BD54" s="40" t="str">
        <f>IFERROR(#REF!/GAMSlim2!BC54,"")</f>
        <v/>
      </c>
      <c r="BE54" s="40" t="str">
        <f>IFERROR(#REF!/GAMSlim2!BD54,"")</f>
        <v/>
      </c>
      <c r="BF54" s="40" t="str">
        <f>IFERROR(#REF!/GAMSlim2!BE54,"")</f>
        <v/>
      </c>
      <c r="BG54" s="40" t="str">
        <f>IFERROR(#REF!/GAMSlim2!BF54,"")</f>
        <v/>
      </c>
      <c r="BH54" s="40" t="str">
        <f>IFERROR(#REF!/GAMSlim2!BG54,"")</f>
        <v/>
      </c>
      <c r="BI54" s="40" t="str">
        <f>IFERROR(#REF!/GAMSlim2!BH54,"")</f>
        <v/>
      </c>
      <c r="BJ54" s="40" t="str">
        <f>IFERROR(#REF!/GAMSlim2!BI54,"")</f>
        <v/>
      </c>
    </row>
    <row r="55" spans="1:62" x14ac:dyDescent="0.15">
      <c r="A55" t="e">
        <f>#REF!</f>
        <v>#REF!</v>
      </c>
      <c r="B55" t="str">
        <f>GAMSbase!A55</f>
        <v>** Global Parameters</v>
      </c>
      <c r="C55" s="40" t="str">
        <f>IFERROR(#REF!/GAMSlim2!B55,"")</f>
        <v/>
      </c>
      <c r="D55" s="40" t="str">
        <f>IFERROR(#REF!/GAMSlim2!C55,"")</f>
        <v/>
      </c>
      <c r="E55" s="40" t="str">
        <f>IFERROR(#REF!/GAMSlim2!D55,"")</f>
        <v/>
      </c>
      <c r="F55" s="40" t="str">
        <f>IFERROR(#REF!/GAMSlim2!E55,"")</f>
        <v/>
      </c>
      <c r="G55" s="40" t="str">
        <f>IFERROR(#REF!/GAMSlim2!F55,"")</f>
        <v/>
      </c>
      <c r="H55" s="40" t="str">
        <f>IFERROR(#REF!/GAMSlim2!G55,"")</f>
        <v/>
      </c>
      <c r="I55" s="40" t="str">
        <f>IFERROR(#REF!/GAMSlim2!H55,"")</f>
        <v/>
      </c>
      <c r="J55" s="40" t="str">
        <f>IFERROR(#REF!/GAMSlim2!I55,"")</f>
        <v/>
      </c>
      <c r="K55" s="40" t="str">
        <f>IFERROR(#REF!/GAMSlim2!J55,"")</f>
        <v/>
      </c>
      <c r="L55" s="40" t="str">
        <f>IFERROR(#REF!/GAMSlim2!K55,"")</f>
        <v/>
      </c>
      <c r="M55" s="40" t="str">
        <f>IFERROR(#REF!/GAMSlim2!L55,"")</f>
        <v/>
      </c>
      <c r="N55" s="40" t="str">
        <f>IFERROR(#REF!/GAMSlim2!M55,"")</f>
        <v/>
      </c>
      <c r="O55" s="40" t="str">
        <f>IFERROR(#REF!/GAMSlim2!N55,"")</f>
        <v/>
      </c>
      <c r="P55" s="40" t="str">
        <f>IFERROR(#REF!/GAMSlim2!O55,"")</f>
        <v/>
      </c>
      <c r="Q55" s="40" t="str">
        <f>IFERROR(#REF!/GAMSlim2!P55,"")</f>
        <v/>
      </c>
      <c r="R55" s="40" t="str">
        <f>IFERROR(#REF!/GAMSlim2!Q55,"")</f>
        <v/>
      </c>
      <c r="S55" s="40" t="str">
        <f>IFERROR(#REF!/GAMSlim2!R55,"")</f>
        <v/>
      </c>
      <c r="T55" s="40" t="str">
        <f>IFERROR(#REF!/GAMSlim2!S55,"")</f>
        <v/>
      </c>
      <c r="U55" s="40" t="str">
        <f>IFERROR(#REF!/GAMSlim2!T55,"")</f>
        <v/>
      </c>
      <c r="V55" s="40" t="str">
        <f>IFERROR(#REF!/GAMSlim2!U55,"")</f>
        <v/>
      </c>
      <c r="W55" s="40" t="str">
        <f>IFERROR(#REF!/GAMSlim2!V55,"")</f>
        <v/>
      </c>
      <c r="X55" s="40" t="str">
        <f>IFERROR(#REF!/GAMSlim2!W55,"")</f>
        <v/>
      </c>
      <c r="Y55" s="40" t="str">
        <f>IFERROR(#REF!/GAMSlim2!X55,"")</f>
        <v/>
      </c>
      <c r="Z55" s="40" t="str">
        <f>IFERROR(#REF!/GAMSlim2!Y55,"")</f>
        <v/>
      </c>
      <c r="AA55" s="40" t="str">
        <f>IFERROR(#REF!/GAMSlim2!Z55,"")</f>
        <v/>
      </c>
      <c r="AB55" s="40" t="str">
        <f>IFERROR(#REF!/GAMSlim2!AA55,"")</f>
        <v/>
      </c>
      <c r="AC55" s="40" t="str">
        <f>IFERROR(#REF!/GAMSlim2!AB55,"")</f>
        <v/>
      </c>
      <c r="AD55" s="40" t="str">
        <f>IFERROR(#REF!/GAMSlim2!AC55,"")</f>
        <v/>
      </c>
      <c r="AE55" s="40" t="str">
        <f>IFERROR(#REF!/GAMSlim2!AD55,"")</f>
        <v/>
      </c>
      <c r="AF55" s="40" t="str">
        <f>IFERROR(#REF!/GAMSlim2!AE55,"")</f>
        <v/>
      </c>
      <c r="AG55" s="40" t="str">
        <f>IFERROR(#REF!/GAMSlim2!AF55,"")</f>
        <v/>
      </c>
      <c r="AH55" s="40" t="str">
        <f>IFERROR(#REF!/GAMSlim2!AG55,"")</f>
        <v/>
      </c>
      <c r="AI55" s="40" t="str">
        <f>IFERROR(#REF!/GAMSlim2!AH55,"")</f>
        <v/>
      </c>
      <c r="AJ55" s="40" t="str">
        <f>IFERROR(#REF!/GAMSlim2!AI55,"")</f>
        <v/>
      </c>
      <c r="AK55" s="40" t="str">
        <f>IFERROR(#REF!/GAMSlim2!AJ55,"")</f>
        <v/>
      </c>
      <c r="AL55" s="40" t="str">
        <f>IFERROR(#REF!/GAMSlim2!AK55,"")</f>
        <v/>
      </c>
      <c r="AM55" s="40" t="str">
        <f>IFERROR(#REF!/GAMSlim2!AL55,"")</f>
        <v/>
      </c>
      <c r="AN55" s="40" t="str">
        <f>IFERROR(#REF!/GAMSlim2!AM55,"")</f>
        <v/>
      </c>
      <c r="AO55" s="40" t="str">
        <f>IFERROR(#REF!/GAMSlim2!AN55,"")</f>
        <v/>
      </c>
      <c r="AP55" s="40" t="str">
        <f>IFERROR(#REF!/GAMSlim2!AO55,"")</f>
        <v/>
      </c>
      <c r="AQ55" s="40" t="str">
        <f>IFERROR(#REF!/GAMSlim2!AP55,"")</f>
        <v/>
      </c>
      <c r="AR55" s="40" t="str">
        <f>IFERROR(#REF!/GAMSlim2!AQ55,"")</f>
        <v/>
      </c>
      <c r="AS55" s="40" t="str">
        <f>IFERROR(#REF!/GAMSlim2!AR55,"")</f>
        <v/>
      </c>
      <c r="AT55" s="40" t="str">
        <f>IFERROR(#REF!/GAMSlim2!AS55,"")</f>
        <v/>
      </c>
      <c r="AU55" s="40" t="str">
        <f>IFERROR(#REF!/GAMSlim2!AT55,"")</f>
        <v/>
      </c>
      <c r="AV55" s="40" t="str">
        <f>IFERROR(#REF!/GAMSlim2!AU55,"")</f>
        <v/>
      </c>
      <c r="AW55" s="40" t="str">
        <f>IFERROR(#REF!/GAMSlim2!AV55,"")</f>
        <v/>
      </c>
      <c r="AX55" s="40" t="str">
        <f>IFERROR(#REF!/GAMSlim2!AW55,"")</f>
        <v/>
      </c>
      <c r="AY55" s="40" t="str">
        <f>IFERROR(#REF!/GAMSlim2!AX55,"")</f>
        <v/>
      </c>
      <c r="AZ55" s="40" t="str">
        <f>IFERROR(#REF!/GAMSlim2!AY55,"")</f>
        <v/>
      </c>
      <c r="BA55" s="40" t="str">
        <f>IFERROR(#REF!/GAMSlim2!AZ55,"")</f>
        <v/>
      </c>
      <c r="BB55" s="40" t="str">
        <f>IFERROR(#REF!/GAMSlim2!BA55,"")</f>
        <v/>
      </c>
      <c r="BC55" s="40" t="str">
        <f>IFERROR(#REF!/GAMSlim2!BB55,"")</f>
        <v/>
      </c>
      <c r="BD55" s="40" t="str">
        <f>IFERROR(#REF!/GAMSlim2!BC55,"")</f>
        <v/>
      </c>
      <c r="BE55" s="40" t="str">
        <f>IFERROR(#REF!/GAMSlim2!BD55,"")</f>
        <v/>
      </c>
      <c r="BF55" s="40" t="str">
        <f>IFERROR(#REF!/GAMSlim2!BE55,"")</f>
        <v/>
      </c>
      <c r="BG55" s="40" t="str">
        <f>IFERROR(#REF!/GAMSlim2!BF55,"")</f>
        <v/>
      </c>
      <c r="BH55" s="40" t="str">
        <f>IFERROR(#REF!/GAMSlim2!BG55,"")</f>
        <v/>
      </c>
      <c r="BI55" s="40" t="str">
        <f>IFERROR(#REF!/GAMSlim2!BH55,"")</f>
        <v/>
      </c>
      <c r="BJ55" s="40" t="str">
        <f>IFERROR(#REF!/GAMSlim2!BI55,"")</f>
        <v/>
      </c>
    </row>
    <row r="56" spans="1:62" x14ac:dyDescent="0.15">
      <c r="A56" t="e">
        <f>#REF!</f>
        <v>#REF!</v>
      </c>
      <c r="B56" t="str">
        <f>GAMSbase!A56</f>
        <v>* CARBON LIMITS</v>
      </c>
      <c r="C56" s="40" t="str">
        <f>IFERROR(#REF!/GAMSlim2!B56,"")</f>
        <v/>
      </c>
      <c r="D56" s="40" t="str">
        <f>IFERROR(#REF!/GAMSlim2!C56,"")</f>
        <v/>
      </c>
      <c r="E56" s="40" t="str">
        <f>IFERROR(#REF!/GAMSlim2!D56,"")</f>
        <v/>
      </c>
      <c r="F56" s="40" t="str">
        <f>IFERROR(#REF!/GAMSlim2!E56,"")</f>
        <v/>
      </c>
      <c r="G56" s="40" t="str">
        <f>IFERROR(#REF!/GAMSlim2!F56,"")</f>
        <v/>
      </c>
      <c r="H56" s="40" t="str">
        <f>IFERROR(#REF!/GAMSlim2!G56,"")</f>
        <v/>
      </c>
      <c r="I56" s="40" t="str">
        <f>IFERROR(#REF!/GAMSlim2!H56,"")</f>
        <v/>
      </c>
      <c r="J56" s="40" t="str">
        <f>IFERROR(#REF!/GAMSlim2!I56,"")</f>
        <v/>
      </c>
      <c r="K56" s="40" t="str">
        <f>IFERROR(#REF!/GAMSlim2!J56,"")</f>
        <v/>
      </c>
      <c r="L56" s="40" t="str">
        <f>IFERROR(#REF!/GAMSlim2!K56,"")</f>
        <v/>
      </c>
      <c r="M56" s="40" t="str">
        <f>IFERROR(#REF!/GAMSlim2!L56,"")</f>
        <v/>
      </c>
      <c r="N56" s="40" t="str">
        <f>IFERROR(#REF!/GAMSlim2!M56,"")</f>
        <v/>
      </c>
      <c r="O56" s="40" t="str">
        <f>IFERROR(#REF!/GAMSlim2!N56,"")</f>
        <v/>
      </c>
      <c r="P56" s="40" t="str">
        <f>IFERROR(#REF!/GAMSlim2!O56,"")</f>
        <v/>
      </c>
      <c r="Q56" s="40" t="str">
        <f>IFERROR(#REF!/GAMSlim2!P56,"")</f>
        <v/>
      </c>
      <c r="R56" s="40" t="str">
        <f>IFERROR(#REF!/GAMSlim2!Q56,"")</f>
        <v/>
      </c>
      <c r="S56" s="40" t="str">
        <f>IFERROR(#REF!/GAMSlim2!R56,"")</f>
        <v/>
      </c>
      <c r="T56" s="40" t="str">
        <f>IFERROR(#REF!/GAMSlim2!S56,"")</f>
        <v/>
      </c>
      <c r="U56" s="40" t="str">
        <f>IFERROR(#REF!/GAMSlim2!T56,"")</f>
        <v/>
      </c>
      <c r="V56" s="40" t="str">
        <f>IFERROR(#REF!/GAMSlim2!U56,"")</f>
        <v/>
      </c>
      <c r="W56" s="40" t="str">
        <f>IFERROR(#REF!/GAMSlim2!V56,"")</f>
        <v/>
      </c>
      <c r="X56" s="40" t="str">
        <f>IFERROR(#REF!/GAMSlim2!W56,"")</f>
        <v/>
      </c>
      <c r="Y56" s="40" t="str">
        <f>IFERROR(#REF!/GAMSlim2!X56,"")</f>
        <v/>
      </c>
      <c r="Z56" s="40" t="str">
        <f>IFERROR(#REF!/GAMSlim2!Y56,"")</f>
        <v/>
      </c>
      <c r="AA56" s="40" t="str">
        <f>IFERROR(#REF!/GAMSlim2!Z56,"")</f>
        <v/>
      </c>
      <c r="AB56" s="40" t="str">
        <f>IFERROR(#REF!/GAMSlim2!AA56,"")</f>
        <v/>
      </c>
      <c r="AC56" s="40" t="str">
        <f>IFERROR(#REF!/GAMSlim2!AB56,"")</f>
        <v/>
      </c>
      <c r="AD56" s="40" t="str">
        <f>IFERROR(#REF!/GAMSlim2!AC56,"")</f>
        <v/>
      </c>
      <c r="AE56" s="40" t="str">
        <f>IFERROR(#REF!/GAMSlim2!AD56,"")</f>
        <v/>
      </c>
      <c r="AF56" s="40" t="str">
        <f>IFERROR(#REF!/GAMSlim2!AE56,"")</f>
        <v/>
      </c>
      <c r="AG56" s="40" t="str">
        <f>IFERROR(#REF!/GAMSlim2!AF56,"")</f>
        <v/>
      </c>
      <c r="AH56" s="40" t="str">
        <f>IFERROR(#REF!/GAMSlim2!AG56,"")</f>
        <v/>
      </c>
      <c r="AI56" s="40" t="str">
        <f>IFERROR(#REF!/GAMSlim2!AH56,"")</f>
        <v/>
      </c>
      <c r="AJ56" s="40" t="str">
        <f>IFERROR(#REF!/GAMSlim2!AI56,"")</f>
        <v/>
      </c>
      <c r="AK56" s="40" t="str">
        <f>IFERROR(#REF!/GAMSlim2!AJ56,"")</f>
        <v/>
      </c>
      <c r="AL56" s="40" t="str">
        <f>IFERROR(#REF!/GAMSlim2!AK56,"")</f>
        <v/>
      </c>
      <c r="AM56" s="40" t="str">
        <f>IFERROR(#REF!/GAMSlim2!AL56,"")</f>
        <v/>
      </c>
      <c r="AN56" s="40" t="str">
        <f>IFERROR(#REF!/GAMSlim2!AM56,"")</f>
        <v/>
      </c>
      <c r="AO56" s="40" t="str">
        <f>IFERROR(#REF!/GAMSlim2!AN56,"")</f>
        <v/>
      </c>
      <c r="AP56" s="40" t="str">
        <f>IFERROR(#REF!/GAMSlim2!AO56,"")</f>
        <v/>
      </c>
      <c r="AQ56" s="40" t="str">
        <f>IFERROR(#REF!/GAMSlim2!AP56,"")</f>
        <v/>
      </c>
      <c r="AR56" s="40" t="str">
        <f>IFERROR(#REF!/GAMSlim2!AQ56,"")</f>
        <v/>
      </c>
      <c r="AS56" s="40" t="str">
        <f>IFERROR(#REF!/GAMSlim2!AR56,"")</f>
        <v/>
      </c>
      <c r="AT56" s="40" t="str">
        <f>IFERROR(#REF!/GAMSlim2!AS56,"")</f>
        <v/>
      </c>
      <c r="AU56" s="40" t="str">
        <f>IFERROR(#REF!/GAMSlim2!AT56,"")</f>
        <v/>
      </c>
      <c r="AV56" s="40" t="str">
        <f>IFERROR(#REF!/GAMSlim2!AU56,"")</f>
        <v/>
      </c>
      <c r="AW56" s="40" t="str">
        <f>IFERROR(#REF!/GAMSlim2!AV56,"")</f>
        <v/>
      </c>
      <c r="AX56" s="40" t="str">
        <f>IFERROR(#REF!/GAMSlim2!AW56,"")</f>
        <v/>
      </c>
      <c r="AY56" s="40" t="str">
        <f>IFERROR(#REF!/GAMSlim2!AX56,"")</f>
        <v/>
      </c>
      <c r="AZ56" s="40" t="str">
        <f>IFERROR(#REF!/GAMSlim2!AY56,"")</f>
        <v/>
      </c>
      <c r="BA56" s="40" t="str">
        <f>IFERROR(#REF!/GAMSlim2!AZ56,"")</f>
        <v/>
      </c>
      <c r="BB56" s="40" t="str">
        <f>IFERROR(#REF!/GAMSlim2!BA56,"")</f>
        <v/>
      </c>
      <c r="BC56" s="40" t="str">
        <f>IFERROR(#REF!/GAMSlim2!BB56,"")</f>
        <v/>
      </c>
      <c r="BD56" s="40" t="str">
        <f>IFERROR(#REF!/GAMSlim2!BC56,"")</f>
        <v/>
      </c>
      <c r="BE56" s="40" t="str">
        <f>IFERROR(#REF!/GAMSlim2!BD56,"")</f>
        <v/>
      </c>
      <c r="BF56" s="40" t="str">
        <f>IFERROR(#REF!/GAMSlim2!BE56,"")</f>
        <v/>
      </c>
      <c r="BG56" s="40" t="str">
        <f>IFERROR(#REF!/GAMSlim2!BF56,"")</f>
        <v/>
      </c>
      <c r="BH56" s="40" t="str">
        <f>IFERROR(#REF!/GAMSlim2!BG56,"")</f>
        <v/>
      </c>
      <c r="BI56" s="40" t="str">
        <f>IFERROR(#REF!/GAMSlim2!BH56,"")</f>
        <v/>
      </c>
      <c r="BJ56" s="40" t="str">
        <f>IFERROR(#REF!/GAMSlim2!BI56,"")</f>
        <v/>
      </c>
    </row>
    <row r="57" spans="1:62" x14ac:dyDescent="0.15">
      <c r="A57" t="e">
        <f>#REF!</f>
        <v>#REF!</v>
      </c>
      <c r="B57" t="str">
        <f>GAMSbase!A57</f>
        <v>Maximum Carbon Resources (GtC)</v>
      </c>
      <c r="C57" s="40" t="str">
        <f>IFERROR(#REF!/GAMSlim2!B57,"")</f>
        <v/>
      </c>
      <c r="D57" s="40" t="str">
        <f>IFERROR(#REF!/GAMSlim2!C57,"")</f>
        <v/>
      </c>
      <c r="E57" s="40" t="str">
        <f>IFERROR(#REF!/GAMSlim2!D57,"")</f>
        <v/>
      </c>
      <c r="F57" s="40" t="str">
        <f>IFERROR(#REF!/GAMSlim2!E57,"")</f>
        <v/>
      </c>
      <c r="G57" s="40" t="str">
        <f>IFERROR(#REF!/GAMSlim2!F57,"")</f>
        <v/>
      </c>
      <c r="H57" s="40" t="str">
        <f>IFERROR(#REF!/GAMSlim2!G57,"")</f>
        <v/>
      </c>
      <c r="I57" s="40" t="str">
        <f>IFERROR(#REF!/GAMSlim2!H57,"")</f>
        <v/>
      </c>
      <c r="J57" s="40" t="str">
        <f>IFERROR(#REF!/GAMSlim2!I57,"")</f>
        <v/>
      </c>
      <c r="K57" s="40" t="str">
        <f>IFERROR(#REF!/GAMSlim2!J57,"")</f>
        <v/>
      </c>
      <c r="L57" s="40" t="str">
        <f>IFERROR(#REF!/GAMSlim2!K57,"")</f>
        <v/>
      </c>
      <c r="M57" s="40" t="str">
        <f>IFERROR(#REF!/GAMSlim2!L57,"")</f>
        <v/>
      </c>
      <c r="N57" s="40" t="str">
        <f>IFERROR(#REF!/GAMSlim2!M57,"")</f>
        <v/>
      </c>
      <c r="O57" s="40" t="str">
        <f>IFERROR(#REF!/GAMSlim2!N57,"")</f>
        <v/>
      </c>
      <c r="P57" s="40" t="str">
        <f>IFERROR(#REF!/GAMSlim2!O57,"")</f>
        <v/>
      </c>
      <c r="Q57" s="40" t="str">
        <f>IFERROR(#REF!/GAMSlim2!P57,"")</f>
        <v/>
      </c>
      <c r="R57" s="40" t="str">
        <f>IFERROR(#REF!/GAMSlim2!Q57,"")</f>
        <v/>
      </c>
      <c r="S57" s="40" t="str">
        <f>IFERROR(#REF!/GAMSlim2!R57,"")</f>
        <v/>
      </c>
      <c r="T57" s="40" t="str">
        <f>IFERROR(#REF!/GAMSlim2!S57,"")</f>
        <v/>
      </c>
      <c r="U57" s="40" t="str">
        <f>IFERROR(#REF!/GAMSlim2!T57,"")</f>
        <v/>
      </c>
      <c r="V57" s="40" t="str">
        <f>IFERROR(#REF!/GAMSlim2!U57,"")</f>
        <v/>
      </c>
      <c r="W57" s="40" t="str">
        <f>IFERROR(#REF!/GAMSlim2!V57,"")</f>
        <v/>
      </c>
      <c r="X57" s="40" t="str">
        <f>IFERROR(#REF!/GAMSlim2!W57,"")</f>
        <v/>
      </c>
      <c r="Y57" s="40" t="str">
        <f>IFERROR(#REF!/GAMSlim2!X57,"")</f>
        <v/>
      </c>
      <c r="Z57" s="40" t="str">
        <f>IFERROR(#REF!/GAMSlim2!Y57,"")</f>
        <v/>
      </c>
      <c r="AA57" s="40" t="str">
        <f>IFERROR(#REF!/GAMSlim2!Z57,"")</f>
        <v/>
      </c>
      <c r="AB57" s="40" t="str">
        <f>IFERROR(#REF!/GAMSlim2!AA57,"")</f>
        <v/>
      </c>
      <c r="AC57" s="40" t="str">
        <f>IFERROR(#REF!/GAMSlim2!AB57,"")</f>
        <v/>
      </c>
      <c r="AD57" s="40" t="str">
        <f>IFERROR(#REF!/GAMSlim2!AC57,"")</f>
        <v/>
      </c>
      <c r="AE57" s="40" t="str">
        <f>IFERROR(#REF!/GAMSlim2!AD57,"")</f>
        <v/>
      </c>
      <c r="AF57" s="40" t="str">
        <f>IFERROR(#REF!/GAMSlim2!AE57,"")</f>
        <v/>
      </c>
      <c r="AG57" s="40" t="str">
        <f>IFERROR(#REF!/GAMSlim2!AF57,"")</f>
        <v/>
      </c>
      <c r="AH57" s="40" t="str">
        <f>IFERROR(#REF!/GAMSlim2!AG57,"")</f>
        <v/>
      </c>
      <c r="AI57" s="40" t="str">
        <f>IFERROR(#REF!/GAMSlim2!AH57,"")</f>
        <v/>
      </c>
      <c r="AJ57" s="40" t="str">
        <f>IFERROR(#REF!/GAMSlim2!AI57,"")</f>
        <v/>
      </c>
      <c r="AK57" s="40" t="str">
        <f>IFERROR(#REF!/GAMSlim2!AJ57,"")</f>
        <v/>
      </c>
      <c r="AL57" s="40" t="str">
        <f>IFERROR(#REF!/GAMSlim2!AK57,"")</f>
        <v/>
      </c>
      <c r="AM57" s="40" t="str">
        <f>IFERROR(#REF!/GAMSlim2!AL57,"")</f>
        <v/>
      </c>
      <c r="AN57" s="40" t="str">
        <f>IFERROR(#REF!/GAMSlim2!AM57,"")</f>
        <v/>
      </c>
      <c r="AO57" s="40" t="str">
        <f>IFERROR(#REF!/GAMSlim2!AN57,"")</f>
        <v/>
      </c>
      <c r="AP57" s="40" t="str">
        <f>IFERROR(#REF!/GAMSlim2!AO57,"")</f>
        <v/>
      </c>
      <c r="AQ57" s="40" t="str">
        <f>IFERROR(#REF!/GAMSlim2!AP57,"")</f>
        <v/>
      </c>
      <c r="AR57" s="40" t="str">
        <f>IFERROR(#REF!/GAMSlim2!AQ57,"")</f>
        <v/>
      </c>
      <c r="AS57" s="40" t="str">
        <f>IFERROR(#REF!/GAMSlim2!AR57,"")</f>
        <v/>
      </c>
      <c r="AT57" s="40" t="str">
        <f>IFERROR(#REF!/GAMSlim2!AS57,"")</f>
        <v/>
      </c>
      <c r="AU57" s="40" t="str">
        <f>IFERROR(#REF!/GAMSlim2!AT57,"")</f>
        <v/>
      </c>
      <c r="AV57" s="40" t="str">
        <f>IFERROR(#REF!/GAMSlim2!AU57,"")</f>
        <v/>
      </c>
      <c r="AW57" s="40" t="str">
        <f>IFERROR(#REF!/GAMSlim2!AV57,"")</f>
        <v/>
      </c>
      <c r="AX57" s="40" t="str">
        <f>IFERROR(#REF!/GAMSlim2!AW57,"")</f>
        <v/>
      </c>
      <c r="AY57" s="40" t="str">
        <f>IFERROR(#REF!/GAMSlim2!AX57,"")</f>
        <v/>
      </c>
      <c r="AZ57" s="40" t="str">
        <f>IFERROR(#REF!/GAMSlim2!AY57,"")</f>
        <v/>
      </c>
      <c r="BA57" s="40" t="str">
        <f>IFERROR(#REF!/GAMSlim2!AZ57,"")</f>
        <v/>
      </c>
      <c r="BB57" s="40" t="str">
        <f>IFERROR(#REF!/GAMSlim2!BA57,"")</f>
        <v/>
      </c>
      <c r="BC57" s="40" t="str">
        <f>IFERROR(#REF!/GAMSlim2!BB57,"")</f>
        <v/>
      </c>
      <c r="BD57" s="40" t="str">
        <f>IFERROR(#REF!/GAMSlim2!BC57,"")</f>
        <v/>
      </c>
      <c r="BE57" s="40" t="str">
        <f>IFERROR(#REF!/GAMSlim2!BD57,"")</f>
        <v/>
      </c>
      <c r="BF57" s="40" t="str">
        <f>IFERROR(#REF!/GAMSlim2!BE57,"")</f>
        <v/>
      </c>
      <c r="BG57" s="40" t="str">
        <f>IFERROR(#REF!/GAMSlim2!BF57,"")</f>
        <v/>
      </c>
      <c r="BH57" s="40" t="str">
        <f>IFERROR(#REF!/GAMSlim2!BG57,"")</f>
        <v/>
      </c>
      <c r="BI57" s="40" t="str">
        <f>IFERROR(#REF!/GAMSlim2!BH57,"")</f>
        <v/>
      </c>
      <c r="BJ57" s="40" t="str">
        <f>IFERROR(#REF!/GAMSlim2!BI57,"")</f>
        <v/>
      </c>
    </row>
    <row r="58" spans="1:62" x14ac:dyDescent="0.15">
      <c r="A58" t="e">
        <f>#REF!</f>
        <v>#REF!</v>
      </c>
      <c r="B58" t="str">
        <f>GAMSbase!A58</f>
        <v>* CARBON CYCLE INITIAL CONDITIONS</v>
      </c>
      <c r="C58" s="40" t="str">
        <f>IFERROR(#REF!/GAMSlim2!B58,"")</f>
        <v/>
      </c>
      <c r="D58" s="40" t="str">
        <f>IFERROR(#REF!/GAMSlim2!C58,"")</f>
        <v/>
      </c>
      <c r="E58" s="40" t="str">
        <f>IFERROR(#REF!/GAMSlim2!D58,"")</f>
        <v/>
      </c>
      <c r="F58" s="40" t="str">
        <f>IFERROR(#REF!/GAMSlim2!E58,"")</f>
        <v/>
      </c>
      <c r="G58" s="40" t="str">
        <f>IFERROR(#REF!/GAMSlim2!F58,"")</f>
        <v/>
      </c>
      <c r="H58" s="40" t="str">
        <f>IFERROR(#REF!/GAMSlim2!G58,"")</f>
        <v/>
      </c>
      <c r="I58" s="40" t="str">
        <f>IFERROR(#REF!/GAMSlim2!H58,"")</f>
        <v/>
      </c>
      <c r="J58" s="40" t="str">
        <f>IFERROR(#REF!/GAMSlim2!I58,"")</f>
        <v/>
      </c>
      <c r="K58" s="40" t="str">
        <f>IFERROR(#REF!/GAMSlim2!J58,"")</f>
        <v/>
      </c>
      <c r="L58" s="40" t="str">
        <f>IFERROR(#REF!/GAMSlim2!K58,"")</f>
        <v/>
      </c>
      <c r="M58" s="40" t="str">
        <f>IFERROR(#REF!/GAMSlim2!L58,"")</f>
        <v/>
      </c>
      <c r="N58" s="40" t="str">
        <f>IFERROR(#REF!/GAMSlim2!M58,"")</f>
        <v/>
      </c>
      <c r="O58" s="40" t="str">
        <f>IFERROR(#REF!/GAMSlim2!N58,"")</f>
        <v/>
      </c>
      <c r="P58" s="40" t="str">
        <f>IFERROR(#REF!/GAMSlim2!O58,"")</f>
        <v/>
      </c>
      <c r="Q58" s="40" t="str">
        <f>IFERROR(#REF!/GAMSlim2!P58,"")</f>
        <v/>
      </c>
      <c r="R58" s="40" t="str">
        <f>IFERROR(#REF!/GAMSlim2!Q58,"")</f>
        <v/>
      </c>
      <c r="S58" s="40" t="str">
        <f>IFERROR(#REF!/GAMSlim2!R58,"")</f>
        <v/>
      </c>
      <c r="T58" s="40" t="str">
        <f>IFERROR(#REF!/GAMSlim2!S58,"")</f>
        <v/>
      </c>
      <c r="U58" s="40" t="str">
        <f>IFERROR(#REF!/GAMSlim2!T58,"")</f>
        <v/>
      </c>
      <c r="V58" s="40" t="str">
        <f>IFERROR(#REF!/GAMSlim2!U58,"")</f>
        <v/>
      </c>
      <c r="W58" s="40" t="str">
        <f>IFERROR(#REF!/GAMSlim2!V58,"")</f>
        <v/>
      </c>
      <c r="X58" s="40" t="str">
        <f>IFERROR(#REF!/GAMSlim2!W58,"")</f>
        <v/>
      </c>
      <c r="Y58" s="40" t="str">
        <f>IFERROR(#REF!/GAMSlim2!X58,"")</f>
        <v/>
      </c>
      <c r="Z58" s="40" t="str">
        <f>IFERROR(#REF!/GAMSlim2!Y58,"")</f>
        <v/>
      </c>
      <c r="AA58" s="40" t="str">
        <f>IFERROR(#REF!/GAMSlim2!Z58,"")</f>
        <v/>
      </c>
      <c r="AB58" s="40" t="str">
        <f>IFERROR(#REF!/GAMSlim2!AA58,"")</f>
        <v/>
      </c>
      <c r="AC58" s="40" t="str">
        <f>IFERROR(#REF!/GAMSlim2!AB58,"")</f>
        <v/>
      </c>
      <c r="AD58" s="40" t="str">
        <f>IFERROR(#REF!/GAMSlim2!AC58,"")</f>
        <v/>
      </c>
      <c r="AE58" s="40" t="str">
        <f>IFERROR(#REF!/GAMSlim2!AD58,"")</f>
        <v/>
      </c>
      <c r="AF58" s="40" t="str">
        <f>IFERROR(#REF!/GAMSlim2!AE58,"")</f>
        <v/>
      </c>
      <c r="AG58" s="40" t="str">
        <f>IFERROR(#REF!/GAMSlim2!AF58,"")</f>
        <v/>
      </c>
      <c r="AH58" s="40" t="str">
        <f>IFERROR(#REF!/GAMSlim2!AG58,"")</f>
        <v/>
      </c>
      <c r="AI58" s="40" t="str">
        <f>IFERROR(#REF!/GAMSlim2!AH58,"")</f>
        <v/>
      </c>
      <c r="AJ58" s="40" t="str">
        <f>IFERROR(#REF!/GAMSlim2!AI58,"")</f>
        <v/>
      </c>
      <c r="AK58" s="40" t="str">
        <f>IFERROR(#REF!/GAMSlim2!AJ58,"")</f>
        <v/>
      </c>
      <c r="AL58" s="40" t="str">
        <f>IFERROR(#REF!/GAMSlim2!AK58,"")</f>
        <v/>
      </c>
      <c r="AM58" s="40" t="str">
        <f>IFERROR(#REF!/GAMSlim2!AL58,"")</f>
        <v/>
      </c>
      <c r="AN58" s="40" t="str">
        <f>IFERROR(#REF!/GAMSlim2!AM58,"")</f>
        <v/>
      </c>
      <c r="AO58" s="40" t="str">
        <f>IFERROR(#REF!/GAMSlim2!AN58,"")</f>
        <v/>
      </c>
      <c r="AP58" s="40" t="str">
        <f>IFERROR(#REF!/GAMSlim2!AO58,"")</f>
        <v/>
      </c>
      <c r="AQ58" s="40" t="str">
        <f>IFERROR(#REF!/GAMSlim2!AP58,"")</f>
        <v/>
      </c>
      <c r="AR58" s="40" t="str">
        <f>IFERROR(#REF!/GAMSlim2!AQ58,"")</f>
        <v/>
      </c>
      <c r="AS58" s="40" t="str">
        <f>IFERROR(#REF!/GAMSlim2!AR58,"")</f>
        <v/>
      </c>
      <c r="AT58" s="40" t="str">
        <f>IFERROR(#REF!/GAMSlim2!AS58,"")</f>
        <v/>
      </c>
      <c r="AU58" s="40" t="str">
        <f>IFERROR(#REF!/GAMSlim2!AT58,"")</f>
        <v/>
      </c>
      <c r="AV58" s="40" t="str">
        <f>IFERROR(#REF!/GAMSlim2!AU58,"")</f>
        <v/>
      </c>
      <c r="AW58" s="40" t="str">
        <f>IFERROR(#REF!/GAMSlim2!AV58,"")</f>
        <v/>
      </c>
      <c r="AX58" s="40" t="str">
        <f>IFERROR(#REF!/GAMSlim2!AW58,"")</f>
        <v/>
      </c>
      <c r="AY58" s="40" t="str">
        <f>IFERROR(#REF!/GAMSlim2!AX58,"")</f>
        <v/>
      </c>
      <c r="AZ58" s="40" t="str">
        <f>IFERROR(#REF!/GAMSlim2!AY58,"")</f>
        <v/>
      </c>
      <c r="BA58" s="40" t="str">
        <f>IFERROR(#REF!/GAMSlim2!AZ58,"")</f>
        <v/>
      </c>
      <c r="BB58" s="40" t="str">
        <f>IFERROR(#REF!/GAMSlim2!BA58,"")</f>
        <v/>
      </c>
      <c r="BC58" s="40" t="str">
        <f>IFERROR(#REF!/GAMSlim2!BB58,"")</f>
        <v/>
      </c>
      <c r="BD58" s="40" t="str">
        <f>IFERROR(#REF!/GAMSlim2!BC58,"")</f>
        <v/>
      </c>
      <c r="BE58" s="40" t="str">
        <f>IFERROR(#REF!/GAMSlim2!BD58,"")</f>
        <v/>
      </c>
      <c r="BF58" s="40" t="str">
        <f>IFERROR(#REF!/GAMSlim2!BE58,"")</f>
        <v/>
      </c>
      <c r="BG58" s="40" t="str">
        <f>IFERROR(#REF!/GAMSlim2!BF58,"")</f>
        <v/>
      </c>
      <c r="BH58" s="40" t="str">
        <f>IFERROR(#REF!/GAMSlim2!BG58,"")</f>
        <v/>
      </c>
      <c r="BI58" s="40" t="str">
        <f>IFERROR(#REF!/GAMSlim2!BH58,"")</f>
        <v/>
      </c>
      <c r="BJ58" s="40" t="str">
        <f>IFERROR(#REF!/GAMSlim2!BI58,"")</f>
        <v/>
      </c>
    </row>
    <row r="59" spans="1:62" x14ac:dyDescent="0.15">
      <c r="A59" t="e">
        <f>#REF!</f>
        <v>#REF!</v>
      </c>
      <c r="B59" t="str">
        <f>GAMSbase!A59</f>
        <v>Initial Concentration of CO2 (GtC)..</v>
      </c>
      <c r="C59" s="40" t="str">
        <f>IFERROR(#REF!/GAMSlim2!B59,"")</f>
        <v/>
      </c>
      <c r="D59" s="40" t="str">
        <f>IFERROR(#REF!/GAMSlim2!C59,"")</f>
        <v/>
      </c>
      <c r="E59" s="40" t="str">
        <f>IFERROR(#REF!/GAMSlim2!D59,"")</f>
        <v/>
      </c>
      <c r="F59" s="40" t="str">
        <f>IFERROR(#REF!/GAMSlim2!E59,"")</f>
        <v/>
      </c>
      <c r="G59" s="40" t="str">
        <f>IFERROR(#REF!/GAMSlim2!F59,"")</f>
        <v/>
      </c>
      <c r="H59" s="40" t="str">
        <f>IFERROR(#REF!/GAMSlim2!G59,"")</f>
        <v/>
      </c>
      <c r="I59" s="40" t="str">
        <f>IFERROR(#REF!/GAMSlim2!H59,"")</f>
        <v/>
      </c>
      <c r="J59" s="40" t="str">
        <f>IFERROR(#REF!/GAMSlim2!I59,"")</f>
        <v/>
      </c>
      <c r="K59" s="40" t="str">
        <f>IFERROR(#REF!/GAMSlim2!J59,"")</f>
        <v/>
      </c>
      <c r="L59" s="40" t="str">
        <f>IFERROR(#REF!/GAMSlim2!K59,"")</f>
        <v/>
      </c>
      <c r="M59" s="40" t="str">
        <f>IFERROR(#REF!/GAMSlim2!L59,"")</f>
        <v/>
      </c>
      <c r="N59" s="40" t="str">
        <f>IFERROR(#REF!/GAMSlim2!M59,"")</f>
        <v/>
      </c>
      <c r="O59" s="40" t="str">
        <f>IFERROR(#REF!/GAMSlim2!N59,"")</f>
        <v/>
      </c>
      <c r="P59" s="40" t="str">
        <f>IFERROR(#REF!/GAMSlim2!O59,"")</f>
        <v/>
      </c>
      <c r="Q59" s="40" t="str">
        <f>IFERROR(#REF!/GAMSlim2!P59,"")</f>
        <v/>
      </c>
      <c r="R59" s="40" t="str">
        <f>IFERROR(#REF!/GAMSlim2!Q59,"")</f>
        <v/>
      </c>
      <c r="S59" s="40" t="str">
        <f>IFERROR(#REF!/GAMSlim2!R59,"")</f>
        <v/>
      </c>
      <c r="T59" s="40" t="str">
        <f>IFERROR(#REF!/GAMSlim2!S59,"")</f>
        <v/>
      </c>
      <c r="U59" s="40" t="str">
        <f>IFERROR(#REF!/GAMSlim2!T59,"")</f>
        <v/>
      </c>
      <c r="V59" s="40" t="str">
        <f>IFERROR(#REF!/GAMSlim2!U59,"")</f>
        <v/>
      </c>
      <c r="W59" s="40" t="str">
        <f>IFERROR(#REF!/GAMSlim2!V59,"")</f>
        <v/>
      </c>
      <c r="X59" s="40" t="str">
        <f>IFERROR(#REF!/GAMSlim2!W59,"")</f>
        <v/>
      </c>
      <c r="Y59" s="40" t="str">
        <f>IFERROR(#REF!/GAMSlim2!X59,"")</f>
        <v/>
      </c>
      <c r="Z59" s="40" t="str">
        <f>IFERROR(#REF!/GAMSlim2!Y59,"")</f>
        <v/>
      </c>
      <c r="AA59" s="40" t="str">
        <f>IFERROR(#REF!/GAMSlim2!Z59,"")</f>
        <v/>
      </c>
      <c r="AB59" s="40" t="str">
        <f>IFERROR(#REF!/GAMSlim2!AA59,"")</f>
        <v/>
      </c>
      <c r="AC59" s="40" t="str">
        <f>IFERROR(#REF!/GAMSlim2!AB59,"")</f>
        <v/>
      </c>
      <c r="AD59" s="40" t="str">
        <f>IFERROR(#REF!/GAMSlim2!AC59,"")</f>
        <v/>
      </c>
      <c r="AE59" s="40" t="str">
        <f>IFERROR(#REF!/GAMSlim2!AD59,"")</f>
        <v/>
      </c>
      <c r="AF59" s="40" t="str">
        <f>IFERROR(#REF!/GAMSlim2!AE59,"")</f>
        <v/>
      </c>
      <c r="AG59" s="40" t="str">
        <f>IFERROR(#REF!/GAMSlim2!AF59,"")</f>
        <v/>
      </c>
      <c r="AH59" s="40" t="str">
        <f>IFERROR(#REF!/GAMSlim2!AG59,"")</f>
        <v/>
      </c>
      <c r="AI59" s="40" t="str">
        <f>IFERROR(#REF!/GAMSlim2!AH59,"")</f>
        <v/>
      </c>
      <c r="AJ59" s="40" t="str">
        <f>IFERROR(#REF!/GAMSlim2!AI59,"")</f>
        <v/>
      </c>
      <c r="AK59" s="40" t="str">
        <f>IFERROR(#REF!/GAMSlim2!AJ59,"")</f>
        <v/>
      </c>
      <c r="AL59" s="40" t="str">
        <f>IFERROR(#REF!/GAMSlim2!AK59,"")</f>
        <v/>
      </c>
      <c r="AM59" s="40" t="str">
        <f>IFERROR(#REF!/GAMSlim2!AL59,"")</f>
        <v/>
      </c>
      <c r="AN59" s="40" t="str">
        <f>IFERROR(#REF!/GAMSlim2!AM59,"")</f>
        <v/>
      </c>
      <c r="AO59" s="40" t="str">
        <f>IFERROR(#REF!/GAMSlim2!AN59,"")</f>
        <v/>
      </c>
      <c r="AP59" s="40" t="str">
        <f>IFERROR(#REF!/GAMSlim2!AO59,"")</f>
        <v/>
      </c>
      <c r="AQ59" s="40" t="str">
        <f>IFERROR(#REF!/GAMSlim2!AP59,"")</f>
        <v/>
      </c>
      <c r="AR59" s="40" t="str">
        <f>IFERROR(#REF!/GAMSlim2!AQ59,"")</f>
        <v/>
      </c>
      <c r="AS59" s="40" t="str">
        <f>IFERROR(#REF!/GAMSlim2!AR59,"")</f>
        <v/>
      </c>
      <c r="AT59" s="40" t="str">
        <f>IFERROR(#REF!/GAMSlim2!AS59,"")</f>
        <v/>
      </c>
      <c r="AU59" s="40" t="str">
        <f>IFERROR(#REF!/GAMSlim2!AT59,"")</f>
        <v/>
      </c>
      <c r="AV59" s="40" t="str">
        <f>IFERROR(#REF!/GAMSlim2!AU59,"")</f>
        <v/>
      </c>
      <c r="AW59" s="40" t="str">
        <f>IFERROR(#REF!/GAMSlim2!AV59,"")</f>
        <v/>
      </c>
      <c r="AX59" s="40" t="str">
        <f>IFERROR(#REF!/GAMSlim2!AW59,"")</f>
        <v/>
      </c>
      <c r="AY59" s="40" t="str">
        <f>IFERROR(#REF!/GAMSlim2!AX59,"")</f>
        <v/>
      </c>
      <c r="AZ59" s="40" t="str">
        <f>IFERROR(#REF!/GAMSlim2!AY59,"")</f>
        <v/>
      </c>
      <c r="BA59" s="40" t="str">
        <f>IFERROR(#REF!/GAMSlim2!AZ59,"")</f>
        <v/>
      </c>
      <c r="BB59" s="40" t="str">
        <f>IFERROR(#REF!/GAMSlim2!BA59,"")</f>
        <v/>
      </c>
      <c r="BC59" s="40" t="str">
        <f>IFERROR(#REF!/GAMSlim2!BB59,"")</f>
        <v/>
      </c>
      <c r="BD59" s="40" t="str">
        <f>IFERROR(#REF!/GAMSlim2!BC59,"")</f>
        <v/>
      </c>
      <c r="BE59" s="40" t="str">
        <f>IFERROR(#REF!/GAMSlim2!BD59,"")</f>
        <v/>
      </c>
      <c r="BF59" s="40" t="str">
        <f>IFERROR(#REF!/GAMSlim2!BE59,"")</f>
        <v/>
      </c>
      <c r="BG59" s="40" t="str">
        <f>IFERROR(#REF!/GAMSlim2!BF59,"")</f>
        <v/>
      </c>
      <c r="BH59" s="40" t="str">
        <f>IFERROR(#REF!/GAMSlim2!BG59,"")</f>
        <v/>
      </c>
      <c r="BI59" s="40" t="str">
        <f>IFERROR(#REF!/GAMSlim2!BH59,"")</f>
        <v/>
      </c>
      <c r="BJ59" s="40" t="str">
        <f>IFERROR(#REF!/GAMSlim2!BI59,"")</f>
        <v/>
      </c>
    </row>
    <row r="60" spans="1:62" x14ac:dyDescent="0.15">
      <c r="A60" t="e">
        <f>#REF!</f>
        <v>#REF!</v>
      </c>
      <c r="B60" t="str">
        <f>GAMSbase!A60</f>
        <v>...Atmospheric, Year 2007</v>
      </c>
      <c r="C60" s="40" t="str">
        <f>IFERROR(#REF!/GAMSlim2!B60,"")</f>
        <v/>
      </c>
      <c r="D60" s="40" t="str">
        <f>IFERROR(#REF!/GAMSlim2!C60,"")</f>
        <v/>
      </c>
      <c r="E60" s="40" t="str">
        <f>IFERROR(#REF!/GAMSlim2!D60,"")</f>
        <v/>
      </c>
      <c r="F60" s="40" t="str">
        <f>IFERROR(#REF!/GAMSlim2!E60,"")</f>
        <v/>
      </c>
      <c r="G60" s="40" t="str">
        <f>IFERROR(#REF!/GAMSlim2!F60,"")</f>
        <v/>
      </c>
      <c r="H60" s="40" t="str">
        <f>IFERROR(#REF!/GAMSlim2!G60,"")</f>
        <v/>
      </c>
      <c r="I60" s="40" t="str">
        <f>IFERROR(#REF!/GAMSlim2!H60,"")</f>
        <v/>
      </c>
      <c r="J60" s="40" t="str">
        <f>IFERROR(#REF!/GAMSlim2!I60,"")</f>
        <v/>
      </c>
      <c r="K60" s="40" t="str">
        <f>IFERROR(#REF!/GAMSlim2!J60,"")</f>
        <v/>
      </c>
      <c r="L60" s="40" t="str">
        <f>IFERROR(#REF!/GAMSlim2!K60,"")</f>
        <v/>
      </c>
      <c r="M60" s="40" t="str">
        <f>IFERROR(#REF!/GAMSlim2!L60,"")</f>
        <v/>
      </c>
      <c r="N60" s="40" t="str">
        <f>IFERROR(#REF!/GAMSlim2!M60,"")</f>
        <v/>
      </c>
      <c r="O60" s="40" t="str">
        <f>IFERROR(#REF!/GAMSlim2!N60,"")</f>
        <v/>
      </c>
      <c r="P60" s="40" t="str">
        <f>IFERROR(#REF!/GAMSlim2!O60,"")</f>
        <v/>
      </c>
      <c r="Q60" s="40" t="str">
        <f>IFERROR(#REF!/GAMSlim2!P60,"")</f>
        <v/>
      </c>
      <c r="R60" s="40" t="str">
        <f>IFERROR(#REF!/GAMSlim2!Q60,"")</f>
        <v/>
      </c>
      <c r="S60" s="40" t="str">
        <f>IFERROR(#REF!/GAMSlim2!R60,"")</f>
        <v/>
      </c>
      <c r="T60" s="40" t="str">
        <f>IFERROR(#REF!/GAMSlim2!S60,"")</f>
        <v/>
      </c>
      <c r="U60" s="40" t="str">
        <f>IFERROR(#REF!/GAMSlim2!T60,"")</f>
        <v/>
      </c>
      <c r="V60" s="40" t="str">
        <f>IFERROR(#REF!/GAMSlim2!U60,"")</f>
        <v/>
      </c>
      <c r="W60" s="40" t="str">
        <f>IFERROR(#REF!/GAMSlim2!V60,"")</f>
        <v/>
      </c>
      <c r="X60" s="40" t="str">
        <f>IFERROR(#REF!/GAMSlim2!W60,"")</f>
        <v/>
      </c>
      <c r="Y60" s="40" t="str">
        <f>IFERROR(#REF!/GAMSlim2!X60,"")</f>
        <v/>
      </c>
      <c r="Z60" s="40" t="str">
        <f>IFERROR(#REF!/GAMSlim2!Y60,"")</f>
        <v/>
      </c>
      <c r="AA60" s="40" t="str">
        <f>IFERROR(#REF!/GAMSlim2!Z60,"")</f>
        <v/>
      </c>
      <c r="AB60" s="40" t="str">
        <f>IFERROR(#REF!/GAMSlim2!AA60,"")</f>
        <v/>
      </c>
      <c r="AC60" s="40" t="str">
        <f>IFERROR(#REF!/GAMSlim2!AB60,"")</f>
        <v/>
      </c>
      <c r="AD60" s="40" t="str">
        <f>IFERROR(#REF!/GAMSlim2!AC60,"")</f>
        <v/>
      </c>
      <c r="AE60" s="40" t="str">
        <f>IFERROR(#REF!/GAMSlim2!AD60,"")</f>
        <v/>
      </c>
      <c r="AF60" s="40" t="str">
        <f>IFERROR(#REF!/GAMSlim2!AE60,"")</f>
        <v/>
      </c>
      <c r="AG60" s="40" t="str">
        <f>IFERROR(#REF!/GAMSlim2!AF60,"")</f>
        <v/>
      </c>
      <c r="AH60" s="40" t="str">
        <f>IFERROR(#REF!/GAMSlim2!AG60,"")</f>
        <v/>
      </c>
      <c r="AI60" s="40" t="str">
        <f>IFERROR(#REF!/GAMSlim2!AH60,"")</f>
        <v/>
      </c>
      <c r="AJ60" s="40" t="str">
        <f>IFERROR(#REF!/GAMSlim2!AI60,"")</f>
        <v/>
      </c>
      <c r="AK60" s="40" t="str">
        <f>IFERROR(#REF!/GAMSlim2!AJ60,"")</f>
        <v/>
      </c>
      <c r="AL60" s="40" t="str">
        <f>IFERROR(#REF!/GAMSlim2!AK60,"")</f>
        <v/>
      </c>
      <c r="AM60" s="40" t="str">
        <f>IFERROR(#REF!/GAMSlim2!AL60,"")</f>
        <v/>
      </c>
      <c r="AN60" s="40" t="str">
        <f>IFERROR(#REF!/GAMSlim2!AM60,"")</f>
        <v/>
      </c>
      <c r="AO60" s="40" t="str">
        <f>IFERROR(#REF!/GAMSlim2!AN60,"")</f>
        <v/>
      </c>
      <c r="AP60" s="40" t="str">
        <f>IFERROR(#REF!/GAMSlim2!AO60,"")</f>
        <v/>
      </c>
      <c r="AQ60" s="40" t="str">
        <f>IFERROR(#REF!/GAMSlim2!AP60,"")</f>
        <v/>
      </c>
      <c r="AR60" s="40" t="str">
        <f>IFERROR(#REF!/GAMSlim2!AQ60,"")</f>
        <v/>
      </c>
      <c r="AS60" s="40" t="str">
        <f>IFERROR(#REF!/GAMSlim2!AR60,"")</f>
        <v/>
      </c>
      <c r="AT60" s="40" t="str">
        <f>IFERROR(#REF!/GAMSlim2!AS60,"")</f>
        <v/>
      </c>
      <c r="AU60" s="40" t="str">
        <f>IFERROR(#REF!/GAMSlim2!AT60,"")</f>
        <v/>
      </c>
      <c r="AV60" s="40" t="str">
        <f>IFERROR(#REF!/GAMSlim2!AU60,"")</f>
        <v/>
      </c>
      <c r="AW60" s="40" t="str">
        <f>IFERROR(#REF!/GAMSlim2!AV60,"")</f>
        <v/>
      </c>
      <c r="AX60" s="40" t="str">
        <f>IFERROR(#REF!/GAMSlim2!AW60,"")</f>
        <v/>
      </c>
      <c r="AY60" s="40" t="str">
        <f>IFERROR(#REF!/GAMSlim2!AX60,"")</f>
        <v/>
      </c>
      <c r="AZ60" s="40" t="str">
        <f>IFERROR(#REF!/GAMSlim2!AY60,"")</f>
        <v/>
      </c>
      <c r="BA60" s="40" t="str">
        <f>IFERROR(#REF!/GAMSlim2!AZ60,"")</f>
        <v/>
      </c>
      <c r="BB60" s="40" t="str">
        <f>IFERROR(#REF!/GAMSlim2!BA60,"")</f>
        <v/>
      </c>
      <c r="BC60" s="40" t="str">
        <f>IFERROR(#REF!/GAMSlim2!BB60,"")</f>
        <v/>
      </c>
      <c r="BD60" s="40" t="str">
        <f>IFERROR(#REF!/GAMSlim2!BC60,"")</f>
        <v/>
      </c>
      <c r="BE60" s="40" t="str">
        <f>IFERROR(#REF!/GAMSlim2!BD60,"")</f>
        <v/>
      </c>
      <c r="BF60" s="40" t="str">
        <f>IFERROR(#REF!/GAMSlim2!BE60,"")</f>
        <v/>
      </c>
      <c r="BG60" s="40" t="str">
        <f>IFERROR(#REF!/GAMSlim2!BF60,"")</f>
        <v/>
      </c>
      <c r="BH60" s="40" t="str">
        <f>IFERROR(#REF!/GAMSlim2!BG60,"")</f>
        <v/>
      </c>
      <c r="BI60" s="40" t="str">
        <f>IFERROR(#REF!/GAMSlim2!BH60,"")</f>
        <v/>
      </c>
      <c r="BJ60" s="40" t="str">
        <f>IFERROR(#REF!/GAMSlim2!BI60,"")</f>
        <v/>
      </c>
    </row>
    <row r="61" spans="1:62" x14ac:dyDescent="0.15">
      <c r="A61" t="e">
        <f>#REF!</f>
        <v>#REF!</v>
      </c>
      <c r="B61" t="str">
        <f>GAMSbase!A61</f>
        <v>...Atmospheric, Year 2012</v>
      </c>
      <c r="C61" s="40" t="str">
        <f>IFERROR(#REF!/GAMSlim2!B61,"")</f>
        <v/>
      </c>
      <c r="D61" s="40" t="str">
        <f>IFERROR(#REF!/GAMSlim2!C61,"")</f>
        <v/>
      </c>
      <c r="E61" s="40" t="str">
        <f>IFERROR(#REF!/GAMSlim2!D61,"")</f>
        <v/>
      </c>
      <c r="F61" s="40" t="str">
        <f>IFERROR(#REF!/GAMSlim2!E61,"")</f>
        <v/>
      </c>
      <c r="G61" s="40" t="str">
        <f>IFERROR(#REF!/GAMSlim2!F61,"")</f>
        <v/>
      </c>
      <c r="H61" s="40" t="str">
        <f>IFERROR(#REF!/GAMSlim2!G61,"")</f>
        <v/>
      </c>
      <c r="I61" s="40" t="str">
        <f>IFERROR(#REF!/GAMSlim2!H61,"")</f>
        <v/>
      </c>
      <c r="J61" s="40" t="str">
        <f>IFERROR(#REF!/GAMSlim2!I61,"")</f>
        <v/>
      </c>
      <c r="K61" s="40" t="str">
        <f>IFERROR(#REF!/GAMSlim2!J61,"")</f>
        <v/>
      </c>
      <c r="L61" s="40" t="str">
        <f>IFERROR(#REF!/GAMSlim2!K61,"")</f>
        <v/>
      </c>
      <c r="M61" s="40" t="str">
        <f>IFERROR(#REF!/GAMSlim2!L61,"")</f>
        <v/>
      </c>
      <c r="N61" s="40" t="str">
        <f>IFERROR(#REF!/GAMSlim2!M61,"")</f>
        <v/>
      </c>
      <c r="O61" s="40" t="str">
        <f>IFERROR(#REF!/GAMSlim2!N61,"")</f>
        <v/>
      </c>
      <c r="P61" s="40" t="str">
        <f>IFERROR(#REF!/GAMSlim2!O61,"")</f>
        <v/>
      </c>
      <c r="Q61" s="40" t="str">
        <f>IFERROR(#REF!/GAMSlim2!P61,"")</f>
        <v/>
      </c>
      <c r="R61" s="40" t="str">
        <f>IFERROR(#REF!/GAMSlim2!Q61,"")</f>
        <v/>
      </c>
      <c r="S61" s="40" t="str">
        <f>IFERROR(#REF!/GAMSlim2!R61,"")</f>
        <v/>
      </c>
      <c r="T61" s="40" t="str">
        <f>IFERROR(#REF!/GAMSlim2!S61,"")</f>
        <v/>
      </c>
      <c r="U61" s="40" t="str">
        <f>IFERROR(#REF!/GAMSlim2!T61,"")</f>
        <v/>
      </c>
      <c r="V61" s="40" t="str">
        <f>IFERROR(#REF!/GAMSlim2!U61,"")</f>
        <v/>
      </c>
      <c r="W61" s="40" t="str">
        <f>IFERROR(#REF!/GAMSlim2!V61,"")</f>
        <v/>
      </c>
      <c r="X61" s="40" t="str">
        <f>IFERROR(#REF!/GAMSlim2!W61,"")</f>
        <v/>
      </c>
      <c r="Y61" s="40" t="str">
        <f>IFERROR(#REF!/GAMSlim2!X61,"")</f>
        <v/>
      </c>
      <c r="Z61" s="40" t="str">
        <f>IFERROR(#REF!/GAMSlim2!Y61,"")</f>
        <v/>
      </c>
      <c r="AA61" s="40" t="str">
        <f>IFERROR(#REF!/GAMSlim2!Z61,"")</f>
        <v/>
      </c>
      <c r="AB61" s="40" t="str">
        <f>IFERROR(#REF!/GAMSlim2!AA61,"")</f>
        <v/>
      </c>
      <c r="AC61" s="40" t="str">
        <f>IFERROR(#REF!/GAMSlim2!AB61,"")</f>
        <v/>
      </c>
      <c r="AD61" s="40" t="str">
        <f>IFERROR(#REF!/GAMSlim2!AC61,"")</f>
        <v/>
      </c>
      <c r="AE61" s="40" t="str">
        <f>IFERROR(#REF!/GAMSlim2!AD61,"")</f>
        <v/>
      </c>
      <c r="AF61" s="40" t="str">
        <f>IFERROR(#REF!/GAMSlim2!AE61,"")</f>
        <v/>
      </c>
      <c r="AG61" s="40" t="str">
        <f>IFERROR(#REF!/GAMSlim2!AF61,"")</f>
        <v/>
      </c>
      <c r="AH61" s="40" t="str">
        <f>IFERROR(#REF!/GAMSlim2!AG61,"")</f>
        <v/>
      </c>
      <c r="AI61" s="40" t="str">
        <f>IFERROR(#REF!/GAMSlim2!AH61,"")</f>
        <v/>
      </c>
      <c r="AJ61" s="40" t="str">
        <f>IFERROR(#REF!/GAMSlim2!AI61,"")</f>
        <v/>
      </c>
      <c r="AK61" s="40" t="str">
        <f>IFERROR(#REF!/GAMSlim2!AJ61,"")</f>
        <v/>
      </c>
      <c r="AL61" s="40" t="str">
        <f>IFERROR(#REF!/GAMSlim2!AK61,"")</f>
        <v/>
      </c>
      <c r="AM61" s="40" t="str">
        <f>IFERROR(#REF!/GAMSlim2!AL61,"")</f>
        <v/>
      </c>
      <c r="AN61" s="40" t="str">
        <f>IFERROR(#REF!/GAMSlim2!AM61,"")</f>
        <v/>
      </c>
      <c r="AO61" s="40" t="str">
        <f>IFERROR(#REF!/GAMSlim2!AN61,"")</f>
        <v/>
      </c>
      <c r="AP61" s="40" t="str">
        <f>IFERROR(#REF!/GAMSlim2!AO61,"")</f>
        <v/>
      </c>
      <c r="AQ61" s="40" t="str">
        <f>IFERROR(#REF!/GAMSlim2!AP61,"")</f>
        <v/>
      </c>
      <c r="AR61" s="40" t="str">
        <f>IFERROR(#REF!/GAMSlim2!AQ61,"")</f>
        <v/>
      </c>
      <c r="AS61" s="40" t="str">
        <f>IFERROR(#REF!/GAMSlim2!AR61,"")</f>
        <v/>
      </c>
      <c r="AT61" s="40" t="str">
        <f>IFERROR(#REF!/GAMSlim2!AS61,"")</f>
        <v/>
      </c>
      <c r="AU61" s="40" t="str">
        <f>IFERROR(#REF!/GAMSlim2!AT61,"")</f>
        <v/>
      </c>
      <c r="AV61" s="40" t="str">
        <f>IFERROR(#REF!/GAMSlim2!AU61,"")</f>
        <v/>
      </c>
      <c r="AW61" s="40" t="str">
        <f>IFERROR(#REF!/GAMSlim2!AV61,"")</f>
        <v/>
      </c>
      <c r="AX61" s="40" t="str">
        <f>IFERROR(#REF!/GAMSlim2!AW61,"")</f>
        <v/>
      </c>
      <c r="AY61" s="40" t="str">
        <f>IFERROR(#REF!/GAMSlim2!AX61,"")</f>
        <v/>
      </c>
      <c r="AZ61" s="40" t="str">
        <f>IFERROR(#REF!/GAMSlim2!AY61,"")</f>
        <v/>
      </c>
      <c r="BA61" s="40" t="str">
        <f>IFERROR(#REF!/GAMSlim2!AZ61,"")</f>
        <v/>
      </c>
      <c r="BB61" s="40" t="str">
        <f>IFERROR(#REF!/GAMSlim2!BA61,"")</f>
        <v/>
      </c>
      <c r="BC61" s="40" t="str">
        <f>IFERROR(#REF!/GAMSlim2!BB61,"")</f>
        <v/>
      </c>
      <c r="BD61" s="40" t="str">
        <f>IFERROR(#REF!/GAMSlim2!BC61,"")</f>
        <v/>
      </c>
      <c r="BE61" s="40" t="str">
        <f>IFERROR(#REF!/GAMSlim2!BD61,"")</f>
        <v/>
      </c>
      <c r="BF61" s="40" t="str">
        <f>IFERROR(#REF!/GAMSlim2!BE61,"")</f>
        <v/>
      </c>
      <c r="BG61" s="40" t="str">
        <f>IFERROR(#REF!/GAMSlim2!BF61,"")</f>
        <v/>
      </c>
      <c r="BH61" s="40" t="str">
        <f>IFERROR(#REF!/GAMSlim2!BG61,"")</f>
        <v/>
      </c>
      <c r="BI61" s="40" t="str">
        <f>IFERROR(#REF!/GAMSlim2!BH61,"")</f>
        <v/>
      </c>
      <c r="BJ61" s="40" t="str">
        <f>IFERROR(#REF!/GAMSlim2!BI61,"")</f>
        <v/>
      </c>
    </row>
    <row r="62" spans="1:62" x14ac:dyDescent="0.15">
      <c r="A62" t="e">
        <f>#REF!</f>
        <v>#REF!</v>
      </c>
      <c r="B62" t="str">
        <f>GAMSbase!A62</f>
        <v>...Biosphere and Shallow Oceans, Year 2008</v>
      </c>
      <c r="C62" s="40" t="str">
        <f>IFERROR(#REF!/GAMSlim2!B62,"")</f>
        <v/>
      </c>
      <c r="D62" s="40" t="str">
        <f>IFERROR(#REF!/GAMSlim2!C62,"")</f>
        <v/>
      </c>
      <c r="E62" s="40" t="str">
        <f>IFERROR(#REF!/GAMSlim2!D62,"")</f>
        <v/>
      </c>
      <c r="F62" s="40" t="str">
        <f>IFERROR(#REF!/GAMSlim2!E62,"")</f>
        <v/>
      </c>
      <c r="G62" s="40" t="str">
        <f>IFERROR(#REF!/GAMSlim2!F62,"")</f>
        <v/>
      </c>
      <c r="H62" s="40" t="str">
        <f>IFERROR(#REF!/GAMSlim2!G62,"")</f>
        <v/>
      </c>
      <c r="I62" s="40" t="str">
        <f>IFERROR(#REF!/GAMSlim2!H62,"")</f>
        <v/>
      </c>
      <c r="J62" s="40" t="str">
        <f>IFERROR(#REF!/GAMSlim2!I62,"")</f>
        <v/>
      </c>
      <c r="K62" s="40" t="str">
        <f>IFERROR(#REF!/GAMSlim2!J62,"")</f>
        <v/>
      </c>
      <c r="L62" s="40" t="str">
        <f>IFERROR(#REF!/GAMSlim2!K62,"")</f>
        <v/>
      </c>
      <c r="M62" s="40" t="str">
        <f>IFERROR(#REF!/GAMSlim2!L62,"")</f>
        <v/>
      </c>
      <c r="N62" s="40" t="str">
        <f>IFERROR(#REF!/GAMSlim2!M62,"")</f>
        <v/>
      </c>
      <c r="O62" s="40" t="str">
        <f>IFERROR(#REF!/GAMSlim2!N62,"")</f>
        <v/>
      </c>
      <c r="P62" s="40" t="str">
        <f>IFERROR(#REF!/GAMSlim2!O62,"")</f>
        <v/>
      </c>
      <c r="Q62" s="40" t="str">
        <f>IFERROR(#REF!/GAMSlim2!P62,"")</f>
        <v/>
      </c>
      <c r="R62" s="40" t="str">
        <f>IFERROR(#REF!/GAMSlim2!Q62,"")</f>
        <v/>
      </c>
      <c r="S62" s="40" t="str">
        <f>IFERROR(#REF!/GAMSlim2!R62,"")</f>
        <v/>
      </c>
      <c r="T62" s="40" t="str">
        <f>IFERROR(#REF!/GAMSlim2!S62,"")</f>
        <v/>
      </c>
      <c r="U62" s="40" t="str">
        <f>IFERROR(#REF!/GAMSlim2!T62,"")</f>
        <v/>
      </c>
      <c r="V62" s="40" t="str">
        <f>IFERROR(#REF!/GAMSlim2!U62,"")</f>
        <v/>
      </c>
      <c r="W62" s="40" t="str">
        <f>IFERROR(#REF!/GAMSlim2!V62,"")</f>
        <v/>
      </c>
      <c r="X62" s="40" t="str">
        <f>IFERROR(#REF!/GAMSlim2!W62,"")</f>
        <v/>
      </c>
      <c r="Y62" s="40" t="str">
        <f>IFERROR(#REF!/GAMSlim2!X62,"")</f>
        <v/>
      </c>
      <c r="Z62" s="40" t="str">
        <f>IFERROR(#REF!/GAMSlim2!Y62,"")</f>
        <v/>
      </c>
      <c r="AA62" s="40" t="str">
        <f>IFERROR(#REF!/GAMSlim2!Z62,"")</f>
        <v/>
      </c>
      <c r="AB62" s="40" t="str">
        <f>IFERROR(#REF!/GAMSlim2!AA62,"")</f>
        <v/>
      </c>
      <c r="AC62" s="40" t="str">
        <f>IFERROR(#REF!/GAMSlim2!AB62,"")</f>
        <v/>
      </c>
      <c r="AD62" s="40" t="str">
        <f>IFERROR(#REF!/GAMSlim2!AC62,"")</f>
        <v/>
      </c>
      <c r="AE62" s="40" t="str">
        <f>IFERROR(#REF!/GAMSlim2!AD62,"")</f>
        <v/>
      </c>
      <c r="AF62" s="40" t="str">
        <f>IFERROR(#REF!/GAMSlim2!AE62,"")</f>
        <v/>
      </c>
      <c r="AG62" s="40" t="str">
        <f>IFERROR(#REF!/GAMSlim2!AF62,"")</f>
        <v/>
      </c>
      <c r="AH62" s="40" t="str">
        <f>IFERROR(#REF!/GAMSlim2!AG62,"")</f>
        <v/>
      </c>
      <c r="AI62" s="40" t="str">
        <f>IFERROR(#REF!/GAMSlim2!AH62,"")</f>
        <v/>
      </c>
      <c r="AJ62" s="40" t="str">
        <f>IFERROR(#REF!/GAMSlim2!AI62,"")</f>
        <v/>
      </c>
      <c r="AK62" s="40" t="str">
        <f>IFERROR(#REF!/GAMSlim2!AJ62,"")</f>
        <v/>
      </c>
      <c r="AL62" s="40" t="str">
        <f>IFERROR(#REF!/GAMSlim2!AK62,"")</f>
        <v/>
      </c>
      <c r="AM62" s="40" t="str">
        <f>IFERROR(#REF!/GAMSlim2!AL62,"")</f>
        <v/>
      </c>
      <c r="AN62" s="40" t="str">
        <f>IFERROR(#REF!/GAMSlim2!AM62,"")</f>
        <v/>
      </c>
      <c r="AO62" s="40" t="str">
        <f>IFERROR(#REF!/GAMSlim2!AN62,"")</f>
        <v/>
      </c>
      <c r="AP62" s="40" t="str">
        <f>IFERROR(#REF!/GAMSlim2!AO62,"")</f>
        <v/>
      </c>
      <c r="AQ62" s="40" t="str">
        <f>IFERROR(#REF!/GAMSlim2!AP62,"")</f>
        <v/>
      </c>
      <c r="AR62" s="40" t="str">
        <f>IFERROR(#REF!/GAMSlim2!AQ62,"")</f>
        <v/>
      </c>
      <c r="AS62" s="40" t="str">
        <f>IFERROR(#REF!/GAMSlim2!AR62,"")</f>
        <v/>
      </c>
      <c r="AT62" s="40" t="str">
        <f>IFERROR(#REF!/GAMSlim2!AS62,"")</f>
        <v/>
      </c>
      <c r="AU62" s="40" t="str">
        <f>IFERROR(#REF!/GAMSlim2!AT62,"")</f>
        <v/>
      </c>
      <c r="AV62" s="40" t="str">
        <f>IFERROR(#REF!/GAMSlim2!AU62,"")</f>
        <v/>
      </c>
      <c r="AW62" s="40" t="str">
        <f>IFERROR(#REF!/GAMSlim2!AV62,"")</f>
        <v/>
      </c>
      <c r="AX62" s="40" t="str">
        <f>IFERROR(#REF!/GAMSlim2!AW62,"")</f>
        <v/>
      </c>
      <c r="AY62" s="40" t="str">
        <f>IFERROR(#REF!/GAMSlim2!AX62,"")</f>
        <v/>
      </c>
      <c r="AZ62" s="40" t="str">
        <f>IFERROR(#REF!/GAMSlim2!AY62,"")</f>
        <v/>
      </c>
      <c r="BA62" s="40" t="str">
        <f>IFERROR(#REF!/GAMSlim2!AZ62,"")</f>
        <v/>
      </c>
      <c r="BB62" s="40" t="str">
        <f>IFERROR(#REF!/GAMSlim2!BA62,"")</f>
        <v/>
      </c>
      <c r="BC62" s="40" t="str">
        <f>IFERROR(#REF!/GAMSlim2!BB62,"")</f>
        <v/>
      </c>
      <c r="BD62" s="40" t="str">
        <f>IFERROR(#REF!/GAMSlim2!BC62,"")</f>
        <v/>
      </c>
      <c r="BE62" s="40" t="str">
        <f>IFERROR(#REF!/GAMSlim2!BD62,"")</f>
        <v/>
      </c>
      <c r="BF62" s="40" t="str">
        <f>IFERROR(#REF!/GAMSlim2!BE62,"")</f>
        <v/>
      </c>
      <c r="BG62" s="40" t="str">
        <f>IFERROR(#REF!/GAMSlim2!BF62,"")</f>
        <v/>
      </c>
      <c r="BH62" s="40" t="str">
        <f>IFERROR(#REF!/GAMSlim2!BG62,"")</f>
        <v/>
      </c>
      <c r="BI62" s="40" t="str">
        <f>IFERROR(#REF!/GAMSlim2!BH62,"")</f>
        <v/>
      </c>
      <c r="BJ62" s="40" t="str">
        <f>IFERROR(#REF!/GAMSlim2!BI62,"")</f>
        <v/>
      </c>
    </row>
    <row r="63" spans="1:62" x14ac:dyDescent="0.15">
      <c r="A63" t="e">
        <f>#REF!</f>
        <v>#REF!</v>
      </c>
      <c r="B63" t="str">
        <f>GAMSbase!A63</f>
        <v>...Deep Oceans, Year 2008</v>
      </c>
      <c r="C63" s="40" t="str">
        <f>IFERROR(#REF!/GAMSlim2!B63,"")</f>
        <v/>
      </c>
      <c r="D63" s="40" t="str">
        <f>IFERROR(#REF!/GAMSlim2!C63,"")</f>
        <v/>
      </c>
      <c r="E63" s="40" t="str">
        <f>IFERROR(#REF!/GAMSlim2!D63,"")</f>
        <v/>
      </c>
      <c r="F63" s="40" t="str">
        <f>IFERROR(#REF!/GAMSlim2!E63,"")</f>
        <v/>
      </c>
      <c r="G63" s="40" t="str">
        <f>IFERROR(#REF!/GAMSlim2!F63,"")</f>
        <v/>
      </c>
      <c r="H63" s="40" t="str">
        <f>IFERROR(#REF!/GAMSlim2!G63,"")</f>
        <v/>
      </c>
      <c r="I63" s="40" t="str">
        <f>IFERROR(#REF!/GAMSlim2!H63,"")</f>
        <v/>
      </c>
      <c r="J63" s="40" t="str">
        <f>IFERROR(#REF!/GAMSlim2!I63,"")</f>
        <v/>
      </c>
      <c r="K63" s="40" t="str">
        <f>IFERROR(#REF!/GAMSlim2!J63,"")</f>
        <v/>
      </c>
      <c r="L63" s="40" t="str">
        <f>IFERROR(#REF!/GAMSlim2!K63,"")</f>
        <v/>
      </c>
      <c r="M63" s="40" t="str">
        <f>IFERROR(#REF!/GAMSlim2!L63,"")</f>
        <v/>
      </c>
      <c r="N63" s="40" t="str">
        <f>IFERROR(#REF!/GAMSlim2!M63,"")</f>
        <v/>
      </c>
      <c r="O63" s="40" t="str">
        <f>IFERROR(#REF!/GAMSlim2!N63,"")</f>
        <v/>
      </c>
      <c r="P63" s="40" t="str">
        <f>IFERROR(#REF!/GAMSlim2!O63,"")</f>
        <v/>
      </c>
      <c r="Q63" s="40" t="str">
        <f>IFERROR(#REF!/GAMSlim2!P63,"")</f>
        <v/>
      </c>
      <c r="R63" s="40" t="str">
        <f>IFERROR(#REF!/GAMSlim2!Q63,"")</f>
        <v/>
      </c>
      <c r="S63" s="40" t="str">
        <f>IFERROR(#REF!/GAMSlim2!R63,"")</f>
        <v/>
      </c>
      <c r="T63" s="40" t="str">
        <f>IFERROR(#REF!/GAMSlim2!S63,"")</f>
        <v/>
      </c>
      <c r="U63" s="40" t="str">
        <f>IFERROR(#REF!/GAMSlim2!T63,"")</f>
        <v/>
      </c>
      <c r="V63" s="40" t="str">
        <f>IFERROR(#REF!/GAMSlim2!U63,"")</f>
        <v/>
      </c>
      <c r="W63" s="40" t="str">
        <f>IFERROR(#REF!/GAMSlim2!V63,"")</f>
        <v/>
      </c>
      <c r="X63" s="40" t="str">
        <f>IFERROR(#REF!/GAMSlim2!W63,"")</f>
        <v/>
      </c>
      <c r="Y63" s="40" t="str">
        <f>IFERROR(#REF!/GAMSlim2!X63,"")</f>
        <v/>
      </c>
      <c r="Z63" s="40" t="str">
        <f>IFERROR(#REF!/GAMSlim2!Y63,"")</f>
        <v/>
      </c>
      <c r="AA63" s="40" t="str">
        <f>IFERROR(#REF!/GAMSlim2!Z63,"")</f>
        <v/>
      </c>
      <c r="AB63" s="40" t="str">
        <f>IFERROR(#REF!/GAMSlim2!AA63,"")</f>
        <v/>
      </c>
      <c r="AC63" s="40" t="str">
        <f>IFERROR(#REF!/GAMSlim2!AB63,"")</f>
        <v/>
      </c>
      <c r="AD63" s="40" t="str">
        <f>IFERROR(#REF!/GAMSlim2!AC63,"")</f>
        <v/>
      </c>
      <c r="AE63" s="40" t="str">
        <f>IFERROR(#REF!/GAMSlim2!AD63,"")</f>
        <v/>
      </c>
      <c r="AF63" s="40" t="str">
        <f>IFERROR(#REF!/GAMSlim2!AE63,"")</f>
        <v/>
      </c>
      <c r="AG63" s="40" t="str">
        <f>IFERROR(#REF!/GAMSlim2!AF63,"")</f>
        <v/>
      </c>
      <c r="AH63" s="40" t="str">
        <f>IFERROR(#REF!/GAMSlim2!AG63,"")</f>
        <v/>
      </c>
      <c r="AI63" s="40" t="str">
        <f>IFERROR(#REF!/GAMSlim2!AH63,"")</f>
        <v/>
      </c>
      <c r="AJ63" s="40" t="str">
        <f>IFERROR(#REF!/GAMSlim2!AI63,"")</f>
        <v/>
      </c>
      <c r="AK63" s="40" t="str">
        <f>IFERROR(#REF!/GAMSlim2!AJ63,"")</f>
        <v/>
      </c>
      <c r="AL63" s="40" t="str">
        <f>IFERROR(#REF!/GAMSlim2!AK63,"")</f>
        <v/>
      </c>
      <c r="AM63" s="40" t="str">
        <f>IFERROR(#REF!/GAMSlim2!AL63,"")</f>
        <v/>
      </c>
      <c r="AN63" s="40" t="str">
        <f>IFERROR(#REF!/GAMSlim2!AM63,"")</f>
        <v/>
      </c>
      <c r="AO63" s="40" t="str">
        <f>IFERROR(#REF!/GAMSlim2!AN63,"")</f>
        <v/>
      </c>
      <c r="AP63" s="40" t="str">
        <f>IFERROR(#REF!/GAMSlim2!AO63,"")</f>
        <v/>
      </c>
      <c r="AQ63" s="40" t="str">
        <f>IFERROR(#REF!/GAMSlim2!AP63,"")</f>
        <v/>
      </c>
      <c r="AR63" s="40" t="str">
        <f>IFERROR(#REF!/GAMSlim2!AQ63,"")</f>
        <v/>
      </c>
      <c r="AS63" s="40" t="str">
        <f>IFERROR(#REF!/GAMSlim2!AR63,"")</f>
        <v/>
      </c>
      <c r="AT63" s="40" t="str">
        <f>IFERROR(#REF!/GAMSlim2!AS63,"")</f>
        <v/>
      </c>
      <c r="AU63" s="40" t="str">
        <f>IFERROR(#REF!/GAMSlim2!AT63,"")</f>
        <v/>
      </c>
      <c r="AV63" s="40" t="str">
        <f>IFERROR(#REF!/GAMSlim2!AU63,"")</f>
        <v/>
      </c>
      <c r="AW63" s="40" t="str">
        <f>IFERROR(#REF!/GAMSlim2!AV63,"")</f>
        <v/>
      </c>
      <c r="AX63" s="40" t="str">
        <f>IFERROR(#REF!/GAMSlim2!AW63,"")</f>
        <v/>
      </c>
      <c r="AY63" s="40" t="str">
        <f>IFERROR(#REF!/GAMSlim2!AX63,"")</f>
        <v/>
      </c>
      <c r="AZ63" s="40" t="str">
        <f>IFERROR(#REF!/GAMSlim2!AY63,"")</f>
        <v/>
      </c>
      <c r="BA63" s="40" t="str">
        <f>IFERROR(#REF!/GAMSlim2!AZ63,"")</f>
        <v/>
      </c>
      <c r="BB63" s="40" t="str">
        <f>IFERROR(#REF!/GAMSlim2!BA63,"")</f>
        <v/>
      </c>
      <c r="BC63" s="40" t="str">
        <f>IFERROR(#REF!/GAMSlim2!BB63,"")</f>
        <v/>
      </c>
      <c r="BD63" s="40" t="str">
        <f>IFERROR(#REF!/GAMSlim2!BC63,"")</f>
        <v/>
      </c>
      <c r="BE63" s="40" t="str">
        <f>IFERROR(#REF!/GAMSlim2!BD63,"")</f>
        <v/>
      </c>
      <c r="BF63" s="40" t="str">
        <f>IFERROR(#REF!/GAMSlim2!BE63,"")</f>
        <v/>
      </c>
      <c r="BG63" s="40" t="str">
        <f>IFERROR(#REF!/GAMSlim2!BF63,"")</f>
        <v/>
      </c>
      <c r="BH63" s="40" t="str">
        <f>IFERROR(#REF!/GAMSlim2!BG63,"")</f>
        <v/>
      </c>
      <c r="BI63" s="40" t="str">
        <f>IFERROR(#REF!/GAMSlim2!BH63,"")</f>
        <v/>
      </c>
      <c r="BJ63" s="40" t="str">
        <f>IFERROR(#REF!/GAMSlim2!BI63,"")</f>
        <v/>
      </c>
    </row>
    <row r="64" spans="1:62" x14ac:dyDescent="0.15">
      <c r="A64" t="e">
        <f>#REF!</f>
        <v>#REF!</v>
      </c>
      <c r="B64" t="str">
        <f>GAMSbase!A64</f>
        <v>* CARBON CYCLE PARAMETERS</v>
      </c>
      <c r="C64" s="40" t="str">
        <f>IFERROR(#REF!/GAMSlim2!B64,"")</f>
        <v/>
      </c>
      <c r="D64" s="40" t="str">
        <f>IFERROR(#REF!/GAMSlim2!C64,"")</f>
        <v/>
      </c>
      <c r="E64" s="40" t="str">
        <f>IFERROR(#REF!/GAMSlim2!D64,"")</f>
        <v/>
      </c>
      <c r="F64" s="40" t="str">
        <f>IFERROR(#REF!/GAMSlim2!E64,"")</f>
        <v/>
      </c>
      <c r="G64" s="40" t="str">
        <f>IFERROR(#REF!/GAMSlim2!F64,"")</f>
        <v/>
      </c>
      <c r="H64" s="40" t="str">
        <f>IFERROR(#REF!/GAMSlim2!G64,"")</f>
        <v/>
      </c>
      <c r="I64" s="40" t="str">
        <f>IFERROR(#REF!/GAMSlim2!H64,"")</f>
        <v/>
      </c>
      <c r="J64" s="40" t="str">
        <f>IFERROR(#REF!/GAMSlim2!I64,"")</f>
        <v/>
      </c>
      <c r="K64" s="40" t="str">
        <f>IFERROR(#REF!/GAMSlim2!J64,"")</f>
        <v/>
      </c>
      <c r="L64" s="40" t="str">
        <f>IFERROR(#REF!/GAMSlim2!K64,"")</f>
        <v/>
      </c>
      <c r="M64" s="40" t="str">
        <f>IFERROR(#REF!/GAMSlim2!L64,"")</f>
        <v/>
      </c>
      <c r="N64" s="40" t="str">
        <f>IFERROR(#REF!/GAMSlim2!M64,"")</f>
        <v/>
      </c>
      <c r="O64" s="40" t="str">
        <f>IFERROR(#REF!/GAMSlim2!N64,"")</f>
        <v/>
      </c>
      <c r="P64" s="40" t="str">
        <f>IFERROR(#REF!/GAMSlim2!O64,"")</f>
        <v/>
      </c>
      <c r="Q64" s="40" t="str">
        <f>IFERROR(#REF!/GAMSlim2!P64,"")</f>
        <v/>
      </c>
      <c r="R64" s="40" t="str">
        <f>IFERROR(#REF!/GAMSlim2!Q64,"")</f>
        <v/>
      </c>
      <c r="S64" s="40" t="str">
        <f>IFERROR(#REF!/GAMSlim2!R64,"")</f>
        <v/>
      </c>
      <c r="T64" s="40" t="str">
        <f>IFERROR(#REF!/GAMSlim2!S64,"")</f>
        <v/>
      </c>
      <c r="U64" s="40" t="str">
        <f>IFERROR(#REF!/GAMSlim2!T64,"")</f>
        <v/>
      </c>
      <c r="V64" s="40" t="str">
        <f>IFERROR(#REF!/GAMSlim2!U64,"")</f>
        <v/>
      </c>
      <c r="W64" s="40" t="str">
        <f>IFERROR(#REF!/GAMSlim2!V64,"")</f>
        <v/>
      </c>
      <c r="X64" s="40" t="str">
        <f>IFERROR(#REF!/GAMSlim2!W64,"")</f>
        <v/>
      </c>
      <c r="Y64" s="40" t="str">
        <f>IFERROR(#REF!/GAMSlim2!X64,"")</f>
        <v/>
      </c>
      <c r="Z64" s="40" t="str">
        <f>IFERROR(#REF!/GAMSlim2!Y64,"")</f>
        <v/>
      </c>
      <c r="AA64" s="40" t="str">
        <f>IFERROR(#REF!/GAMSlim2!Z64,"")</f>
        <v/>
      </c>
      <c r="AB64" s="40" t="str">
        <f>IFERROR(#REF!/GAMSlim2!AA64,"")</f>
        <v/>
      </c>
      <c r="AC64" s="40" t="str">
        <f>IFERROR(#REF!/GAMSlim2!AB64,"")</f>
        <v/>
      </c>
      <c r="AD64" s="40" t="str">
        <f>IFERROR(#REF!/GAMSlim2!AC64,"")</f>
        <v/>
      </c>
      <c r="AE64" s="40" t="str">
        <f>IFERROR(#REF!/GAMSlim2!AD64,"")</f>
        <v/>
      </c>
      <c r="AF64" s="40" t="str">
        <f>IFERROR(#REF!/GAMSlim2!AE64,"")</f>
        <v/>
      </c>
      <c r="AG64" s="40" t="str">
        <f>IFERROR(#REF!/GAMSlim2!AF64,"")</f>
        <v/>
      </c>
      <c r="AH64" s="40" t="str">
        <f>IFERROR(#REF!/GAMSlim2!AG64,"")</f>
        <v/>
      </c>
      <c r="AI64" s="40" t="str">
        <f>IFERROR(#REF!/GAMSlim2!AH64,"")</f>
        <v/>
      </c>
      <c r="AJ64" s="40" t="str">
        <f>IFERROR(#REF!/GAMSlim2!AI64,"")</f>
        <v/>
      </c>
      <c r="AK64" s="40" t="str">
        <f>IFERROR(#REF!/GAMSlim2!AJ64,"")</f>
        <v/>
      </c>
      <c r="AL64" s="40" t="str">
        <f>IFERROR(#REF!/GAMSlim2!AK64,"")</f>
        <v/>
      </c>
      <c r="AM64" s="40" t="str">
        <f>IFERROR(#REF!/GAMSlim2!AL64,"")</f>
        <v/>
      </c>
      <c r="AN64" s="40" t="str">
        <f>IFERROR(#REF!/GAMSlim2!AM64,"")</f>
        <v/>
      </c>
      <c r="AO64" s="40" t="str">
        <f>IFERROR(#REF!/GAMSlim2!AN64,"")</f>
        <v/>
      </c>
      <c r="AP64" s="40" t="str">
        <f>IFERROR(#REF!/GAMSlim2!AO64,"")</f>
        <v/>
      </c>
      <c r="AQ64" s="40" t="str">
        <f>IFERROR(#REF!/GAMSlim2!AP64,"")</f>
        <v/>
      </c>
      <c r="AR64" s="40" t="str">
        <f>IFERROR(#REF!/GAMSlim2!AQ64,"")</f>
        <v/>
      </c>
      <c r="AS64" s="40" t="str">
        <f>IFERROR(#REF!/GAMSlim2!AR64,"")</f>
        <v/>
      </c>
      <c r="AT64" s="40" t="str">
        <f>IFERROR(#REF!/GAMSlim2!AS64,"")</f>
        <v/>
      </c>
      <c r="AU64" s="40" t="str">
        <f>IFERROR(#REF!/GAMSlim2!AT64,"")</f>
        <v/>
      </c>
      <c r="AV64" s="40" t="str">
        <f>IFERROR(#REF!/GAMSlim2!AU64,"")</f>
        <v/>
      </c>
      <c r="AW64" s="40" t="str">
        <f>IFERROR(#REF!/GAMSlim2!AV64,"")</f>
        <v/>
      </c>
      <c r="AX64" s="40" t="str">
        <f>IFERROR(#REF!/GAMSlim2!AW64,"")</f>
        <v/>
      </c>
      <c r="AY64" s="40" t="str">
        <f>IFERROR(#REF!/GAMSlim2!AX64,"")</f>
        <v/>
      </c>
      <c r="AZ64" s="40" t="str">
        <f>IFERROR(#REF!/GAMSlim2!AY64,"")</f>
        <v/>
      </c>
      <c r="BA64" s="40" t="str">
        <f>IFERROR(#REF!/GAMSlim2!AZ64,"")</f>
        <v/>
      </c>
      <c r="BB64" s="40" t="str">
        <f>IFERROR(#REF!/GAMSlim2!BA64,"")</f>
        <v/>
      </c>
      <c r="BC64" s="40" t="str">
        <f>IFERROR(#REF!/GAMSlim2!BB64,"")</f>
        <v/>
      </c>
      <c r="BD64" s="40" t="str">
        <f>IFERROR(#REF!/GAMSlim2!BC64,"")</f>
        <v/>
      </c>
      <c r="BE64" s="40" t="str">
        <f>IFERROR(#REF!/GAMSlim2!BD64,"")</f>
        <v/>
      </c>
      <c r="BF64" s="40" t="str">
        <f>IFERROR(#REF!/GAMSlim2!BE64,"")</f>
        <v/>
      </c>
      <c r="BG64" s="40" t="str">
        <f>IFERROR(#REF!/GAMSlim2!BF64,"")</f>
        <v/>
      </c>
      <c r="BH64" s="40" t="str">
        <f>IFERROR(#REF!/GAMSlim2!BG64,"")</f>
        <v/>
      </c>
      <c r="BI64" s="40" t="str">
        <f>IFERROR(#REF!/GAMSlim2!BH64,"")</f>
        <v/>
      </c>
      <c r="BJ64" s="40" t="str">
        <f>IFERROR(#REF!/GAMSlim2!BI64,"")</f>
        <v/>
      </c>
    </row>
    <row r="65" spans="1:62" x14ac:dyDescent="0.15">
      <c r="A65" t="e">
        <f>#REF!</f>
        <v>#REF!</v>
      </c>
      <c r="B65" t="str">
        <f>GAMSbase!A65</f>
        <v>AtA b11</v>
      </c>
      <c r="C65" s="40" t="str">
        <f>IFERROR(#REF!/GAMSlim2!B65,"")</f>
        <v/>
      </c>
      <c r="D65" s="40" t="str">
        <f>IFERROR(#REF!/GAMSlim2!C65,"")</f>
        <v/>
      </c>
      <c r="E65" s="40" t="str">
        <f>IFERROR(#REF!/GAMSlim2!D65,"")</f>
        <v/>
      </c>
      <c r="F65" s="40" t="str">
        <f>IFERROR(#REF!/GAMSlim2!E65,"")</f>
        <v/>
      </c>
      <c r="G65" s="40" t="str">
        <f>IFERROR(#REF!/GAMSlim2!F65,"")</f>
        <v/>
      </c>
      <c r="H65" s="40" t="str">
        <f>IFERROR(#REF!/GAMSlim2!G65,"")</f>
        <v/>
      </c>
      <c r="I65" s="40" t="str">
        <f>IFERROR(#REF!/GAMSlim2!H65,"")</f>
        <v/>
      </c>
      <c r="J65" s="40" t="str">
        <f>IFERROR(#REF!/GAMSlim2!I65,"")</f>
        <v/>
      </c>
      <c r="K65" s="40" t="str">
        <f>IFERROR(#REF!/GAMSlim2!J65,"")</f>
        <v/>
      </c>
      <c r="L65" s="40" t="str">
        <f>IFERROR(#REF!/GAMSlim2!K65,"")</f>
        <v/>
      </c>
      <c r="M65" s="40" t="str">
        <f>IFERROR(#REF!/GAMSlim2!L65,"")</f>
        <v/>
      </c>
      <c r="N65" s="40" t="str">
        <f>IFERROR(#REF!/GAMSlim2!M65,"")</f>
        <v/>
      </c>
      <c r="O65" s="40" t="str">
        <f>IFERROR(#REF!/GAMSlim2!N65,"")</f>
        <v/>
      </c>
      <c r="P65" s="40" t="str">
        <f>IFERROR(#REF!/GAMSlim2!O65,"")</f>
        <v/>
      </c>
      <c r="Q65" s="40" t="str">
        <f>IFERROR(#REF!/GAMSlim2!P65,"")</f>
        <v/>
      </c>
      <c r="R65" s="40" t="str">
        <f>IFERROR(#REF!/GAMSlim2!Q65,"")</f>
        <v/>
      </c>
      <c r="S65" s="40" t="str">
        <f>IFERROR(#REF!/GAMSlim2!R65,"")</f>
        <v/>
      </c>
      <c r="T65" s="40" t="str">
        <f>IFERROR(#REF!/GAMSlim2!S65,"")</f>
        <v/>
      </c>
      <c r="U65" s="40" t="str">
        <f>IFERROR(#REF!/GAMSlim2!T65,"")</f>
        <v/>
      </c>
      <c r="V65" s="40" t="str">
        <f>IFERROR(#REF!/GAMSlim2!U65,"")</f>
        <v/>
      </c>
      <c r="W65" s="40" t="str">
        <f>IFERROR(#REF!/GAMSlim2!V65,"")</f>
        <v/>
      </c>
      <c r="X65" s="40" t="str">
        <f>IFERROR(#REF!/GAMSlim2!W65,"")</f>
        <v/>
      </c>
      <c r="Y65" s="40" t="str">
        <f>IFERROR(#REF!/GAMSlim2!X65,"")</f>
        <v/>
      </c>
      <c r="Z65" s="40" t="str">
        <f>IFERROR(#REF!/GAMSlim2!Y65,"")</f>
        <v/>
      </c>
      <c r="AA65" s="40" t="str">
        <f>IFERROR(#REF!/GAMSlim2!Z65,"")</f>
        <v/>
      </c>
      <c r="AB65" s="40" t="str">
        <f>IFERROR(#REF!/GAMSlim2!AA65,"")</f>
        <v/>
      </c>
      <c r="AC65" s="40" t="str">
        <f>IFERROR(#REF!/GAMSlim2!AB65,"")</f>
        <v/>
      </c>
      <c r="AD65" s="40" t="str">
        <f>IFERROR(#REF!/GAMSlim2!AC65,"")</f>
        <v/>
      </c>
      <c r="AE65" s="40" t="str">
        <f>IFERROR(#REF!/GAMSlim2!AD65,"")</f>
        <v/>
      </c>
      <c r="AF65" s="40" t="str">
        <f>IFERROR(#REF!/GAMSlim2!AE65,"")</f>
        <v/>
      </c>
      <c r="AG65" s="40" t="str">
        <f>IFERROR(#REF!/GAMSlim2!AF65,"")</f>
        <v/>
      </c>
      <c r="AH65" s="40" t="str">
        <f>IFERROR(#REF!/GAMSlim2!AG65,"")</f>
        <v/>
      </c>
      <c r="AI65" s="40" t="str">
        <f>IFERROR(#REF!/GAMSlim2!AH65,"")</f>
        <v/>
      </c>
      <c r="AJ65" s="40" t="str">
        <f>IFERROR(#REF!/GAMSlim2!AI65,"")</f>
        <v/>
      </c>
      <c r="AK65" s="40" t="str">
        <f>IFERROR(#REF!/GAMSlim2!AJ65,"")</f>
        <v/>
      </c>
      <c r="AL65" s="40" t="str">
        <f>IFERROR(#REF!/GAMSlim2!AK65,"")</f>
        <v/>
      </c>
      <c r="AM65" s="40" t="str">
        <f>IFERROR(#REF!/GAMSlim2!AL65,"")</f>
        <v/>
      </c>
      <c r="AN65" s="40" t="str">
        <f>IFERROR(#REF!/GAMSlim2!AM65,"")</f>
        <v/>
      </c>
      <c r="AO65" s="40" t="str">
        <f>IFERROR(#REF!/GAMSlim2!AN65,"")</f>
        <v/>
      </c>
      <c r="AP65" s="40" t="str">
        <f>IFERROR(#REF!/GAMSlim2!AO65,"")</f>
        <v/>
      </c>
      <c r="AQ65" s="40" t="str">
        <f>IFERROR(#REF!/GAMSlim2!AP65,"")</f>
        <v/>
      </c>
      <c r="AR65" s="40" t="str">
        <f>IFERROR(#REF!/GAMSlim2!AQ65,"")</f>
        <v/>
      </c>
      <c r="AS65" s="40" t="str">
        <f>IFERROR(#REF!/GAMSlim2!AR65,"")</f>
        <v/>
      </c>
      <c r="AT65" s="40" t="str">
        <f>IFERROR(#REF!/GAMSlim2!AS65,"")</f>
        <v/>
      </c>
      <c r="AU65" s="40" t="str">
        <f>IFERROR(#REF!/GAMSlim2!AT65,"")</f>
        <v/>
      </c>
      <c r="AV65" s="40" t="str">
        <f>IFERROR(#REF!/GAMSlim2!AU65,"")</f>
        <v/>
      </c>
      <c r="AW65" s="40" t="str">
        <f>IFERROR(#REF!/GAMSlim2!AV65,"")</f>
        <v/>
      </c>
      <c r="AX65" s="40" t="str">
        <f>IFERROR(#REF!/GAMSlim2!AW65,"")</f>
        <v/>
      </c>
      <c r="AY65" s="40" t="str">
        <f>IFERROR(#REF!/GAMSlim2!AX65,"")</f>
        <v/>
      </c>
      <c r="AZ65" s="40" t="str">
        <f>IFERROR(#REF!/GAMSlim2!AY65,"")</f>
        <v/>
      </c>
      <c r="BA65" s="40" t="str">
        <f>IFERROR(#REF!/GAMSlim2!AZ65,"")</f>
        <v/>
      </c>
      <c r="BB65" s="40" t="str">
        <f>IFERROR(#REF!/GAMSlim2!BA65,"")</f>
        <v/>
      </c>
      <c r="BC65" s="40" t="str">
        <f>IFERROR(#REF!/GAMSlim2!BB65,"")</f>
        <v/>
      </c>
      <c r="BD65" s="40" t="str">
        <f>IFERROR(#REF!/GAMSlim2!BC65,"")</f>
        <v/>
      </c>
      <c r="BE65" s="40" t="str">
        <f>IFERROR(#REF!/GAMSlim2!BD65,"")</f>
        <v/>
      </c>
      <c r="BF65" s="40" t="str">
        <f>IFERROR(#REF!/GAMSlim2!BE65,"")</f>
        <v/>
      </c>
      <c r="BG65" s="40" t="str">
        <f>IFERROR(#REF!/GAMSlim2!BF65,"")</f>
        <v/>
      </c>
      <c r="BH65" s="40" t="str">
        <f>IFERROR(#REF!/GAMSlim2!BG65,"")</f>
        <v/>
      </c>
      <c r="BI65" s="40" t="str">
        <f>IFERROR(#REF!/GAMSlim2!BH65,"")</f>
        <v/>
      </c>
      <c r="BJ65" s="40" t="str">
        <f>IFERROR(#REF!/GAMSlim2!BI65,"")</f>
        <v/>
      </c>
    </row>
    <row r="66" spans="1:62" x14ac:dyDescent="0.15">
      <c r="A66" t="e">
        <f>#REF!</f>
        <v>#REF!</v>
      </c>
      <c r="B66" t="str">
        <f>GAMSbase!A66</f>
        <v>BtA b21</v>
      </c>
      <c r="C66" s="40" t="str">
        <f>IFERROR(#REF!/GAMSlim2!B66,"")</f>
        <v/>
      </c>
      <c r="D66" s="40" t="str">
        <f>IFERROR(#REF!/GAMSlim2!C66,"")</f>
        <v/>
      </c>
      <c r="E66" s="40" t="str">
        <f>IFERROR(#REF!/GAMSlim2!D66,"")</f>
        <v/>
      </c>
      <c r="F66" s="40" t="str">
        <f>IFERROR(#REF!/GAMSlim2!E66,"")</f>
        <v/>
      </c>
      <c r="G66" s="40" t="str">
        <f>IFERROR(#REF!/GAMSlim2!F66,"")</f>
        <v/>
      </c>
      <c r="H66" s="40" t="str">
        <f>IFERROR(#REF!/GAMSlim2!G66,"")</f>
        <v/>
      </c>
      <c r="I66" s="40" t="str">
        <f>IFERROR(#REF!/GAMSlim2!H66,"")</f>
        <v/>
      </c>
      <c r="J66" s="40" t="str">
        <f>IFERROR(#REF!/GAMSlim2!I66,"")</f>
        <v/>
      </c>
      <c r="K66" s="40" t="str">
        <f>IFERROR(#REF!/GAMSlim2!J66,"")</f>
        <v/>
      </c>
      <c r="L66" s="40" t="str">
        <f>IFERROR(#REF!/GAMSlim2!K66,"")</f>
        <v/>
      </c>
      <c r="M66" s="40" t="str">
        <f>IFERROR(#REF!/GAMSlim2!L66,"")</f>
        <v/>
      </c>
      <c r="N66" s="40" t="str">
        <f>IFERROR(#REF!/GAMSlim2!M66,"")</f>
        <v/>
      </c>
      <c r="O66" s="40" t="str">
        <f>IFERROR(#REF!/GAMSlim2!N66,"")</f>
        <v/>
      </c>
      <c r="P66" s="40" t="str">
        <f>IFERROR(#REF!/GAMSlim2!O66,"")</f>
        <v/>
      </c>
      <c r="Q66" s="40" t="str">
        <f>IFERROR(#REF!/GAMSlim2!P66,"")</f>
        <v/>
      </c>
      <c r="R66" s="40" t="str">
        <f>IFERROR(#REF!/GAMSlim2!Q66,"")</f>
        <v/>
      </c>
      <c r="S66" s="40" t="str">
        <f>IFERROR(#REF!/GAMSlim2!R66,"")</f>
        <v/>
      </c>
      <c r="T66" s="40" t="str">
        <f>IFERROR(#REF!/GAMSlim2!S66,"")</f>
        <v/>
      </c>
      <c r="U66" s="40" t="str">
        <f>IFERROR(#REF!/GAMSlim2!T66,"")</f>
        <v/>
      </c>
      <c r="V66" s="40" t="str">
        <f>IFERROR(#REF!/GAMSlim2!U66,"")</f>
        <v/>
      </c>
      <c r="W66" s="40" t="str">
        <f>IFERROR(#REF!/GAMSlim2!V66,"")</f>
        <v/>
      </c>
      <c r="X66" s="40" t="str">
        <f>IFERROR(#REF!/GAMSlim2!W66,"")</f>
        <v/>
      </c>
      <c r="Y66" s="40" t="str">
        <f>IFERROR(#REF!/GAMSlim2!X66,"")</f>
        <v/>
      </c>
      <c r="Z66" s="40" t="str">
        <f>IFERROR(#REF!/GAMSlim2!Y66,"")</f>
        <v/>
      </c>
      <c r="AA66" s="40" t="str">
        <f>IFERROR(#REF!/GAMSlim2!Z66,"")</f>
        <v/>
      </c>
      <c r="AB66" s="40" t="str">
        <f>IFERROR(#REF!/GAMSlim2!AA66,"")</f>
        <v/>
      </c>
      <c r="AC66" s="40" t="str">
        <f>IFERROR(#REF!/GAMSlim2!AB66,"")</f>
        <v/>
      </c>
      <c r="AD66" s="40" t="str">
        <f>IFERROR(#REF!/GAMSlim2!AC66,"")</f>
        <v/>
      </c>
      <c r="AE66" s="40" t="str">
        <f>IFERROR(#REF!/GAMSlim2!AD66,"")</f>
        <v/>
      </c>
      <c r="AF66" s="40" t="str">
        <f>IFERROR(#REF!/GAMSlim2!AE66,"")</f>
        <v/>
      </c>
      <c r="AG66" s="40" t="str">
        <f>IFERROR(#REF!/GAMSlim2!AF66,"")</f>
        <v/>
      </c>
      <c r="AH66" s="40" t="str">
        <f>IFERROR(#REF!/GAMSlim2!AG66,"")</f>
        <v/>
      </c>
      <c r="AI66" s="40" t="str">
        <f>IFERROR(#REF!/GAMSlim2!AH66,"")</f>
        <v/>
      </c>
      <c r="AJ66" s="40" t="str">
        <f>IFERROR(#REF!/GAMSlim2!AI66,"")</f>
        <v/>
      </c>
      <c r="AK66" s="40" t="str">
        <f>IFERROR(#REF!/GAMSlim2!AJ66,"")</f>
        <v/>
      </c>
      <c r="AL66" s="40" t="str">
        <f>IFERROR(#REF!/GAMSlim2!AK66,"")</f>
        <v/>
      </c>
      <c r="AM66" s="40" t="str">
        <f>IFERROR(#REF!/GAMSlim2!AL66,"")</f>
        <v/>
      </c>
      <c r="AN66" s="40" t="str">
        <f>IFERROR(#REF!/GAMSlim2!AM66,"")</f>
        <v/>
      </c>
      <c r="AO66" s="40" t="str">
        <f>IFERROR(#REF!/GAMSlim2!AN66,"")</f>
        <v/>
      </c>
      <c r="AP66" s="40" t="str">
        <f>IFERROR(#REF!/GAMSlim2!AO66,"")</f>
        <v/>
      </c>
      <c r="AQ66" s="40" t="str">
        <f>IFERROR(#REF!/GAMSlim2!AP66,"")</f>
        <v/>
      </c>
      <c r="AR66" s="40" t="str">
        <f>IFERROR(#REF!/GAMSlim2!AQ66,"")</f>
        <v/>
      </c>
      <c r="AS66" s="40" t="str">
        <f>IFERROR(#REF!/GAMSlim2!AR66,"")</f>
        <v/>
      </c>
      <c r="AT66" s="40" t="str">
        <f>IFERROR(#REF!/GAMSlim2!AS66,"")</f>
        <v/>
      </c>
      <c r="AU66" s="40" t="str">
        <f>IFERROR(#REF!/GAMSlim2!AT66,"")</f>
        <v/>
      </c>
      <c r="AV66" s="40" t="str">
        <f>IFERROR(#REF!/GAMSlim2!AU66,"")</f>
        <v/>
      </c>
      <c r="AW66" s="40" t="str">
        <f>IFERROR(#REF!/GAMSlim2!AV66,"")</f>
        <v/>
      </c>
      <c r="AX66" s="40" t="str">
        <f>IFERROR(#REF!/GAMSlim2!AW66,"")</f>
        <v/>
      </c>
      <c r="AY66" s="40" t="str">
        <f>IFERROR(#REF!/GAMSlim2!AX66,"")</f>
        <v/>
      </c>
      <c r="AZ66" s="40" t="str">
        <f>IFERROR(#REF!/GAMSlim2!AY66,"")</f>
        <v/>
      </c>
      <c r="BA66" s="40" t="str">
        <f>IFERROR(#REF!/GAMSlim2!AZ66,"")</f>
        <v/>
      </c>
      <c r="BB66" s="40" t="str">
        <f>IFERROR(#REF!/GAMSlim2!BA66,"")</f>
        <v/>
      </c>
      <c r="BC66" s="40" t="str">
        <f>IFERROR(#REF!/GAMSlim2!BB66,"")</f>
        <v/>
      </c>
      <c r="BD66" s="40" t="str">
        <f>IFERROR(#REF!/GAMSlim2!BC66,"")</f>
        <v/>
      </c>
      <c r="BE66" s="40" t="str">
        <f>IFERROR(#REF!/GAMSlim2!BD66,"")</f>
        <v/>
      </c>
      <c r="BF66" s="40" t="str">
        <f>IFERROR(#REF!/GAMSlim2!BE66,"")</f>
        <v/>
      </c>
      <c r="BG66" s="40" t="str">
        <f>IFERROR(#REF!/GAMSlim2!BF66,"")</f>
        <v/>
      </c>
      <c r="BH66" s="40" t="str">
        <f>IFERROR(#REF!/GAMSlim2!BG66,"")</f>
        <v/>
      </c>
      <c r="BI66" s="40" t="str">
        <f>IFERROR(#REF!/GAMSlim2!BH66,"")</f>
        <v/>
      </c>
      <c r="BJ66" s="40" t="str">
        <f>IFERROR(#REF!/GAMSlim2!BI66,"")</f>
        <v/>
      </c>
    </row>
    <row r="67" spans="1:62" x14ac:dyDescent="0.15">
      <c r="A67" t="e">
        <f>#REF!</f>
        <v>#REF!</v>
      </c>
      <c r="B67" t="str">
        <f>GAMSbase!A67</f>
        <v>AtB b12</v>
      </c>
      <c r="C67" s="40" t="str">
        <f>IFERROR(#REF!/GAMSlim2!B67,"")</f>
        <v/>
      </c>
      <c r="D67" s="40" t="str">
        <f>IFERROR(#REF!/GAMSlim2!C67,"")</f>
        <v/>
      </c>
      <c r="E67" s="40" t="str">
        <f>IFERROR(#REF!/GAMSlim2!D67,"")</f>
        <v/>
      </c>
      <c r="F67" s="40" t="str">
        <f>IFERROR(#REF!/GAMSlim2!E67,"")</f>
        <v/>
      </c>
      <c r="G67" s="40" t="str">
        <f>IFERROR(#REF!/GAMSlim2!F67,"")</f>
        <v/>
      </c>
      <c r="H67" s="40" t="str">
        <f>IFERROR(#REF!/GAMSlim2!G67,"")</f>
        <v/>
      </c>
      <c r="I67" s="40" t="str">
        <f>IFERROR(#REF!/GAMSlim2!H67,"")</f>
        <v/>
      </c>
      <c r="J67" s="40" t="str">
        <f>IFERROR(#REF!/GAMSlim2!I67,"")</f>
        <v/>
      </c>
      <c r="K67" s="40" t="str">
        <f>IFERROR(#REF!/GAMSlim2!J67,"")</f>
        <v/>
      </c>
      <c r="L67" s="40" t="str">
        <f>IFERROR(#REF!/GAMSlim2!K67,"")</f>
        <v/>
      </c>
      <c r="M67" s="40" t="str">
        <f>IFERROR(#REF!/GAMSlim2!L67,"")</f>
        <v/>
      </c>
      <c r="N67" s="40" t="str">
        <f>IFERROR(#REF!/GAMSlim2!M67,"")</f>
        <v/>
      </c>
      <c r="O67" s="40" t="str">
        <f>IFERROR(#REF!/GAMSlim2!N67,"")</f>
        <v/>
      </c>
      <c r="P67" s="40" t="str">
        <f>IFERROR(#REF!/GAMSlim2!O67,"")</f>
        <v/>
      </c>
      <c r="Q67" s="40" t="str">
        <f>IFERROR(#REF!/GAMSlim2!P67,"")</f>
        <v/>
      </c>
      <c r="R67" s="40" t="str">
        <f>IFERROR(#REF!/GAMSlim2!Q67,"")</f>
        <v/>
      </c>
      <c r="S67" s="40" t="str">
        <f>IFERROR(#REF!/GAMSlim2!R67,"")</f>
        <v/>
      </c>
      <c r="T67" s="40" t="str">
        <f>IFERROR(#REF!/GAMSlim2!S67,"")</f>
        <v/>
      </c>
      <c r="U67" s="40" t="str">
        <f>IFERROR(#REF!/GAMSlim2!T67,"")</f>
        <v/>
      </c>
      <c r="V67" s="40" t="str">
        <f>IFERROR(#REF!/GAMSlim2!U67,"")</f>
        <v/>
      </c>
      <c r="W67" s="40" t="str">
        <f>IFERROR(#REF!/GAMSlim2!V67,"")</f>
        <v/>
      </c>
      <c r="X67" s="40" t="str">
        <f>IFERROR(#REF!/GAMSlim2!W67,"")</f>
        <v/>
      </c>
      <c r="Y67" s="40" t="str">
        <f>IFERROR(#REF!/GAMSlim2!X67,"")</f>
        <v/>
      </c>
      <c r="Z67" s="40" t="str">
        <f>IFERROR(#REF!/GAMSlim2!Y67,"")</f>
        <v/>
      </c>
      <c r="AA67" s="40" t="str">
        <f>IFERROR(#REF!/GAMSlim2!Z67,"")</f>
        <v/>
      </c>
      <c r="AB67" s="40" t="str">
        <f>IFERROR(#REF!/GAMSlim2!AA67,"")</f>
        <v/>
      </c>
      <c r="AC67" s="40" t="str">
        <f>IFERROR(#REF!/GAMSlim2!AB67,"")</f>
        <v/>
      </c>
      <c r="AD67" s="40" t="str">
        <f>IFERROR(#REF!/GAMSlim2!AC67,"")</f>
        <v/>
      </c>
      <c r="AE67" s="40" t="str">
        <f>IFERROR(#REF!/GAMSlim2!AD67,"")</f>
        <v/>
      </c>
      <c r="AF67" s="40" t="str">
        <f>IFERROR(#REF!/GAMSlim2!AE67,"")</f>
        <v/>
      </c>
      <c r="AG67" s="40" t="str">
        <f>IFERROR(#REF!/GAMSlim2!AF67,"")</f>
        <v/>
      </c>
      <c r="AH67" s="40" t="str">
        <f>IFERROR(#REF!/GAMSlim2!AG67,"")</f>
        <v/>
      </c>
      <c r="AI67" s="40" t="str">
        <f>IFERROR(#REF!/GAMSlim2!AH67,"")</f>
        <v/>
      </c>
      <c r="AJ67" s="40" t="str">
        <f>IFERROR(#REF!/GAMSlim2!AI67,"")</f>
        <v/>
      </c>
      <c r="AK67" s="40" t="str">
        <f>IFERROR(#REF!/GAMSlim2!AJ67,"")</f>
        <v/>
      </c>
      <c r="AL67" s="40" t="str">
        <f>IFERROR(#REF!/GAMSlim2!AK67,"")</f>
        <v/>
      </c>
      <c r="AM67" s="40" t="str">
        <f>IFERROR(#REF!/GAMSlim2!AL67,"")</f>
        <v/>
      </c>
      <c r="AN67" s="40" t="str">
        <f>IFERROR(#REF!/GAMSlim2!AM67,"")</f>
        <v/>
      </c>
      <c r="AO67" s="40" t="str">
        <f>IFERROR(#REF!/GAMSlim2!AN67,"")</f>
        <v/>
      </c>
      <c r="AP67" s="40" t="str">
        <f>IFERROR(#REF!/GAMSlim2!AO67,"")</f>
        <v/>
      </c>
      <c r="AQ67" s="40" t="str">
        <f>IFERROR(#REF!/GAMSlim2!AP67,"")</f>
        <v/>
      </c>
      <c r="AR67" s="40" t="str">
        <f>IFERROR(#REF!/GAMSlim2!AQ67,"")</f>
        <v/>
      </c>
      <c r="AS67" s="40" t="str">
        <f>IFERROR(#REF!/GAMSlim2!AR67,"")</f>
        <v/>
      </c>
      <c r="AT67" s="40" t="str">
        <f>IFERROR(#REF!/GAMSlim2!AS67,"")</f>
        <v/>
      </c>
      <c r="AU67" s="40" t="str">
        <f>IFERROR(#REF!/GAMSlim2!AT67,"")</f>
        <v/>
      </c>
      <c r="AV67" s="40" t="str">
        <f>IFERROR(#REF!/GAMSlim2!AU67,"")</f>
        <v/>
      </c>
      <c r="AW67" s="40" t="str">
        <f>IFERROR(#REF!/GAMSlim2!AV67,"")</f>
        <v/>
      </c>
      <c r="AX67" s="40" t="str">
        <f>IFERROR(#REF!/GAMSlim2!AW67,"")</f>
        <v/>
      </c>
      <c r="AY67" s="40" t="str">
        <f>IFERROR(#REF!/GAMSlim2!AX67,"")</f>
        <v/>
      </c>
      <c r="AZ67" s="40" t="str">
        <f>IFERROR(#REF!/GAMSlim2!AY67,"")</f>
        <v/>
      </c>
      <c r="BA67" s="40" t="str">
        <f>IFERROR(#REF!/GAMSlim2!AZ67,"")</f>
        <v/>
      </c>
      <c r="BB67" s="40" t="str">
        <f>IFERROR(#REF!/GAMSlim2!BA67,"")</f>
        <v/>
      </c>
      <c r="BC67" s="40" t="str">
        <f>IFERROR(#REF!/GAMSlim2!BB67,"")</f>
        <v/>
      </c>
      <c r="BD67" s="40" t="str">
        <f>IFERROR(#REF!/GAMSlim2!BC67,"")</f>
        <v/>
      </c>
      <c r="BE67" s="40" t="str">
        <f>IFERROR(#REF!/GAMSlim2!BD67,"")</f>
        <v/>
      </c>
      <c r="BF67" s="40" t="str">
        <f>IFERROR(#REF!/GAMSlim2!BE67,"")</f>
        <v/>
      </c>
      <c r="BG67" s="40" t="str">
        <f>IFERROR(#REF!/GAMSlim2!BF67,"")</f>
        <v/>
      </c>
      <c r="BH67" s="40" t="str">
        <f>IFERROR(#REF!/GAMSlim2!BG67,"")</f>
        <v/>
      </c>
      <c r="BI67" s="40" t="str">
        <f>IFERROR(#REF!/GAMSlim2!BH67,"")</f>
        <v/>
      </c>
      <c r="BJ67" s="40" t="str">
        <f>IFERROR(#REF!/GAMSlim2!BI67,"")</f>
        <v/>
      </c>
    </row>
    <row r="68" spans="1:62" x14ac:dyDescent="0.15">
      <c r="A68" t="e">
        <f>#REF!</f>
        <v>#REF!</v>
      </c>
      <c r="B68" t="str">
        <f>GAMSbase!A68</f>
        <v>BtB b22</v>
      </c>
      <c r="C68" s="40" t="str">
        <f>IFERROR(#REF!/GAMSlim2!B68,"")</f>
        <v/>
      </c>
      <c r="D68" s="40" t="str">
        <f>IFERROR(#REF!/GAMSlim2!C68,"")</f>
        <v/>
      </c>
      <c r="E68" s="40" t="str">
        <f>IFERROR(#REF!/GAMSlim2!D68,"")</f>
        <v/>
      </c>
      <c r="F68" s="40" t="str">
        <f>IFERROR(#REF!/GAMSlim2!E68,"")</f>
        <v/>
      </c>
      <c r="G68" s="40" t="str">
        <f>IFERROR(#REF!/GAMSlim2!F68,"")</f>
        <v/>
      </c>
      <c r="H68" s="40" t="str">
        <f>IFERROR(#REF!/GAMSlim2!G68,"")</f>
        <v/>
      </c>
      <c r="I68" s="40" t="str">
        <f>IFERROR(#REF!/GAMSlim2!H68,"")</f>
        <v/>
      </c>
      <c r="J68" s="40" t="str">
        <f>IFERROR(#REF!/GAMSlim2!I68,"")</f>
        <v/>
      </c>
      <c r="K68" s="40" t="str">
        <f>IFERROR(#REF!/GAMSlim2!J68,"")</f>
        <v/>
      </c>
      <c r="L68" s="40" t="str">
        <f>IFERROR(#REF!/GAMSlim2!K68,"")</f>
        <v/>
      </c>
      <c r="M68" s="40" t="str">
        <f>IFERROR(#REF!/GAMSlim2!L68,"")</f>
        <v/>
      </c>
      <c r="N68" s="40" t="str">
        <f>IFERROR(#REF!/GAMSlim2!M68,"")</f>
        <v/>
      </c>
      <c r="O68" s="40" t="str">
        <f>IFERROR(#REF!/GAMSlim2!N68,"")</f>
        <v/>
      </c>
      <c r="P68" s="40" t="str">
        <f>IFERROR(#REF!/GAMSlim2!O68,"")</f>
        <v/>
      </c>
      <c r="Q68" s="40" t="str">
        <f>IFERROR(#REF!/GAMSlim2!P68,"")</f>
        <v/>
      </c>
      <c r="R68" s="40" t="str">
        <f>IFERROR(#REF!/GAMSlim2!Q68,"")</f>
        <v/>
      </c>
      <c r="S68" s="40" t="str">
        <f>IFERROR(#REF!/GAMSlim2!R68,"")</f>
        <v/>
      </c>
      <c r="T68" s="40" t="str">
        <f>IFERROR(#REF!/GAMSlim2!S68,"")</f>
        <v/>
      </c>
      <c r="U68" s="40" t="str">
        <f>IFERROR(#REF!/GAMSlim2!T68,"")</f>
        <v/>
      </c>
      <c r="V68" s="40" t="str">
        <f>IFERROR(#REF!/GAMSlim2!U68,"")</f>
        <v/>
      </c>
      <c r="W68" s="40" t="str">
        <f>IFERROR(#REF!/GAMSlim2!V68,"")</f>
        <v/>
      </c>
      <c r="X68" s="40" t="str">
        <f>IFERROR(#REF!/GAMSlim2!W68,"")</f>
        <v/>
      </c>
      <c r="Y68" s="40" t="str">
        <f>IFERROR(#REF!/GAMSlim2!X68,"")</f>
        <v/>
      </c>
      <c r="Z68" s="40" t="str">
        <f>IFERROR(#REF!/GAMSlim2!Y68,"")</f>
        <v/>
      </c>
      <c r="AA68" s="40" t="str">
        <f>IFERROR(#REF!/GAMSlim2!Z68,"")</f>
        <v/>
      </c>
      <c r="AB68" s="40" t="str">
        <f>IFERROR(#REF!/GAMSlim2!AA68,"")</f>
        <v/>
      </c>
      <c r="AC68" s="40" t="str">
        <f>IFERROR(#REF!/GAMSlim2!AB68,"")</f>
        <v/>
      </c>
      <c r="AD68" s="40" t="str">
        <f>IFERROR(#REF!/GAMSlim2!AC68,"")</f>
        <v/>
      </c>
      <c r="AE68" s="40" t="str">
        <f>IFERROR(#REF!/GAMSlim2!AD68,"")</f>
        <v/>
      </c>
      <c r="AF68" s="40" t="str">
        <f>IFERROR(#REF!/GAMSlim2!AE68,"")</f>
        <v/>
      </c>
      <c r="AG68" s="40" t="str">
        <f>IFERROR(#REF!/GAMSlim2!AF68,"")</f>
        <v/>
      </c>
      <c r="AH68" s="40" t="str">
        <f>IFERROR(#REF!/GAMSlim2!AG68,"")</f>
        <v/>
      </c>
      <c r="AI68" s="40" t="str">
        <f>IFERROR(#REF!/GAMSlim2!AH68,"")</f>
        <v/>
      </c>
      <c r="AJ68" s="40" t="str">
        <f>IFERROR(#REF!/GAMSlim2!AI68,"")</f>
        <v/>
      </c>
      <c r="AK68" s="40" t="str">
        <f>IFERROR(#REF!/GAMSlim2!AJ68,"")</f>
        <v/>
      </c>
      <c r="AL68" s="40" t="str">
        <f>IFERROR(#REF!/GAMSlim2!AK68,"")</f>
        <v/>
      </c>
      <c r="AM68" s="40" t="str">
        <f>IFERROR(#REF!/GAMSlim2!AL68,"")</f>
        <v/>
      </c>
      <c r="AN68" s="40" t="str">
        <f>IFERROR(#REF!/GAMSlim2!AM68,"")</f>
        <v/>
      </c>
      <c r="AO68" s="40" t="str">
        <f>IFERROR(#REF!/GAMSlim2!AN68,"")</f>
        <v/>
      </c>
      <c r="AP68" s="40" t="str">
        <f>IFERROR(#REF!/GAMSlim2!AO68,"")</f>
        <v/>
      </c>
      <c r="AQ68" s="40" t="str">
        <f>IFERROR(#REF!/GAMSlim2!AP68,"")</f>
        <v/>
      </c>
      <c r="AR68" s="40" t="str">
        <f>IFERROR(#REF!/GAMSlim2!AQ68,"")</f>
        <v/>
      </c>
      <c r="AS68" s="40" t="str">
        <f>IFERROR(#REF!/GAMSlim2!AR68,"")</f>
        <v/>
      </c>
      <c r="AT68" s="40" t="str">
        <f>IFERROR(#REF!/GAMSlim2!AS68,"")</f>
        <v/>
      </c>
      <c r="AU68" s="40" t="str">
        <f>IFERROR(#REF!/GAMSlim2!AT68,"")</f>
        <v/>
      </c>
      <c r="AV68" s="40" t="str">
        <f>IFERROR(#REF!/GAMSlim2!AU68,"")</f>
        <v/>
      </c>
      <c r="AW68" s="40" t="str">
        <f>IFERROR(#REF!/GAMSlim2!AV68,"")</f>
        <v/>
      </c>
      <c r="AX68" s="40" t="str">
        <f>IFERROR(#REF!/GAMSlim2!AW68,"")</f>
        <v/>
      </c>
      <c r="AY68" s="40" t="str">
        <f>IFERROR(#REF!/GAMSlim2!AX68,"")</f>
        <v/>
      </c>
      <c r="AZ68" s="40" t="str">
        <f>IFERROR(#REF!/GAMSlim2!AY68,"")</f>
        <v/>
      </c>
      <c r="BA68" s="40" t="str">
        <f>IFERROR(#REF!/GAMSlim2!AZ68,"")</f>
        <v/>
      </c>
      <c r="BB68" s="40" t="str">
        <f>IFERROR(#REF!/GAMSlim2!BA68,"")</f>
        <v/>
      </c>
      <c r="BC68" s="40" t="str">
        <f>IFERROR(#REF!/GAMSlim2!BB68,"")</f>
        <v/>
      </c>
      <c r="BD68" s="40" t="str">
        <f>IFERROR(#REF!/GAMSlim2!BC68,"")</f>
        <v/>
      </c>
      <c r="BE68" s="40" t="str">
        <f>IFERROR(#REF!/GAMSlim2!BD68,"")</f>
        <v/>
      </c>
      <c r="BF68" s="40" t="str">
        <f>IFERROR(#REF!/GAMSlim2!BE68,"")</f>
        <v/>
      </c>
      <c r="BG68" s="40" t="str">
        <f>IFERROR(#REF!/GAMSlim2!BF68,"")</f>
        <v/>
      </c>
      <c r="BH68" s="40" t="str">
        <f>IFERROR(#REF!/GAMSlim2!BG68,"")</f>
        <v/>
      </c>
      <c r="BI68" s="40" t="str">
        <f>IFERROR(#REF!/GAMSlim2!BH68,"")</f>
        <v/>
      </c>
      <c r="BJ68" s="40" t="str">
        <f>IFERROR(#REF!/GAMSlim2!BI68,"")</f>
        <v/>
      </c>
    </row>
    <row r="69" spans="1:62" x14ac:dyDescent="0.15">
      <c r="A69" t="e">
        <f>#REF!</f>
        <v>#REF!</v>
      </c>
      <c r="B69" t="str">
        <f>GAMSbase!A69</f>
        <v>DtB b32</v>
      </c>
      <c r="C69" s="40" t="str">
        <f>IFERROR(#REF!/GAMSlim2!B69,"")</f>
        <v/>
      </c>
      <c r="D69" s="40" t="str">
        <f>IFERROR(#REF!/GAMSlim2!C69,"")</f>
        <v/>
      </c>
      <c r="E69" s="40" t="str">
        <f>IFERROR(#REF!/GAMSlim2!D69,"")</f>
        <v/>
      </c>
      <c r="F69" s="40" t="str">
        <f>IFERROR(#REF!/GAMSlim2!E69,"")</f>
        <v/>
      </c>
      <c r="G69" s="40" t="str">
        <f>IFERROR(#REF!/GAMSlim2!F69,"")</f>
        <v/>
      </c>
      <c r="H69" s="40" t="str">
        <f>IFERROR(#REF!/GAMSlim2!G69,"")</f>
        <v/>
      </c>
      <c r="I69" s="40" t="str">
        <f>IFERROR(#REF!/GAMSlim2!H69,"")</f>
        <v/>
      </c>
      <c r="J69" s="40" t="str">
        <f>IFERROR(#REF!/GAMSlim2!I69,"")</f>
        <v/>
      </c>
      <c r="K69" s="40" t="str">
        <f>IFERROR(#REF!/GAMSlim2!J69,"")</f>
        <v/>
      </c>
      <c r="L69" s="40" t="str">
        <f>IFERROR(#REF!/GAMSlim2!K69,"")</f>
        <v/>
      </c>
      <c r="M69" s="40" t="str">
        <f>IFERROR(#REF!/GAMSlim2!L69,"")</f>
        <v/>
      </c>
      <c r="N69" s="40" t="str">
        <f>IFERROR(#REF!/GAMSlim2!M69,"")</f>
        <v/>
      </c>
      <c r="O69" s="40" t="str">
        <f>IFERROR(#REF!/GAMSlim2!N69,"")</f>
        <v/>
      </c>
      <c r="P69" s="40" t="str">
        <f>IFERROR(#REF!/GAMSlim2!O69,"")</f>
        <v/>
      </c>
      <c r="Q69" s="40" t="str">
        <f>IFERROR(#REF!/GAMSlim2!P69,"")</f>
        <v/>
      </c>
      <c r="R69" s="40" t="str">
        <f>IFERROR(#REF!/GAMSlim2!Q69,"")</f>
        <v/>
      </c>
      <c r="S69" s="40" t="str">
        <f>IFERROR(#REF!/GAMSlim2!R69,"")</f>
        <v/>
      </c>
      <c r="T69" s="40" t="str">
        <f>IFERROR(#REF!/GAMSlim2!S69,"")</f>
        <v/>
      </c>
      <c r="U69" s="40" t="str">
        <f>IFERROR(#REF!/GAMSlim2!T69,"")</f>
        <v/>
      </c>
      <c r="V69" s="40" t="str">
        <f>IFERROR(#REF!/GAMSlim2!U69,"")</f>
        <v/>
      </c>
      <c r="W69" s="40" t="str">
        <f>IFERROR(#REF!/GAMSlim2!V69,"")</f>
        <v/>
      </c>
      <c r="X69" s="40" t="str">
        <f>IFERROR(#REF!/GAMSlim2!W69,"")</f>
        <v/>
      </c>
      <c r="Y69" s="40" t="str">
        <f>IFERROR(#REF!/GAMSlim2!X69,"")</f>
        <v/>
      </c>
      <c r="Z69" s="40" t="str">
        <f>IFERROR(#REF!/GAMSlim2!Y69,"")</f>
        <v/>
      </c>
      <c r="AA69" s="40" t="str">
        <f>IFERROR(#REF!/GAMSlim2!Z69,"")</f>
        <v/>
      </c>
      <c r="AB69" s="40" t="str">
        <f>IFERROR(#REF!/GAMSlim2!AA69,"")</f>
        <v/>
      </c>
      <c r="AC69" s="40" t="str">
        <f>IFERROR(#REF!/GAMSlim2!AB69,"")</f>
        <v/>
      </c>
      <c r="AD69" s="40" t="str">
        <f>IFERROR(#REF!/GAMSlim2!AC69,"")</f>
        <v/>
      </c>
      <c r="AE69" s="40" t="str">
        <f>IFERROR(#REF!/GAMSlim2!AD69,"")</f>
        <v/>
      </c>
      <c r="AF69" s="40" t="str">
        <f>IFERROR(#REF!/GAMSlim2!AE69,"")</f>
        <v/>
      </c>
      <c r="AG69" s="40" t="str">
        <f>IFERROR(#REF!/GAMSlim2!AF69,"")</f>
        <v/>
      </c>
      <c r="AH69" s="40" t="str">
        <f>IFERROR(#REF!/GAMSlim2!AG69,"")</f>
        <v/>
      </c>
      <c r="AI69" s="40" t="str">
        <f>IFERROR(#REF!/GAMSlim2!AH69,"")</f>
        <v/>
      </c>
      <c r="AJ69" s="40" t="str">
        <f>IFERROR(#REF!/GAMSlim2!AI69,"")</f>
        <v/>
      </c>
      <c r="AK69" s="40" t="str">
        <f>IFERROR(#REF!/GAMSlim2!AJ69,"")</f>
        <v/>
      </c>
      <c r="AL69" s="40" t="str">
        <f>IFERROR(#REF!/GAMSlim2!AK69,"")</f>
        <v/>
      </c>
      <c r="AM69" s="40" t="str">
        <f>IFERROR(#REF!/GAMSlim2!AL69,"")</f>
        <v/>
      </c>
      <c r="AN69" s="40" t="str">
        <f>IFERROR(#REF!/GAMSlim2!AM69,"")</f>
        <v/>
      </c>
      <c r="AO69" s="40" t="str">
        <f>IFERROR(#REF!/GAMSlim2!AN69,"")</f>
        <v/>
      </c>
      <c r="AP69" s="40" t="str">
        <f>IFERROR(#REF!/GAMSlim2!AO69,"")</f>
        <v/>
      </c>
      <c r="AQ69" s="40" t="str">
        <f>IFERROR(#REF!/GAMSlim2!AP69,"")</f>
        <v/>
      </c>
      <c r="AR69" s="40" t="str">
        <f>IFERROR(#REF!/GAMSlim2!AQ69,"")</f>
        <v/>
      </c>
      <c r="AS69" s="40" t="str">
        <f>IFERROR(#REF!/GAMSlim2!AR69,"")</f>
        <v/>
      </c>
      <c r="AT69" s="40" t="str">
        <f>IFERROR(#REF!/GAMSlim2!AS69,"")</f>
        <v/>
      </c>
      <c r="AU69" s="40" t="str">
        <f>IFERROR(#REF!/GAMSlim2!AT69,"")</f>
        <v/>
      </c>
      <c r="AV69" s="40" t="str">
        <f>IFERROR(#REF!/GAMSlim2!AU69,"")</f>
        <v/>
      </c>
      <c r="AW69" s="40" t="str">
        <f>IFERROR(#REF!/GAMSlim2!AV69,"")</f>
        <v/>
      </c>
      <c r="AX69" s="40" t="str">
        <f>IFERROR(#REF!/GAMSlim2!AW69,"")</f>
        <v/>
      </c>
      <c r="AY69" s="40" t="str">
        <f>IFERROR(#REF!/GAMSlim2!AX69,"")</f>
        <v/>
      </c>
      <c r="AZ69" s="40" t="str">
        <f>IFERROR(#REF!/GAMSlim2!AY69,"")</f>
        <v/>
      </c>
      <c r="BA69" s="40" t="str">
        <f>IFERROR(#REF!/GAMSlim2!AZ69,"")</f>
        <v/>
      </c>
      <c r="BB69" s="40" t="str">
        <f>IFERROR(#REF!/GAMSlim2!BA69,"")</f>
        <v/>
      </c>
      <c r="BC69" s="40" t="str">
        <f>IFERROR(#REF!/GAMSlim2!BB69,"")</f>
        <v/>
      </c>
      <c r="BD69" s="40" t="str">
        <f>IFERROR(#REF!/GAMSlim2!BC69,"")</f>
        <v/>
      </c>
      <c r="BE69" s="40" t="str">
        <f>IFERROR(#REF!/GAMSlim2!BD69,"")</f>
        <v/>
      </c>
      <c r="BF69" s="40" t="str">
        <f>IFERROR(#REF!/GAMSlim2!BE69,"")</f>
        <v/>
      </c>
      <c r="BG69" s="40" t="str">
        <f>IFERROR(#REF!/GAMSlim2!BF69,"")</f>
        <v/>
      </c>
      <c r="BH69" s="40" t="str">
        <f>IFERROR(#REF!/GAMSlim2!BG69,"")</f>
        <v/>
      </c>
      <c r="BI69" s="40" t="str">
        <f>IFERROR(#REF!/GAMSlim2!BH69,"")</f>
        <v/>
      </c>
      <c r="BJ69" s="40" t="str">
        <f>IFERROR(#REF!/GAMSlim2!BI69,"")</f>
        <v/>
      </c>
    </row>
    <row r="70" spans="1:62" x14ac:dyDescent="0.15">
      <c r="A70" t="e">
        <f>#REF!</f>
        <v>#REF!</v>
      </c>
      <c r="B70" t="str">
        <f>GAMSbase!A70</f>
        <v>BtD b23</v>
      </c>
      <c r="C70" s="40" t="str">
        <f>IFERROR(#REF!/GAMSlim2!B70,"")</f>
        <v/>
      </c>
      <c r="D70" s="40" t="str">
        <f>IFERROR(#REF!/GAMSlim2!C70,"")</f>
        <v/>
      </c>
      <c r="E70" s="40" t="str">
        <f>IFERROR(#REF!/GAMSlim2!D70,"")</f>
        <v/>
      </c>
      <c r="F70" s="40" t="str">
        <f>IFERROR(#REF!/GAMSlim2!E70,"")</f>
        <v/>
      </c>
      <c r="G70" s="40" t="str">
        <f>IFERROR(#REF!/GAMSlim2!F70,"")</f>
        <v/>
      </c>
      <c r="H70" s="40" t="str">
        <f>IFERROR(#REF!/GAMSlim2!G70,"")</f>
        <v/>
      </c>
      <c r="I70" s="40" t="str">
        <f>IFERROR(#REF!/GAMSlim2!H70,"")</f>
        <v/>
      </c>
      <c r="J70" s="40" t="str">
        <f>IFERROR(#REF!/GAMSlim2!I70,"")</f>
        <v/>
      </c>
      <c r="K70" s="40" t="str">
        <f>IFERROR(#REF!/GAMSlim2!J70,"")</f>
        <v/>
      </c>
      <c r="L70" s="40" t="str">
        <f>IFERROR(#REF!/GAMSlim2!K70,"")</f>
        <v/>
      </c>
      <c r="M70" s="40" t="str">
        <f>IFERROR(#REF!/GAMSlim2!L70,"")</f>
        <v/>
      </c>
      <c r="N70" s="40" t="str">
        <f>IFERROR(#REF!/GAMSlim2!M70,"")</f>
        <v/>
      </c>
      <c r="O70" s="40" t="str">
        <f>IFERROR(#REF!/GAMSlim2!N70,"")</f>
        <v/>
      </c>
      <c r="P70" s="40" t="str">
        <f>IFERROR(#REF!/GAMSlim2!O70,"")</f>
        <v/>
      </c>
      <c r="Q70" s="40" t="str">
        <f>IFERROR(#REF!/GAMSlim2!P70,"")</f>
        <v/>
      </c>
      <c r="R70" s="40" t="str">
        <f>IFERROR(#REF!/GAMSlim2!Q70,"")</f>
        <v/>
      </c>
      <c r="S70" s="40" t="str">
        <f>IFERROR(#REF!/GAMSlim2!R70,"")</f>
        <v/>
      </c>
      <c r="T70" s="40" t="str">
        <f>IFERROR(#REF!/GAMSlim2!S70,"")</f>
        <v/>
      </c>
      <c r="U70" s="40" t="str">
        <f>IFERROR(#REF!/GAMSlim2!T70,"")</f>
        <v/>
      </c>
      <c r="V70" s="40" t="str">
        <f>IFERROR(#REF!/GAMSlim2!U70,"")</f>
        <v/>
      </c>
      <c r="W70" s="40" t="str">
        <f>IFERROR(#REF!/GAMSlim2!V70,"")</f>
        <v/>
      </c>
      <c r="X70" s="40" t="str">
        <f>IFERROR(#REF!/GAMSlim2!W70,"")</f>
        <v/>
      </c>
      <c r="Y70" s="40" t="str">
        <f>IFERROR(#REF!/GAMSlim2!X70,"")</f>
        <v/>
      </c>
      <c r="Z70" s="40" t="str">
        <f>IFERROR(#REF!/GAMSlim2!Y70,"")</f>
        <v/>
      </c>
      <c r="AA70" s="40" t="str">
        <f>IFERROR(#REF!/GAMSlim2!Z70,"")</f>
        <v/>
      </c>
      <c r="AB70" s="40" t="str">
        <f>IFERROR(#REF!/GAMSlim2!AA70,"")</f>
        <v/>
      </c>
      <c r="AC70" s="40" t="str">
        <f>IFERROR(#REF!/GAMSlim2!AB70,"")</f>
        <v/>
      </c>
      <c r="AD70" s="40" t="str">
        <f>IFERROR(#REF!/GAMSlim2!AC70,"")</f>
        <v/>
      </c>
      <c r="AE70" s="40" t="str">
        <f>IFERROR(#REF!/GAMSlim2!AD70,"")</f>
        <v/>
      </c>
      <c r="AF70" s="40" t="str">
        <f>IFERROR(#REF!/GAMSlim2!AE70,"")</f>
        <v/>
      </c>
      <c r="AG70" s="40" t="str">
        <f>IFERROR(#REF!/GAMSlim2!AF70,"")</f>
        <v/>
      </c>
      <c r="AH70" s="40" t="str">
        <f>IFERROR(#REF!/GAMSlim2!AG70,"")</f>
        <v/>
      </c>
      <c r="AI70" s="40" t="str">
        <f>IFERROR(#REF!/GAMSlim2!AH70,"")</f>
        <v/>
      </c>
      <c r="AJ70" s="40" t="str">
        <f>IFERROR(#REF!/GAMSlim2!AI70,"")</f>
        <v/>
      </c>
      <c r="AK70" s="40" t="str">
        <f>IFERROR(#REF!/GAMSlim2!AJ70,"")</f>
        <v/>
      </c>
      <c r="AL70" s="40" t="str">
        <f>IFERROR(#REF!/GAMSlim2!AK70,"")</f>
        <v/>
      </c>
      <c r="AM70" s="40" t="str">
        <f>IFERROR(#REF!/GAMSlim2!AL70,"")</f>
        <v/>
      </c>
      <c r="AN70" s="40" t="str">
        <f>IFERROR(#REF!/GAMSlim2!AM70,"")</f>
        <v/>
      </c>
      <c r="AO70" s="40" t="str">
        <f>IFERROR(#REF!/GAMSlim2!AN70,"")</f>
        <v/>
      </c>
      <c r="AP70" s="40" t="str">
        <f>IFERROR(#REF!/GAMSlim2!AO70,"")</f>
        <v/>
      </c>
      <c r="AQ70" s="40" t="str">
        <f>IFERROR(#REF!/GAMSlim2!AP70,"")</f>
        <v/>
      </c>
      <c r="AR70" s="40" t="str">
        <f>IFERROR(#REF!/GAMSlim2!AQ70,"")</f>
        <v/>
      </c>
      <c r="AS70" s="40" t="str">
        <f>IFERROR(#REF!/GAMSlim2!AR70,"")</f>
        <v/>
      </c>
      <c r="AT70" s="40" t="str">
        <f>IFERROR(#REF!/GAMSlim2!AS70,"")</f>
        <v/>
      </c>
      <c r="AU70" s="40" t="str">
        <f>IFERROR(#REF!/GAMSlim2!AT70,"")</f>
        <v/>
      </c>
      <c r="AV70" s="40" t="str">
        <f>IFERROR(#REF!/GAMSlim2!AU70,"")</f>
        <v/>
      </c>
      <c r="AW70" s="40" t="str">
        <f>IFERROR(#REF!/GAMSlim2!AV70,"")</f>
        <v/>
      </c>
      <c r="AX70" s="40" t="str">
        <f>IFERROR(#REF!/GAMSlim2!AW70,"")</f>
        <v/>
      </c>
      <c r="AY70" s="40" t="str">
        <f>IFERROR(#REF!/GAMSlim2!AX70,"")</f>
        <v/>
      </c>
      <c r="AZ70" s="40" t="str">
        <f>IFERROR(#REF!/GAMSlim2!AY70,"")</f>
        <v/>
      </c>
      <c r="BA70" s="40" t="str">
        <f>IFERROR(#REF!/GAMSlim2!AZ70,"")</f>
        <v/>
      </c>
      <c r="BB70" s="40" t="str">
        <f>IFERROR(#REF!/GAMSlim2!BA70,"")</f>
        <v/>
      </c>
      <c r="BC70" s="40" t="str">
        <f>IFERROR(#REF!/GAMSlim2!BB70,"")</f>
        <v/>
      </c>
      <c r="BD70" s="40" t="str">
        <f>IFERROR(#REF!/GAMSlim2!BC70,"")</f>
        <v/>
      </c>
      <c r="BE70" s="40" t="str">
        <f>IFERROR(#REF!/GAMSlim2!BD70,"")</f>
        <v/>
      </c>
      <c r="BF70" s="40" t="str">
        <f>IFERROR(#REF!/GAMSlim2!BE70,"")</f>
        <v/>
      </c>
      <c r="BG70" s="40" t="str">
        <f>IFERROR(#REF!/GAMSlim2!BF70,"")</f>
        <v/>
      </c>
      <c r="BH70" s="40" t="str">
        <f>IFERROR(#REF!/GAMSlim2!BG70,"")</f>
        <v/>
      </c>
      <c r="BI70" s="40" t="str">
        <f>IFERROR(#REF!/GAMSlim2!BH70,"")</f>
        <v/>
      </c>
      <c r="BJ70" s="40" t="str">
        <f>IFERROR(#REF!/GAMSlim2!BI70,"")</f>
        <v/>
      </c>
    </row>
    <row r="71" spans="1:62" x14ac:dyDescent="0.15">
      <c r="A71" t="e">
        <f>#REF!</f>
        <v>#REF!</v>
      </c>
      <c r="B71" t="str">
        <f>GAMSbase!A71</f>
        <v>DtD b33</v>
      </c>
      <c r="C71" s="40" t="str">
        <f>IFERROR(#REF!/GAMSlim2!B71,"")</f>
        <v/>
      </c>
      <c r="D71" s="40" t="str">
        <f>IFERROR(#REF!/GAMSlim2!C71,"")</f>
        <v/>
      </c>
      <c r="E71" s="40" t="str">
        <f>IFERROR(#REF!/GAMSlim2!D71,"")</f>
        <v/>
      </c>
      <c r="F71" s="40" t="str">
        <f>IFERROR(#REF!/GAMSlim2!E71,"")</f>
        <v/>
      </c>
      <c r="G71" s="40" t="str">
        <f>IFERROR(#REF!/GAMSlim2!F71,"")</f>
        <v/>
      </c>
      <c r="H71" s="40" t="str">
        <f>IFERROR(#REF!/GAMSlim2!G71,"")</f>
        <v/>
      </c>
      <c r="I71" s="40" t="str">
        <f>IFERROR(#REF!/GAMSlim2!H71,"")</f>
        <v/>
      </c>
      <c r="J71" s="40" t="str">
        <f>IFERROR(#REF!/GAMSlim2!I71,"")</f>
        <v/>
      </c>
      <c r="K71" s="40" t="str">
        <f>IFERROR(#REF!/GAMSlim2!J71,"")</f>
        <v/>
      </c>
      <c r="L71" s="40" t="str">
        <f>IFERROR(#REF!/GAMSlim2!K71,"")</f>
        <v/>
      </c>
      <c r="M71" s="40" t="str">
        <f>IFERROR(#REF!/GAMSlim2!L71,"")</f>
        <v/>
      </c>
      <c r="N71" s="40" t="str">
        <f>IFERROR(#REF!/GAMSlim2!M71,"")</f>
        <v/>
      </c>
      <c r="O71" s="40" t="str">
        <f>IFERROR(#REF!/GAMSlim2!N71,"")</f>
        <v/>
      </c>
      <c r="P71" s="40" t="str">
        <f>IFERROR(#REF!/GAMSlim2!O71,"")</f>
        <v/>
      </c>
      <c r="Q71" s="40" t="str">
        <f>IFERROR(#REF!/GAMSlim2!P71,"")</f>
        <v/>
      </c>
      <c r="R71" s="40" t="str">
        <f>IFERROR(#REF!/GAMSlim2!Q71,"")</f>
        <v/>
      </c>
      <c r="S71" s="40" t="str">
        <f>IFERROR(#REF!/GAMSlim2!R71,"")</f>
        <v/>
      </c>
      <c r="T71" s="40" t="str">
        <f>IFERROR(#REF!/GAMSlim2!S71,"")</f>
        <v/>
      </c>
      <c r="U71" s="40" t="str">
        <f>IFERROR(#REF!/GAMSlim2!T71,"")</f>
        <v/>
      </c>
      <c r="V71" s="40" t="str">
        <f>IFERROR(#REF!/GAMSlim2!U71,"")</f>
        <v/>
      </c>
      <c r="W71" s="40" t="str">
        <f>IFERROR(#REF!/GAMSlim2!V71,"")</f>
        <v/>
      </c>
      <c r="X71" s="40" t="str">
        <f>IFERROR(#REF!/GAMSlim2!W71,"")</f>
        <v/>
      </c>
      <c r="Y71" s="40" t="str">
        <f>IFERROR(#REF!/GAMSlim2!X71,"")</f>
        <v/>
      </c>
      <c r="Z71" s="40" t="str">
        <f>IFERROR(#REF!/GAMSlim2!Y71,"")</f>
        <v/>
      </c>
      <c r="AA71" s="40" t="str">
        <f>IFERROR(#REF!/GAMSlim2!Z71,"")</f>
        <v/>
      </c>
      <c r="AB71" s="40" t="str">
        <f>IFERROR(#REF!/GAMSlim2!AA71,"")</f>
        <v/>
      </c>
      <c r="AC71" s="40" t="str">
        <f>IFERROR(#REF!/GAMSlim2!AB71,"")</f>
        <v/>
      </c>
      <c r="AD71" s="40" t="str">
        <f>IFERROR(#REF!/GAMSlim2!AC71,"")</f>
        <v/>
      </c>
      <c r="AE71" s="40" t="str">
        <f>IFERROR(#REF!/GAMSlim2!AD71,"")</f>
        <v/>
      </c>
      <c r="AF71" s="40" t="str">
        <f>IFERROR(#REF!/GAMSlim2!AE71,"")</f>
        <v/>
      </c>
      <c r="AG71" s="40" t="str">
        <f>IFERROR(#REF!/GAMSlim2!AF71,"")</f>
        <v/>
      </c>
      <c r="AH71" s="40" t="str">
        <f>IFERROR(#REF!/GAMSlim2!AG71,"")</f>
        <v/>
      </c>
      <c r="AI71" s="40" t="str">
        <f>IFERROR(#REF!/GAMSlim2!AH71,"")</f>
        <v/>
      </c>
      <c r="AJ71" s="40" t="str">
        <f>IFERROR(#REF!/GAMSlim2!AI71,"")</f>
        <v/>
      </c>
      <c r="AK71" s="40" t="str">
        <f>IFERROR(#REF!/GAMSlim2!AJ71,"")</f>
        <v/>
      </c>
      <c r="AL71" s="40" t="str">
        <f>IFERROR(#REF!/GAMSlim2!AK71,"")</f>
        <v/>
      </c>
      <c r="AM71" s="40" t="str">
        <f>IFERROR(#REF!/GAMSlim2!AL71,"")</f>
        <v/>
      </c>
      <c r="AN71" s="40" t="str">
        <f>IFERROR(#REF!/GAMSlim2!AM71,"")</f>
        <v/>
      </c>
      <c r="AO71" s="40" t="str">
        <f>IFERROR(#REF!/GAMSlim2!AN71,"")</f>
        <v/>
      </c>
      <c r="AP71" s="40" t="str">
        <f>IFERROR(#REF!/GAMSlim2!AO71,"")</f>
        <v/>
      </c>
      <c r="AQ71" s="40" t="str">
        <f>IFERROR(#REF!/GAMSlim2!AP71,"")</f>
        <v/>
      </c>
      <c r="AR71" s="40" t="str">
        <f>IFERROR(#REF!/GAMSlim2!AQ71,"")</f>
        <v/>
      </c>
      <c r="AS71" s="40" t="str">
        <f>IFERROR(#REF!/GAMSlim2!AR71,"")</f>
        <v/>
      </c>
      <c r="AT71" s="40" t="str">
        <f>IFERROR(#REF!/GAMSlim2!AS71,"")</f>
        <v/>
      </c>
      <c r="AU71" s="40" t="str">
        <f>IFERROR(#REF!/GAMSlim2!AT71,"")</f>
        <v/>
      </c>
      <c r="AV71" s="40" t="str">
        <f>IFERROR(#REF!/GAMSlim2!AU71,"")</f>
        <v/>
      </c>
      <c r="AW71" s="40" t="str">
        <f>IFERROR(#REF!/GAMSlim2!AV71,"")</f>
        <v/>
      </c>
      <c r="AX71" s="40" t="str">
        <f>IFERROR(#REF!/GAMSlim2!AW71,"")</f>
        <v/>
      </c>
      <c r="AY71" s="40" t="str">
        <f>IFERROR(#REF!/GAMSlim2!AX71,"")</f>
        <v/>
      </c>
      <c r="AZ71" s="40" t="str">
        <f>IFERROR(#REF!/GAMSlim2!AY71,"")</f>
        <v/>
      </c>
      <c r="BA71" s="40" t="str">
        <f>IFERROR(#REF!/GAMSlim2!AZ71,"")</f>
        <v/>
      </c>
      <c r="BB71" s="40" t="str">
        <f>IFERROR(#REF!/GAMSlim2!BA71,"")</f>
        <v/>
      </c>
      <c r="BC71" s="40" t="str">
        <f>IFERROR(#REF!/GAMSlim2!BB71,"")</f>
        <v/>
      </c>
      <c r="BD71" s="40" t="str">
        <f>IFERROR(#REF!/GAMSlim2!BC71,"")</f>
        <v/>
      </c>
      <c r="BE71" s="40" t="str">
        <f>IFERROR(#REF!/GAMSlim2!BD71,"")</f>
        <v/>
      </c>
      <c r="BF71" s="40" t="str">
        <f>IFERROR(#REF!/GAMSlim2!BE71,"")</f>
        <v/>
      </c>
      <c r="BG71" s="40" t="str">
        <f>IFERROR(#REF!/GAMSlim2!BF71,"")</f>
        <v/>
      </c>
      <c r="BH71" s="40" t="str">
        <f>IFERROR(#REF!/GAMSlim2!BG71,"")</f>
        <v/>
      </c>
      <c r="BI71" s="40" t="str">
        <f>IFERROR(#REF!/GAMSlim2!BH71,"")</f>
        <v/>
      </c>
      <c r="BJ71" s="40" t="str">
        <f>IFERROR(#REF!/GAMSlim2!BI71,"")</f>
        <v/>
      </c>
    </row>
    <row r="72" spans="1:62" x14ac:dyDescent="0.15">
      <c r="A72" t="e">
        <f>#REF!</f>
        <v>#REF!</v>
      </c>
      <c r="B72" t="str">
        <f>GAMSbase!A72</f>
        <v>* TEMPERATURE DATA</v>
      </c>
      <c r="C72" s="40" t="str">
        <f>IFERROR(#REF!/GAMSlim2!B72,"")</f>
        <v/>
      </c>
      <c r="D72" s="40" t="str">
        <f>IFERROR(#REF!/GAMSlim2!C72,"")</f>
        <v/>
      </c>
      <c r="E72" s="40" t="str">
        <f>IFERROR(#REF!/GAMSlim2!D72,"")</f>
        <v/>
      </c>
      <c r="F72" s="40" t="str">
        <f>IFERROR(#REF!/GAMSlim2!E72,"")</f>
        <v/>
      </c>
      <c r="G72" s="40" t="str">
        <f>IFERROR(#REF!/GAMSlim2!F72,"")</f>
        <v/>
      </c>
      <c r="H72" s="40" t="str">
        <f>IFERROR(#REF!/GAMSlim2!G72,"")</f>
        <v/>
      </c>
      <c r="I72" s="40" t="str">
        <f>IFERROR(#REF!/GAMSlim2!H72,"")</f>
        <v/>
      </c>
      <c r="J72" s="40" t="str">
        <f>IFERROR(#REF!/GAMSlim2!I72,"")</f>
        <v/>
      </c>
      <c r="K72" s="40" t="str">
        <f>IFERROR(#REF!/GAMSlim2!J72,"")</f>
        <v/>
      </c>
      <c r="L72" s="40" t="str">
        <f>IFERROR(#REF!/GAMSlim2!K72,"")</f>
        <v/>
      </c>
      <c r="M72" s="40" t="str">
        <f>IFERROR(#REF!/GAMSlim2!L72,"")</f>
        <v/>
      </c>
      <c r="N72" s="40" t="str">
        <f>IFERROR(#REF!/GAMSlim2!M72,"")</f>
        <v/>
      </c>
      <c r="O72" s="40" t="str">
        <f>IFERROR(#REF!/GAMSlim2!N72,"")</f>
        <v/>
      </c>
      <c r="P72" s="40" t="str">
        <f>IFERROR(#REF!/GAMSlim2!O72,"")</f>
        <v/>
      </c>
      <c r="Q72" s="40" t="str">
        <f>IFERROR(#REF!/GAMSlim2!P72,"")</f>
        <v/>
      </c>
      <c r="R72" s="40" t="str">
        <f>IFERROR(#REF!/GAMSlim2!Q72,"")</f>
        <v/>
      </c>
      <c r="S72" s="40" t="str">
        <f>IFERROR(#REF!/GAMSlim2!R72,"")</f>
        <v/>
      </c>
      <c r="T72" s="40" t="str">
        <f>IFERROR(#REF!/GAMSlim2!S72,"")</f>
        <v/>
      </c>
      <c r="U72" s="40" t="str">
        <f>IFERROR(#REF!/GAMSlim2!T72,"")</f>
        <v/>
      </c>
      <c r="V72" s="40" t="str">
        <f>IFERROR(#REF!/GAMSlim2!U72,"")</f>
        <v/>
      </c>
      <c r="W72" s="40" t="str">
        <f>IFERROR(#REF!/GAMSlim2!V72,"")</f>
        <v/>
      </c>
      <c r="X72" s="40" t="str">
        <f>IFERROR(#REF!/GAMSlim2!W72,"")</f>
        <v/>
      </c>
      <c r="Y72" s="40" t="str">
        <f>IFERROR(#REF!/GAMSlim2!X72,"")</f>
        <v/>
      </c>
      <c r="Z72" s="40" t="str">
        <f>IFERROR(#REF!/GAMSlim2!Y72,"")</f>
        <v/>
      </c>
      <c r="AA72" s="40" t="str">
        <f>IFERROR(#REF!/GAMSlim2!Z72,"")</f>
        <v/>
      </c>
      <c r="AB72" s="40" t="str">
        <f>IFERROR(#REF!/GAMSlim2!AA72,"")</f>
        <v/>
      </c>
      <c r="AC72" s="40" t="str">
        <f>IFERROR(#REF!/GAMSlim2!AB72,"")</f>
        <v/>
      </c>
      <c r="AD72" s="40" t="str">
        <f>IFERROR(#REF!/GAMSlim2!AC72,"")</f>
        <v/>
      </c>
      <c r="AE72" s="40" t="str">
        <f>IFERROR(#REF!/GAMSlim2!AD72,"")</f>
        <v/>
      </c>
      <c r="AF72" s="40" t="str">
        <f>IFERROR(#REF!/GAMSlim2!AE72,"")</f>
        <v/>
      </c>
      <c r="AG72" s="40" t="str">
        <f>IFERROR(#REF!/GAMSlim2!AF72,"")</f>
        <v/>
      </c>
      <c r="AH72" s="40" t="str">
        <f>IFERROR(#REF!/GAMSlim2!AG72,"")</f>
        <v/>
      </c>
      <c r="AI72" s="40" t="str">
        <f>IFERROR(#REF!/GAMSlim2!AH72,"")</f>
        <v/>
      </c>
      <c r="AJ72" s="40" t="str">
        <f>IFERROR(#REF!/GAMSlim2!AI72,"")</f>
        <v/>
      </c>
      <c r="AK72" s="40" t="str">
        <f>IFERROR(#REF!/GAMSlim2!AJ72,"")</f>
        <v/>
      </c>
      <c r="AL72" s="40" t="str">
        <f>IFERROR(#REF!/GAMSlim2!AK72,"")</f>
        <v/>
      </c>
      <c r="AM72" s="40" t="str">
        <f>IFERROR(#REF!/GAMSlim2!AL72,"")</f>
        <v/>
      </c>
      <c r="AN72" s="40" t="str">
        <f>IFERROR(#REF!/GAMSlim2!AM72,"")</f>
        <v/>
      </c>
      <c r="AO72" s="40" t="str">
        <f>IFERROR(#REF!/GAMSlim2!AN72,"")</f>
        <v/>
      </c>
      <c r="AP72" s="40" t="str">
        <f>IFERROR(#REF!/GAMSlim2!AO72,"")</f>
        <v/>
      </c>
      <c r="AQ72" s="40" t="str">
        <f>IFERROR(#REF!/GAMSlim2!AP72,"")</f>
        <v/>
      </c>
      <c r="AR72" s="40" t="str">
        <f>IFERROR(#REF!/GAMSlim2!AQ72,"")</f>
        <v/>
      </c>
      <c r="AS72" s="40" t="str">
        <f>IFERROR(#REF!/GAMSlim2!AR72,"")</f>
        <v/>
      </c>
      <c r="AT72" s="40" t="str">
        <f>IFERROR(#REF!/GAMSlim2!AS72,"")</f>
        <v/>
      </c>
      <c r="AU72" s="40" t="str">
        <f>IFERROR(#REF!/GAMSlim2!AT72,"")</f>
        <v/>
      </c>
      <c r="AV72" s="40" t="str">
        <f>IFERROR(#REF!/GAMSlim2!AU72,"")</f>
        <v/>
      </c>
      <c r="AW72" s="40" t="str">
        <f>IFERROR(#REF!/GAMSlim2!AV72,"")</f>
        <v/>
      </c>
      <c r="AX72" s="40" t="str">
        <f>IFERROR(#REF!/GAMSlim2!AW72,"")</f>
        <v/>
      </c>
      <c r="AY72" s="40" t="str">
        <f>IFERROR(#REF!/GAMSlim2!AX72,"")</f>
        <v/>
      </c>
      <c r="AZ72" s="40" t="str">
        <f>IFERROR(#REF!/GAMSlim2!AY72,"")</f>
        <v/>
      </c>
      <c r="BA72" s="40" t="str">
        <f>IFERROR(#REF!/GAMSlim2!AZ72,"")</f>
        <v/>
      </c>
      <c r="BB72" s="40" t="str">
        <f>IFERROR(#REF!/GAMSlim2!BA72,"")</f>
        <v/>
      </c>
      <c r="BC72" s="40" t="str">
        <f>IFERROR(#REF!/GAMSlim2!BB72,"")</f>
        <v/>
      </c>
      <c r="BD72" s="40" t="str">
        <f>IFERROR(#REF!/GAMSlim2!BC72,"")</f>
        <v/>
      </c>
      <c r="BE72" s="40" t="str">
        <f>IFERROR(#REF!/GAMSlim2!BD72,"")</f>
        <v/>
      </c>
      <c r="BF72" s="40" t="str">
        <f>IFERROR(#REF!/GAMSlim2!BE72,"")</f>
        <v/>
      </c>
      <c r="BG72" s="40" t="str">
        <f>IFERROR(#REF!/GAMSlim2!BF72,"")</f>
        <v/>
      </c>
      <c r="BH72" s="40" t="str">
        <f>IFERROR(#REF!/GAMSlim2!BG72,"")</f>
        <v/>
      </c>
      <c r="BI72" s="40" t="str">
        <f>IFERROR(#REF!/GAMSlim2!BH72,"")</f>
        <v/>
      </c>
      <c r="BJ72" s="40" t="str">
        <f>IFERROR(#REF!/GAMSlim2!BI72,"")</f>
        <v/>
      </c>
    </row>
    <row r="73" spans="1:62" x14ac:dyDescent="0.15">
      <c r="A73" t="e">
        <f>#REF!</f>
        <v>#REF!</v>
      </c>
      <c r="B73" t="str">
        <f>GAMSbase!A73</f>
        <v>Exogenous Forcing (Watts per Square Meter)</v>
      </c>
      <c r="C73" s="40" t="str">
        <f>IFERROR(#REF!/GAMSlim2!B73,"")</f>
        <v/>
      </c>
      <c r="D73" s="40" t="str">
        <f>IFERROR(#REF!/GAMSlim2!C73,"")</f>
        <v/>
      </c>
      <c r="E73" s="40" t="str">
        <f>IFERROR(#REF!/GAMSlim2!D73,"")</f>
        <v/>
      </c>
      <c r="F73" s="40" t="str">
        <f>IFERROR(#REF!/GAMSlim2!E73,"")</f>
        <v/>
      </c>
      <c r="G73" s="40" t="str">
        <f>IFERROR(#REF!/GAMSlim2!F73,"")</f>
        <v/>
      </c>
      <c r="H73" s="40" t="str">
        <f>IFERROR(#REF!/GAMSlim2!G73,"")</f>
        <v/>
      </c>
      <c r="I73" s="40" t="str">
        <f>IFERROR(#REF!/GAMSlim2!H73,"")</f>
        <v/>
      </c>
      <c r="J73" s="40" t="str">
        <f>IFERROR(#REF!/GAMSlim2!I73,"")</f>
        <v/>
      </c>
      <c r="K73" s="40" t="str">
        <f>IFERROR(#REF!/GAMSlim2!J73,"")</f>
        <v/>
      </c>
      <c r="L73" s="40" t="str">
        <f>IFERROR(#REF!/GAMSlim2!K73,"")</f>
        <v/>
      </c>
      <c r="M73" s="40" t="str">
        <f>IFERROR(#REF!/GAMSlim2!L73,"")</f>
        <v/>
      </c>
      <c r="N73" s="40" t="str">
        <f>IFERROR(#REF!/GAMSlim2!M73,"")</f>
        <v/>
      </c>
      <c r="O73" s="40" t="str">
        <f>IFERROR(#REF!/GAMSlim2!N73,"")</f>
        <v/>
      </c>
      <c r="P73" s="40" t="str">
        <f>IFERROR(#REF!/GAMSlim2!O73,"")</f>
        <v/>
      </c>
      <c r="Q73" s="40" t="str">
        <f>IFERROR(#REF!/GAMSlim2!P73,"")</f>
        <v/>
      </c>
      <c r="R73" s="40" t="str">
        <f>IFERROR(#REF!/GAMSlim2!Q73,"")</f>
        <v/>
      </c>
      <c r="S73" s="40" t="str">
        <f>IFERROR(#REF!/GAMSlim2!R73,"")</f>
        <v/>
      </c>
      <c r="T73" s="40" t="str">
        <f>IFERROR(#REF!/GAMSlim2!S73,"")</f>
        <v/>
      </c>
      <c r="U73" s="40" t="str">
        <f>IFERROR(#REF!/GAMSlim2!T73,"")</f>
        <v/>
      </c>
      <c r="V73" s="40" t="str">
        <f>IFERROR(#REF!/GAMSlim2!U73,"")</f>
        <v/>
      </c>
      <c r="W73" s="40" t="str">
        <f>IFERROR(#REF!/GAMSlim2!V73,"")</f>
        <v/>
      </c>
      <c r="X73" s="40" t="str">
        <f>IFERROR(#REF!/GAMSlim2!W73,"")</f>
        <v/>
      </c>
      <c r="Y73" s="40" t="str">
        <f>IFERROR(#REF!/GAMSlim2!X73,"")</f>
        <v/>
      </c>
      <c r="Z73" s="40" t="str">
        <f>IFERROR(#REF!/GAMSlim2!Y73,"")</f>
        <v/>
      </c>
      <c r="AA73" s="40" t="str">
        <f>IFERROR(#REF!/GAMSlim2!Z73,"")</f>
        <v/>
      </c>
      <c r="AB73" s="40" t="str">
        <f>IFERROR(#REF!/GAMSlim2!AA73,"")</f>
        <v/>
      </c>
      <c r="AC73" s="40" t="str">
        <f>IFERROR(#REF!/GAMSlim2!AB73,"")</f>
        <v/>
      </c>
      <c r="AD73" s="40" t="str">
        <f>IFERROR(#REF!/GAMSlim2!AC73,"")</f>
        <v/>
      </c>
      <c r="AE73" s="40" t="str">
        <f>IFERROR(#REF!/GAMSlim2!AD73,"")</f>
        <v/>
      </c>
      <c r="AF73" s="40" t="str">
        <f>IFERROR(#REF!/GAMSlim2!AE73,"")</f>
        <v/>
      </c>
      <c r="AG73" s="40" t="str">
        <f>IFERROR(#REF!/GAMSlim2!AF73,"")</f>
        <v/>
      </c>
      <c r="AH73" s="40" t="str">
        <f>IFERROR(#REF!/GAMSlim2!AG73,"")</f>
        <v/>
      </c>
      <c r="AI73" s="40" t="str">
        <f>IFERROR(#REF!/GAMSlim2!AH73,"")</f>
        <v/>
      </c>
      <c r="AJ73" s="40" t="str">
        <f>IFERROR(#REF!/GAMSlim2!AI73,"")</f>
        <v/>
      </c>
      <c r="AK73" s="40" t="str">
        <f>IFERROR(#REF!/GAMSlim2!AJ73,"")</f>
        <v/>
      </c>
      <c r="AL73" s="40" t="str">
        <f>IFERROR(#REF!/GAMSlim2!AK73,"")</f>
        <v/>
      </c>
      <c r="AM73" s="40" t="str">
        <f>IFERROR(#REF!/GAMSlim2!AL73,"")</f>
        <v/>
      </c>
      <c r="AN73" s="40" t="str">
        <f>IFERROR(#REF!/GAMSlim2!AM73,"")</f>
        <v/>
      </c>
      <c r="AO73" s="40" t="str">
        <f>IFERROR(#REF!/GAMSlim2!AN73,"")</f>
        <v/>
      </c>
      <c r="AP73" s="40" t="str">
        <f>IFERROR(#REF!/GAMSlim2!AO73,"")</f>
        <v/>
      </c>
      <c r="AQ73" s="40" t="str">
        <f>IFERROR(#REF!/GAMSlim2!AP73,"")</f>
        <v/>
      </c>
      <c r="AR73" s="40" t="str">
        <f>IFERROR(#REF!/GAMSlim2!AQ73,"")</f>
        <v/>
      </c>
      <c r="AS73" s="40" t="str">
        <f>IFERROR(#REF!/GAMSlim2!AR73,"")</f>
        <v/>
      </c>
      <c r="AT73" s="40" t="str">
        <f>IFERROR(#REF!/GAMSlim2!AS73,"")</f>
        <v/>
      </c>
      <c r="AU73" s="40" t="str">
        <f>IFERROR(#REF!/GAMSlim2!AT73,"")</f>
        <v/>
      </c>
      <c r="AV73" s="40" t="str">
        <f>IFERROR(#REF!/GAMSlim2!AU73,"")</f>
        <v/>
      </c>
      <c r="AW73" s="40" t="str">
        <f>IFERROR(#REF!/GAMSlim2!AV73,"")</f>
        <v/>
      </c>
      <c r="AX73" s="40" t="str">
        <f>IFERROR(#REF!/GAMSlim2!AW73,"")</f>
        <v/>
      </c>
      <c r="AY73" s="40" t="str">
        <f>IFERROR(#REF!/GAMSlim2!AX73,"")</f>
        <v/>
      </c>
      <c r="AZ73" s="40" t="str">
        <f>IFERROR(#REF!/GAMSlim2!AY73,"")</f>
        <v/>
      </c>
      <c r="BA73" s="40" t="str">
        <f>IFERROR(#REF!/GAMSlim2!AZ73,"")</f>
        <v/>
      </c>
      <c r="BB73" s="40" t="str">
        <f>IFERROR(#REF!/GAMSlim2!BA73,"")</f>
        <v/>
      </c>
      <c r="BC73" s="40" t="str">
        <f>IFERROR(#REF!/GAMSlim2!BB73,"")</f>
        <v/>
      </c>
      <c r="BD73" s="40" t="str">
        <f>IFERROR(#REF!/GAMSlim2!BC73,"")</f>
        <v/>
      </c>
      <c r="BE73" s="40" t="str">
        <f>IFERROR(#REF!/GAMSlim2!BD73,"")</f>
        <v/>
      </c>
      <c r="BF73" s="40" t="str">
        <f>IFERROR(#REF!/GAMSlim2!BE73,"")</f>
        <v/>
      </c>
      <c r="BG73" s="40" t="str">
        <f>IFERROR(#REF!/GAMSlim2!BF73,"")</f>
        <v/>
      </c>
      <c r="BH73" s="40" t="str">
        <f>IFERROR(#REF!/GAMSlim2!BG73,"")</f>
        <v/>
      </c>
      <c r="BI73" s="40" t="str">
        <f>IFERROR(#REF!/GAMSlim2!BH73,"")</f>
        <v/>
      </c>
      <c r="BJ73" s="40" t="str">
        <f>IFERROR(#REF!/GAMSlim2!BI73,"")</f>
        <v/>
      </c>
    </row>
    <row r="74" spans="1:62" x14ac:dyDescent="0.15">
      <c r="A74" t="e">
        <f>#REF!</f>
        <v>#REF!</v>
      </c>
      <c r="B74" t="str">
        <f>GAMSbase!A74</f>
        <v>2000 Forcings, non-CO2 GHG</v>
      </c>
      <c r="C74" s="40" t="str">
        <f>IFERROR(#REF!/GAMSlim2!B74,"")</f>
        <v/>
      </c>
      <c r="D74" s="40" t="str">
        <f>IFERROR(#REF!/GAMSlim2!C74,"")</f>
        <v/>
      </c>
      <c r="E74" s="40" t="str">
        <f>IFERROR(#REF!/GAMSlim2!D74,"")</f>
        <v/>
      </c>
      <c r="F74" s="40" t="str">
        <f>IFERROR(#REF!/GAMSlim2!E74,"")</f>
        <v/>
      </c>
      <c r="G74" s="40" t="str">
        <f>IFERROR(#REF!/GAMSlim2!F74,"")</f>
        <v/>
      </c>
      <c r="H74" s="40" t="str">
        <f>IFERROR(#REF!/GAMSlim2!G74,"")</f>
        <v/>
      </c>
      <c r="I74" s="40" t="str">
        <f>IFERROR(#REF!/GAMSlim2!H74,"")</f>
        <v/>
      </c>
      <c r="J74" s="40" t="str">
        <f>IFERROR(#REF!/GAMSlim2!I74,"")</f>
        <v/>
      </c>
      <c r="K74" s="40" t="str">
        <f>IFERROR(#REF!/GAMSlim2!J74,"")</f>
        <v/>
      </c>
      <c r="L74" s="40" t="str">
        <f>IFERROR(#REF!/GAMSlim2!K74,"")</f>
        <v/>
      </c>
      <c r="M74" s="40" t="str">
        <f>IFERROR(#REF!/GAMSlim2!L74,"")</f>
        <v/>
      </c>
      <c r="N74" s="40" t="str">
        <f>IFERROR(#REF!/GAMSlim2!M74,"")</f>
        <v/>
      </c>
      <c r="O74" s="40" t="str">
        <f>IFERROR(#REF!/GAMSlim2!N74,"")</f>
        <v/>
      </c>
      <c r="P74" s="40" t="str">
        <f>IFERROR(#REF!/GAMSlim2!O74,"")</f>
        <v/>
      </c>
      <c r="Q74" s="40" t="str">
        <f>IFERROR(#REF!/GAMSlim2!P74,"")</f>
        <v/>
      </c>
      <c r="R74" s="40" t="str">
        <f>IFERROR(#REF!/GAMSlim2!Q74,"")</f>
        <v/>
      </c>
      <c r="S74" s="40" t="str">
        <f>IFERROR(#REF!/GAMSlim2!R74,"")</f>
        <v/>
      </c>
      <c r="T74" s="40" t="str">
        <f>IFERROR(#REF!/GAMSlim2!S74,"")</f>
        <v/>
      </c>
      <c r="U74" s="40" t="str">
        <f>IFERROR(#REF!/GAMSlim2!T74,"")</f>
        <v/>
      </c>
      <c r="V74" s="40" t="str">
        <f>IFERROR(#REF!/GAMSlim2!U74,"")</f>
        <v/>
      </c>
      <c r="W74" s="40" t="str">
        <f>IFERROR(#REF!/GAMSlim2!V74,"")</f>
        <v/>
      </c>
      <c r="X74" s="40" t="str">
        <f>IFERROR(#REF!/GAMSlim2!W74,"")</f>
        <v/>
      </c>
      <c r="Y74" s="40" t="str">
        <f>IFERROR(#REF!/GAMSlim2!X74,"")</f>
        <v/>
      </c>
      <c r="Z74" s="40" t="str">
        <f>IFERROR(#REF!/GAMSlim2!Y74,"")</f>
        <v/>
      </c>
      <c r="AA74" s="40" t="str">
        <f>IFERROR(#REF!/GAMSlim2!Z74,"")</f>
        <v/>
      </c>
      <c r="AB74" s="40" t="str">
        <f>IFERROR(#REF!/GAMSlim2!AA74,"")</f>
        <v/>
      </c>
      <c r="AC74" s="40" t="str">
        <f>IFERROR(#REF!/GAMSlim2!AB74,"")</f>
        <v/>
      </c>
      <c r="AD74" s="40" t="str">
        <f>IFERROR(#REF!/GAMSlim2!AC74,"")</f>
        <v/>
      </c>
      <c r="AE74" s="40" t="str">
        <f>IFERROR(#REF!/GAMSlim2!AD74,"")</f>
        <v/>
      </c>
      <c r="AF74" s="40" t="str">
        <f>IFERROR(#REF!/GAMSlim2!AE74,"")</f>
        <v/>
      </c>
      <c r="AG74" s="40" t="str">
        <f>IFERROR(#REF!/GAMSlim2!AF74,"")</f>
        <v/>
      </c>
      <c r="AH74" s="40" t="str">
        <f>IFERROR(#REF!/GAMSlim2!AG74,"")</f>
        <v/>
      </c>
      <c r="AI74" s="40" t="str">
        <f>IFERROR(#REF!/GAMSlim2!AH74,"")</f>
        <v/>
      </c>
      <c r="AJ74" s="40" t="str">
        <f>IFERROR(#REF!/GAMSlim2!AI74,"")</f>
        <v/>
      </c>
      <c r="AK74" s="40" t="str">
        <f>IFERROR(#REF!/GAMSlim2!AJ74,"")</f>
        <v/>
      </c>
      <c r="AL74" s="40" t="str">
        <f>IFERROR(#REF!/GAMSlim2!AK74,"")</f>
        <v/>
      </c>
      <c r="AM74" s="40" t="str">
        <f>IFERROR(#REF!/GAMSlim2!AL74,"")</f>
        <v/>
      </c>
      <c r="AN74" s="40" t="str">
        <f>IFERROR(#REF!/GAMSlim2!AM74,"")</f>
        <v/>
      </c>
      <c r="AO74" s="40" t="str">
        <f>IFERROR(#REF!/GAMSlim2!AN74,"")</f>
        <v/>
      </c>
      <c r="AP74" s="40" t="str">
        <f>IFERROR(#REF!/GAMSlim2!AO74,"")</f>
        <v/>
      </c>
      <c r="AQ74" s="40" t="str">
        <f>IFERROR(#REF!/GAMSlim2!AP74,"")</f>
        <v/>
      </c>
      <c r="AR74" s="40" t="str">
        <f>IFERROR(#REF!/GAMSlim2!AQ74,"")</f>
        <v/>
      </c>
      <c r="AS74" s="40" t="str">
        <f>IFERROR(#REF!/GAMSlim2!AR74,"")</f>
        <v/>
      </c>
      <c r="AT74" s="40" t="str">
        <f>IFERROR(#REF!/GAMSlim2!AS74,"")</f>
        <v/>
      </c>
      <c r="AU74" s="40" t="str">
        <f>IFERROR(#REF!/GAMSlim2!AT74,"")</f>
        <v/>
      </c>
      <c r="AV74" s="40" t="str">
        <f>IFERROR(#REF!/GAMSlim2!AU74,"")</f>
        <v/>
      </c>
      <c r="AW74" s="40" t="str">
        <f>IFERROR(#REF!/GAMSlim2!AV74,"")</f>
        <v/>
      </c>
      <c r="AX74" s="40" t="str">
        <f>IFERROR(#REF!/GAMSlim2!AW74,"")</f>
        <v/>
      </c>
      <c r="AY74" s="40" t="str">
        <f>IFERROR(#REF!/GAMSlim2!AX74,"")</f>
        <v/>
      </c>
      <c r="AZ74" s="40" t="str">
        <f>IFERROR(#REF!/GAMSlim2!AY74,"")</f>
        <v/>
      </c>
      <c r="BA74" s="40" t="str">
        <f>IFERROR(#REF!/GAMSlim2!AZ74,"")</f>
        <v/>
      </c>
      <c r="BB74" s="40" t="str">
        <f>IFERROR(#REF!/GAMSlim2!BA74,"")</f>
        <v/>
      </c>
      <c r="BC74" s="40" t="str">
        <f>IFERROR(#REF!/GAMSlim2!BB74,"")</f>
        <v/>
      </c>
      <c r="BD74" s="40" t="str">
        <f>IFERROR(#REF!/GAMSlim2!BC74,"")</f>
        <v/>
      </c>
      <c r="BE74" s="40" t="str">
        <f>IFERROR(#REF!/GAMSlim2!BD74,"")</f>
        <v/>
      </c>
      <c r="BF74" s="40" t="str">
        <f>IFERROR(#REF!/GAMSlim2!BE74,"")</f>
        <v/>
      </c>
      <c r="BG74" s="40" t="str">
        <f>IFERROR(#REF!/GAMSlim2!BF74,"")</f>
        <v/>
      </c>
      <c r="BH74" s="40" t="str">
        <f>IFERROR(#REF!/GAMSlim2!BG74,"")</f>
        <v/>
      </c>
      <c r="BI74" s="40" t="str">
        <f>IFERROR(#REF!/GAMSlim2!BH74,"")</f>
        <v/>
      </c>
      <c r="BJ74" s="40" t="str">
        <f>IFERROR(#REF!/GAMSlim2!BI74,"")</f>
        <v/>
      </c>
    </row>
    <row r="75" spans="1:62" x14ac:dyDescent="0.15">
      <c r="A75" t="e">
        <f>#REF!</f>
        <v>#REF!</v>
      </c>
      <c r="B75" t="str">
        <f>GAMSbase!A75</f>
        <v>2100 Forcings, non-CO2 GHG</v>
      </c>
      <c r="C75" s="40" t="str">
        <f>IFERROR(#REF!/GAMSlim2!B75,"")</f>
        <v/>
      </c>
      <c r="D75" s="40" t="str">
        <f>IFERROR(#REF!/GAMSlim2!C75,"")</f>
        <v/>
      </c>
      <c r="E75" s="40" t="str">
        <f>IFERROR(#REF!/GAMSlim2!D75,"")</f>
        <v/>
      </c>
      <c r="F75" s="40" t="str">
        <f>IFERROR(#REF!/GAMSlim2!E75,"")</f>
        <v/>
      </c>
      <c r="G75" s="40" t="str">
        <f>IFERROR(#REF!/GAMSlim2!F75,"")</f>
        <v/>
      </c>
      <c r="H75" s="40" t="str">
        <f>IFERROR(#REF!/GAMSlim2!G75,"")</f>
        <v/>
      </c>
      <c r="I75" s="40" t="str">
        <f>IFERROR(#REF!/GAMSlim2!H75,"")</f>
        <v/>
      </c>
      <c r="J75" s="40" t="str">
        <f>IFERROR(#REF!/GAMSlim2!I75,"")</f>
        <v/>
      </c>
      <c r="K75" s="40" t="str">
        <f>IFERROR(#REF!/GAMSlim2!J75,"")</f>
        <v/>
      </c>
      <c r="L75" s="40" t="str">
        <f>IFERROR(#REF!/GAMSlim2!K75,"")</f>
        <v/>
      </c>
      <c r="M75" s="40" t="str">
        <f>IFERROR(#REF!/GAMSlim2!L75,"")</f>
        <v/>
      </c>
      <c r="N75" s="40" t="str">
        <f>IFERROR(#REF!/GAMSlim2!M75,"")</f>
        <v/>
      </c>
      <c r="O75" s="40" t="str">
        <f>IFERROR(#REF!/GAMSlim2!N75,"")</f>
        <v/>
      </c>
      <c r="P75" s="40" t="str">
        <f>IFERROR(#REF!/GAMSlim2!O75,"")</f>
        <v/>
      </c>
      <c r="Q75" s="40" t="str">
        <f>IFERROR(#REF!/GAMSlim2!P75,"")</f>
        <v/>
      </c>
      <c r="R75" s="40" t="str">
        <f>IFERROR(#REF!/GAMSlim2!Q75,"")</f>
        <v/>
      </c>
      <c r="S75" s="40" t="str">
        <f>IFERROR(#REF!/GAMSlim2!R75,"")</f>
        <v/>
      </c>
      <c r="T75" s="40" t="str">
        <f>IFERROR(#REF!/GAMSlim2!S75,"")</f>
        <v/>
      </c>
      <c r="U75" s="40" t="str">
        <f>IFERROR(#REF!/GAMSlim2!T75,"")</f>
        <v/>
      </c>
      <c r="V75" s="40" t="str">
        <f>IFERROR(#REF!/GAMSlim2!U75,"")</f>
        <v/>
      </c>
      <c r="W75" s="40" t="str">
        <f>IFERROR(#REF!/GAMSlim2!V75,"")</f>
        <v/>
      </c>
      <c r="X75" s="40" t="str">
        <f>IFERROR(#REF!/GAMSlim2!W75,"")</f>
        <v/>
      </c>
      <c r="Y75" s="40" t="str">
        <f>IFERROR(#REF!/GAMSlim2!X75,"")</f>
        <v/>
      </c>
      <c r="Z75" s="40" t="str">
        <f>IFERROR(#REF!/GAMSlim2!Y75,"")</f>
        <v/>
      </c>
      <c r="AA75" s="40" t="str">
        <f>IFERROR(#REF!/GAMSlim2!Z75,"")</f>
        <v/>
      </c>
      <c r="AB75" s="40" t="str">
        <f>IFERROR(#REF!/GAMSlim2!AA75,"")</f>
        <v/>
      </c>
      <c r="AC75" s="40" t="str">
        <f>IFERROR(#REF!/GAMSlim2!AB75,"")</f>
        <v/>
      </c>
      <c r="AD75" s="40" t="str">
        <f>IFERROR(#REF!/GAMSlim2!AC75,"")</f>
        <v/>
      </c>
      <c r="AE75" s="40" t="str">
        <f>IFERROR(#REF!/GAMSlim2!AD75,"")</f>
        <v/>
      </c>
      <c r="AF75" s="40" t="str">
        <f>IFERROR(#REF!/GAMSlim2!AE75,"")</f>
        <v/>
      </c>
      <c r="AG75" s="40" t="str">
        <f>IFERROR(#REF!/GAMSlim2!AF75,"")</f>
        <v/>
      </c>
      <c r="AH75" s="40" t="str">
        <f>IFERROR(#REF!/GAMSlim2!AG75,"")</f>
        <v/>
      </c>
      <c r="AI75" s="40" t="str">
        <f>IFERROR(#REF!/GAMSlim2!AH75,"")</f>
        <v/>
      </c>
      <c r="AJ75" s="40" t="str">
        <f>IFERROR(#REF!/GAMSlim2!AI75,"")</f>
        <v/>
      </c>
      <c r="AK75" s="40" t="str">
        <f>IFERROR(#REF!/GAMSlim2!AJ75,"")</f>
        <v/>
      </c>
      <c r="AL75" s="40" t="str">
        <f>IFERROR(#REF!/GAMSlim2!AK75,"")</f>
        <v/>
      </c>
      <c r="AM75" s="40" t="str">
        <f>IFERROR(#REF!/GAMSlim2!AL75,"")</f>
        <v/>
      </c>
      <c r="AN75" s="40" t="str">
        <f>IFERROR(#REF!/GAMSlim2!AM75,"")</f>
        <v/>
      </c>
      <c r="AO75" s="40" t="str">
        <f>IFERROR(#REF!/GAMSlim2!AN75,"")</f>
        <v/>
      </c>
      <c r="AP75" s="40" t="str">
        <f>IFERROR(#REF!/GAMSlim2!AO75,"")</f>
        <v/>
      </c>
      <c r="AQ75" s="40" t="str">
        <f>IFERROR(#REF!/GAMSlim2!AP75,"")</f>
        <v/>
      </c>
      <c r="AR75" s="40" t="str">
        <f>IFERROR(#REF!/GAMSlim2!AQ75,"")</f>
        <v/>
      </c>
      <c r="AS75" s="40" t="str">
        <f>IFERROR(#REF!/GAMSlim2!AR75,"")</f>
        <v/>
      </c>
      <c r="AT75" s="40" t="str">
        <f>IFERROR(#REF!/GAMSlim2!AS75,"")</f>
        <v/>
      </c>
      <c r="AU75" s="40" t="str">
        <f>IFERROR(#REF!/GAMSlim2!AT75,"")</f>
        <v/>
      </c>
      <c r="AV75" s="40" t="str">
        <f>IFERROR(#REF!/GAMSlim2!AU75,"")</f>
        <v/>
      </c>
      <c r="AW75" s="40" t="str">
        <f>IFERROR(#REF!/GAMSlim2!AV75,"")</f>
        <v/>
      </c>
      <c r="AX75" s="40" t="str">
        <f>IFERROR(#REF!/GAMSlim2!AW75,"")</f>
        <v/>
      </c>
      <c r="AY75" s="40" t="str">
        <f>IFERROR(#REF!/GAMSlim2!AX75,"")</f>
        <v/>
      </c>
      <c r="AZ75" s="40" t="str">
        <f>IFERROR(#REF!/GAMSlim2!AY75,"")</f>
        <v/>
      </c>
      <c r="BA75" s="40" t="str">
        <f>IFERROR(#REF!/GAMSlim2!AZ75,"")</f>
        <v/>
      </c>
      <c r="BB75" s="40" t="str">
        <f>IFERROR(#REF!/GAMSlim2!BA75,"")</f>
        <v/>
      </c>
      <c r="BC75" s="40" t="str">
        <f>IFERROR(#REF!/GAMSlim2!BB75,"")</f>
        <v/>
      </c>
      <c r="BD75" s="40" t="str">
        <f>IFERROR(#REF!/GAMSlim2!BC75,"")</f>
        <v/>
      </c>
      <c r="BE75" s="40" t="str">
        <f>IFERROR(#REF!/GAMSlim2!BD75,"")</f>
        <v/>
      </c>
      <c r="BF75" s="40" t="str">
        <f>IFERROR(#REF!/GAMSlim2!BE75,"")</f>
        <v/>
      </c>
      <c r="BG75" s="40" t="str">
        <f>IFERROR(#REF!/GAMSlim2!BF75,"")</f>
        <v/>
      </c>
      <c r="BH75" s="40" t="str">
        <f>IFERROR(#REF!/GAMSlim2!BG75,"")</f>
        <v/>
      </c>
      <c r="BI75" s="40" t="str">
        <f>IFERROR(#REF!/GAMSlim2!BH75,"")</f>
        <v/>
      </c>
      <c r="BJ75" s="40" t="str">
        <f>IFERROR(#REF!/GAMSlim2!BI75,"")</f>
        <v/>
      </c>
    </row>
    <row r="76" spans="1:62" x14ac:dyDescent="0.15">
      <c r="A76" t="e">
        <f>#REF!</f>
        <v>#REF!</v>
      </c>
      <c r="B76" t="str">
        <f>GAMSbase!A76</f>
        <v>Initial Temperature (2008-2011)</v>
      </c>
      <c r="C76" s="40" t="str">
        <f>IFERROR(#REF!/GAMSlim2!B76,"")</f>
        <v/>
      </c>
      <c r="D76" s="40" t="str">
        <f>IFERROR(#REF!/GAMSlim2!C76,"")</f>
        <v/>
      </c>
      <c r="E76" s="40" t="str">
        <f>IFERROR(#REF!/GAMSlim2!D76,"")</f>
        <v/>
      </c>
      <c r="F76" s="40" t="str">
        <f>IFERROR(#REF!/GAMSlim2!E76,"")</f>
        <v/>
      </c>
      <c r="G76" s="40" t="str">
        <f>IFERROR(#REF!/GAMSlim2!F76,"")</f>
        <v/>
      </c>
      <c r="H76" s="40" t="str">
        <f>IFERROR(#REF!/GAMSlim2!G76,"")</f>
        <v/>
      </c>
      <c r="I76" s="40" t="str">
        <f>IFERROR(#REF!/GAMSlim2!H76,"")</f>
        <v/>
      </c>
      <c r="J76" s="40" t="str">
        <f>IFERROR(#REF!/GAMSlim2!I76,"")</f>
        <v/>
      </c>
      <c r="K76" s="40" t="str">
        <f>IFERROR(#REF!/GAMSlim2!J76,"")</f>
        <v/>
      </c>
      <c r="L76" s="40" t="str">
        <f>IFERROR(#REF!/GAMSlim2!K76,"")</f>
        <v/>
      </c>
      <c r="M76" s="40" t="str">
        <f>IFERROR(#REF!/GAMSlim2!L76,"")</f>
        <v/>
      </c>
      <c r="N76" s="40" t="str">
        <f>IFERROR(#REF!/GAMSlim2!M76,"")</f>
        <v/>
      </c>
      <c r="O76" s="40" t="str">
        <f>IFERROR(#REF!/GAMSlim2!N76,"")</f>
        <v/>
      </c>
      <c r="P76" s="40" t="str">
        <f>IFERROR(#REF!/GAMSlim2!O76,"")</f>
        <v/>
      </c>
      <c r="Q76" s="40" t="str">
        <f>IFERROR(#REF!/GAMSlim2!P76,"")</f>
        <v/>
      </c>
      <c r="R76" s="40" t="str">
        <f>IFERROR(#REF!/GAMSlim2!Q76,"")</f>
        <v/>
      </c>
      <c r="S76" s="40" t="str">
        <f>IFERROR(#REF!/GAMSlim2!R76,"")</f>
        <v/>
      </c>
      <c r="T76" s="40" t="str">
        <f>IFERROR(#REF!/GAMSlim2!S76,"")</f>
        <v/>
      </c>
      <c r="U76" s="40" t="str">
        <f>IFERROR(#REF!/GAMSlim2!T76,"")</f>
        <v/>
      </c>
      <c r="V76" s="40" t="str">
        <f>IFERROR(#REF!/GAMSlim2!U76,"")</f>
        <v/>
      </c>
      <c r="W76" s="40" t="str">
        <f>IFERROR(#REF!/GAMSlim2!V76,"")</f>
        <v/>
      </c>
      <c r="X76" s="40" t="str">
        <f>IFERROR(#REF!/GAMSlim2!W76,"")</f>
        <v/>
      </c>
      <c r="Y76" s="40" t="str">
        <f>IFERROR(#REF!/GAMSlim2!X76,"")</f>
        <v/>
      </c>
      <c r="Z76" s="40" t="str">
        <f>IFERROR(#REF!/GAMSlim2!Y76,"")</f>
        <v/>
      </c>
      <c r="AA76" s="40" t="str">
        <f>IFERROR(#REF!/GAMSlim2!Z76,"")</f>
        <v/>
      </c>
      <c r="AB76" s="40" t="str">
        <f>IFERROR(#REF!/GAMSlim2!AA76,"")</f>
        <v/>
      </c>
      <c r="AC76" s="40" t="str">
        <f>IFERROR(#REF!/GAMSlim2!AB76,"")</f>
        <v/>
      </c>
      <c r="AD76" s="40" t="str">
        <f>IFERROR(#REF!/GAMSlim2!AC76,"")</f>
        <v/>
      </c>
      <c r="AE76" s="40" t="str">
        <f>IFERROR(#REF!/GAMSlim2!AD76,"")</f>
        <v/>
      </c>
      <c r="AF76" s="40" t="str">
        <f>IFERROR(#REF!/GAMSlim2!AE76,"")</f>
        <v/>
      </c>
      <c r="AG76" s="40" t="str">
        <f>IFERROR(#REF!/GAMSlim2!AF76,"")</f>
        <v/>
      </c>
      <c r="AH76" s="40" t="str">
        <f>IFERROR(#REF!/GAMSlim2!AG76,"")</f>
        <v/>
      </c>
      <c r="AI76" s="40" t="str">
        <f>IFERROR(#REF!/GAMSlim2!AH76,"")</f>
        <v/>
      </c>
      <c r="AJ76" s="40" t="str">
        <f>IFERROR(#REF!/GAMSlim2!AI76,"")</f>
        <v/>
      </c>
      <c r="AK76" s="40" t="str">
        <f>IFERROR(#REF!/GAMSlim2!AJ76,"")</f>
        <v/>
      </c>
      <c r="AL76" s="40" t="str">
        <f>IFERROR(#REF!/GAMSlim2!AK76,"")</f>
        <v/>
      </c>
      <c r="AM76" s="40" t="str">
        <f>IFERROR(#REF!/GAMSlim2!AL76,"")</f>
        <v/>
      </c>
      <c r="AN76" s="40" t="str">
        <f>IFERROR(#REF!/GAMSlim2!AM76,"")</f>
        <v/>
      </c>
      <c r="AO76" s="40" t="str">
        <f>IFERROR(#REF!/GAMSlim2!AN76,"")</f>
        <v/>
      </c>
      <c r="AP76" s="40" t="str">
        <f>IFERROR(#REF!/GAMSlim2!AO76,"")</f>
        <v/>
      </c>
      <c r="AQ76" s="40" t="str">
        <f>IFERROR(#REF!/GAMSlim2!AP76,"")</f>
        <v/>
      </c>
      <c r="AR76" s="40" t="str">
        <f>IFERROR(#REF!/GAMSlim2!AQ76,"")</f>
        <v/>
      </c>
      <c r="AS76" s="40" t="str">
        <f>IFERROR(#REF!/GAMSlim2!AR76,"")</f>
        <v/>
      </c>
      <c r="AT76" s="40" t="str">
        <f>IFERROR(#REF!/GAMSlim2!AS76,"")</f>
        <v/>
      </c>
      <c r="AU76" s="40" t="str">
        <f>IFERROR(#REF!/GAMSlim2!AT76,"")</f>
        <v/>
      </c>
      <c r="AV76" s="40" t="str">
        <f>IFERROR(#REF!/GAMSlim2!AU76,"")</f>
        <v/>
      </c>
      <c r="AW76" s="40" t="str">
        <f>IFERROR(#REF!/GAMSlim2!AV76,"")</f>
        <v/>
      </c>
      <c r="AX76" s="40" t="str">
        <f>IFERROR(#REF!/GAMSlim2!AW76,"")</f>
        <v/>
      </c>
      <c r="AY76" s="40" t="str">
        <f>IFERROR(#REF!/GAMSlim2!AX76,"")</f>
        <v/>
      </c>
      <c r="AZ76" s="40" t="str">
        <f>IFERROR(#REF!/GAMSlim2!AY76,"")</f>
        <v/>
      </c>
      <c r="BA76" s="40" t="str">
        <f>IFERROR(#REF!/GAMSlim2!AZ76,"")</f>
        <v/>
      </c>
      <c r="BB76" s="40" t="str">
        <f>IFERROR(#REF!/GAMSlim2!BA76,"")</f>
        <v/>
      </c>
      <c r="BC76" s="40" t="str">
        <f>IFERROR(#REF!/GAMSlim2!BB76,"")</f>
        <v/>
      </c>
      <c r="BD76" s="40" t="str">
        <f>IFERROR(#REF!/GAMSlim2!BC76,"")</f>
        <v/>
      </c>
      <c r="BE76" s="40" t="str">
        <f>IFERROR(#REF!/GAMSlim2!BD76,"")</f>
        <v/>
      </c>
      <c r="BF76" s="40" t="str">
        <f>IFERROR(#REF!/GAMSlim2!BE76,"")</f>
        <v/>
      </c>
      <c r="BG76" s="40" t="str">
        <f>IFERROR(#REF!/GAMSlim2!BF76,"")</f>
        <v/>
      </c>
      <c r="BH76" s="40" t="str">
        <f>IFERROR(#REF!/GAMSlim2!BG76,"")</f>
        <v/>
      </c>
      <c r="BI76" s="40" t="str">
        <f>IFERROR(#REF!/GAMSlim2!BH76,"")</f>
        <v/>
      </c>
      <c r="BJ76" s="40" t="str">
        <f>IFERROR(#REF!/GAMSlim2!BI76,"")</f>
        <v/>
      </c>
    </row>
    <row r="77" spans="1:62" x14ac:dyDescent="0.1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IFERROR(#REF!/GAMSlim2!B77,"")</f>
        <v/>
      </c>
      <c r="D77" s="40" t="str">
        <f>IFERROR(#REF!/GAMSlim2!C77,"")</f>
        <v/>
      </c>
      <c r="E77" s="40" t="str">
        <f>IFERROR(#REF!/GAMSlim2!D77,"")</f>
        <v/>
      </c>
      <c r="F77" s="40" t="str">
        <f>IFERROR(#REF!/GAMSlim2!E77,"")</f>
        <v/>
      </c>
      <c r="G77" s="40" t="str">
        <f>IFERROR(#REF!/GAMSlim2!F77,"")</f>
        <v/>
      </c>
      <c r="H77" s="40" t="str">
        <f>IFERROR(#REF!/GAMSlim2!G77,"")</f>
        <v/>
      </c>
      <c r="I77" s="40" t="str">
        <f>IFERROR(#REF!/GAMSlim2!H77,"")</f>
        <v/>
      </c>
      <c r="J77" s="40" t="str">
        <f>IFERROR(#REF!/GAMSlim2!I77,"")</f>
        <v/>
      </c>
      <c r="K77" s="40" t="str">
        <f>IFERROR(#REF!/GAMSlim2!J77,"")</f>
        <v/>
      </c>
      <c r="L77" s="40" t="str">
        <f>IFERROR(#REF!/GAMSlim2!K77,"")</f>
        <v/>
      </c>
      <c r="M77" s="40" t="str">
        <f>IFERROR(#REF!/GAMSlim2!L77,"")</f>
        <v/>
      </c>
      <c r="N77" s="40" t="str">
        <f>IFERROR(#REF!/GAMSlim2!M77,"")</f>
        <v/>
      </c>
      <c r="O77" s="40" t="str">
        <f>IFERROR(#REF!/GAMSlim2!N77,"")</f>
        <v/>
      </c>
      <c r="P77" s="40" t="str">
        <f>IFERROR(#REF!/GAMSlim2!O77,"")</f>
        <v/>
      </c>
      <c r="Q77" s="40" t="str">
        <f>IFERROR(#REF!/GAMSlim2!P77,"")</f>
        <v/>
      </c>
      <c r="R77" s="40" t="str">
        <f>IFERROR(#REF!/GAMSlim2!Q77,"")</f>
        <v/>
      </c>
      <c r="S77" s="40" t="str">
        <f>IFERROR(#REF!/GAMSlim2!R77,"")</f>
        <v/>
      </c>
      <c r="T77" s="40" t="str">
        <f>IFERROR(#REF!/GAMSlim2!S77,"")</f>
        <v/>
      </c>
      <c r="U77" s="40" t="str">
        <f>IFERROR(#REF!/GAMSlim2!T77,"")</f>
        <v/>
      </c>
      <c r="V77" s="40" t="str">
        <f>IFERROR(#REF!/GAMSlim2!U77,"")</f>
        <v/>
      </c>
      <c r="W77" s="40" t="str">
        <f>IFERROR(#REF!/GAMSlim2!V77,"")</f>
        <v/>
      </c>
      <c r="X77" s="40" t="str">
        <f>IFERROR(#REF!/GAMSlim2!W77,"")</f>
        <v/>
      </c>
      <c r="Y77" s="40" t="str">
        <f>IFERROR(#REF!/GAMSlim2!X77,"")</f>
        <v/>
      </c>
      <c r="Z77" s="40" t="str">
        <f>IFERROR(#REF!/GAMSlim2!Y77,"")</f>
        <v/>
      </c>
      <c r="AA77" s="40" t="str">
        <f>IFERROR(#REF!/GAMSlim2!Z77,"")</f>
        <v/>
      </c>
      <c r="AB77" s="40" t="str">
        <f>IFERROR(#REF!/GAMSlim2!AA77,"")</f>
        <v/>
      </c>
      <c r="AC77" s="40" t="str">
        <f>IFERROR(#REF!/GAMSlim2!AB77,"")</f>
        <v/>
      </c>
      <c r="AD77" s="40" t="str">
        <f>IFERROR(#REF!/GAMSlim2!AC77,"")</f>
        <v/>
      </c>
      <c r="AE77" s="40" t="str">
        <f>IFERROR(#REF!/GAMSlim2!AD77,"")</f>
        <v/>
      </c>
      <c r="AF77" s="40" t="str">
        <f>IFERROR(#REF!/GAMSlim2!AE77,"")</f>
        <v/>
      </c>
      <c r="AG77" s="40" t="str">
        <f>IFERROR(#REF!/GAMSlim2!AF77,"")</f>
        <v/>
      </c>
      <c r="AH77" s="40" t="str">
        <f>IFERROR(#REF!/GAMSlim2!AG77,"")</f>
        <v/>
      </c>
      <c r="AI77" s="40" t="str">
        <f>IFERROR(#REF!/GAMSlim2!AH77,"")</f>
        <v/>
      </c>
      <c r="AJ77" s="40" t="str">
        <f>IFERROR(#REF!/GAMSlim2!AI77,"")</f>
        <v/>
      </c>
      <c r="AK77" s="40" t="str">
        <f>IFERROR(#REF!/GAMSlim2!AJ77,"")</f>
        <v/>
      </c>
      <c r="AL77" s="40" t="str">
        <f>IFERROR(#REF!/GAMSlim2!AK77,"")</f>
        <v/>
      </c>
      <c r="AM77" s="40" t="str">
        <f>IFERROR(#REF!/GAMSlim2!AL77,"")</f>
        <v/>
      </c>
      <c r="AN77" s="40" t="str">
        <f>IFERROR(#REF!/GAMSlim2!AM77,"")</f>
        <v/>
      </c>
      <c r="AO77" s="40" t="str">
        <f>IFERROR(#REF!/GAMSlim2!AN77,"")</f>
        <v/>
      </c>
      <c r="AP77" s="40" t="str">
        <f>IFERROR(#REF!/GAMSlim2!AO77,"")</f>
        <v/>
      </c>
      <c r="AQ77" s="40" t="str">
        <f>IFERROR(#REF!/GAMSlim2!AP77,"")</f>
        <v/>
      </c>
      <c r="AR77" s="40" t="str">
        <f>IFERROR(#REF!/GAMSlim2!AQ77,"")</f>
        <v/>
      </c>
      <c r="AS77" s="40" t="str">
        <f>IFERROR(#REF!/GAMSlim2!AR77,"")</f>
        <v/>
      </c>
      <c r="AT77" s="40" t="str">
        <f>IFERROR(#REF!/GAMSlim2!AS77,"")</f>
        <v/>
      </c>
      <c r="AU77" s="40" t="str">
        <f>IFERROR(#REF!/GAMSlim2!AT77,"")</f>
        <v/>
      </c>
      <c r="AV77" s="40" t="str">
        <f>IFERROR(#REF!/GAMSlim2!AU77,"")</f>
        <v/>
      </c>
      <c r="AW77" s="40" t="str">
        <f>IFERROR(#REF!/GAMSlim2!AV77,"")</f>
        <v/>
      </c>
      <c r="AX77" s="40" t="str">
        <f>IFERROR(#REF!/GAMSlim2!AW77,"")</f>
        <v/>
      </c>
      <c r="AY77" s="40" t="str">
        <f>IFERROR(#REF!/GAMSlim2!AX77,"")</f>
        <v/>
      </c>
      <c r="AZ77" s="40" t="str">
        <f>IFERROR(#REF!/GAMSlim2!AY77,"")</f>
        <v/>
      </c>
      <c r="BA77" s="40" t="str">
        <f>IFERROR(#REF!/GAMSlim2!AZ77,"")</f>
        <v/>
      </c>
      <c r="BB77" s="40" t="str">
        <f>IFERROR(#REF!/GAMSlim2!BA77,"")</f>
        <v/>
      </c>
      <c r="BC77" s="40" t="str">
        <f>IFERROR(#REF!/GAMSlim2!BB77,"")</f>
        <v/>
      </c>
      <c r="BD77" s="40" t="str">
        <f>IFERROR(#REF!/GAMSlim2!BC77,"")</f>
        <v/>
      </c>
      <c r="BE77" s="40" t="str">
        <f>IFERROR(#REF!/GAMSlim2!BD77,"")</f>
        <v/>
      </c>
      <c r="BF77" s="40" t="str">
        <f>IFERROR(#REF!/GAMSlim2!BE77,"")</f>
        <v/>
      </c>
      <c r="BG77" s="40" t="str">
        <f>IFERROR(#REF!/GAMSlim2!BF77,"")</f>
        <v/>
      </c>
      <c r="BH77" s="40" t="str">
        <f>IFERROR(#REF!/GAMSlim2!BG77,"")</f>
        <v/>
      </c>
      <c r="BI77" s="40" t="str">
        <f>IFERROR(#REF!/GAMSlim2!BH77,"")</f>
        <v/>
      </c>
      <c r="BJ77" s="40" t="str">
        <f>IFERROR(#REF!/GAMSlim2!BI77,"")</f>
        <v/>
      </c>
    </row>
    <row r="78" spans="1:62" x14ac:dyDescent="0.15">
      <c r="A78" t="e">
        <f>#REF!</f>
        <v>#REF!</v>
      </c>
      <c r="B78" t="str">
        <f>GAMSbase!A78</f>
        <v>* CLIMATE MODEL PARAMETERS</v>
      </c>
      <c r="C78" s="40" t="str">
        <f>IFERROR(#REF!/GAMSlim2!B78,"")</f>
        <v/>
      </c>
      <c r="D78" s="40" t="str">
        <f>IFERROR(#REF!/GAMSlim2!C78,"")</f>
        <v/>
      </c>
      <c r="E78" s="40" t="str">
        <f>IFERROR(#REF!/GAMSlim2!D78,"")</f>
        <v/>
      </c>
      <c r="F78" s="40" t="str">
        <f>IFERROR(#REF!/GAMSlim2!E78,"")</f>
        <v/>
      </c>
      <c r="G78" s="40" t="str">
        <f>IFERROR(#REF!/GAMSlim2!F78,"")</f>
        <v/>
      </c>
      <c r="H78" s="40" t="str">
        <f>IFERROR(#REF!/GAMSlim2!G78,"")</f>
        <v/>
      </c>
      <c r="I78" s="40" t="str">
        <f>IFERROR(#REF!/GAMSlim2!H78,"")</f>
        <v/>
      </c>
      <c r="J78" s="40" t="str">
        <f>IFERROR(#REF!/GAMSlim2!I78,"")</f>
        <v/>
      </c>
      <c r="K78" s="40" t="str">
        <f>IFERROR(#REF!/GAMSlim2!J78,"")</f>
        <v/>
      </c>
      <c r="L78" s="40" t="str">
        <f>IFERROR(#REF!/GAMSlim2!K78,"")</f>
        <v/>
      </c>
      <c r="M78" s="40" t="str">
        <f>IFERROR(#REF!/GAMSlim2!L78,"")</f>
        <v/>
      </c>
      <c r="N78" s="40" t="str">
        <f>IFERROR(#REF!/GAMSlim2!M78,"")</f>
        <v/>
      </c>
      <c r="O78" s="40" t="str">
        <f>IFERROR(#REF!/GAMSlim2!N78,"")</f>
        <v/>
      </c>
      <c r="P78" s="40" t="str">
        <f>IFERROR(#REF!/GAMSlim2!O78,"")</f>
        <v/>
      </c>
      <c r="Q78" s="40" t="str">
        <f>IFERROR(#REF!/GAMSlim2!P78,"")</f>
        <v/>
      </c>
      <c r="R78" s="40" t="str">
        <f>IFERROR(#REF!/GAMSlim2!Q78,"")</f>
        <v/>
      </c>
      <c r="S78" s="40" t="str">
        <f>IFERROR(#REF!/GAMSlim2!R78,"")</f>
        <v/>
      </c>
      <c r="T78" s="40" t="str">
        <f>IFERROR(#REF!/GAMSlim2!S78,"")</f>
        <v/>
      </c>
      <c r="U78" s="40" t="str">
        <f>IFERROR(#REF!/GAMSlim2!T78,"")</f>
        <v/>
      </c>
      <c r="V78" s="40" t="str">
        <f>IFERROR(#REF!/GAMSlim2!U78,"")</f>
        <v/>
      </c>
      <c r="W78" s="40" t="str">
        <f>IFERROR(#REF!/GAMSlim2!V78,"")</f>
        <v/>
      </c>
      <c r="X78" s="40" t="str">
        <f>IFERROR(#REF!/GAMSlim2!W78,"")</f>
        <v/>
      </c>
      <c r="Y78" s="40" t="str">
        <f>IFERROR(#REF!/GAMSlim2!X78,"")</f>
        <v/>
      </c>
      <c r="Z78" s="40" t="str">
        <f>IFERROR(#REF!/GAMSlim2!Y78,"")</f>
        <v/>
      </c>
      <c r="AA78" s="40" t="str">
        <f>IFERROR(#REF!/GAMSlim2!Z78,"")</f>
        <v/>
      </c>
      <c r="AB78" s="40" t="str">
        <f>IFERROR(#REF!/GAMSlim2!AA78,"")</f>
        <v/>
      </c>
      <c r="AC78" s="40" t="str">
        <f>IFERROR(#REF!/GAMSlim2!AB78,"")</f>
        <v/>
      </c>
      <c r="AD78" s="40" t="str">
        <f>IFERROR(#REF!/GAMSlim2!AC78,"")</f>
        <v/>
      </c>
      <c r="AE78" s="40" t="str">
        <f>IFERROR(#REF!/GAMSlim2!AD78,"")</f>
        <v/>
      </c>
      <c r="AF78" s="40" t="str">
        <f>IFERROR(#REF!/GAMSlim2!AE78,"")</f>
        <v/>
      </c>
      <c r="AG78" s="40" t="str">
        <f>IFERROR(#REF!/GAMSlim2!AF78,"")</f>
        <v/>
      </c>
      <c r="AH78" s="40" t="str">
        <f>IFERROR(#REF!/GAMSlim2!AG78,"")</f>
        <v/>
      </c>
      <c r="AI78" s="40" t="str">
        <f>IFERROR(#REF!/GAMSlim2!AH78,"")</f>
        <v/>
      </c>
      <c r="AJ78" s="40" t="str">
        <f>IFERROR(#REF!/GAMSlim2!AI78,"")</f>
        <v/>
      </c>
      <c r="AK78" s="40" t="str">
        <f>IFERROR(#REF!/GAMSlim2!AJ78,"")</f>
        <v/>
      </c>
      <c r="AL78" s="40" t="str">
        <f>IFERROR(#REF!/GAMSlim2!AK78,"")</f>
        <v/>
      </c>
      <c r="AM78" s="40" t="str">
        <f>IFERROR(#REF!/GAMSlim2!AL78,"")</f>
        <v/>
      </c>
      <c r="AN78" s="40" t="str">
        <f>IFERROR(#REF!/GAMSlim2!AM78,"")</f>
        <v/>
      </c>
      <c r="AO78" s="40" t="str">
        <f>IFERROR(#REF!/GAMSlim2!AN78,"")</f>
        <v/>
      </c>
      <c r="AP78" s="40" t="str">
        <f>IFERROR(#REF!/GAMSlim2!AO78,"")</f>
        <v/>
      </c>
      <c r="AQ78" s="40" t="str">
        <f>IFERROR(#REF!/GAMSlim2!AP78,"")</f>
        <v/>
      </c>
      <c r="AR78" s="40" t="str">
        <f>IFERROR(#REF!/GAMSlim2!AQ78,"")</f>
        <v/>
      </c>
      <c r="AS78" s="40" t="str">
        <f>IFERROR(#REF!/GAMSlim2!AR78,"")</f>
        <v/>
      </c>
      <c r="AT78" s="40" t="str">
        <f>IFERROR(#REF!/GAMSlim2!AS78,"")</f>
        <v/>
      </c>
      <c r="AU78" s="40" t="str">
        <f>IFERROR(#REF!/GAMSlim2!AT78,"")</f>
        <v/>
      </c>
      <c r="AV78" s="40" t="str">
        <f>IFERROR(#REF!/GAMSlim2!AU78,"")</f>
        <v/>
      </c>
      <c r="AW78" s="40" t="str">
        <f>IFERROR(#REF!/GAMSlim2!AV78,"")</f>
        <v/>
      </c>
      <c r="AX78" s="40" t="str">
        <f>IFERROR(#REF!/GAMSlim2!AW78,"")</f>
        <v/>
      </c>
      <c r="AY78" s="40" t="str">
        <f>IFERROR(#REF!/GAMSlim2!AX78,"")</f>
        <v/>
      </c>
      <c r="AZ78" s="40" t="str">
        <f>IFERROR(#REF!/GAMSlim2!AY78,"")</f>
        <v/>
      </c>
      <c r="BA78" s="40" t="str">
        <f>IFERROR(#REF!/GAMSlim2!AZ78,"")</f>
        <v/>
      </c>
      <c r="BB78" s="40" t="str">
        <f>IFERROR(#REF!/GAMSlim2!BA78,"")</f>
        <v/>
      </c>
      <c r="BC78" s="40" t="str">
        <f>IFERROR(#REF!/GAMSlim2!BB78,"")</f>
        <v/>
      </c>
      <c r="BD78" s="40" t="str">
        <f>IFERROR(#REF!/GAMSlim2!BC78,"")</f>
        <v/>
      </c>
      <c r="BE78" s="40" t="str">
        <f>IFERROR(#REF!/GAMSlim2!BD78,"")</f>
        <v/>
      </c>
      <c r="BF78" s="40" t="str">
        <f>IFERROR(#REF!/GAMSlim2!BE78,"")</f>
        <v/>
      </c>
      <c r="BG78" s="40" t="str">
        <f>IFERROR(#REF!/GAMSlim2!BF78,"")</f>
        <v/>
      </c>
      <c r="BH78" s="40" t="str">
        <f>IFERROR(#REF!/GAMSlim2!BG78,"")</f>
        <v/>
      </c>
      <c r="BI78" s="40" t="str">
        <f>IFERROR(#REF!/GAMSlim2!BH78,"")</f>
        <v/>
      </c>
      <c r="BJ78" s="40" t="str">
        <f>IFERROR(#REF!/GAMSlim2!BI78,"")</f>
        <v/>
      </c>
    </row>
    <row r="79" spans="1:62" x14ac:dyDescent="0.1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IFERROR(#REF!/GAMSlim2!B79,"")</f>
        <v/>
      </c>
      <c r="D79" s="40" t="str">
        <f>IFERROR(#REF!/GAMSlim2!C79,"")</f>
        <v/>
      </c>
      <c r="E79" s="40" t="str">
        <f>IFERROR(#REF!/GAMSlim2!D79,"")</f>
        <v/>
      </c>
      <c r="F79" s="40" t="str">
        <f>IFERROR(#REF!/GAMSlim2!E79,"")</f>
        <v/>
      </c>
      <c r="G79" s="40" t="str">
        <f>IFERROR(#REF!/GAMSlim2!F79,"")</f>
        <v/>
      </c>
      <c r="H79" s="40" t="str">
        <f>IFERROR(#REF!/GAMSlim2!G79,"")</f>
        <v/>
      </c>
      <c r="I79" s="40" t="str">
        <f>IFERROR(#REF!/GAMSlim2!H79,"")</f>
        <v/>
      </c>
      <c r="J79" s="40" t="str">
        <f>IFERROR(#REF!/GAMSlim2!I79,"")</f>
        <v/>
      </c>
      <c r="K79" s="40" t="str">
        <f>IFERROR(#REF!/GAMSlim2!J79,"")</f>
        <v/>
      </c>
      <c r="L79" s="40" t="str">
        <f>IFERROR(#REF!/GAMSlim2!K79,"")</f>
        <v/>
      </c>
      <c r="M79" s="40" t="str">
        <f>IFERROR(#REF!/GAMSlim2!L79,"")</f>
        <v/>
      </c>
      <c r="N79" s="40" t="str">
        <f>IFERROR(#REF!/GAMSlim2!M79,"")</f>
        <v/>
      </c>
      <c r="O79" s="40" t="str">
        <f>IFERROR(#REF!/GAMSlim2!N79,"")</f>
        <v/>
      </c>
      <c r="P79" s="40" t="str">
        <f>IFERROR(#REF!/GAMSlim2!O79,"")</f>
        <v/>
      </c>
      <c r="Q79" s="40" t="str">
        <f>IFERROR(#REF!/GAMSlim2!P79,"")</f>
        <v/>
      </c>
      <c r="R79" s="40" t="str">
        <f>IFERROR(#REF!/GAMSlim2!Q79,"")</f>
        <v/>
      </c>
      <c r="S79" s="40" t="str">
        <f>IFERROR(#REF!/GAMSlim2!R79,"")</f>
        <v/>
      </c>
      <c r="T79" s="40" t="str">
        <f>IFERROR(#REF!/GAMSlim2!S79,"")</f>
        <v/>
      </c>
      <c r="U79" s="40" t="str">
        <f>IFERROR(#REF!/GAMSlim2!T79,"")</f>
        <v/>
      </c>
      <c r="V79" s="40" t="str">
        <f>IFERROR(#REF!/GAMSlim2!U79,"")</f>
        <v/>
      </c>
      <c r="W79" s="40" t="str">
        <f>IFERROR(#REF!/GAMSlim2!V79,"")</f>
        <v/>
      </c>
      <c r="X79" s="40" t="str">
        <f>IFERROR(#REF!/GAMSlim2!W79,"")</f>
        <v/>
      </c>
      <c r="Y79" s="40" t="str">
        <f>IFERROR(#REF!/GAMSlim2!X79,"")</f>
        <v/>
      </c>
      <c r="Z79" s="40" t="str">
        <f>IFERROR(#REF!/GAMSlim2!Y79,"")</f>
        <v/>
      </c>
      <c r="AA79" s="40" t="str">
        <f>IFERROR(#REF!/GAMSlim2!Z79,"")</f>
        <v/>
      </c>
      <c r="AB79" s="40" t="str">
        <f>IFERROR(#REF!/GAMSlim2!AA79,"")</f>
        <v/>
      </c>
      <c r="AC79" s="40" t="str">
        <f>IFERROR(#REF!/GAMSlim2!AB79,"")</f>
        <v/>
      </c>
      <c r="AD79" s="40" t="str">
        <f>IFERROR(#REF!/GAMSlim2!AC79,"")</f>
        <v/>
      </c>
      <c r="AE79" s="40" t="str">
        <f>IFERROR(#REF!/GAMSlim2!AD79,"")</f>
        <v/>
      </c>
      <c r="AF79" s="40" t="str">
        <f>IFERROR(#REF!/GAMSlim2!AE79,"")</f>
        <v/>
      </c>
      <c r="AG79" s="40" t="str">
        <f>IFERROR(#REF!/GAMSlim2!AF79,"")</f>
        <v/>
      </c>
      <c r="AH79" s="40" t="str">
        <f>IFERROR(#REF!/GAMSlim2!AG79,"")</f>
        <v/>
      </c>
      <c r="AI79" s="40" t="str">
        <f>IFERROR(#REF!/GAMSlim2!AH79,"")</f>
        <v/>
      </c>
      <c r="AJ79" s="40" t="str">
        <f>IFERROR(#REF!/GAMSlim2!AI79,"")</f>
        <v/>
      </c>
      <c r="AK79" s="40" t="str">
        <f>IFERROR(#REF!/GAMSlim2!AJ79,"")</f>
        <v/>
      </c>
      <c r="AL79" s="40" t="str">
        <f>IFERROR(#REF!/GAMSlim2!AK79,"")</f>
        <v/>
      </c>
      <c r="AM79" s="40" t="str">
        <f>IFERROR(#REF!/GAMSlim2!AL79,"")</f>
        <v/>
      </c>
      <c r="AN79" s="40" t="str">
        <f>IFERROR(#REF!/GAMSlim2!AM79,"")</f>
        <v/>
      </c>
      <c r="AO79" s="40" t="str">
        <f>IFERROR(#REF!/GAMSlim2!AN79,"")</f>
        <v/>
      </c>
      <c r="AP79" s="40" t="str">
        <f>IFERROR(#REF!/GAMSlim2!AO79,"")</f>
        <v/>
      </c>
      <c r="AQ79" s="40" t="str">
        <f>IFERROR(#REF!/GAMSlim2!AP79,"")</f>
        <v/>
      </c>
      <c r="AR79" s="40" t="str">
        <f>IFERROR(#REF!/GAMSlim2!AQ79,"")</f>
        <v/>
      </c>
      <c r="AS79" s="40" t="str">
        <f>IFERROR(#REF!/GAMSlim2!AR79,"")</f>
        <v/>
      </c>
      <c r="AT79" s="40" t="str">
        <f>IFERROR(#REF!/GAMSlim2!AS79,"")</f>
        <v/>
      </c>
      <c r="AU79" s="40" t="str">
        <f>IFERROR(#REF!/GAMSlim2!AT79,"")</f>
        <v/>
      </c>
      <c r="AV79" s="40" t="str">
        <f>IFERROR(#REF!/GAMSlim2!AU79,"")</f>
        <v/>
      </c>
      <c r="AW79" s="40" t="str">
        <f>IFERROR(#REF!/GAMSlim2!AV79,"")</f>
        <v/>
      </c>
      <c r="AX79" s="40" t="str">
        <f>IFERROR(#REF!/GAMSlim2!AW79,"")</f>
        <v/>
      </c>
      <c r="AY79" s="40" t="str">
        <f>IFERROR(#REF!/GAMSlim2!AX79,"")</f>
        <v/>
      </c>
      <c r="AZ79" s="40" t="str">
        <f>IFERROR(#REF!/GAMSlim2!AY79,"")</f>
        <v/>
      </c>
      <c r="BA79" s="40" t="str">
        <f>IFERROR(#REF!/GAMSlim2!AZ79,"")</f>
        <v/>
      </c>
      <c r="BB79" s="40" t="str">
        <f>IFERROR(#REF!/GAMSlim2!BA79,"")</f>
        <v/>
      </c>
      <c r="BC79" s="40" t="str">
        <f>IFERROR(#REF!/GAMSlim2!BB79,"")</f>
        <v/>
      </c>
      <c r="BD79" s="40" t="str">
        <f>IFERROR(#REF!/GAMSlim2!BC79,"")</f>
        <v/>
      </c>
      <c r="BE79" s="40" t="str">
        <f>IFERROR(#REF!/GAMSlim2!BD79,"")</f>
        <v/>
      </c>
      <c r="BF79" s="40" t="str">
        <f>IFERROR(#REF!/GAMSlim2!BE79,"")</f>
        <v/>
      </c>
      <c r="BG79" s="40" t="str">
        <f>IFERROR(#REF!/GAMSlim2!BF79,"")</f>
        <v/>
      </c>
      <c r="BH79" s="40" t="str">
        <f>IFERROR(#REF!/GAMSlim2!BG79,"")</f>
        <v/>
      </c>
      <c r="BI79" s="40" t="str">
        <f>IFERROR(#REF!/GAMSlim2!BH79,"")</f>
        <v/>
      </c>
      <c r="BJ79" s="40" t="str">
        <f>IFERROR(#REF!/GAMSlim2!BI79,"")</f>
        <v/>
      </c>
    </row>
    <row r="80" spans="1:62" x14ac:dyDescent="0.15">
      <c r="A80" t="e">
        <f>#REF!</f>
        <v>#REF!</v>
      </c>
      <c r="B80" t="str">
        <f>GAMSbase!A80</f>
        <v>Forcings at CO2 doubling (Watts per Meter 2)</v>
      </c>
      <c r="C80" s="40" t="str">
        <f>IFERROR(#REF!/GAMSlim2!B80,"")</f>
        <v/>
      </c>
      <c r="D80" s="40" t="str">
        <f>IFERROR(#REF!/GAMSlim2!C80,"")</f>
        <v/>
      </c>
      <c r="E80" s="40" t="str">
        <f>IFERROR(#REF!/GAMSlim2!D80,"")</f>
        <v/>
      </c>
      <c r="F80" s="40" t="str">
        <f>IFERROR(#REF!/GAMSlim2!E80,"")</f>
        <v/>
      </c>
      <c r="G80" s="40" t="str">
        <f>IFERROR(#REF!/GAMSlim2!F80,"")</f>
        <v/>
      </c>
      <c r="H80" s="40" t="str">
        <f>IFERROR(#REF!/GAMSlim2!G80,"")</f>
        <v/>
      </c>
      <c r="I80" s="40" t="str">
        <f>IFERROR(#REF!/GAMSlim2!H80,"")</f>
        <v/>
      </c>
      <c r="J80" s="40" t="str">
        <f>IFERROR(#REF!/GAMSlim2!I80,"")</f>
        <v/>
      </c>
      <c r="K80" s="40" t="str">
        <f>IFERROR(#REF!/GAMSlim2!J80,"")</f>
        <v/>
      </c>
      <c r="L80" s="40" t="str">
        <f>IFERROR(#REF!/GAMSlim2!K80,"")</f>
        <v/>
      </c>
      <c r="M80" s="40" t="str">
        <f>IFERROR(#REF!/GAMSlim2!L80,"")</f>
        <v/>
      </c>
      <c r="N80" s="40" t="str">
        <f>IFERROR(#REF!/GAMSlim2!M80,"")</f>
        <v/>
      </c>
      <c r="O80" s="40" t="str">
        <f>IFERROR(#REF!/GAMSlim2!N80,"")</f>
        <v/>
      </c>
      <c r="P80" s="40" t="str">
        <f>IFERROR(#REF!/GAMSlim2!O80,"")</f>
        <v/>
      </c>
      <c r="Q80" s="40" t="str">
        <f>IFERROR(#REF!/GAMSlim2!P80,"")</f>
        <v/>
      </c>
      <c r="R80" s="40" t="str">
        <f>IFERROR(#REF!/GAMSlim2!Q80,"")</f>
        <v/>
      </c>
      <c r="S80" s="40" t="str">
        <f>IFERROR(#REF!/GAMSlim2!R80,"")</f>
        <v/>
      </c>
      <c r="T80" s="40" t="str">
        <f>IFERROR(#REF!/GAMSlim2!S80,"")</f>
        <v/>
      </c>
      <c r="U80" s="40" t="str">
        <f>IFERROR(#REF!/GAMSlim2!T80,"")</f>
        <v/>
      </c>
      <c r="V80" s="40" t="str">
        <f>IFERROR(#REF!/GAMSlim2!U80,"")</f>
        <v/>
      </c>
      <c r="W80" s="40" t="str">
        <f>IFERROR(#REF!/GAMSlim2!V80,"")</f>
        <v/>
      </c>
      <c r="X80" s="40" t="str">
        <f>IFERROR(#REF!/GAMSlim2!W80,"")</f>
        <v/>
      </c>
      <c r="Y80" s="40" t="str">
        <f>IFERROR(#REF!/GAMSlim2!X80,"")</f>
        <v/>
      </c>
      <c r="Z80" s="40" t="str">
        <f>IFERROR(#REF!/GAMSlim2!Y80,"")</f>
        <v/>
      </c>
      <c r="AA80" s="40" t="str">
        <f>IFERROR(#REF!/GAMSlim2!Z80,"")</f>
        <v/>
      </c>
      <c r="AB80" s="40" t="str">
        <f>IFERROR(#REF!/GAMSlim2!AA80,"")</f>
        <v/>
      </c>
      <c r="AC80" s="40" t="str">
        <f>IFERROR(#REF!/GAMSlim2!AB80,"")</f>
        <v/>
      </c>
      <c r="AD80" s="40" t="str">
        <f>IFERROR(#REF!/GAMSlim2!AC80,"")</f>
        <v/>
      </c>
      <c r="AE80" s="40" t="str">
        <f>IFERROR(#REF!/GAMSlim2!AD80,"")</f>
        <v/>
      </c>
      <c r="AF80" s="40" t="str">
        <f>IFERROR(#REF!/GAMSlim2!AE80,"")</f>
        <v/>
      </c>
      <c r="AG80" s="40" t="str">
        <f>IFERROR(#REF!/GAMSlim2!AF80,"")</f>
        <v/>
      </c>
      <c r="AH80" s="40" t="str">
        <f>IFERROR(#REF!/GAMSlim2!AG80,"")</f>
        <v/>
      </c>
      <c r="AI80" s="40" t="str">
        <f>IFERROR(#REF!/GAMSlim2!AH80,"")</f>
        <v/>
      </c>
      <c r="AJ80" s="40" t="str">
        <f>IFERROR(#REF!/GAMSlim2!AI80,"")</f>
        <v/>
      </c>
      <c r="AK80" s="40" t="str">
        <f>IFERROR(#REF!/GAMSlim2!AJ80,"")</f>
        <v/>
      </c>
      <c r="AL80" s="40" t="str">
        <f>IFERROR(#REF!/GAMSlim2!AK80,"")</f>
        <v/>
      </c>
      <c r="AM80" s="40" t="str">
        <f>IFERROR(#REF!/GAMSlim2!AL80,"")</f>
        <v/>
      </c>
      <c r="AN80" s="40" t="str">
        <f>IFERROR(#REF!/GAMSlim2!AM80,"")</f>
        <v/>
      </c>
      <c r="AO80" s="40" t="str">
        <f>IFERROR(#REF!/GAMSlim2!AN80,"")</f>
        <v/>
      </c>
      <c r="AP80" s="40" t="str">
        <f>IFERROR(#REF!/GAMSlim2!AO80,"")</f>
        <v/>
      </c>
      <c r="AQ80" s="40" t="str">
        <f>IFERROR(#REF!/GAMSlim2!AP80,"")</f>
        <v/>
      </c>
      <c r="AR80" s="40" t="str">
        <f>IFERROR(#REF!/GAMSlim2!AQ80,"")</f>
        <v/>
      </c>
      <c r="AS80" s="40" t="str">
        <f>IFERROR(#REF!/GAMSlim2!AR80,"")</f>
        <v/>
      </c>
      <c r="AT80" s="40" t="str">
        <f>IFERROR(#REF!/GAMSlim2!AS80,"")</f>
        <v/>
      </c>
      <c r="AU80" s="40" t="str">
        <f>IFERROR(#REF!/GAMSlim2!AT80,"")</f>
        <v/>
      </c>
      <c r="AV80" s="40" t="str">
        <f>IFERROR(#REF!/GAMSlim2!AU80,"")</f>
        <v/>
      </c>
      <c r="AW80" s="40" t="str">
        <f>IFERROR(#REF!/GAMSlim2!AV80,"")</f>
        <v/>
      </c>
      <c r="AX80" s="40" t="str">
        <f>IFERROR(#REF!/GAMSlim2!AW80,"")</f>
        <v/>
      </c>
      <c r="AY80" s="40" t="str">
        <f>IFERROR(#REF!/GAMSlim2!AX80,"")</f>
        <v/>
      </c>
      <c r="AZ80" s="40" t="str">
        <f>IFERROR(#REF!/GAMSlim2!AY80,"")</f>
        <v/>
      </c>
      <c r="BA80" s="40" t="str">
        <f>IFERROR(#REF!/GAMSlim2!AZ80,"")</f>
        <v/>
      </c>
      <c r="BB80" s="40" t="str">
        <f>IFERROR(#REF!/GAMSlim2!BA80,"")</f>
        <v/>
      </c>
      <c r="BC80" s="40" t="str">
        <f>IFERROR(#REF!/GAMSlim2!BB80,"")</f>
        <v/>
      </c>
      <c r="BD80" s="40" t="str">
        <f>IFERROR(#REF!/GAMSlim2!BC80,"")</f>
        <v/>
      </c>
      <c r="BE80" s="40" t="str">
        <f>IFERROR(#REF!/GAMSlim2!BD80,"")</f>
        <v/>
      </c>
      <c r="BF80" s="40" t="str">
        <f>IFERROR(#REF!/GAMSlim2!BE80,"")</f>
        <v/>
      </c>
      <c r="BG80" s="40" t="str">
        <f>IFERROR(#REF!/GAMSlim2!BF80,"")</f>
        <v/>
      </c>
      <c r="BH80" s="40" t="str">
        <f>IFERROR(#REF!/GAMSlim2!BG80,"")</f>
        <v/>
      </c>
      <c r="BI80" s="40" t="str">
        <f>IFERROR(#REF!/GAMSlim2!BH80,"")</f>
        <v/>
      </c>
      <c r="BJ80" s="40" t="str">
        <f>IFERROR(#REF!/GAMSlim2!BI80,"")</f>
        <v/>
      </c>
    </row>
    <row r="81" spans="1:62" x14ac:dyDescent="0.15">
      <c r="A81" t="e">
        <f>#REF!</f>
        <v>#REF!</v>
      </c>
      <c r="B81" t="str">
        <f>GAMSbase!A81</f>
        <v>* CLIMATE MODULE TRANSITION PARAMETERS</v>
      </c>
      <c r="C81" s="40" t="str">
        <f>IFERROR(#REF!/GAMSlim2!B81,"")</f>
        <v/>
      </c>
      <c r="D81" s="40" t="str">
        <f>IFERROR(#REF!/GAMSlim2!C81,"")</f>
        <v/>
      </c>
      <c r="E81" s="40" t="str">
        <f>IFERROR(#REF!/GAMSlim2!D81,"")</f>
        <v/>
      </c>
      <c r="F81" s="40" t="str">
        <f>IFERROR(#REF!/GAMSlim2!E81,"")</f>
        <v/>
      </c>
      <c r="G81" s="40" t="str">
        <f>IFERROR(#REF!/GAMSlim2!F81,"")</f>
        <v/>
      </c>
      <c r="H81" s="40" t="str">
        <f>IFERROR(#REF!/GAMSlim2!G81,"")</f>
        <v/>
      </c>
      <c r="I81" s="40" t="str">
        <f>IFERROR(#REF!/GAMSlim2!H81,"")</f>
        <v/>
      </c>
      <c r="J81" s="40" t="str">
        <f>IFERROR(#REF!/GAMSlim2!I81,"")</f>
        <v/>
      </c>
      <c r="K81" s="40" t="str">
        <f>IFERROR(#REF!/GAMSlim2!J81,"")</f>
        <v/>
      </c>
      <c r="L81" s="40" t="str">
        <f>IFERROR(#REF!/GAMSlim2!K81,"")</f>
        <v/>
      </c>
      <c r="M81" s="40" t="str">
        <f>IFERROR(#REF!/GAMSlim2!L81,"")</f>
        <v/>
      </c>
      <c r="N81" s="40" t="str">
        <f>IFERROR(#REF!/GAMSlim2!M81,"")</f>
        <v/>
      </c>
      <c r="O81" s="40" t="str">
        <f>IFERROR(#REF!/GAMSlim2!N81,"")</f>
        <v/>
      </c>
      <c r="P81" s="40" t="str">
        <f>IFERROR(#REF!/GAMSlim2!O81,"")</f>
        <v/>
      </c>
      <c r="Q81" s="40" t="str">
        <f>IFERROR(#REF!/GAMSlim2!P81,"")</f>
        <v/>
      </c>
      <c r="R81" s="40" t="str">
        <f>IFERROR(#REF!/GAMSlim2!Q81,"")</f>
        <v/>
      </c>
      <c r="S81" s="40" t="str">
        <f>IFERROR(#REF!/GAMSlim2!R81,"")</f>
        <v/>
      </c>
      <c r="T81" s="40" t="str">
        <f>IFERROR(#REF!/GAMSlim2!S81,"")</f>
        <v/>
      </c>
      <c r="U81" s="40" t="str">
        <f>IFERROR(#REF!/GAMSlim2!T81,"")</f>
        <v/>
      </c>
      <c r="V81" s="40" t="str">
        <f>IFERROR(#REF!/GAMSlim2!U81,"")</f>
        <v/>
      </c>
      <c r="W81" s="40" t="str">
        <f>IFERROR(#REF!/GAMSlim2!V81,"")</f>
        <v/>
      </c>
      <c r="X81" s="40" t="str">
        <f>IFERROR(#REF!/GAMSlim2!W81,"")</f>
        <v/>
      </c>
      <c r="Y81" s="40" t="str">
        <f>IFERROR(#REF!/GAMSlim2!X81,"")</f>
        <v/>
      </c>
      <c r="Z81" s="40" t="str">
        <f>IFERROR(#REF!/GAMSlim2!Y81,"")</f>
        <v/>
      </c>
      <c r="AA81" s="40" t="str">
        <f>IFERROR(#REF!/GAMSlim2!Z81,"")</f>
        <v/>
      </c>
      <c r="AB81" s="40" t="str">
        <f>IFERROR(#REF!/GAMSlim2!AA81,"")</f>
        <v/>
      </c>
      <c r="AC81" s="40" t="str">
        <f>IFERROR(#REF!/GAMSlim2!AB81,"")</f>
        <v/>
      </c>
      <c r="AD81" s="40" t="str">
        <f>IFERROR(#REF!/GAMSlim2!AC81,"")</f>
        <v/>
      </c>
      <c r="AE81" s="40" t="str">
        <f>IFERROR(#REF!/GAMSlim2!AD81,"")</f>
        <v/>
      </c>
      <c r="AF81" s="40" t="str">
        <f>IFERROR(#REF!/GAMSlim2!AE81,"")</f>
        <v/>
      </c>
      <c r="AG81" s="40" t="str">
        <f>IFERROR(#REF!/GAMSlim2!AF81,"")</f>
        <v/>
      </c>
      <c r="AH81" s="40" t="str">
        <f>IFERROR(#REF!/GAMSlim2!AG81,"")</f>
        <v/>
      </c>
      <c r="AI81" s="40" t="str">
        <f>IFERROR(#REF!/GAMSlim2!AH81,"")</f>
        <v/>
      </c>
      <c r="AJ81" s="40" t="str">
        <f>IFERROR(#REF!/GAMSlim2!AI81,"")</f>
        <v/>
      </c>
      <c r="AK81" s="40" t="str">
        <f>IFERROR(#REF!/GAMSlim2!AJ81,"")</f>
        <v/>
      </c>
      <c r="AL81" s="40" t="str">
        <f>IFERROR(#REF!/GAMSlim2!AK81,"")</f>
        <v/>
      </c>
      <c r="AM81" s="40" t="str">
        <f>IFERROR(#REF!/GAMSlim2!AL81,"")</f>
        <v/>
      </c>
      <c r="AN81" s="40" t="str">
        <f>IFERROR(#REF!/GAMSlim2!AM81,"")</f>
        <v/>
      </c>
      <c r="AO81" s="40" t="str">
        <f>IFERROR(#REF!/GAMSlim2!AN81,"")</f>
        <v/>
      </c>
      <c r="AP81" s="40" t="str">
        <f>IFERROR(#REF!/GAMSlim2!AO81,"")</f>
        <v/>
      </c>
      <c r="AQ81" s="40" t="str">
        <f>IFERROR(#REF!/GAMSlim2!AP81,"")</f>
        <v/>
      </c>
      <c r="AR81" s="40" t="str">
        <f>IFERROR(#REF!/GAMSlim2!AQ81,"")</f>
        <v/>
      </c>
      <c r="AS81" s="40" t="str">
        <f>IFERROR(#REF!/GAMSlim2!AR81,"")</f>
        <v/>
      </c>
      <c r="AT81" s="40" t="str">
        <f>IFERROR(#REF!/GAMSlim2!AS81,"")</f>
        <v/>
      </c>
      <c r="AU81" s="40" t="str">
        <f>IFERROR(#REF!/GAMSlim2!AT81,"")</f>
        <v/>
      </c>
      <c r="AV81" s="40" t="str">
        <f>IFERROR(#REF!/GAMSlim2!AU81,"")</f>
        <v/>
      </c>
      <c r="AW81" s="40" t="str">
        <f>IFERROR(#REF!/GAMSlim2!AV81,"")</f>
        <v/>
      </c>
      <c r="AX81" s="40" t="str">
        <f>IFERROR(#REF!/GAMSlim2!AW81,"")</f>
        <v/>
      </c>
      <c r="AY81" s="40" t="str">
        <f>IFERROR(#REF!/GAMSlim2!AX81,"")</f>
        <v/>
      </c>
      <c r="AZ81" s="40" t="str">
        <f>IFERROR(#REF!/GAMSlim2!AY81,"")</f>
        <v/>
      </c>
      <c r="BA81" s="40" t="str">
        <f>IFERROR(#REF!/GAMSlim2!AZ81,"")</f>
        <v/>
      </c>
      <c r="BB81" s="40" t="str">
        <f>IFERROR(#REF!/GAMSlim2!BA81,"")</f>
        <v/>
      </c>
      <c r="BC81" s="40" t="str">
        <f>IFERROR(#REF!/GAMSlim2!BB81,"")</f>
        <v/>
      </c>
      <c r="BD81" s="40" t="str">
        <f>IFERROR(#REF!/GAMSlim2!BC81,"")</f>
        <v/>
      </c>
      <c r="BE81" s="40" t="str">
        <f>IFERROR(#REF!/GAMSlim2!BD81,"")</f>
        <v/>
      </c>
      <c r="BF81" s="40" t="str">
        <f>IFERROR(#REF!/GAMSlim2!BE81,"")</f>
        <v/>
      </c>
      <c r="BG81" s="40" t="str">
        <f>IFERROR(#REF!/GAMSlim2!BF81,"")</f>
        <v/>
      </c>
      <c r="BH81" s="40" t="str">
        <f>IFERROR(#REF!/GAMSlim2!BG81,"")</f>
        <v/>
      </c>
      <c r="BI81" s="40" t="str">
        <f>IFERROR(#REF!/GAMSlim2!BH81,"")</f>
        <v/>
      </c>
      <c r="BJ81" s="40" t="str">
        <f>IFERROR(#REF!/GAMSlim2!BI81,"")</f>
        <v/>
      </c>
    </row>
    <row r="82" spans="1:62" x14ac:dyDescent="0.1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IFERROR(#REF!/GAMSlim2!B82,"")</f>
        <v/>
      </c>
      <c r="D82" s="40" t="str">
        <f>IFERROR(#REF!/GAMSlim2!C82,"")</f>
        <v/>
      </c>
      <c r="E82" s="40" t="str">
        <f>IFERROR(#REF!/GAMSlim2!D82,"")</f>
        <v/>
      </c>
      <c r="F82" s="40" t="str">
        <f>IFERROR(#REF!/GAMSlim2!E82,"")</f>
        <v/>
      </c>
      <c r="G82" s="40" t="str">
        <f>IFERROR(#REF!/GAMSlim2!F82,"")</f>
        <v/>
      </c>
      <c r="H82" s="40" t="str">
        <f>IFERROR(#REF!/GAMSlim2!G82,"")</f>
        <v/>
      </c>
      <c r="I82" s="40" t="str">
        <f>IFERROR(#REF!/GAMSlim2!H82,"")</f>
        <v/>
      </c>
      <c r="J82" s="40" t="str">
        <f>IFERROR(#REF!/GAMSlim2!I82,"")</f>
        <v/>
      </c>
      <c r="K82" s="40" t="str">
        <f>IFERROR(#REF!/GAMSlim2!J82,"")</f>
        <v/>
      </c>
      <c r="L82" s="40" t="str">
        <f>IFERROR(#REF!/GAMSlim2!K82,"")</f>
        <v/>
      </c>
      <c r="M82" s="40" t="str">
        <f>IFERROR(#REF!/GAMSlim2!L82,"")</f>
        <v/>
      </c>
      <c r="N82" s="40" t="str">
        <f>IFERROR(#REF!/GAMSlim2!M82,"")</f>
        <v/>
      </c>
      <c r="O82" s="40" t="str">
        <f>IFERROR(#REF!/GAMSlim2!N82,"")</f>
        <v/>
      </c>
      <c r="P82" s="40" t="str">
        <f>IFERROR(#REF!/GAMSlim2!O82,"")</f>
        <v/>
      </c>
      <c r="Q82" s="40" t="str">
        <f>IFERROR(#REF!/GAMSlim2!P82,"")</f>
        <v/>
      </c>
      <c r="R82" s="40" t="str">
        <f>IFERROR(#REF!/GAMSlim2!Q82,"")</f>
        <v/>
      </c>
      <c r="S82" s="40" t="str">
        <f>IFERROR(#REF!/GAMSlim2!R82,"")</f>
        <v/>
      </c>
      <c r="T82" s="40" t="str">
        <f>IFERROR(#REF!/GAMSlim2!S82,"")</f>
        <v/>
      </c>
      <c r="U82" s="40" t="str">
        <f>IFERROR(#REF!/GAMSlim2!T82,"")</f>
        <v/>
      </c>
      <c r="V82" s="40" t="str">
        <f>IFERROR(#REF!/GAMSlim2!U82,"")</f>
        <v/>
      </c>
      <c r="W82" s="40" t="str">
        <f>IFERROR(#REF!/GAMSlim2!V82,"")</f>
        <v/>
      </c>
      <c r="X82" s="40" t="str">
        <f>IFERROR(#REF!/GAMSlim2!W82,"")</f>
        <v/>
      </c>
      <c r="Y82" s="40" t="str">
        <f>IFERROR(#REF!/GAMSlim2!X82,"")</f>
        <v/>
      </c>
      <c r="Z82" s="40" t="str">
        <f>IFERROR(#REF!/GAMSlim2!Y82,"")</f>
        <v/>
      </c>
      <c r="AA82" s="40" t="str">
        <f>IFERROR(#REF!/GAMSlim2!Z82,"")</f>
        <v/>
      </c>
      <c r="AB82" s="40" t="str">
        <f>IFERROR(#REF!/GAMSlim2!AA82,"")</f>
        <v/>
      </c>
      <c r="AC82" s="40" t="str">
        <f>IFERROR(#REF!/GAMSlim2!AB82,"")</f>
        <v/>
      </c>
      <c r="AD82" s="40" t="str">
        <f>IFERROR(#REF!/GAMSlim2!AC82,"")</f>
        <v/>
      </c>
      <c r="AE82" s="40" t="str">
        <f>IFERROR(#REF!/GAMSlim2!AD82,"")</f>
        <v/>
      </c>
      <c r="AF82" s="40" t="str">
        <f>IFERROR(#REF!/GAMSlim2!AE82,"")</f>
        <v/>
      </c>
      <c r="AG82" s="40" t="str">
        <f>IFERROR(#REF!/GAMSlim2!AF82,"")</f>
        <v/>
      </c>
      <c r="AH82" s="40" t="str">
        <f>IFERROR(#REF!/GAMSlim2!AG82,"")</f>
        <v/>
      </c>
      <c r="AI82" s="40" t="str">
        <f>IFERROR(#REF!/GAMSlim2!AH82,"")</f>
        <v/>
      </c>
      <c r="AJ82" s="40" t="str">
        <f>IFERROR(#REF!/GAMSlim2!AI82,"")</f>
        <v/>
      </c>
      <c r="AK82" s="40" t="str">
        <f>IFERROR(#REF!/GAMSlim2!AJ82,"")</f>
        <v/>
      </c>
      <c r="AL82" s="40" t="str">
        <f>IFERROR(#REF!/GAMSlim2!AK82,"")</f>
        <v/>
      </c>
      <c r="AM82" s="40" t="str">
        <f>IFERROR(#REF!/GAMSlim2!AL82,"")</f>
        <v/>
      </c>
      <c r="AN82" s="40" t="str">
        <f>IFERROR(#REF!/GAMSlim2!AM82,"")</f>
        <v/>
      </c>
      <c r="AO82" s="40" t="str">
        <f>IFERROR(#REF!/GAMSlim2!AN82,"")</f>
        <v/>
      </c>
      <c r="AP82" s="40" t="str">
        <f>IFERROR(#REF!/GAMSlim2!AO82,"")</f>
        <v/>
      </c>
      <c r="AQ82" s="40" t="str">
        <f>IFERROR(#REF!/GAMSlim2!AP82,"")</f>
        <v/>
      </c>
      <c r="AR82" s="40" t="str">
        <f>IFERROR(#REF!/GAMSlim2!AQ82,"")</f>
        <v/>
      </c>
      <c r="AS82" s="40" t="str">
        <f>IFERROR(#REF!/GAMSlim2!AR82,"")</f>
        <v/>
      </c>
      <c r="AT82" s="40" t="str">
        <f>IFERROR(#REF!/GAMSlim2!AS82,"")</f>
        <v/>
      </c>
      <c r="AU82" s="40" t="str">
        <f>IFERROR(#REF!/GAMSlim2!AT82,"")</f>
        <v/>
      </c>
      <c r="AV82" s="40" t="str">
        <f>IFERROR(#REF!/GAMSlim2!AU82,"")</f>
        <v/>
      </c>
      <c r="AW82" s="40" t="str">
        <f>IFERROR(#REF!/GAMSlim2!AV82,"")</f>
        <v/>
      </c>
      <c r="AX82" s="40" t="str">
        <f>IFERROR(#REF!/GAMSlim2!AW82,"")</f>
        <v/>
      </c>
      <c r="AY82" s="40" t="str">
        <f>IFERROR(#REF!/GAMSlim2!AX82,"")</f>
        <v/>
      </c>
      <c r="AZ82" s="40" t="str">
        <f>IFERROR(#REF!/GAMSlim2!AY82,"")</f>
        <v/>
      </c>
      <c r="BA82" s="40" t="str">
        <f>IFERROR(#REF!/GAMSlim2!AZ82,"")</f>
        <v/>
      </c>
      <c r="BB82" s="40" t="str">
        <f>IFERROR(#REF!/GAMSlim2!BA82,"")</f>
        <v/>
      </c>
      <c r="BC82" s="40" t="str">
        <f>IFERROR(#REF!/GAMSlim2!BB82,"")</f>
        <v/>
      </c>
      <c r="BD82" s="40" t="str">
        <f>IFERROR(#REF!/GAMSlim2!BC82,"")</f>
        <v/>
      </c>
      <c r="BE82" s="40" t="str">
        <f>IFERROR(#REF!/GAMSlim2!BD82,"")</f>
        <v/>
      </c>
      <c r="BF82" s="40" t="str">
        <f>IFERROR(#REF!/GAMSlim2!BE82,"")</f>
        <v/>
      </c>
      <c r="BG82" s="40" t="str">
        <f>IFERROR(#REF!/GAMSlim2!BF82,"")</f>
        <v/>
      </c>
      <c r="BH82" s="40" t="str">
        <f>IFERROR(#REF!/GAMSlim2!BG82,"")</f>
        <v/>
      </c>
      <c r="BI82" s="40" t="str">
        <f>IFERROR(#REF!/GAMSlim2!BH82,"")</f>
        <v/>
      </c>
      <c r="BJ82" s="40" t="str">
        <f>IFERROR(#REF!/GAMSlim2!BI82,"")</f>
        <v/>
      </c>
    </row>
    <row r="83" spans="1:62" x14ac:dyDescent="0.15">
      <c r="A83" t="e">
        <f>#REF!</f>
        <v>#REF!</v>
      </c>
      <c r="B83" t="str">
        <f>GAMSbase!A83</f>
        <v>Coefficient of Heat Loss from Atmosphere to Oceans</v>
      </c>
      <c r="C83" s="40" t="str">
        <f>IFERROR(#REF!/GAMSlim2!B83,"")</f>
        <v/>
      </c>
      <c r="D83" s="40" t="str">
        <f>IFERROR(#REF!/GAMSlim2!C83,"")</f>
        <v/>
      </c>
      <c r="E83" s="40" t="str">
        <f>IFERROR(#REF!/GAMSlim2!D83,"")</f>
        <v/>
      </c>
      <c r="F83" s="40" t="str">
        <f>IFERROR(#REF!/GAMSlim2!E83,"")</f>
        <v/>
      </c>
      <c r="G83" s="40" t="str">
        <f>IFERROR(#REF!/GAMSlim2!F83,"")</f>
        <v/>
      </c>
      <c r="H83" s="40" t="str">
        <f>IFERROR(#REF!/GAMSlim2!G83,"")</f>
        <v/>
      </c>
      <c r="I83" s="40" t="str">
        <f>IFERROR(#REF!/GAMSlim2!H83,"")</f>
        <v/>
      </c>
      <c r="J83" s="40" t="str">
        <f>IFERROR(#REF!/GAMSlim2!I83,"")</f>
        <v/>
      </c>
      <c r="K83" s="40" t="str">
        <f>IFERROR(#REF!/GAMSlim2!J83,"")</f>
        <v/>
      </c>
      <c r="L83" s="40" t="str">
        <f>IFERROR(#REF!/GAMSlim2!K83,"")</f>
        <v/>
      </c>
      <c r="M83" s="40" t="str">
        <f>IFERROR(#REF!/GAMSlim2!L83,"")</f>
        <v/>
      </c>
      <c r="N83" s="40" t="str">
        <f>IFERROR(#REF!/GAMSlim2!M83,"")</f>
        <v/>
      </c>
      <c r="O83" s="40" t="str">
        <f>IFERROR(#REF!/GAMSlim2!N83,"")</f>
        <v/>
      </c>
      <c r="P83" s="40" t="str">
        <f>IFERROR(#REF!/GAMSlim2!O83,"")</f>
        <v/>
      </c>
      <c r="Q83" s="40" t="str">
        <f>IFERROR(#REF!/GAMSlim2!P83,"")</f>
        <v/>
      </c>
      <c r="R83" s="40" t="str">
        <f>IFERROR(#REF!/GAMSlim2!Q83,"")</f>
        <v/>
      </c>
      <c r="S83" s="40" t="str">
        <f>IFERROR(#REF!/GAMSlim2!R83,"")</f>
        <v/>
      </c>
      <c r="T83" s="40" t="str">
        <f>IFERROR(#REF!/GAMSlim2!S83,"")</f>
        <v/>
      </c>
      <c r="U83" s="40" t="str">
        <f>IFERROR(#REF!/GAMSlim2!T83,"")</f>
        <v/>
      </c>
      <c r="V83" s="40" t="str">
        <f>IFERROR(#REF!/GAMSlim2!U83,"")</f>
        <v/>
      </c>
      <c r="W83" s="40" t="str">
        <f>IFERROR(#REF!/GAMSlim2!V83,"")</f>
        <v/>
      </c>
      <c r="X83" s="40" t="str">
        <f>IFERROR(#REF!/GAMSlim2!W83,"")</f>
        <v/>
      </c>
      <c r="Y83" s="40" t="str">
        <f>IFERROR(#REF!/GAMSlim2!X83,"")</f>
        <v/>
      </c>
      <c r="Z83" s="40" t="str">
        <f>IFERROR(#REF!/GAMSlim2!Y83,"")</f>
        <v/>
      </c>
      <c r="AA83" s="40" t="str">
        <f>IFERROR(#REF!/GAMSlim2!Z83,"")</f>
        <v/>
      </c>
      <c r="AB83" s="40" t="str">
        <f>IFERROR(#REF!/GAMSlim2!AA83,"")</f>
        <v/>
      </c>
      <c r="AC83" s="40" t="str">
        <f>IFERROR(#REF!/GAMSlim2!AB83,"")</f>
        <v/>
      </c>
      <c r="AD83" s="40" t="str">
        <f>IFERROR(#REF!/GAMSlim2!AC83,"")</f>
        <v/>
      </c>
      <c r="AE83" s="40" t="str">
        <f>IFERROR(#REF!/GAMSlim2!AD83,"")</f>
        <v/>
      </c>
      <c r="AF83" s="40" t="str">
        <f>IFERROR(#REF!/GAMSlim2!AE83,"")</f>
        <v/>
      </c>
      <c r="AG83" s="40" t="str">
        <f>IFERROR(#REF!/GAMSlim2!AF83,"")</f>
        <v/>
      </c>
      <c r="AH83" s="40" t="str">
        <f>IFERROR(#REF!/GAMSlim2!AG83,"")</f>
        <v/>
      </c>
      <c r="AI83" s="40" t="str">
        <f>IFERROR(#REF!/GAMSlim2!AH83,"")</f>
        <v/>
      </c>
      <c r="AJ83" s="40" t="str">
        <f>IFERROR(#REF!/GAMSlim2!AI83,"")</f>
        <v/>
      </c>
      <c r="AK83" s="40" t="str">
        <f>IFERROR(#REF!/GAMSlim2!AJ83,"")</f>
        <v/>
      </c>
      <c r="AL83" s="40" t="str">
        <f>IFERROR(#REF!/GAMSlim2!AK83,"")</f>
        <v/>
      </c>
      <c r="AM83" s="40" t="str">
        <f>IFERROR(#REF!/GAMSlim2!AL83,"")</f>
        <v/>
      </c>
      <c r="AN83" s="40" t="str">
        <f>IFERROR(#REF!/GAMSlim2!AM83,"")</f>
        <v/>
      </c>
      <c r="AO83" s="40" t="str">
        <f>IFERROR(#REF!/GAMSlim2!AN83,"")</f>
        <v/>
      </c>
      <c r="AP83" s="40" t="str">
        <f>IFERROR(#REF!/GAMSlim2!AO83,"")</f>
        <v/>
      </c>
      <c r="AQ83" s="40" t="str">
        <f>IFERROR(#REF!/GAMSlim2!AP83,"")</f>
        <v/>
      </c>
      <c r="AR83" s="40" t="str">
        <f>IFERROR(#REF!/GAMSlim2!AQ83,"")</f>
        <v/>
      </c>
      <c r="AS83" s="40" t="str">
        <f>IFERROR(#REF!/GAMSlim2!AR83,"")</f>
        <v/>
      </c>
      <c r="AT83" s="40" t="str">
        <f>IFERROR(#REF!/GAMSlim2!AS83,"")</f>
        <v/>
      </c>
      <c r="AU83" s="40" t="str">
        <f>IFERROR(#REF!/GAMSlim2!AT83,"")</f>
        <v/>
      </c>
      <c r="AV83" s="40" t="str">
        <f>IFERROR(#REF!/GAMSlim2!AU83,"")</f>
        <v/>
      </c>
      <c r="AW83" s="40" t="str">
        <f>IFERROR(#REF!/GAMSlim2!AV83,"")</f>
        <v/>
      </c>
      <c r="AX83" s="40" t="str">
        <f>IFERROR(#REF!/GAMSlim2!AW83,"")</f>
        <v/>
      </c>
      <c r="AY83" s="40" t="str">
        <f>IFERROR(#REF!/GAMSlim2!AX83,"")</f>
        <v/>
      </c>
      <c r="AZ83" s="40" t="str">
        <f>IFERROR(#REF!/GAMSlim2!AY83,"")</f>
        <v/>
      </c>
      <c r="BA83" s="40" t="str">
        <f>IFERROR(#REF!/GAMSlim2!AZ83,"")</f>
        <v/>
      </c>
      <c r="BB83" s="40" t="str">
        <f>IFERROR(#REF!/GAMSlim2!BA83,"")</f>
        <v/>
      </c>
      <c r="BC83" s="40" t="str">
        <f>IFERROR(#REF!/GAMSlim2!BB83,"")</f>
        <v/>
      </c>
      <c r="BD83" s="40" t="str">
        <f>IFERROR(#REF!/GAMSlim2!BC83,"")</f>
        <v/>
      </c>
      <c r="BE83" s="40" t="str">
        <f>IFERROR(#REF!/GAMSlim2!BD83,"")</f>
        <v/>
      </c>
      <c r="BF83" s="40" t="str">
        <f>IFERROR(#REF!/GAMSlim2!BE83,"")</f>
        <v/>
      </c>
      <c r="BG83" s="40" t="str">
        <f>IFERROR(#REF!/GAMSlim2!BF83,"")</f>
        <v/>
      </c>
      <c r="BH83" s="40" t="str">
        <f>IFERROR(#REF!/GAMSlim2!BG83,"")</f>
        <v/>
      </c>
      <c r="BI83" s="40" t="str">
        <f>IFERROR(#REF!/GAMSlim2!BH83,"")</f>
        <v/>
      </c>
      <c r="BJ83" s="40" t="str">
        <f>IFERROR(#REF!/GAMSlim2!BI83,"")</f>
        <v/>
      </c>
    </row>
    <row r="84" spans="1:62" x14ac:dyDescent="0.15">
      <c r="A84" t="e">
        <f>#REF!</f>
        <v>#REF!</v>
      </c>
      <c r="B84" t="str">
        <f>GAMSbase!A84</f>
        <v>Coefficient of Heat Gain by Deep Oceans</v>
      </c>
      <c r="C84" s="40" t="str">
        <f>IFERROR(#REF!/GAMSlim2!B84,"")</f>
        <v/>
      </c>
      <c r="D84" s="40" t="str">
        <f>IFERROR(#REF!/GAMSlim2!C84,"")</f>
        <v/>
      </c>
      <c r="E84" s="40" t="str">
        <f>IFERROR(#REF!/GAMSlim2!D84,"")</f>
        <v/>
      </c>
      <c r="F84" s="40" t="str">
        <f>IFERROR(#REF!/GAMSlim2!E84,"")</f>
        <v/>
      </c>
      <c r="G84" s="40" t="str">
        <f>IFERROR(#REF!/GAMSlim2!F84,"")</f>
        <v/>
      </c>
      <c r="H84" s="40" t="str">
        <f>IFERROR(#REF!/GAMSlim2!G84,"")</f>
        <v/>
      </c>
      <c r="I84" s="40" t="str">
        <f>IFERROR(#REF!/GAMSlim2!H84,"")</f>
        <v/>
      </c>
      <c r="J84" s="40" t="str">
        <f>IFERROR(#REF!/GAMSlim2!I84,"")</f>
        <v/>
      </c>
      <c r="K84" s="40" t="str">
        <f>IFERROR(#REF!/GAMSlim2!J84,"")</f>
        <v/>
      </c>
      <c r="L84" s="40" t="str">
        <f>IFERROR(#REF!/GAMSlim2!K84,"")</f>
        <v/>
      </c>
      <c r="M84" s="40" t="str">
        <f>IFERROR(#REF!/GAMSlim2!L84,"")</f>
        <v/>
      </c>
      <c r="N84" s="40" t="str">
        <f>IFERROR(#REF!/GAMSlim2!M84,"")</f>
        <v/>
      </c>
      <c r="O84" s="40" t="str">
        <f>IFERROR(#REF!/GAMSlim2!N84,"")</f>
        <v/>
      </c>
      <c r="P84" s="40" t="str">
        <f>IFERROR(#REF!/GAMSlim2!O84,"")</f>
        <v/>
      </c>
      <c r="Q84" s="40" t="str">
        <f>IFERROR(#REF!/GAMSlim2!P84,"")</f>
        <v/>
      </c>
      <c r="R84" s="40" t="str">
        <f>IFERROR(#REF!/GAMSlim2!Q84,"")</f>
        <v/>
      </c>
      <c r="S84" s="40" t="str">
        <f>IFERROR(#REF!/GAMSlim2!R84,"")</f>
        <v/>
      </c>
      <c r="T84" s="40" t="str">
        <f>IFERROR(#REF!/GAMSlim2!S84,"")</f>
        <v/>
      </c>
      <c r="U84" s="40" t="str">
        <f>IFERROR(#REF!/GAMSlim2!T84,"")</f>
        <v/>
      </c>
      <c r="V84" s="40" t="str">
        <f>IFERROR(#REF!/GAMSlim2!U84,"")</f>
        <v/>
      </c>
      <c r="W84" s="40" t="str">
        <f>IFERROR(#REF!/GAMSlim2!V84,"")</f>
        <v/>
      </c>
      <c r="X84" s="40" t="str">
        <f>IFERROR(#REF!/GAMSlim2!W84,"")</f>
        <v/>
      </c>
      <c r="Y84" s="40" t="str">
        <f>IFERROR(#REF!/GAMSlim2!X84,"")</f>
        <v/>
      </c>
      <c r="Z84" s="40" t="str">
        <f>IFERROR(#REF!/GAMSlim2!Y84,"")</f>
        <v/>
      </c>
      <c r="AA84" s="40" t="str">
        <f>IFERROR(#REF!/GAMSlim2!Z84,"")</f>
        <v/>
      </c>
      <c r="AB84" s="40" t="str">
        <f>IFERROR(#REF!/GAMSlim2!AA84,"")</f>
        <v/>
      </c>
      <c r="AC84" s="40" t="str">
        <f>IFERROR(#REF!/GAMSlim2!AB84,"")</f>
        <v/>
      </c>
      <c r="AD84" s="40" t="str">
        <f>IFERROR(#REF!/GAMSlim2!AC84,"")</f>
        <v/>
      </c>
      <c r="AE84" s="40" t="str">
        <f>IFERROR(#REF!/GAMSlim2!AD84,"")</f>
        <v/>
      </c>
      <c r="AF84" s="40" t="str">
        <f>IFERROR(#REF!/GAMSlim2!AE84,"")</f>
        <v/>
      </c>
      <c r="AG84" s="40" t="str">
        <f>IFERROR(#REF!/GAMSlim2!AF84,"")</f>
        <v/>
      </c>
      <c r="AH84" s="40" t="str">
        <f>IFERROR(#REF!/GAMSlim2!AG84,"")</f>
        <v/>
      </c>
      <c r="AI84" s="40" t="str">
        <f>IFERROR(#REF!/GAMSlim2!AH84,"")</f>
        <v/>
      </c>
      <c r="AJ84" s="40" t="str">
        <f>IFERROR(#REF!/GAMSlim2!AI84,"")</f>
        <v/>
      </c>
      <c r="AK84" s="40" t="str">
        <f>IFERROR(#REF!/GAMSlim2!AJ84,"")</f>
        <v/>
      </c>
      <c r="AL84" s="40" t="str">
        <f>IFERROR(#REF!/GAMSlim2!AK84,"")</f>
        <v/>
      </c>
      <c r="AM84" s="40" t="str">
        <f>IFERROR(#REF!/GAMSlim2!AL84,"")</f>
        <v/>
      </c>
      <c r="AN84" s="40" t="str">
        <f>IFERROR(#REF!/GAMSlim2!AM84,"")</f>
        <v/>
      </c>
      <c r="AO84" s="40" t="str">
        <f>IFERROR(#REF!/GAMSlim2!AN84,"")</f>
        <v/>
      </c>
      <c r="AP84" s="40" t="str">
        <f>IFERROR(#REF!/GAMSlim2!AO84,"")</f>
        <v/>
      </c>
      <c r="AQ84" s="40" t="str">
        <f>IFERROR(#REF!/GAMSlim2!AP84,"")</f>
        <v/>
      </c>
      <c r="AR84" s="40" t="str">
        <f>IFERROR(#REF!/GAMSlim2!AQ84,"")</f>
        <v/>
      </c>
      <c r="AS84" s="40" t="str">
        <f>IFERROR(#REF!/GAMSlim2!AR84,"")</f>
        <v/>
      </c>
      <c r="AT84" s="40" t="str">
        <f>IFERROR(#REF!/GAMSlim2!AS84,"")</f>
        <v/>
      </c>
      <c r="AU84" s="40" t="str">
        <f>IFERROR(#REF!/GAMSlim2!AT84,"")</f>
        <v/>
      </c>
      <c r="AV84" s="40" t="str">
        <f>IFERROR(#REF!/GAMSlim2!AU84,"")</f>
        <v/>
      </c>
      <c r="AW84" s="40" t="str">
        <f>IFERROR(#REF!/GAMSlim2!AV84,"")</f>
        <v/>
      </c>
      <c r="AX84" s="40" t="str">
        <f>IFERROR(#REF!/GAMSlim2!AW84,"")</f>
        <v/>
      </c>
      <c r="AY84" s="40" t="str">
        <f>IFERROR(#REF!/GAMSlim2!AX84,"")</f>
        <v/>
      </c>
      <c r="AZ84" s="40" t="str">
        <f>IFERROR(#REF!/GAMSlim2!AY84,"")</f>
        <v/>
      </c>
      <c r="BA84" s="40" t="str">
        <f>IFERROR(#REF!/GAMSlim2!AZ84,"")</f>
        <v/>
      </c>
      <c r="BB84" s="40" t="str">
        <f>IFERROR(#REF!/GAMSlim2!BA84,"")</f>
        <v/>
      </c>
      <c r="BC84" s="40" t="str">
        <f>IFERROR(#REF!/GAMSlim2!BB84,"")</f>
        <v/>
      </c>
      <c r="BD84" s="40" t="str">
        <f>IFERROR(#REF!/GAMSlim2!BC84,"")</f>
        <v/>
      </c>
      <c r="BE84" s="40" t="str">
        <f>IFERROR(#REF!/GAMSlim2!BD84,"")</f>
        <v/>
      </c>
      <c r="BF84" s="40" t="str">
        <f>IFERROR(#REF!/GAMSlim2!BE84,"")</f>
        <v/>
      </c>
      <c r="BG84" s="40" t="str">
        <f>IFERROR(#REF!/GAMSlim2!BF84,"")</f>
        <v/>
      </c>
      <c r="BH84" s="40" t="str">
        <f>IFERROR(#REF!/GAMSlim2!BG84,"")</f>
        <v/>
      </c>
      <c r="BI84" s="40" t="str">
        <f>IFERROR(#REF!/GAMSlim2!BH84,"")</f>
        <v/>
      </c>
      <c r="BJ84" s="40" t="str">
        <f>IFERROR(#REF!/GAMSlim2!BI84,"")</f>
        <v/>
      </c>
    </row>
    <row r="85" spans="1:62" x14ac:dyDescent="0.15">
      <c r="A85" t="e">
        <f>#REF!</f>
        <v>#REF!</v>
      </c>
      <c r="B85" t="str">
        <f>GAMSbase!A85</f>
        <v>** Global Environmental Variables</v>
      </c>
      <c r="C85" s="40" t="str">
        <f>IFERROR(#REF!/GAMSlim2!B85,"")</f>
        <v/>
      </c>
      <c r="D85" s="40" t="str">
        <f>IFERROR(#REF!/GAMSlim2!C85,"")</f>
        <v/>
      </c>
      <c r="E85" s="40" t="str">
        <f>IFERROR(#REF!/GAMSlim2!D85,"")</f>
        <v/>
      </c>
      <c r="F85" s="40" t="str">
        <f>IFERROR(#REF!/GAMSlim2!E85,"")</f>
        <v/>
      </c>
      <c r="G85" s="40" t="str">
        <f>IFERROR(#REF!/GAMSlim2!F85,"")</f>
        <v/>
      </c>
      <c r="H85" s="40" t="str">
        <f>IFERROR(#REF!/GAMSlim2!G85,"")</f>
        <v/>
      </c>
      <c r="I85" s="40" t="str">
        <f>IFERROR(#REF!/GAMSlim2!H85,"")</f>
        <v/>
      </c>
      <c r="J85" s="40" t="str">
        <f>IFERROR(#REF!/GAMSlim2!I85,"")</f>
        <v/>
      </c>
      <c r="K85" s="40" t="str">
        <f>IFERROR(#REF!/GAMSlim2!J85,"")</f>
        <v/>
      </c>
      <c r="L85" s="40" t="str">
        <f>IFERROR(#REF!/GAMSlim2!K85,"")</f>
        <v/>
      </c>
      <c r="M85" s="40" t="str">
        <f>IFERROR(#REF!/GAMSlim2!L85,"")</f>
        <v/>
      </c>
      <c r="N85" s="40" t="str">
        <f>IFERROR(#REF!/GAMSlim2!M85,"")</f>
        <v/>
      </c>
      <c r="O85" s="40" t="str">
        <f>IFERROR(#REF!/GAMSlim2!N85,"")</f>
        <v/>
      </c>
      <c r="P85" s="40" t="str">
        <f>IFERROR(#REF!/GAMSlim2!O85,"")</f>
        <v/>
      </c>
      <c r="Q85" s="40" t="str">
        <f>IFERROR(#REF!/GAMSlim2!P85,"")</f>
        <v/>
      </c>
      <c r="R85" s="40" t="str">
        <f>IFERROR(#REF!/GAMSlim2!Q85,"")</f>
        <v/>
      </c>
      <c r="S85" s="40" t="str">
        <f>IFERROR(#REF!/GAMSlim2!R85,"")</f>
        <v/>
      </c>
      <c r="T85" s="40" t="str">
        <f>IFERROR(#REF!/GAMSlim2!S85,"")</f>
        <v/>
      </c>
      <c r="U85" s="40" t="str">
        <f>IFERROR(#REF!/GAMSlim2!T85,"")</f>
        <v/>
      </c>
      <c r="V85" s="40" t="str">
        <f>IFERROR(#REF!/GAMSlim2!U85,"")</f>
        <v/>
      </c>
      <c r="W85" s="40" t="str">
        <f>IFERROR(#REF!/GAMSlim2!V85,"")</f>
        <v/>
      </c>
      <c r="X85" s="40" t="str">
        <f>IFERROR(#REF!/GAMSlim2!W85,"")</f>
        <v/>
      </c>
      <c r="Y85" s="40" t="str">
        <f>IFERROR(#REF!/GAMSlim2!X85,"")</f>
        <v/>
      </c>
      <c r="Z85" s="40" t="str">
        <f>IFERROR(#REF!/GAMSlim2!Y85,"")</f>
        <v/>
      </c>
      <c r="AA85" s="40" t="str">
        <f>IFERROR(#REF!/GAMSlim2!Z85,"")</f>
        <v/>
      </c>
      <c r="AB85" s="40" t="str">
        <f>IFERROR(#REF!/GAMSlim2!AA85,"")</f>
        <v/>
      </c>
      <c r="AC85" s="40" t="str">
        <f>IFERROR(#REF!/GAMSlim2!AB85,"")</f>
        <v/>
      </c>
      <c r="AD85" s="40" t="str">
        <f>IFERROR(#REF!/GAMSlim2!AC85,"")</f>
        <v/>
      </c>
      <c r="AE85" s="40" t="str">
        <f>IFERROR(#REF!/GAMSlim2!AD85,"")</f>
        <v/>
      </c>
      <c r="AF85" s="40" t="str">
        <f>IFERROR(#REF!/GAMSlim2!AE85,"")</f>
        <v/>
      </c>
      <c r="AG85" s="40" t="str">
        <f>IFERROR(#REF!/GAMSlim2!AF85,"")</f>
        <v/>
      </c>
      <c r="AH85" s="40" t="str">
        <f>IFERROR(#REF!/GAMSlim2!AG85,"")</f>
        <v/>
      </c>
      <c r="AI85" s="40" t="str">
        <f>IFERROR(#REF!/GAMSlim2!AH85,"")</f>
        <v/>
      </c>
      <c r="AJ85" s="40" t="str">
        <f>IFERROR(#REF!/GAMSlim2!AI85,"")</f>
        <v/>
      </c>
      <c r="AK85" s="40" t="str">
        <f>IFERROR(#REF!/GAMSlim2!AJ85,"")</f>
        <v/>
      </c>
      <c r="AL85" s="40" t="str">
        <f>IFERROR(#REF!/GAMSlim2!AK85,"")</f>
        <v/>
      </c>
      <c r="AM85" s="40" t="str">
        <f>IFERROR(#REF!/GAMSlim2!AL85,"")</f>
        <v/>
      </c>
      <c r="AN85" s="40" t="str">
        <f>IFERROR(#REF!/GAMSlim2!AM85,"")</f>
        <v/>
      </c>
      <c r="AO85" s="40" t="str">
        <f>IFERROR(#REF!/GAMSlim2!AN85,"")</f>
        <v/>
      </c>
      <c r="AP85" s="40" t="str">
        <f>IFERROR(#REF!/GAMSlim2!AO85,"")</f>
        <v/>
      </c>
      <c r="AQ85" s="40" t="str">
        <f>IFERROR(#REF!/GAMSlim2!AP85,"")</f>
        <v/>
      </c>
      <c r="AR85" s="40" t="str">
        <f>IFERROR(#REF!/GAMSlim2!AQ85,"")</f>
        <v/>
      </c>
      <c r="AS85" s="40" t="str">
        <f>IFERROR(#REF!/GAMSlim2!AR85,"")</f>
        <v/>
      </c>
      <c r="AT85" s="40" t="str">
        <f>IFERROR(#REF!/GAMSlim2!AS85,"")</f>
        <v/>
      </c>
      <c r="AU85" s="40" t="str">
        <f>IFERROR(#REF!/GAMSlim2!AT85,"")</f>
        <v/>
      </c>
      <c r="AV85" s="40" t="str">
        <f>IFERROR(#REF!/GAMSlim2!AU85,"")</f>
        <v/>
      </c>
      <c r="AW85" s="40" t="str">
        <f>IFERROR(#REF!/GAMSlim2!AV85,"")</f>
        <v/>
      </c>
      <c r="AX85" s="40" t="str">
        <f>IFERROR(#REF!/GAMSlim2!AW85,"")</f>
        <v/>
      </c>
      <c r="AY85" s="40" t="str">
        <f>IFERROR(#REF!/GAMSlim2!AX85,"")</f>
        <v/>
      </c>
      <c r="AZ85" s="40" t="str">
        <f>IFERROR(#REF!/GAMSlim2!AY85,"")</f>
        <v/>
      </c>
      <c r="BA85" s="40" t="str">
        <f>IFERROR(#REF!/GAMSlim2!AZ85,"")</f>
        <v/>
      </c>
      <c r="BB85" s="40" t="str">
        <f>IFERROR(#REF!/GAMSlim2!BA85,"")</f>
        <v/>
      </c>
      <c r="BC85" s="40" t="str">
        <f>IFERROR(#REF!/GAMSlim2!BB85,"")</f>
        <v/>
      </c>
      <c r="BD85" s="40" t="str">
        <f>IFERROR(#REF!/GAMSlim2!BC85,"")</f>
        <v/>
      </c>
      <c r="BE85" s="40" t="str">
        <f>IFERROR(#REF!/GAMSlim2!BD85,"")</f>
        <v/>
      </c>
      <c r="BF85" s="40" t="str">
        <f>IFERROR(#REF!/GAMSlim2!BE85,"")</f>
        <v/>
      </c>
      <c r="BG85" s="40" t="str">
        <f>IFERROR(#REF!/GAMSlim2!BF85,"")</f>
        <v/>
      </c>
      <c r="BH85" s="40" t="str">
        <f>IFERROR(#REF!/GAMSlim2!BG85,"")</f>
        <v/>
      </c>
      <c r="BI85" s="40" t="str">
        <f>IFERROR(#REF!/GAMSlim2!BH85,"")</f>
        <v/>
      </c>
      <c r="BJ85" s="40" t="str">
        <f>IFERROR(#REF!/GAMSlim2!BI85,"")</f>
        <v/>
      </c>
    </row>
    <row r="86" spans="1:62" x14ac:dyDescent="0.15">
      <c r="A86" t="e">
        <f>#REF!</f>
        <v>#REF!</v>
      </c>
      <c r="B86" t="str">
        <f>GAMSbase!A86</f>
        <v>* CARBON CYCLE</v>
      </c>
      <c r="C86" s="40" t="str">
        <f>IFERROR(#REF!/GAMSlim2!B86,"")</f>
        <v/>
      </c>
      <c r="D86" s="40" t="str">
        <f>IFERROR(#REF!/GAMSlim2!C86,"")</f>
        <v/>
      </c>
      <c r="E86" s="40" t="str">
        <f>IFERROR(#REF!/GAMSlim2!D86,"")</f>
        <v/>
      </c>
      <c r="F86" s="40" t="str">
        <f>IFERROR(#REF!/GAMSlim2!E86,"")</f>
        <v/>
      </c>
      <c r="G86" s="40" t="str">
        <f>IFERROR(#REF!/GAMSlim2!F86,"")</f>
        <v/>
      </c>
      <c r="H86" s="40" t="str">
        <f>IFERROR(#REF!/GAMSlim2!G86,"")</f>
        <v/>
      </c>
      <c r="I86" s="40" t="str">
        <f>IFERROR(#REF!/GAMSlim2!H86,"")</f>
        <v/>
      </c>
      <c r="J86" s="40" t="str">
        <f>IFERROR(#REF!/GAMSlim2!I86,"")</f>
        <v/>
      </c>
      <c r="K86" s="40" t="str">
        <f>IFERROR(#REF!/GAMSlim2!J86,"")</f>
        <v/>
      </c>
      <c r="L86" s="40" t="str">
        <f>IFERROR(#REF!/GAMSlim2!K86,"")</f>
        <v/>
      </c>
      <c r="M86" s="40" t="str">
        <f>IFERROR(#REF!/GAMSlim2!L86,"")</f>
        <v/>
      </c>
      <c r="N86" s="40" t="str">
        <f>IFERROR(#REF!/GAMSlim2!M86,"")</f>
        <v/>
      </c>
      <c r="O86" s="40" t="str">
        <f>IFERROR(#REF!/GAMSlim2!N86,"")</f>
        <v/>
      </c>
      <c r="P86" s="40" t="str">
        <f>IFERROR(#REF!/GAMSlim2!O86,"")</f>
        <v/>
      </c>
      <c r="Q86" s="40" t="str">
        <f>IFERROR(#REF!/GAMSlim2!P86,"")</f>
        <v/>
      </c>
      <c r="R86" s="40" t="str">
        <f>IFERROR(#REF!/GAMSlim2!Q86,"")</f>
        <v/>
      </c>
      <c r="S86" s="40" t="str">
        <f>IFERROR(#REF!/GAMSlim2!R86,"")</f>
        <v/>
      </c>
      <c r="T86" s="40" t="str">
        <f>IFERROR(#REF!/GAMSlim2!S86,"")</f>
        <v/>
      </c>
      <c r="U86" s="40" t="str">
        <f>IFERROR(#REF!/GAMSlim2!T86,"")</f>
        <v/>
      </c>
      <c r="V86" s="40" t="str">
        <f>IFERROR(#REF!/GAMSlim2!U86,"")</f>
        <v/>
      </c>
      <c r="W86" s="40" t="str">
        <f>IFERROR(#REF!/GAMSlim2!V86,"")</f>
        <v/>
      </c>
      <c r="X86" s="40" t="str">
        <f>IFERROR(#REF!/GAMSlim2!W86,"")</f>
        <v/>
      </c>
      <c r="Y86" s="40" t="str">
        <f>IFERROR(#REF!/GAMSlim2!X86,"")</f>
        <v/>
      </c>
      <c r="Z86" s="40" t="str">
        <f>IFERROR(#REF!/GAMSlim2!Y86,"")</f>
        <v/>
      </c>
      <c r="AA86" s="40" t="str">
        <f>IFERROR(#REF!/GAMSlim2!Z86,"")</f>
        <v/>
      </c>
      <c r="AB86" s="40" t="str">
        <f>IFERROR(#REF!/GAMSlim2!AA86,"")</f>
        <v/>
      </c>
      <c r="AC86" s="40" t="str">
        <f>IFERROR(#REF!/GAMSlim2!AB86,"")</f>
        <v/>
      </c>
      <c r="AD86" s="40" t="str">
        <f>IFERROR(#REF!/GAMSlim2!AC86,"")</f>
        <v/>
      </c>
      <c r="AE86" s="40" t="str">
        <f>IFERROR(#REF!/GAMSlim2!AD86,"")</f>
        <v/>
      </c>
      <c r="AF86" s="40" t="str">
        <f>IFERROR(#REF!/GAMSlim2!AE86,"")</f>
        <v/>
      </c>
      <c r="AG86" s="40" t="str">
        <f>IFERROR(#REF!/GAMSlim2!AF86,"")</f>
        <v/>
      </c>
      <c r="AH86" s="40" t="str">
        <f>IFERROR(#REF!/GAMSlim2!AG86,"")</f>
        <v/>
      </c>
      <c r="AI86" s="40" t="str">
        <f>IFERROR(#REF!/GAMSlim2!AH86,"")</f>
        <v/>
      </c>
      <c r="AJ86" s="40" t="str">
        <f>IFERROR(#REF!/GAMSlim2!AI86,"")</f>
        <v/>
      </c>
      <c r="AK86" s="40" t="str">
        <f>IFERROR(#REF!/GAMSlim2!AJ86,"")</f>
        <v/>
      </c>
      <c r="AL86" s="40" t="str">
        <f>IFERROR(#REF!/GAMSlim2!AK86,"")</f>
        <v/>
      </c>
      <c r="AM86" s="40" t="str">
        <f>IFERROR(#REF!/GAMSlim2!AL86,"")</f>
        <v/>
      </c>
      <c r="AN86" s="40" t="str">
        <f>IFERROR(#REF!/GAMSlim2!AM86,"")</f>
        <v/>
      </c>
      <c r="AO86" s="40" t="str">
        <f>IFERROR(#REF!/GAMSlim2!AN86,"")</f>
        <v/>
      </c>
      <c r="AP86" s="40" t="str">
        <f>IFERROR(#REF!/GAMSlim2!AO86,"")</f>
        <v/>
      </c>
      <c r="AQ86" s="40" t="str">
        <f>IFERROR(#REF!/GAMSlim2!AP86,"")</f>
        <v/>
      </c>
      <c r="AR86" s="40" t="str">
        <f>IFERROR(#REF!/GAMSlim2!AQ86,"")</f>
        <v/>
      </c>
      <c r="AS86" s="40" t="str">
        <f>IFERROR(#REF!/GAMSlim2!AR86,"")</f>
        <v/>
      </c>
      <c r="AT86" s="40" t="str">
        <f>IFERROR(#REF!/GAMSlim2!AS86,"")</f>
        <v/>
      </c>
      <c r="AU86" s="40" t="str">
        <f>IFERROR(#REF!/GAMSlim2!AT86,"")</f>
        <v/>
      </c>
      <c r="AV86" s="40" t="str">
        <f>IFERROR(#REF!/GAMSlim2!AU86,"")</f>
        <v/>
      </c>
      <c r="AW86" s="40" t="str">
        <f>IFERROR(#REF!/GAMSlim2!AV86,"")</f>
        <v/>
      </c>
      <c r="AX86" s="40" t="str">
        <f>IFERROR(#REF!/GAMSlim2!AW86,"")</f>
        <v/>
      </c>
      <c r="AY86" s="40" t="str">
        <f>IFERROR(#REF!/GAMSlim2!AX86,"")</f>
        <v/>
      </c>
      <c r="AZ86" s="40" t="str">
        <f>IFERROR(#REF!/GAMSlim2!AY86,"")</f>
        <v/>
      </c>
      <c r="BA86" s="40" t="str">
        <f>IFERROR(#REF!/GAMSlim2!AZ86,"")</f>
        <v/>
      </c>
      <c r="BB86" s="40" t="str">
        <f>IFERROR(#REF!/GAMSlim2!BA86,"")</f>
        <v/>
      </c>
      <c r="BC86" s="40" t="str">
        <f>IFERROR(#REF!/GAMSlim2!BB86,"")</f>
        <v/>
      </c>
      <c r="BD86" s="40" t="str">
        <f>IFERROR(#REF!/GAMSlim2!BC86,"")</f>
        <v/>
      </c>
      <c r="BE86" s="40" t="str">
        <f>IFERROR(#REF!/GAMSlim2!BD86,"")</f>
        <v/>
      </c>
      <c r="BF86" s="40" t="str">
        <f>IFERROR(#REF!/GAMSlim2!BE86,"")</f>
        <v/>
      </c>
      <c r="BG86" s="40" t="str">
        <f>IFERROR(#REF!/GAMSlim2!BF86,"")</f>
        <v/>
      </c>
      <c r="BH86" s="40" t="str">
        <f>IFERROR(#REF!/GAMSlim2!BG86,"")</f>
        <v/>
      </c>
      <c r="BI86" s="40" t="str">
        <f>IFERROR(#REF!/GAMSlim2!BH86,"")</f>
        <v/>
      </c>
      <c r="BJ86" s="40" t="str">
        <f>IFERROR(#REF!/GAMSlim2!BI86,"")</f>
        <v/>
      </c>
    </row>
    <row r="87" spans="1:62" x14ac:dyDescent="0.15">
      <c r="A87" t="e">
        <f>#REF!</f>
        <v>#REF!</v>
      </c>
      <c r="B87" t="str">
        <f>GAMSbase!A87</f>
        <v>Atmospheric concentration of carbon (GTC)</v>
      </c>
      <c r="C87" s="40" t="str">
        <f>IFERROR(#REF!/GAMSlim2!B87,"")</f>
        <v/>
      </c>
      <c r="D87" s="40" t="str">
        <f>IFERROR(#REF!/GAMSlim2!C87,"")</f>
        <v/>
      </c>
      <c r="E87" s="40" t="str">
        <f>IFERROR(#REF!/GAMSlim2!D87,"")</f>
        <v/>
      </c>
      <c r="F87" s="40" t="str">
        <f>IFERROR(#REF!/GAMSlim2!E87,"")</f>
        <v/>
      </c>
      <c r="G87" s="40" t="str">
        <f>IFERROR(#REF!/GAMSlim2!F87,"")</f>
        <v/>
      </c>
      <c r="H87" s="40" t="str">
        <f>IFERROR(#REF!/GAMSlim2!G87,"")</f>
        <v/>
      </c>
      <c r="I87" s="40" t="str">
        <f>IFERROR(#REF!/GAMSlim2!H87,"")</f>
        <v/>
      </c>
      <c r="J87" s="40" t="str">
        <f>IFERROR(#REF!/GAMSlim2!I87,"")</f>
        <v/>
      </c>
      <c r="K87" s="40" t="str">
        <f>IFERROR(#REF!/GAMSlim2!J87,"")</f>
        <v/>
      </c>
      <c r="L87" s="40" t="str">
        <f>IFERROR(#REF!/GAMSlim2!K87,"")</f>
        <v/>
      </c>
      <c r="M87" s="40" t="str">
        <f>IFERROR(#REF!/GAMSlim2!L87,"")</f>
        <v/>
      </c>
      <c r="N87" s="40" t="str">
        <f>IFERROR(#REF!/GAMSlim2!M87,"")</f>
        <v/>
      </c>
      <c r="O87" s="40" t="str">
        <f>IFERROR(#REF!/GAMSlim2!N87,"")</f>
        <v/>
      </c>
      <c r="P87" s="40" t="str">
        <f>IFERROR(#REF!/GAMSlim2!O87,"")</f>
        <v/>
      </c>
      <c r="Q87" s="40" t="str">
        <f>IFERROR(#REF!/GAMSlim2!P87,"")</f>
        <v/>
      </c>
      <c r="R87" s="40" t="str">
        <f>IFERROR(#REF!/GAMSlim2!Q87,"")</f>
        <v/>
      </c>
      <c r="S87" s="40" t="str">
        <f>IFERROR(#REF!/GAMSlim2!R87,"")</f>
        <v/>
      </c>
      <c r="T87" s="40" t="str">
        <f>IFERROR(#REF!/GAMSlim2!S87,"")</f>
        <v/>
      </c>
      <c r="U87" s="40" t="str">
        <f>IFERROR(#REF!/GAMSlim2!T87,"")</f>
        <v/>
      </c>
      <c r="V87" s="40" t="str">
        <f>IFERROR(#REF!/GAMSlim2!U87,"")</f>
        <v/>
      </c>
      <c r="W87" s="40" t="str">
        <f>IFERROR(#REF!/GAMSlim2!V87,"")</f>
        <v/>
      </c>
      <c r="X87" s="40" t="str">
        <f>IFERROR(#REF!/GAMSlim2!W87,"")</f>
        <v/>
      </c>
      <c r="Y87" s="40" t="str">
        <f>IFERROR(#REF!/GAMSlim2!X87,"")</f>
        <v/>
      </c>
      <c r="Z87" s="40" t="str">
        <f>IFERROR(#REF!/GAMSlim2!Y87,"")</f>
        <v/>
      </c>
      <c r="AA87" s="40" t="str">
        <f>IFERROR(#REF!/GAMSlim2!Z87,"")</f>
        <v/>
      </c>
      <c r="AB87" s="40" t="str">
        <f>IFERROR(#REF!/GAMSlim2!AA87,"")</f>
        <v/>
      </c>
      <c r="AC87" s="40" t="str">
        <f>IFERROR(#REF!/GAMSlim2!AB87,"")</f>
        <v/>
      </c>
      <c r="AD87" s="40" t="str">
        <f>IFERROR(#REF!/GAMSlim2!AC87,"")</f>
        <v/>
      </c>
      <c r="AE87" s="40" t="str">
        <f>IFERROR(#REF!/GAMSlim2!AD87,"")</f>
        <v/>
      </c>
      <c r="AF87" s="40" t="str">
        <f>IFERROR(#REF!/GAMSlim2!AE87,"")</f>
        <v/>
      </c>
      <c r="AG87" s="40" t="str">
        <f>IFERROR(#REF!/GAMSlim2!AF87,"")</f>
        <v/>
      </c>
      <c r="AH87" s="40" t="str">
        <f>IFERROR(#REF!/GAMSlim2!AG87,"")</f>
        <v/>
      </c>
      <c r="AI87" s="40" t="str">
        <f>IFERROR(#REF!/GAMSlim2!AH87,"")</f>
        <v/>
      </c>
      <c r="AJ87" s="40" t="str">
        <f>IFERROR(#REF!/GAMSlim2!AI87,"")</f>
        <v/>
      </c>
      <c r="AK87" s="40" t="str">
        <f>IFERROR(#REF!/GAMSlim2!AJ87,"")</f>
        <v/>
      </c>
      <c r="AL87" s="40" t="str">
        <f>IFERROR(#REF!/GAMSlim2!AK87,"")</f>
        <v/>
      </c>
      <c r="AM87" s="40" t="str">
        <f>IFERROR(#REF!/GAMSlim2!AL87,"")</f>
        <v/>
      </c>
      <c r="AN87" s="40" t="str">
        <f>IFERROR(#REF!/GAMSlim2!AM87,"")</f>
        <v/>
      </c>
      <c r="AO87" s="40" t="str">
        <f>IFERROR(#REF!/GAMSlim2!AN87,"")</f>
        <v/>
      </c>
      <c r="AP87" s="40" t="str">
        <f>IFERROR(#REF!/GAMSlim2!AO87,"")</f>
        <v/>
      </c>
      <c r="AQ87" s="40" t="str">
        <f>IFERROR(#REF!/GAMSlim2!AP87,"")</f>
        <v/>
      </c>
      <c r="AR87" s="40" t="str">
        <f>IFERROR(#REF!/GAMSlim2!AQ87,"")</f>
        <v/>
      </c>
      <c r="AS87" s="40" t="str">
        <f>IFERROR(#REF!/GAMSlim2!AR87,"")</f>
        <v/>
      </c>
      <c r="AT87" s="40" t="str">
        <f>IFERROR(#REF!/GAMSlim2!AS87,"")</f>
        <v/>
      </c>
      <c r="AU87" s="40" t="str">
        <f>IFERROR(#REF!/GAMSlim2!AT87,"")</f>
        <v/>
      </c>
      <c r="AV87" s="40" t="str">
        <f>IFERROR(#REF!/GAMSlim2!AU87,"")</f>
        <v/>
      </c>
      <c r="AW87" s="40" t="str">
        <f>IFERROR(#REF!/GAMSlim2!AV87,"")</f>
        <v/>
      </c>
      <c r="AX87" s="40" t="str">
        <f>IFERROR(#REF!/GAMSlim2!AW87,"")</f>
        <v/>
      </c>
      <c r="AY87" s="40" t="str">
        <f>IFERROR(#REF!/GAMSlim2!AX87,"")</f>
        <v/>
      </c>
      <c r="AZ87" s="40" t="str">
        <f>IFERROR(#REF!/GAMSlim2!AY87,"")</f>
        <v/>
      </c>
      <c r="BA87" s="40" t="str">
        <f>IFERROR(#REF!/GAMSlim2!AZ87,"")</f>
        <v/>
      </c>
      <c r="BB87" s="40" t="str">
        <f>IFERROR(#REF!/GAMSlim2!BA87,"")</f>
        <v/>
      </c>
      <c r="BC87" s="40" t="str">
        <f>IFERROR(#REF!/GAMSlim2!BB87,"")</f>
        <v/>
      </c>
      <c r="BD87" s="40" t="str">
        <f>IFERROR(#REF!/GAMSlim2!BC87,"")</f>
        <v/>
      </c>
      <c r="BE87" s="40" t="str">
        <f>IFERROR(#REF!/GAMSlim2!BD87,"")</f>
        <v/>
      </c>
      <c r="BF87" s="40" t="str">
        <f>IFERROR(#REF!/GAMSlim2!BE87,"")</f>
        <v/>
      </c>
      <c r="BG87" s="40" t="str">
        <f>IFERROR(#REF!/GAMSlim2!BF87,"")</f>
        <v/>
      </c>
      <c r="BH87" s="40" t="str">
        <f>IFERROR(#REF!/GAMSlim2!BG87,"")</f>
        <v/>
      </c>
      <c r="BI87" s="40" t="str">
        <f>IFERROR(#REF!/GAMSlim2!BH87,"")</f>
        <v/>
      </c>
      <c r="BJ87" s="40" t="str">
        <f>IFERROR(#REF!/GAMSlim2!BI87,"")</f>
        <v/>
      </c>
    </row>
    <row r="88" spans="1:62" x14ac:dyDescent="0.15">
      <c r="A88" t="e">
        <f>#REF!</f>
        <v>#REF!</v>
      </c>
      <c r="B88" t="str">
        <f>GAMSbase!A88</f>
        <v>Atmospheric concentration of carbon (ppm)</v>
      </c>
      <c r="C88" s="40" t="str">
        <f>IFERROR(#REF!/GAMSlim2!B88,"")</f>
        <v/>
      </c>
      <c r="D88" s="40" t="str">
        <f>IFERROR(#REF!/GAMSlim2!C88,"")</f>
        <v/>
      </c>
      <c r="E88" s="40" t="str">
        <f>IFERROR(#REF!/GAMSlim2!D88,"")</f>
        <v/>
      </c>
      <c r="F88" s="40" t="str">
        <f>IFERROR(#REF!/GAMSlim2!E88,"")</f>
        <v/>
      </c>
      <c r="G88" s="40" t="str">
        <f>IFERROR(#REF!/GAMSlim2!F88,"")</f>
        <v/>
      </c>
      <c r="H88" s="40" t="str">
        <f>IFERROR(#REF!/GAMSlim2!G88,"")</f>
        <v/>
      </c>
      <c r="I88" s="40" t="str">
        <f>IFERROR(#REF!/GAMSlim2!H88,"")</f>
        <v/>
      </c>
      <c r="J88" s="40" t="str">
        <f>IFERROR(#REF!/GAMSlim2!I88,"")</f>
        <v/>
      </c>
      <c r="K88" s="40" t="str">
        <f>IFERROR(#REF!/GAMSlim2!J88,"")</f>
        <v/>
      </c>
      <c r="L88" s="40" t="str">
        <f>IFERROR(#REF!/GAMSlim2!K88,"")</f>
        <v/>
      </c>
      <c r="M88" s="40" t="str">
        <f>IFERROR(#REF!/GAMSlim2!L88,"")</f>
        <v/>
      </c>
      <c r="N88" s="40" t="str">
        <f>IFERROR(#REF!/GAMSlim2!M88,"")</f>
        <v/>
      </c>
      <c r="O88" s="40" t="str">
        <f>IFERROR(#REF!/GAMSlim2!N88,"")</f>
        <v/>
      </c>
      <c r="P88" s="40" t="str">
        <f>IFERROR(#REF!/GAMSlim2!O88,"")</f>
        <v/>
      </c>
      <c r="Q88" s="40" t="str">
        <f>IFERROR(#REF!/GAMSlim2!P88,"")</f>
        <v/>
      </c>
      <c r="R88" s="40" t="str">
        <f>IFERROR(#REF!/GAMSlim2!Q88,"")</f>
        <v/>
      </c>
      <c r="S88" s="40" t="str">
        <f>IFERROR(#REF!/GAMSlim2!R88,"")</f>
        <v/>
      </c>
      <c r="T88" s="40" t="str">
        <f>IFERROR(#REF!/GAMSlim2!S88,"")</f>
        <v/>
      </c>
      <c r="U88" s="40" t="str">
        <f>IFERROR(#REF!/GAMSlim2!T88,"")</f>
        <v/>
      </c>
      <c r="V88" s="40" t="str">
        <f>IFERROR(#REF!/GAMSlim2!U88,"")</f>
        <v/>
      </c>
      <c r="W88" s="40" t="str">
        <f>IFERROR(#REF!/GAMSlim2!V88,"")</f>
        <v/>
      </c>
      <c r="X88" s="40" t="str">
        <f>IFERROR(#REF!/GAMSlim2!W88,"")</f>
        <v/>
      </c>
      <c r="Y88" s="40" t="str">
        <f>IFERROR(#REF!/GAMSlim2!X88,"")</f>
        <v/>
      </c>
      <c r="Z88" s="40" t="str">
        <f>IFERROR(#REF!/GAMSlim2!Y88,"")</f>
        <v/>
      </c>
      <c r="AA88" s="40" t="str">
        <f>IFERROR(#REF!/GAMSlim2!Z88,"")</f>
        <v/>
      </c>
      <c r="AB88" s="40" t="str">
        <f>IFERROR(#REF!/GAMSlim2!AA88,"")</f>
        <v/>
      </c>
      <c r="AC88" s="40" t="str">
        <f>IFERROR(#REF!/GAMSlim2!AB88,"")</f>
        <v/>
      </c>
      <c r="AD88" s="40" t="str">
        <f>IFERROR(#REF!/GAMSlim2!AC88,"")</f>
        <v/>
      </c>
      <c r="AE88" s="40" t="str">
        <f>IFERROR(#REF!/GAMSlim2!AD88,"")</f>
        <v/>
      </c>
      <c r="AF88" s="40" t="str">
        <f>IFERROR(#REF!/GAMSlim2!AE88,"")</f>
        <v/>
      </c>
      <c r="AG88" s="40" t="str">
        <f>IFERROR(#REF!/GAMSlim2!AF88,"")</f>
        <v/>
      </c>
      <c r="AH88" s="40" t="str">
        <f>IFERROR(#REF!/GAMSlim2!AG88,"")</f>
        <v/>
      </c>
      <c r="AI88" s="40" t="str">
        <f>IFERROR(#REF!/GAMSlim2!AH88,"")</f>
        <v/>
      </c>
      <c r="AJ88" s="40" t="str">
        <f>IFERROR(#REF!/GAMSlim2!AI88,"")</f>
        <v/>
      </c>
      <c r="AK88" s="40" t="str">
        <f>IFERROR(#REF!/GAMSlim2!AJ88,"")</f>
        <v/>
      </c>
      <c r="AL88" s="40" t="str">
        <f>IFERROR(#REF!/GAMSlim2!AK88,"")</f>
        <v/>
      </c>
      <c r="AM88" s="40" t="str">
        <f>IFERROR(#REF!/GAMSlim2!AL88,"")</f>
        <v/>
      </c>
      <c r="AN88" s="40" t="str">
        <f>IFERROR(#REF!/GAMSlim2!AM88,"")</f>
        <v/>
      </c>
      <c r="AO88" s="40" t="str">
        <f>IFERROR(#REF!/GAMSlim2!AN88,"")</f>
        <v/>
      </c>
      <c r="AP88" s="40" t="str">
        <f>IFERROR(#REF!/GAMSlim2!AO88,"")</f>
        <v/>
      </c>
      <c r="AQ88" s="40" t="str">
        <f>IFERROR(#REF!/GAMSlim2!AP88,"")</f>
        <v/>
      </c>
      <c r="AR88" s="40" t="str">
        <f>IFERROR(#REF!/GAMSlim2!AQ88,"")</f>
        <v/>
      </c>
      <c r="AS88" s="40" t="str">
        <f>IFERROR(#REF!/GAMSlim2!AR88,"")</f>
        <v/>
      </c>
      <c r="AT88" s="40" t="str">
        <f>IFERROR(#REF!/GAMSlim2!AS88,"")</f>
        <v/>
      </c>
      <c r="AU88" s="40" t="str">
        <f>IFERROR(#REF!/GAMSlim2!AT88,"")</f>
        <v/>
      </c>
      <c r="AV88" s="40" t="str">
        <f>IFERROR(#REF!/GAMSlim2!AU88,"")</f>
        <v/>
      </c>
      <c r="AW88" s="40" t="str">
        <f>IFERROR(#REF!/GAMSlim2!AV88,"")</f>
        <v/>
      </c>
      <c r="AX88" s="40" t="str">
        <f>IFERROR(#REF!/GAMSlim2!AW88,"")</f>
        <v/>
      </c>
      <c r="AY88" s="40" t="str">
        <f>IFERROR(#REF!/GAMSlim2!AX88,"")</f>
        <v/>
      </c>
      <c r="AZ88" s="40" t="str">
        <f>IFERROR(#REF!/GAMSlim2!AY88,"")</f>
        <v/>
      </c>
      <c r="BA88" s="40" t="str">
        <f>IFERROR(#REF!/GAMSlim2!AZ88,"")</f>
        <v/>
      </c>
      <c r="BB88" s="40" t="str">
        <f>IFERROR(#REF!/GAMSlim2!BA88,"")</f>
        <v/>
      </c>
      <c r="BC88" s="40" t="str">
        <f>IFERROR(#REF!/GAMSlim2!BB88,"")</f>
        <v/>
      </c>
      <c r="BD88" s="40" t="str">
        <f>IFERROR(#REF!/GAMSlim2!BC88,"")</f>
        <v/>
      </c>
      <c r="BE88" s="40" t="str">
        <f>IFERROR(#REF!/GAMSlim2!BD88,"")</f>
        <v/>
      </c>
      <c r="BF88" s="40" t="str">
        <f>IFERROR(#REF!/GAMSlim2!BE88,"")</f>
        <v/>
      </c>
      <c r="BG88" s="40" t="str">
        <f>IFERROR(#REF!/GAMSlim2!BF88,"")</f>
        <v/>
      </c>
      <c r="BH88" s="40" t="str">
        <f>IFERROR(#REF!/GAMSlim2!BG88,"")</f>
        <v/>
      </c>
      <c r="BI88" s="40" t="str">
        <f>IFERROR(#REF!/GAMSlim2!BH88,"")</f>
        <v/>
      </c>
      <c r="BJ88" s="40" t="str">
        <f>IFERROR(#REF!/GAMSlim2!BI88,"")</f>
        <v/>
      </c>
    </row>
    <row r="89" spans="1:62" x14ac:dyDescent="0.15">
      <c r="A89" t="e">
        <f>#REF!</f>
        <v>#REF!</v>
      </c>
      <c r="B89" t="str">
        <f>GAMSbase!A89</f>
        <v>Concentration in biosphere and upper oceans (GTC)</v>
      </c>
      <c r="C89" s="40" t="str">
        <f>IFERROR(#REF!/GAMSlim2!B89,"")</f>
        <v/>
      </c>
      <c r="D89" s="40" t="str">
        <f>IFERROR(#REF!/GAMSlim2!C89,"")</f>
        <v/>
      </c>
      <c r="E89" s="40" t="str">
        <f>IFERROR(#REF!/GAMSlim2!D89,"")</f>
        <v/>
      </c>
      <c r="F89" s="40" t="str">
        <f>IFERROR(#REF!/GAMSlim2!E89,"")</f>
        <v/>
      </c>
      <c r="G89" s="40" t="str">
        <f>IFERROR(#REF!/GAMSlim2!F89,"")</f>
        <v/>
      </c>
      <c r="H89" s="40" t="str">
        <f>IFERROR(#REF!/GAMSlim2!G89,"")</f>
        <v/>
      </c>
      <c r="I89" s="40" t="str">
        <f>IFERROR(#REF!/GAMSlim2!H89,"")</f>
        <v/>
      </c>
      <c r="J89" s="40" t="str">
        <f>IFERROR(#REF!/GAMSlim2!I89,"")</f>
        <v/>
      </c>
      <c r="K89" s="40" t="str">
        <f>IFERROR(#REF!/GAMSlim2!J89,"")</f>
        <v/>
      </c>
      <c r="L89" s="40" t="str">
        <f>IFERROR(#REF!/GAMSlim2!K89,"")</f>
        <v/>
      </c>
      <c r="M89" s="40" t="str">
        <f>IFERROR(#REF!/GAMSlim2!L89,"")</f>
        <v/>
      </c>
      <c r="N89" s="40" t="str">
        <f>IFERROR(#REF!/GAMSlim2!M89,"")</f>
        <v/>
      </c>
      <c r="O89" s="40" t="str">
        <f>IFERROR(#REF!/GAMSlim2!N89,"")</f>
        <v/>
      </c>
      <c r="P89" s="40" t="str">
        <f>IFERROR(#REF!/GAMSlim2!O89,"")</f>
        <v/>
      </c>
      <c r="Q89" s="40" t="str">
        <f>IFERROR(#REF!/GAMSlim2!P89,"")</f>
        <v/>
      </c>
      <c r="R89" s="40" t="str">
        <f>IFERROR(#REF!/GAMSlim2!Q89,"")</f>
        <v/>
      </c>
      <c r="S89" s="40" t="str">
        <f>IFERROR(#REF!/GAMSlim2!R89,"")</f>
        <v/>
      </c>
      <c r="T89" s="40" t="str">
        <f>IFERROR(#REF!/GAMSlim2!S89,"")</f>
        <v/>
      </c>
      <c r="U89" s="40" t="str">
        <f>IFERROR(#REF!/GAMSlim2!T89,"")</f>
        <v/>
      </c>
      <c r="V89" s="40" t="str">
        <f>IFERROR(#REF!/GAMSlim2!U89,"")</f>
        <v/>
      </c>
      <c r="W89" s="40" t="str">
        <f>IFERROR(#REF!/GAMSlim2!V89,"")</f>
        <v/>
      </c>
      <c r="X89" s="40" t="str">
        <f>IFERROR(#REF!/GAMSlim2!W89,"")</f>
        <v/>
      </c>
      <c r="Y89" s="40" t="str">
        <f>IFERROR(#REF!/GAMSlim2!X89,"")</f>
        <v/>
      </c>
      <c r="Z89" s="40" t="str">
        <f>IFERROR(#REF!/GAMSlim2!Y89,"")</f>
        <v/>
      </c>
      <c r="AA89" s="40" t="str">
        <f>IFERROR(#REF!/GAMSlim2!Z89,"")</f>
        <v/>
      </c>
      <c r="AB89" s="40" t="str">
        <f>IFERROR(#REF!/GAMSlim2!AA89,"")</f>
        <v/>
      </c>
      <c r="AC89" s="40" t="str">
        <f>IFERROR(#REF!/GAMSlim2!AB89,"")</f>
        <v/>
      </c>
      <c r="AD89" s="40" t="str">
        <f>IFERROR(#REF!/GAMSlim2!AC89,"")</f>
        <v/>
      </c>
      <c r="AE89" s="40" t="str">
        <f>IFERROR(#REF!/GAMSlim2!AD89,"")</f>
        <v/>
      </c>
      <c r="AF89" s="40" t="str">
        <f>IFERROR(#REF!/GAMSlim2!AE89,"")</f>
        <v/>
      </c>
      <c r="AG89" s="40" t="str">
        <f>IFERROR(#REF!/GAMSlim2!AF89,"")</f>
        <v/>
      </c>
      <c r="AH89" s="40" t="str">
        <f>IFERROR(#REF!/GAMSlim2!AG89,"")</f>
        <v/>
      </c>
      <c r="AI89" s="40" t="str">
        <f>IFERROR(#REF!/GAMSlim2!AH89,"")</f>
        <v/>
      </c>
      <c r="AJ89" s="40" t="str">
        <f>IFERROR(#REF!/GAMSlim2!AI89,"")</f>
        <v/>
      </c>
      <c r="AK89" s="40" t="str">
        <f>IFERROR(#REF!/GAMSlim2!AJ89,"")</f>
        <v/>
      </c>
      <c r="AL89" s="40" t="str">
        <f>IFERROR(#REF!/GAMSlim2!AK89,"")</f>
        <v/>
      </c>
      <c r="AM89" s="40" t="str">
        <f>IFERROR(#REF!/GAMSlim2!AL89,"")</f>
        <v/>
      </c>
      <c r="AN89" s="40" t="str">
        <f>IFERROR(#REF!/GAMSlim2!AM89,"")</f>
        <v/>
      </c>
      <c r="AO89" s="40" t="str">
        <f>IFERROR(#REF!/GAMSlim2!AN89,"")</f>
        <v/>
      </c>
      <c r="AP89" s="40" t="str">
        <f>IFERROR(#REF!/GAMSlim2!AO89,"")</f>
        <v/>
      </c>
      <c r="AQ89" s="40" t="str">
        <f>IFERROR(#REF!/GAMSlim2!AP89,"")</f>
        <v/>
      </c>
      <c r="AR89" s="40" t="str">
        <f>IFERROR(#REF!/GAMSlim2!AQ89,"")</f>
        <v/>
      </c>
      <c r="AS89" s="40" t="str">
        <f>IFERROR(#REF!/GAMSlim2!AR89,"")</f>
        <v/>
      </c>
      <c r="AT89" s="40" t="str">
        <f>IFERROR(#REF!/GAMSlim2!AS89,"")</f>
        <v/>
      </c>
      <c r="AU89" s="40" t="str">
        <f>IFERROR(#REF!/GAMSlim2!AT89,"")</f>
        <v/>
      </c>
      <c r="AV89" s="40" t="str">
        <f>IFERROR(#REF!/GAMSlim2!AU89,"")</f>
        <v/>
      </c>
      <c r="AW89" s="40" t="str">
        <f>IFERROR(#REF!/GAMSlim2!AV89,"")</f>
        <v/>
      </c>
      <c r="AX89" s="40" t="str">
        <f>IFERROR(#REF!/GAMSlim2!AW89,"")</f>
        <v/>
      </c>
      <c r="AY89" s="40" t="str">
        <f>IFERROR(#REF!/GAMSlim2!AX89,"")</f>
        <v/>
      </c>
      <c r="AZ89" s="40" t="str">
        <f>IFERROR(#REF!/GAMSlim2!AY89,"")</f>
        <v/>
      </c>
      <c r="BA89" s="40" t="str">
        <f>IFERROR(#REF!/GAMSlim2!AZ89,"")</f>
        <v/>
      </c>
      <c r="BB89" s="40" t="str">
        <f>IFERROR(#REF!/GAMSlim2!BA89,"")</f>
        <v/>
      </c>
      <c r="BC89" s="40" t="str">
        <f>IFERROR(#REF!/GAMSlim2!BB89,"")</f>
        <v/>
      </c>
      <c r="BD89" s="40" t="str">
        <f>IFERROR(#REF!/GAMSlim2!BC89,"")</f>
        <v/>
      </c>
      <c r="BE89" s="40" t="str">
        <f>IFERROR(#REF!/GAMSlim2!BD89,"")</f>
        <v/>
      </c>
      <c r="BF89" s="40" t="str">
        <f>IFERROR(#REF!/GAMSlim2!BE89,"")</f>
        <v/>
      </c>
      <c r="BG89" s="40" t="str">
        <f>IFERROR(#REF!/GAMSlim2!BF89,"")</f>
        <v/>
      </c>
      <c r="BH89" s="40" t="str">
        <f>IFERROR(#REF!/GAMSlim2!BG89,"")</f>
        <v/>
      </c>
      <c r="BI89" s="40" t="str">
        <f>IFERROR(#REF!/GAMSlim2!BH89,"")</f>
        <v/>
      </c>
      <c r="BJ89" s="40" t="str">
        <f>IFERROR(#REF!/GAMSlim2!BI89,"")</f>
        <v/>
      </c>
    </row>
    <row r="90" spans="1:62" x14ac:dyDescent="0.15">
      <c r="A90" t="e">
        <f>#REF!</f>
        <v>#REF!</v>
      </c>
      <c r="B90" t="str">
        <f>GAMSbase!A90</f>
        <v>Concentration in deep oceans (GTC)</v>
      </c>
      <c r="C90" s="40" t="str">
        <f>IFERROR(#REF!/GAMSlim2!B90,"")</f>
        <v/>
      </c>
      <c r="D90" s="40" t="str">
        <f>IFERROR(#REF!/GAMSlim2!C90,"")</f>
        <v/>
      </c>
      <c r="E90" s="40" t="str">
        <f>IFERROR(#REF!/GAMSlim2!D90,"")</f>
        <v/>
      </c>
      <c r="F90" s="40" t="str">
        <f>IFERROR(#REF!/GAMSlim2!E90,"")</f>
        <v/>
      </c>
      <c r="G90" s="40" t="str">
        <f>IFERROR(#REF!/GAMSlim2!F90,"")</f>
        <v/>
      </c>
      <c r="H90" s="40" t="str">
        <f>IFERROR(#REF!/GAMSlim2!G90,"")</f>
        <v/>
      </c>
      <c r="I90" s="40" t="str">
        <f>IFERROR(#REF!/GAMSlim2!H90,"")</f>
        <v/>
      </c>
      <c r="J90" s="40" t="str">
        <f>IFERROR(#REF!/GAMSlim2!I90,"")</f>
        <v/>
      </c>
      <c r="K90" s="40" t="str">
        <f>IFERROR(#REF!/GAMSlim2!J90,"")</f>
        <v/>
      </c>
      <c r="L90" s="40" t="str">
        <f>IFERROR(#REF!/GAMSlim2!K90,"")</f>
        <v/>
      </c>
      <c r="M90" s="40" t="str">
        <f>IFERROR(#REF!/GAMSlim2!L90,"")</f>
        <v/>
      </c>
      <c r="N90" s="40" t="str">
        <f>IFERROR(#REF!/GAMSlim2!M90,"")</f>
        <v/>
      </c>
      <c r="O90" s="40" t="str">
        <f>IFERROR(#REF!/GAMSlim2!N90,"")</f>
        <v/>
      </c>
      <c r="P90" s="40" t="str">
        <f>IFERROR(#REF!/GAMSlim2!O90,"")</f>
        <v/>
      </c>
      <c r="Q90" s="40" t="str">
        <f>IFERROR(#REF!/GAMSlim2!P90,"")</f>
        <v/>
      </c>
      <c r="R90" s="40" t="str">
        <f>IFERROR(#REF!/GAMSlim2!Q90,"")</f>
        <v/>
      </c>
      <c r="S90" s="40" t="str">
        <f>IFERROR(#REF!/GAMSlim2!R90,"")</f>
        <v/>
      </c>
      <c r="T90" s="40" t="str">
        <f>IFERROR(#REF!/GAMSlim2!S90,"")</f>
        <v/>
      </c>
      <c r="U90" s="40" t="str">
        <f>IFERROR(#REF!/GAMSlim2!T90,"")</f>
        <v/>
      </c>
      <c r="V90" s="40" t="str">
        <f>IFERROR(#REF!/GAMSlim2!U90,"")</f>
        <v/>
      </c>
      <c r="W90" s="40" t="str">
        <f>IFERROR(#REF!/GAMSlim2!V90,"")</f>
        <v/>
      </c>
      <c r="X90" s="40" t="str">
        <f>IFERROR(#REF!/GAMSlim2!W90,"")</f>
        <v/>
      </c>
      <c r="Y90" s="40" t="str">
        <f>IFERROR(#REF!/GAMSlim2!X90,"")</f>
        <v/>
      </c>
      <c r="Z90" s="40" t="str">
        <f>IFERROR(#REF!/GAMSlim2!Y90,"")</f>
        <v/>
      </c>
      <c r="AA90" s="40" t="str">
        <f>IFERROR(#REF!/GAMSlim2!Z90,"")</f>
        <v/>
      </c>
      <c r="AB90" s="40" t="str">
        <f>IFERROR(#REF!/GAMSlim2!AA90,"")</f>
        <v/>
      </c>
      <c r="AC90" s="40" t="str">
        <f>IFERROR(#REF!/GAMSlim2!AB90,"")</f>
        <v/>
      </c>
      <c r="AD90" s="40" t="str">
        <f>IFERROR(#REF!/GAMSlim2!AC90,"")</f>
        <v/>
      </c>
      <c r="AE90" s="40" t="str">
        <f>IFERROR(#REF!/GAMSlim2!AD90,"")</f>
        <v/>
      </c>
      <c r="AF90" s="40" t="str">
        <f>IFERROR(#REF!/GAMSlim2!AE90,"")</f>
        <v/>
      </c>
      <c r="AG90" s="40" t="str">
        <f>IFERROR(#REF!/GAMSlim2!AF90,"")</f>
        <v/>
      </c>
      <c r="AH90" s="40" t="str">
        <f>IFERROR(#REF!/GAMSlim2!AG90,"")</f>
        <v/>
      </c>
      <c r="AI90" s="40" t="str">
        <f>IFERROR(#REF!/GAMSlim2!AH90,"")</f>
        <v/>
      </c>
      <c r="AJ90" s="40" t="str">
        <f>IFERROR(#REF!/GAMSlim2!AI90,"")</f>
        <v/>
      </c>
      <c r="AK90" s="40" t="str">
        <f>IFERROR(#REF!/GAMSlim2!AJ90,"")</f>
        <v/>
      </c>
      <c r="AL90" s="40" t="str">
        <f>IFERROR(#REF!/GAMSlim2!AK90,"")</f>
        <v/>
      </c>
      <c r="AM90" s="40" t="str">
        <f>IFERROR(#REF!/GAMSlim2!AL90,"")</f>
        <v/>
      </c>
      <c r="AN90" s="40" t="str">
        <f>IFERROR(#REF!/GAMSlim2!AM90,"")</f>
        <v/>
      </c>
      <c r="AO90" s="40" t="str">
        <f>IFERROR(#REF!/GAMSlim2!AN90,"")</f>
        <v/>
      </c>
      <c r="AP90" s="40" t="str">
        <f>IFERROR(#REF!/GAMSlim2!AO90,"")</f>
        <v/>
      </c>
      <c r="AQ90" s="40" t="str">
        <f>IFERROR(#REF!/GAMSlim2!AP90,"")</f>
        <v/>
      </c>
      <c r="AR90" s="40" t="str">
        <f>IFERROR(#REF!/GAMSlim2!AQ90,"")</f>
        <v/>
      </c>
      <c r="AS90" s="40" t="str">
        <f>IFERROR(#REF!/GAMSlim2!AR90,"")</f>
        <v/>
      </c>
      <c r="AT90" s="40" t="str">
        <f>IFERROR(#REF!/GAMSlim2!AS90,"")</f>
        <v/>
      </c>
      <c r="AU90" s="40" t="str">
        <f>IFERROR(#REF!/GAMSlim2!AT90,"")</f>
        <v/>
      </c>
      <c r="AV90" s="40" t="str">
        <f>IFERROR(#REF!/GAMSlim2!AU90,"")</f>
        <v/>
      </c>
      <c r="AW90" s="40" t="str">
        <f>IFERROR(#REF!/GAMSlim2!AV90,"")</f>
        <v/>
      </c>
      <c r="AX90" s="40" t="str">
        <f>IFERROR(#REF!/GAMSlim2!AW90,"")</f>
        <v/>
      </c>
      <c r="AY90" s="40" t="str">
        <f>IFERROR(#REF!/GAMSlim2!AX90,"")</f>
        <v/>
      </c>
      <c r="AZ90" s="40" t="str">
        <f>IFERROR(#REF!/GAMSlim2!AY90,"")</f>
        <v/>
      </c>
      <c r="BA90" s="40" t="str">
        <f>IFERROR(#REF!/GAMSlim2!AZ90,"")</f>
        <v/>
      </c>
      <c r="BB90" s="40" t="str">
        <f>IFERROR(#REF!/GAMSlim2!BA90,"")</f>
        <v/>
      </c>
      <c r="BC90" s="40" t="str">
        <f>IFERROR(#REF!/GAMSlim2!BB90,"")</f>
        <v/>
      </c>
      <c r="BD90" s="40" t="str">
        <f>IFERROR(#REF!/GAMSlim2!BC90,"")</f>
        <v/>
      </c>
      <c r="BE90" s="40" t="str">
        <f>IFERROR(#REF!/GAMSlim2!BD90,"")</f>
        <v/>
      </c>
      <c r="BF90" s="40" t="str">
        <f>IFERROR(#REF!/GAMSlim2!BE90,"")</f>
        <v/>
      </c>
      <c r="BG90" s="40" t="str">
        <f>IFERROR(#REF!/GAMSlim2!BF90,"")</f>
        <v/>
      </c>
      <c r="BH90" s="40" t="str">
        <f>IFERROR(#REF!/GAMSlim2!BG90,"")</f>
        <v/>
      </c>
      <c r="BI90" s="40" t="str">
        <f>IFERROR(#REF!/GAMSlim2!BH90,"")</f>
        <v/>
      </c>
      <c r="BJ90" s="40" t="str">
        <f>IFERROR(#REF!/GAMSlim2!BI90,"")</f>
        <v/>
      </c>
    </row>
    <row r="91" spans="1:62" x14ac:dyDescent="0.15">
      <c r="A91" t="e">
        <f>#REF!</f>
        <v>#REF!</v>
      </c>
      <c r="B91" t="str">
        <f>GAMSbase!A91</f>
        <v>* CUMULATIVE EMISSIONS</v>
      </c>
      <c r="C91" s="40" t="str">
        <f>IFERROR(#REF!/GAMSlim2!B91,"")</f>
        <v/>
      </c>
      <c r="D91" s="40" t="str">
        <f>IFERROR(#REF!/GAMSlim2!C91,"")</f>
        <v/>
      </c>
      <c r="E91" s="40" t="str">
        <f>IFERROR(#REF!/GAMSlim2!D91,"")</f>
        <v/>
      </c>
      <c r="F91" s="40" t="str">
        <f>IFERROR(#REF!/GAMSlim2!E91,"")</f>
        <v/>
      </c>
      <c r="G91" s="40" t="str">
        <f>IFERROR(#REF!/GAMSlim2!F91,"")</f>
        <v/>
      </c>
      <c r="H91" s="40" t="str">
        <f>IFERROR(#REF!/GAMSlim2!G91,"")</f>
        <v/>
      </c>
      <c r="I91" s="40" t="str">
        <f>IFERROR(#REF!/GAMSlim2!H91,"")</f>
        <v/>
      </c>
      <c r="J91" s="40" t="str">
        <f>IFERROR(#REF!/GAMSlim2!I91,"")</f>
        <v/>
      </c>
      <c r="K91" s="40" t="str">
        <f>IFERROR(#REF!/GAMSlim2!J91,"")</f>
        <v/>
      </c>
      <c r="L91" s="40" t="str">
        <f>IFERROR(#REF!/GAMSlim2!K91,"")</f>
        <v/>
      </c>
      <c r="M91" s="40" t="str">
        <f>IFERROR(#REF!/GAMSlim2!L91,"")</f>
        <v/>
      </c>
      <c r="N91" s="40" t="str">
        <f>IFERROR(#REF!/GAMSlim2!M91,"")</f>
        <v/>
      </c>
      <c r="O91" s="40" t="str">
        <f>IFERROR(#REF!/GAMSlim2!N91,"")</f>
        <v/>
      </c>
      <c r="P91" s="40" t="str">
        <f>IFERROR(#REF!/GAMSlim2!O91,"")</f>
        <v/>
      </c>
      <c r="Q91" s="40" t="str">
        <f>IFERROR(#REF!/GAMSlim2!P91,"")</f>
        <v/>
      </c>
      <c r="R91" s="40" t="str">
        <f>IFERROR(#REF!/GAMSlim2!Q91,"")</f>
        <v/>
      </c>
      <c r="S91" s="40" t="str">
        <f>IFERROR(#REF!/GAMSlim2!R91,"")</f>
        <v/>
      </c>
      <c r="T91" s="40" t="str">
        <f>IFERROR(#REF!/GAMSlim2!S91,"")</f>
        <v/>
      </c>
      <c r="U91" s="40" t="str">
        <f>IFERROR(#REF!/GAMSlim2!T91,"")</f>
        <v/>
      </c>
      <c r="V91" s="40" t="str">
        <f>IFERROR(#REF!/GAMSlim2!U91,"")</f>
        <v/>
      </c>
      <c r="W91" s="40" t="str">
        <f>IFERROR(#REF!/GAMSlim2!V91,"")</f>
        <v/>
      </c>
      <c r="X91" s="40" t="str">
        <f>IFERROR(#REF!/GAMSlim2!W91,"")</f>
        <v/>
      </c>
      <c r="Y91" s="40" t="str">
        <f>IFERROR(#REF!/GAMSlim2!X91,"")</f>
        <v/>
      </c>
      <c r="Z91" s="40" t="str">
        <f>IFERROR(#REF!/GAMSlim2!Y91,"")</f>
        <v/>
      </c>
      <c r="AA91" s="40" t="str">
        <f>IFERROR(#REF!/GAMSlim2!Z91,"")</f>
        <v/>
      </c>
      <c r="AB91" s="40" t="str">
        <f>IFERROR(#REF!/GAMSlim2!AA91,"")</f>
        <v/>
      </c>
      <c r="AC91" s="40" t="str">
        <f>IFERROR(#REF!/GAMSlim2!AB91,"")</f>
        <v/>
      </c>
      <c r="AD91" s="40" t="str">
        <f>IFERROR(#REF!/GAMSlim2!AC91,"")</f>
        <v/>
      </c>
      <c r="AE91" s="40" t="str">
        <f>IFERROR(#REF!/GAMSlim2!AD91,"")</f>
        <v/>
      </c>
      <c r="AF91" s="40" t="str">
        <f>IFERROR(#REF!/GAMSlim2!AE91,"")</f>
        <v/>
      </c>
      <c r="AG91" s="40" t="str">
        <f>IFERROR(#REF!/GAMSlim2!AF91,"")</f>
        <v/>
      </c>
      <c r="AH91" s="40" t="str">
        <f>IFERROR(#REF!/GAMSlim2!AG91,"")</f>
        <v/>
      </c>
      <c r="AI91" s="40" t="str">
        <f>IFERROR(#REF!/GAMSlim2!AH91,"")</f>
        <v/>
      </c>
      <c r="AJ91" s="40" t="str">
        <f>IFERROR(#REF!/GAMSlim2!AI91,"")</f>
        <v/>
      </c>
      <c r="AK91" s="40" t="str">
        <f>IFERROR(#REF!/GAMSlim2!AJ91,"")</f>
        <v/>
      </c>
      <c r="AL91" s="40" t="str">
        <f>IFERROR(#REF!/GAMSlim2!AK91,"")</f>
        <v/>
      </c>
      <c r="AM91" s="40" t="str">
        <f>IFERROR(#REF!/GAMSlim2!AL91,"")</f>
        <v/>
      </c>
      <c r="AN91" s="40" t="str">
        <f>IFERROR(#REF!/GAMSlim2!AM91,"")</f>
        <v/>
      </c>
      <c r="AO91" s="40" t="str">
        <f>IFERROR(#REF!/GAMSlim2!AN91,"")</f>
        <v/>
      </c>
      <c r="AP91" s="40" t="str">
        <f>IFERROR(#REF!/GAMSlim2!AO91,"")</f>
        <v/>
      </c>
      <c r="AQ91" s="40" t="str">
        <f>IFERROR(#REF!/GAMSlim2!AP91,"")</f>
        <v/>
      </c>
      <c r="AR91" s="40" t="str">
        <f>IFERROR(#REF!/GAMSlim2!AQ91,"")</f>
        <v/>
      </c>
      <c r="AS91" s="40" t="str">
        <f>IFERROR(#REF!/GAMSlim2!AR91,"")</f>
        <v/>
      </c>
      <c r="AT91" s="40" t="str">
        <f>IFERROR(#REF!/GAMSlim2!AS91,"")</f>
        <v/>
      </c>
      <c r="AU91" s="40" t="str">
        <f>IFERROR(#REF!/GAMSlim2!AT91,"")</f>
        <v/>
      </c>
      <c r="AV91" s="40" t="str">
        <f>IFERROR(#REF!/GAMSlim2!AU91,"")</f>
        <v/>
      </c>
      <c r="AW91" s="40" t="str">
        <f>IFERROR(#REF!/GAMSlim2!AV91,"")</f>
        <v/>
      </c>
      <c r="AX91" s="40" t="str">
        <f>IFERROR(#REF!/GAMSlim2!AW91,"")</f>
        <v/>
      </c>
      <c r="AY91" s="40" t="str">
        <f>IFERROR(#REF!/GAMSlim2!AX91,"")</f>
        <v/>
      </c>
      <c r="AZ91" s="40" t="str">
        <f>IFERROR(#REF!/GAMSlim2!AY91,"")</f>
        <v/>
      </c>
      <c r="BA91" s="40" t="str">
        <f>IFERROR(#REF!/GAMSlim2!AZ91,"")</f>
        <v/>
      </c>
      <c r="BB91" s="40" t="str">
        <f>IFERROR(#REF!/GAMSlim2!BA91,"")</f>
        <v/>
      </c>
      <c r="BC91" s="40" t="str">
        <f>IFERROR(#REF!/GAMSlim2!BB91,"")</f>
        <v/>
      </c>
      <c r="BD91" s="40" t="str">
        <f>IFERROR(#REF!/GAMSlim2!BC91,"")</f>
        <v/>
      </c>
      <c r="BE91" s="40" t="str">
        <f>IFERROR(#REF!/GAMSlim2!BD91,"")</f>
        <v/>
      </c>
      <c r="BF91" s="40" t="str">
        <f>IFERROR(#REF!/GAMSlim2!BE91,"")</f>
        <v/>
      </c>
      <c r="BG91" s="40" t="str">
        <f>IFERROR(#REF!/GAMSlim2!BF91,"")</f>
        <v/>
      </c>
      <c r="BH91" s="40" t="str">
        <f>IFERROR(#REF!/GAMSlim2!BG91,"")</f>
        <v/>
      </c>
      <c r="BI91" s="40" t="str">
        <f>IFERROR(#REF!/GAMSlim2!BH91,"")</f>
        <v/>
      </c>
      <c r="BJ91" s="40" t="str">
        <f>IFERROR(#REF!/GAMSlim2!BI91,"")</f>
        <v/>
      </c>
    </row>
    <row r="92" spans="1:62" x14ac:dyDescent="0.15">
      <c r="A92" t="e">
        <f>#REF!</f>
        <v>#REF!</v>
      </c>
      <c r="B92" t="str">
        <f>GAMSbase!A92</f>
        <v xml:space="preserve"> Cumulative Emissions to date</v>
      </c>
      <c r="C92" s="40" t="str">
        <f>IFERROR(#REF!/GAMSlim2!B92,"")</f>
        <v/>
      </c>
      <c r="D92" s="40" t="str">
        <f>IFERROR(#REF!/GAMSlim2!C92,"")</f>
        <v/>
      </c>
      <c r="E92" s="40" t="str">
        <f>IFERROR(#REF!/GAMSlim2!D92,"")</f>
        <v/>
      </c>
      <c r="F92" s="40" t="str">
        <f>IFERROR(#REF!/GAMSlim2!E92,"")</f>
        <v/>
      </c>
      <c r="G92" s="40" t="str">
        <f>IFERROR(#REF!/GAMSlim2!F92,"")</f>
        <v/>
      </c>
      <c r="H92" s="40" t="str">
        <f>IFERROR(#REF!/GAMSlim2!G92,"")</f>
        <v/>
      </c>
      <c r="I92" s="40" t="str">
        <f>IFERROR(#REF!/GAMSlim2!H92,"")</f>
        <v/>
      </c>
      <c r="J92" s="40" t="str">
        <f>IFERROR(#REF!/GAMSlim2!I92,"")</f>
        <v/>
      </c>
      <c r="K92" s="40" t="str">
        <f>IFERROR(#REF!/GAMSlim2!J92,"")</f>
        <v/>
      </c>
      <c r="L92" s="40" t="str">
        <f>IFERROR(#REF!/GAMSlim2!K92,"")</f>
        <v/>
      </c>
      <c r="M92" s="40" t="str">
        <f>IFERROR(#REF!/GAMSlim2!L92,"")</f>
        <v/>
      </c>
      <c r="N92" s="40" t="str">
        <f>IFERROR(#REF!/GAMSlim2!M92,"")</f>
        <v/>
      </c>
      <c r="O92" s="40" t="str">
        <f>IFERROR(#REF!/GAMSlim2!N92,"")</f>
        <v/>
      </c>
      <c r="P92" s="40" t="str">
        <f>IFERROR(#REF!/GAMSlim2!O92,"")</f>
        <v/>
      </c>
      <c r="Q92" s="40" t="str">
        <f>IFERROR(#REF!/GAMSlim2!P92,"")</f>
        <v/>
      </c>
      <c r="R92" s="40" t="str">
        <f>IFERROR(#REF!/GAMSlim2!Q92,"")</f>
        <v/>
      </c>
      <c r="S92" s="40" t="str">
        <f>IFERROR(#REF!/GAMSlim2!R92,"")</f>
        <v/>
      </c>
      <c r="T92" s="40" t="str">
        <f>IFERROR(#REF!/GAMSlim2!S92,"")</f>
        <v/>
      </c>
      <c r="U92" s="40" t="str">
        <f>IFERROR(#REF!/GAMSlim2!T92,"")</f>
        <v/>
      </c>
      <c r="V92" s="40" t="str">
        <f>IFERROR(#REF!/GAMSlim2!U92,"")</f>
        <v/>
      </c>
      <c r="W92" s="40" t="str">
        <f>IFERROR(#REF!/GAMSlim2!V92,"")</f>
        <v/>
      </c>
      <c r="X92" s="40" t="str">
        <f>IFERROR(#REF!/GAMSlim2!W92,"")</f>
        <v/>
      </c>
      <c r="Y92" s="40" t="str">
        <f>IFERROR(#REF!/GAMSlim2!X92,"")</f>
        <v/>
      </c>
      <c r="Z92" s="40" t="str">
        <f>IFERROR(#REF!/GAMSlim2!Y92,"")</f>
        <v/>
      </c>
      <c r="AA92" s="40" t="str">
        <f>IFERROR(#REF!/GAMSlim2!Z92,"")</f>
        <v/>
      </c>
      <c r="AB92" s="40" t="str">
        <f>IFERROR(#REF!/GAMSlim2!AA92,"")</f>
        <v/>
      </c>
      <c r="AC92" s="40" t="str">
        <f>IFERROR(#REF!/GAMSlim2!AB92,"")</f>
        <v/>
      </c>
      <c r="AD92" s="40" t="str">
        <f>IFERROR(#REF!/GAMSlim2!AC92,"")</f>
        <v/>
      </c>
      <c r="AE92" s="40" t="str">
        <f>IFERROR(#REF!/GAMSlim2!AD92,"")</f>
        <v/>
      </c>
      <c r="AF92" s="40" t="str">
        <f>IFERROR(#REF!/GAMSlim2!AE92,"")</f>
        <v/>
      </c>
      <c r="AG92" s="40" t="str">
        <f>IFERROR(#REF!/GAMSlim2!AF92,"")</f>
        <v/>
      </c>
      <c r="AH92" s="40" t="str">
        <f>IFERROR(#REF!/GAMSlim2!AG92,"")</f>
        <v/>
      </c>
      <c r="AI92" s="40" t="str">
        <f>IFERROR(#REF!/GAMSlim2!AH92,"")</f>
        <v/>
      </c>
      <c r="AJ92" s="40" t="str">
        <f>IFERROR(#REF!/GAMSlim2!AI92,"")</f>
        <v/>
      </c>
      <c r="AK92" s="40" t="str">
        <f>IFERROR(#REF!/GAMSlim2!AJ92,"")</f>
        <v/>
      </c>
      <c r="AL92" s="40" t="str">
        <f>IFERROR(#REF!/GAMSlim2!AK92,"")</f>
        <v/>
      </c>
      <c r="AM92" s="40" t="str">
        <f>IFERROR(#REF!/GAMSlim2!AL92,"")</f>
        <v/>
      </c>
      <c r="AN92" s="40" t="str">
        <f>IFERROR(#REF!/GAMSlim2!AM92,"")</f>
        <v/>
      </c>
      <c r="AO92" s="40" t="str">
        <f>IFERROR(#REF!/GAMSlim2!AN92,"")</f>
        <v/>
      </c>
      <c r="AP92" s="40" t="str">
        <f>IFERROR(#REF!/GAMSlim2!AO92,"")</f>
        <v/>
      </c>
      <c r="AQ92" s="40" t="str">
        <f>IFERROR(#REF!/GAMSlim2!AP92,"")</f>
        <v/>
      </c>
      <c r="AR92" s="40" t="str">
        <f>IFERROR(#REF!/GAMSlim2!AQ92,"")</f>
        <v/>
      </c>
      <c r="AS92" s="40" t="str">
        <f>IFERROR(#REF!/GAMSlim2!AR92,"")</f>
        <v/>
      </c>
      <c r="AT92" s="40" t="str">
        <f>IFERROR(#REF!/GAMSlim2!AS92,"")</f>
        <v/>
      </c>
      <c r="AU92" s="40" t="str">
        <f>IFERROR(#REF!/GAMSlim2!AT92,"")</f>
        <v/>
      </c>
      <c r="AV92" s="40" t="str">
        <f>IFERROR(#REF!/GAMSlim2!AU92,"")</f>
        <v/>
      </c>
      <c r="AW92" s="40" t="str">
        <f>IFERROR(#REF!/GAMSlim2!AV92,"")</f>
        <v/>
      </c>
      <c r="AX92" s="40" t="str">
        <f>IFERROR(#REF!/GAMSlim2!AW92,"")</f>
        <v/>
      </c>
      <c r="AY92" s="40" t="str">
        <f>IFERROR(#REF!/GAMSlim2!AX92,"")</f>
        <v/>
      </c>
      <c r="AZ92" s="40" t="str">
        <f>IFERROR(#REF!/GAMSlim2!AY92,"")</f>
        <v/>
      </c>
      <c r="BA92" s="40" t="str">
        <f>IFERROR(#REF!/GAMSlim2!AZ92,"")</f>
        <v/>
      </c>
      <c r="BB92" s="40" t="str">
        <f>IFERROR(#REF!/GAMSlim2!BA92,"")</f>
        <v/>
      </c>
      <c r="BC92" s="40" t="str">
        <f>IFERROR(#REF!/GAMSlim2!BB92,"")</f>
        <v/>
      </c>
      <c r="BD92" s="40" t="str">
        <f>IFERROR(#REF!/GAMSlim2!BC92,"")</f>
        <v/>
      </c>
      <c r="BE92" s="40" t="str">
        <f>IFERROR(#REF!/GAMSlim2!BD92,"")</f>
        <v/>
      </c>
      <c r="BF92" s="40" t="str">
        <f>IFERROR(#REF!/GAMSlim2!BE92,"")</f>
        <v/>
      </c>
      <c r="BG92" s="40" t="str">
        <f>IFERROR(#REF!/GAMSlim2!BF92,"")</f>
        <v/>
      </c>
      <c r="BH92" s="40" t="str">
        <f>IFERROR(#REF!/GAMSlim2!BG92,"")</f>
        <v/>
      </c>
      <c r="BI92" s="40" t="str">
        <f>IFERROR(#REF!/GAMSlim2!BH92,"")</f>
        <v/>
      </c>
      <c r="BJ92" s="40" t="str">
        <f>IFERROR(#REF!/GAMSlim2!BI92,"")</f>
        <v/>
      </c>
    </row>
    <row r="93" spans="1:62" x14ac:dyDescent="0.15">
      <c r="A93" t="e">
        <f>#REF!</f>
        <v>#REF!</v>
      </c>
      <c r="B93" t="str">
        <f>GAMSbase!A93</f>
        <v>Ratio To Max</v>
      </c>
      <c r="C93" s="40" t="str">
        <f>IFERROR(#REF!/GAMSlim2!B93,"")</f>
        <v/>
      </c>
      <c r="D93" s="40" t="str">
        <f>IFERROR(#REF!/GAMSlim2!C93,"")</f>
        <v/>
      </c>
      <c r="E93" s="40" t="str">
        <f>IFERROR(#REF!/GAMSlim2!D93,"")</f>
        <v/>
      </c>
      <c r="F93" s="40" t="str">
        <f>IFERROR(#REF!/GAMSlim2!E93,"")</f>
        <v/>
      </c>
      <c r="G93" s="40" t="str">
        <f>IFERROR(#REF!/GAMSlim2!F93,"")</f>
        <v/>
      </c>
      <c r="H93" s="40" t="str">
        <f>IFERROR(#REF!/GAMSlim2!G93,"")</f>
        <v/>
      </c>
      <c r="I93" s="40" t="str">
        <f>IFERROR(#REF!/GAMSlim2!H93,"")</f>
        <v/>
      </c>
      <c r="J93" s="40" t="str">
        <f>IFERROR(#REF!/GAMSlim2!I93,"")</f>
        <v/>
      </c>
      <c r="K93" s="40" t="str">
        <f>IFERROR(#REF!/GAMSlim2!J93,"")</f>
        <v/>
      </c>
      <c r="L93" s="40" t="str">
        <f>IFERROR(#REF!/GAMSlim2!K93,"")</f>
        <v/>
      </c>
      <c r="M93" s="40" t="str">
        <f>IFERROR(#REF!/GAMSlim2!L93,"")</f>
        <v/>
      </c>
      <c r="N93" s="40" t="str">
        <f>IFERROR(#REF!/GAMSlim2!M93,"")</f>
        <v/>
      </c>
      <c r="O93" s="40" t="str">
        <f>IFERROR(#REF!/GAMSlim2!N93,"")</f>
        <v/>
      </c>
      <c r="P93" s="40" t="str">
        <f>IFERROR(#REF!/GAMSlim2!O93,"")</f>
        <v/>
      </c>
      <c r="Q93" s="40" t="str">
        <f>IFERROR(#REF!/GAMSlim2!P93,"")</f>
        <v/>
      </c>
      <c r="R93" s="40" t="str">
        <f>IFERROR(#REF!/GAMSlim2!Q93,"")</f>
        <v/>
      </c>
      <c r="S93" s="40" t="str">
        <f>IFERROR(#REF!/GAMSlim2!R93,"")</f>
        <v/>
      </c>
      <c r="T93" s="40" t="str">
        <f>IFERROR(#REF!/GAMSlim2!S93,"")</f>
        <v/>
      </c>
      <c r="U93" s="40" t="str">
        <f>IFERROR(#REF!/GAMSlim2!T93,"")</f>
        <v/>
      </c>
      <c r="V93" s="40" t="str">
        <f>IFERROR(#REF!/GAMSlim2!U93,"")</f>
        <v/>
      </c>
      <c r="W93" s="40" t="str">
        <f>IFERROR(#REF!/GAMSlim2!V93,"")</f>
        <v/>
      </c>
      <c r="X93" s="40" t="str">
        <f>IFERROR(#REF!/GAMSlim2!W93,"")</f>
        <v/>
      </c>
      <c r="Y93" s="40" t="str">
        <f>IFERROR(#REF!/GAMSlim2!X93,"")</f>
        <v/>
      </c>
      <c r="Z93" s="40" t="str">
        <f>IFERROR(#REF!/GAMSlim2!Y93,"")</f>
        <v/>
      </c>
      <c r="AA93" s="40" t="str">
        <f>IFERROR(#REF!/GAMSlim2!Z93,"")</f>
        <v/>
      </c>
      <c r="AB93" s="40" t="str">
        <f>IFERROR(#REF!/GAMSlim2!AA93,"")</f>
        <v/>
      </c>
      <c r="AC93" s="40" t="str">
        <f>IFERROR(#REF!/GAMSlim2!AB93,"")</f>
        <v/>
      </c>
      <c r="AD93" s="40" t="str">
        <f>IFERROR(#REF!/GAMSlim2!AC93,"")</f>
        <v/>
      </c>
      <c r="AE93" s="40" t="str">
        <f>IFERROR(#REF!/GAMSlim2!AD93,"")</f>
        <v/>
      </c>
      <c r="AF93" s="40" t="str">
        <f>IFERROR(#REF!/GAMSlim2!AE93,"")</f>
        <v/>
      </c>
      <c r="AG93" s="40" t="str">
        <f>IFERROR(#REF!/GAMSlim2!AF93,"")</f>
        <v/>
      </c>
      <c r="AH93" s="40" t="str">
        <f>IFERROR(#REF!/GAMSlim2!AG93,"")</f>
        <v/>
      </c>
      <c r="AI93" s="40" t="str">
        <f>IFERROR(#REF!/GAMSlim2!AH93,"")</f>
        <v/>
      </c>
      <c r="AJ93" s="40" t="str">
        <f>IFERROR(#REF!/GAMSlim2!AI93,"")</f>
        <v/>
      </c>
      <c r="AK93" s="40" t="str">
        <f>IFERROR(#REF!/GAMSlim2!AJ93,"")</f>
        <v/>
      </c>
      <c r="AL93" s="40" t="str">
        <f>IFERROR(#REF!/GAMSlim2!AK93,"")</f>
        <v/>
      </c>
      <c r="AM93" s="40" t="str">
        <f>IFERROR(#REF!/GAMSlim2!AL93,"")</f>
        <v/>
      </c>
      <c r="AN93" s="40" t="str">
        <f>IFERROR(#REF!/GAMSlim2!AM93,"")</f>
        <v/>
      </c>
      <c r="AO93" s="40" t="str">
        <f>IFERROR(#REF!/GAMSlim2!AN93,"")</f>
        <v/>
      </c>
      <c r="AP93" s="40" t="str">
        <f>IFERROR(#REF!/GAMSlim2!AO93,"")</f>
        <v/>
      </c>
      <c r="AQ93" s="40" t="str">
        <f>IFERROR(#REF!/GAMSlim2!AP93,"")</f>
        <v/>
      </c>
      <c r="AR93" s="40" t="str">
        <f>IFERROR(#REF!/GAMSlim2!AQ93,"")</f>
        <v/>
      </c>
      <c r="AS93" s="40" t="str">
        <f>IFERROR(#REF!/GAMSlim2!AR93,"")</f>
        <v/>
      </c>
      <c r="AT93" s="40" t="str">
        <f>IFERROR(#REF!/GAMSlim2!AS93,"")</f>
        <v/>
      </c>
      <c r="AU93" s="40" t="str">
        <f>IFERROR(#REF!/GAMSlim2!AT93,"")</f>
        <v/>
      </c>
      <c r="AV93" s="40" t="str">
        <f>IFERROR(#REF!/GAMSlim2!AU93,"")</f>
        <v/>
      </c>
      <c r="AW93" s="40" t="str">
        <f>IFERROR(#REF!/GAMSlim2!AV93,"")</f>
        <v/>
      </c>
      <c r="AX93" s="40" t="str">
        <f>IFERROR(#REF!/GAMSlim2!AW93,"")</f>
        <v/>
      </c>
      <c r="AY93" s="40" t="str">
        <f>IFERROR(#REF!/GAMSlim2!AX93,"")</f>
        <v/>
      </c>
      <c r="AZ93" s="40" t="str">
        <f>IFERROR(#REF!/GAMSlim2!AY93,"")</f>
        <v/>
      </c>
      <c r="BA93" s="40" t="str">
        <f>IFERROR(#REF!/GAMSlim2!AZ93,"")</f>
        <v/>
      </c>
      <c r="BB93" s="40" t="str">
        <f>IFERROR(#REF!/GAMSlim2!BA93,"")</f>
        <v/>
      </c>
      <c r="BC93" s="40" t="str">
        <f>IFERROR(#REF!/GAMSlim2!BB93,"")</f>
        <v/>
      </c>
      <c r="BD93" s="40" t="str">
        <f>IFERROR(#REF!/GAMSlim2!BC93,"")</f>
        <v/>
      </c>
      <c r="BE93" s="40" t="str">
        <f>IFERROR(#REF!/GAMSlim2!BD93,"")</f>
        <v/>
      </c>
      <c r="BF93" s="40" t="str">
        <f>IFERROR(#REF!/GAMSlim2!BE93,"")</f>
        <v/>
      </c>
      <c r="BG93" s="40" t="str">
        <f>IFERROR(#REF!/GAMSlim2!BF93,"")</f>
        <v/>
      </c>
      <c r="BH93" s="40" t="str">
        <f>IFERROR(#REF!/GAMSlim2!BG93,"")</f>
        <v/>
      </c>
      <c r="BI93" s="40" t="str">
        <f>IFERROR(#REF!/GAMSlim2!BH93,"")</f>
        <v/>
      </c>
      <c r="BJ93" s="40" t="str">
        <f>IFERROR(#REF!/GAMSlim2!BI93,"")</f>
        <v/>
      </c>
    </row>
    <row r="94" spans="1:62" x14ac:dyDescent="0.15">
      <c r="A94" t="e">
        <f>#REF!</f>
        <v>#REF!</v>
      </c>
      <c r="B94" t="str">
        <f>GAMSbase!A94</f>
        <v>Max Ratio</v>
      </c>
      <c r="C94" s="40" t="str">
        <f>IFERROR(#REF!/GAMSlim2!B94,"")</f>
        <v/>
      </c>
      <c r="D94" s="40" t="str">
        <f>IFERROR(#REF!/GAMSlim2!C94,"")</f>
        <v/>
      </c>
      <c r="E94" s="40" t="str">
        <f>IFERROR(#REF!/GAMSlim2!D94,"")</f>
        <v/>
      </c>
      <c r="F94" s="40" t="str">
        <f>IFERROR(#REF!/GAMSlim2!E94,"")</f>
        <v/>
      </c>
      <c r="G94" s="40" t="str">
        <f>IFERROR(#REF!/GAMSlim2!F94,"")</f>
        <v/>
      </c>
      <c r="H94" s="40" t="str">
        <f>IFERROR(#REF!/GAMSlim2!G94,"")</f>
        <v/>
      </c>
      <c r="I94" s="40" t="str">
        <f>IFERROR(#REF!/GAMSlim2!H94,"")</f>
        <v/>
      </c>
      <c r="J94" s="40" t="str">
        <f>IFERROR(#REF!/GAMSlim2!I94,"")</f>
        <v/>
      </c>
      <c r="K94" s="40" t="str">
        <f>IFERROR(#REF!/GAMSlim2!J94,"")</f>
        <v/>
      </c>
      <c r="L94" s="40" t="str">
        <f>IFERROR(#REF!/GAMSlim2!K94,"")</f>
        <v/>
      </c>
      <c r="M94" s="40" t="str">
        <f>IFERROR(#REF!/GAMSlim2!L94,"")</f>
        <v/>
      </c>
      <c r="N94" s="40" t="str">
        <f>IFERROR(#REF!/GAMSlim2!M94,"")</f>
        <v/>
      </c>
      <c r="O94" s="40" t="str">
        <f>IFERROR(#REF!/GAMSlim2!N94,"")</f>
        <v/>
      </c>
      <c r="P94" s="40" t="str">
        <f>IFERROR(#REF!/GAMSlim2!O94,"")</f>
        <v/>
      </c>
      <c r="Q94" s="40" t="str">
        <f>IFERROR(#REF!/GAMSlim2!P94,"")</f>
        <v/>
      </c>
      <c r="R94" s="40" t="str">
        <f>IFERROR(#REF!/GAMSlim2!Q94,"")</f>
        <v/>
      </c>
      <c r="S94" s="40" t="str">
        <f>IFERROR(#REF!/GAMSlim2!R94,"")</f>
        <v/>
      </c>
      <c r="T94" s="40" t="str">
        <f>IFERROR(#REF!/GAMSlim2!S94,"")</f>
        <v/>
      </c>
      <c r="U94" s="40" t="str">
        <f>IFERROR(#REF!/GAMSlim2!T94,"")</f>
        <v/>
      </c>
      <c r="V94" s="40" t="str">
        <f>IFERROR(#REF!/GAMSlim2!U94,"")</f>
        <v/>
      </c>
      <c r="W94" s="40" t="str">
        <f>IFERROR(#REF!/GAMSlim2!V94,"")</f>
        <v/>
      </c>
      <c r="X94" s="40" t="str">
        <f>IFERROR(#REF!/GAMSlim2!W94,"")</f>
        <v/>
      </c>
      <c r="Y94" s="40" t="str">
        <f>IFERROR(#REF!/GAMSlim2!X94,"")</f>
        <v/>
      </c>
      <c r="Z94" s="40" t="str">
        <f>IFERROR(#REF!/GAMSlim2!Y94,"")</f>
        <v/>
      </c>
      <c r="AA94" s="40" t="str">
        <f>IFERROR(#REF!/GAMSlim2!Z94,"")</f>
        <v/>
      </c>
      <c r="AB94" s="40" t="str">
        <f>IFERROR(#REF!/GAMSlim2!AA94,"")</f>
        <v/>
      </c>
      <c r="AC94" s="40" t="str">
        <f>IFERROR(#REF!/GAMSlim2!AB94,"")</f>
        <v/>
      </c>
      <c r="AD94" s="40" t="str">
        <f>IFERROR(#REF!/GAMSlim2!AC94,"")</f>
        <v/>
      </c>
      <c r="AE94" s="40" t="str">
        <f>IFERROR(#REF!/GAMSlim2!AD94,"")</f>
        <v/>
      </c>
      <c r="AF94" s="40" t="str">
        <f>IFERROR(#REF!/GAMSlim2!AE94,"")</f>
        <v/>
      </c>
      <c r="AG94" s="40" t="str">
        <f>IFERROR(#REF!/GAMSlim2!AF94,"")</f>
        <v/>
      </c>
      <c r="AH94" s="40" t="str">
        <f>IFERROR(#REF!/GAMSlim2!AG94,"")</f>
        <v/>
      </c>
      <c r="AI94" s="40" t="str">
        <f>IFERROR(#REF!/GAMSlim2!AH94,"")</f>
        <v/>
      </c>
      <c r="AJ94" s="40" t="str">
        <f>IFERROR(#REF!/GAMSlim2!AI94,"")</f>
        <v/>
      </c>
      <c r="AK94" s="40" t="str">
        <f>IFERROR(#REF!/GAMSlim2!AJ94,"")</f>
        <v/>
      </c>
      <c r="AL94" s="40" t="str">
        <f>IFERROR(#REF!/GAMSlim2!AK94,"")</f>
        <v/>
      </c>
      <c r="AM94" s="40" t="str">
        <f>IFERROR(#REF!/GAMSlim2!AL94,"")</f>
        <v/>
      </c>
      <c r="AN94" s="40" t="str">
        <f>IFERROR(#REF!/GAMSlim2!AM94,"")</f>
        <v/>
      </c>
      <c r="AO94" s="40" t="str">
        <f>IFERROR(#REF!/GAMSlim2!AN94,"")</f>
        <v/>
      </c>
      <c r="AP94" s="40" t="str">
        <f>IFERROR(#REF!/GAMSlim2!AO94,"")</f>
        <v/>
      </c>
      <c r="AQ94" s="40" t="str">
        <f>IFERROR(#REF!/GAMSlim2!AP94,"")</f>
        <v/>
      </c>
      <c r="AR94" s="40" t="str">
        <f>IFERROR(#REF!/GAMSlim2!AQ94,"")</f>
        <v/>
      </c>
      <c r="AS94" s="40" t="str">
        <f>IFERROR(#REF!/GAMSlim2!AR94,"")</f>
        <v/>
      </c>
      <c r="AT94" s="40" t="str">
        <f>IFERROR(#REF!/GAMSlim2!AS94,"")</f>
        <v/>
      </c>
      <c r="AU94" s="40" t="str">
        <f>IFERROR(#REF!/GAMSlim2!AT94,"")</f>
        <v/>
      </c>
      <c r="AV94" s="40" t="str">
        <f>IFERROR(#REF!/GAMSlim2!AU94,"")</f>
        <v/>
      </c>
      <c r="AW94" s="40" t="str">
        <f>IFERROR(#REF!/GAMSlim2!AV94,"")</f>
        <v/>
      </c>
      <c r="AX94" s="40" t="str">
        <f>IFERROR(#REF!/GAMSlim2!AW94,"")</f>
        <v/>
      </c>
      <c r="AY94" s="40" t="str">
        <f>IFERROR(#REF!/GAMSlim2!AX94,"")</f>
        <v/>
      </c>
      <c r="AZ94" s="40" t="str">
        <f>IFERROR(#REF!/GAMSlim2!AY94,"")</f>
        <v/>
      </c>
      <c r="BA94" s="40" t="str">
        <f>IFERROR(#REF!/GAMSlim2!AZ94,"")</f>
        <v/>
      </c>
      <c r="BB94" s="40" t="str">
        <f>IFERROR(#REF!/GAMSlim2!BA94,"")</f>
        <v/>
      </c>
      <c r="BC94" s="40" t="str">
        <f>IFERROR(#REF!/GAMSlim2!BB94,"")</f>
        <v/>
      </c>
      <c r="BD94" s="40" t="str">
        <f>IFERROR(#REF!/GAMSlim2!BC94,"")</f>
        <v/>
      </c>
      <c r="BE94" s="40" t="str">
        <f>IFERROR(#REF!/GAMSlim2!BD94,"")</f>
        <v/>
      </c>
      <c r="BF94" s="40" t="str">
        <f>IFERROR(#REF!/GAMSlim2!BE94,"")</f>
        <v/>
      </c>
      <c r="BG94" s="40" t="str">
        <f>IFERROR(#REF!/GAMSlim2!BF94,"")</f>
        <v/>
      </c>
      <c r="BH94" s="40" t="str">
        <f>IFERROR(#REF!/GAMSlim2!BG94,"")</f>
        <v/>
      </c>
      <c r="BI94" s="40" t="str">
        <f>IFERROR(#REF!/GAMSlim2!BH94,"")</f>
        <v/>
      </c>
      <c r="BJ94" s="40" t="str">
        <f>IFERROR(#REF!/GAMSlim2!BI94,"")</f>
        <v/>
      </c>
    </row>
    <row r="95" spans="1:62" x14ac:dyDescent="0.15">
      <c r="A95" t="e">
        <f>#REF!</f>
        <v>#REF!</v>
      </c>
      <c r="B95" t="str">
        <f>GAMSbase!A95</f>
        <v>Coefficient of Hotelling rent on ratio</v>
      </c>
      <c r="C95" s="40" t="str">
        <f>IFERROR(#REF!/GAMSlim2!B95,"")</f>
        <v/>
      </c>
      <c r="D95" s="40" t="str">
        <f>IFERROR(#REF!/GAMSlim2!C95,"")</f>
        <v/>
      </c>
      <c r="E95" s="40" t="str">
        <f>IFERROR(#REF!/GAMSlim2!D95,"")</f>
        <v/>
      </c>
      <c r="F95" s="40" t="str">
        <f>IFERROR(#REF!/GAMSlim2!E95,"")</f>
        <v/>
      </c>
      <c r="G95" s="40" t="str">
        <f>IFERROR(#REF!/GAMSlim2!F95,"")</f>
        <v/>
      </c>
      <c r="H95" s="40" t="str">
        <f>IFERROR(#REF!/GAMSlim2!G95,"")</f>
        <v/>
      </c>
      <c r="I95" s="40" t="str">
        <f>IFERROR(#REF!/GAMSlim2!H95,"")</f>
        <v/>
      </c>
      <c r="J95" s="40" t="str">
        <f>IFERROR(#REF!/GAMSlim2!I95,"")</f>
        <v/>
      </c>
      <c r="K95" s="40" t="str">
        <f>IFERROR(#REF!/GAMSlim2!J95,"")</f>
        <v/>
      </c>
      <c r="L95" s="40" t="str">
        <f>IFERROR(#REF!/GAMSlim2!K95,"")</f>
        <v/>
      </c>
      <c r="M95" s="40" t="str">
        <f>IFERROR(#REF!/GAMSlim2!L95,"")</f>
        <v/>
      </c>
      <c r="N95" s="40" t="str">
        <f>IFERROR(#REF!/GAMSlim2!M95,"")</f>
        <v/>
      </c>
      <c r="O95" s="40" t="str">
        <f>IFERROR(#REF!/GAMSlim2!N95,"")</f>
        <v/>
      </c>
      <c r="P95" s="40" t="str">
        <f>IFERROR(#REF!/GAMSlim2!O95,"")</f>
        <v/>
      </c>
      <c r="Q95" s="40" t="str">
        <f>IFERROR(#REF!/GAMSlim2!P95,"")</f>
        <v/>
      </c>
      <c r="R95" s="40" t="str">
        <f>IFERROR(#REF!/GAMSlim2!Q95,"")</f>
        <v/>
      </c>
      <c r="S95" s="40" t="str">
        <f>IFERROR(#REF!/GAMSlim2!R95,"")</f>
        <v/>
      </c>
      <c r="T95" s="40" t="str">
        <f>IFERROR(#REF!/GAMSlim2!S95,"")</f>
        <v/>
      </c>
      <c r="U95" s="40" t="str">
        <f>IFERROR(#REF!/GAMSlim2!T95,"")</f>
        <v/>
      </c>
      <c r="V95" s="40" t="str">
        <f>IFERROR(#REF!/GAMSlim2!U95,"")</f>
        <v/>
      </c>
      <c r="W95" s="40" t="str">
        <f>IFERROR(#REF!/GAMSlim2!V95,"")</f>
        <v/>
      </c>
      <c r="X95" s="40" t="str">
        <f>IFERROR(#REF!/GAMSlim2!W95,"")</f>
        <v/>
      </c>
      <c r="Y95" s="40" t="str">
        <f>IFERROR(#REF!/GAMSlim2!X95,"")</f>
        <v/>
      </c>
      <c r="Z95" s="40" t="str">
        <f>IFERROR(#REF!/GAMSlim2!Y95,"")</f>
        <v/>
      </c>
      <c r="AA95" s="40" t="str">
        <f>IFERROR(#REF!/GAMSlim2!Z95,"")</f>
        <v/>
      </c>
      <c r="AB95" s="40" t="str">
        <f>IFERROR(#REF!/GAMSlim2!AA95,"")</f>
        <v/>
      </c>
      <c r="AC95" s="40" t="str">
        <f>IFERROR(#REF!/GAMSlim2!AB95,"")</f>
        <v/>
      </c>
      <c r="AD95" s="40" t="str">
        <f>IFERROR(#REF!/GAMSlim2!AC95,"")</f>
        <v/>
      </c>
      <c r="AE95" s="40" t="str">
        <f>IFERROR(#REF!/GAMSlim2!AD95,"")</f>
        <v/>
      </c>
      <c r="AF95" s="40" t="str">
        <f>IFERROR(#REF!/GAMSlim2!AE95,"")</f>
        <v/>
      </c>
      <c r="AG95" s="40" t="str">
        <f>IFERROR(#REF!/GAMSlim2!AF95,"")</f>
        <v/>
      </c>
      <c r="AH95" s="40" t="str">
        <f>IFERROR(#REF!/GAMSlim2!AG95,"")</f>
        <v/>
      </c>
      <c r="AI95" s="40" t="str">
        <f>IFERROR(#REF!/GAMSlim2!AH95,"")</f>
        <v/>
      </c>
      <c r="AJ95" s="40" t="str">
        <f>IFERROR(#REF!/GAMSlim2!AI95,"")</f>
        <v/>
      </c>
      <c r="AK95" s="40" t="str">
        <f>IFERROR(#REF!/GAMSlim2!AJ95,"")</f>
        <v/>
      </c>
      <c r="AL95" s="40" t="str">
        <f>IFERROR(#REF!/GAMSlim2!AK95,"")</f>
        <v/>
      </c>
      <c r="AM95" s="40" t="str">
        <f>IFERROR(#REF!/GAMSlim2!AL95,"")</f>
        <v/>
      </c>
      <c r="AN95" s="40" t="str">
        <f>IFERROR(#REF!/GAMSlim2!AM95,"")</f>
        <v/>
      </c>
      <c r="AO95" s="40" t="str">
        <f>IFERROR(#REF!/GAMSlim2!AN95,"")</f>
        <v/>
      </c>
      <c r="AP95" s="40" t="str">
        <f>IFERROR(#REF!/GAMSlim2!AO95,"")</f>
        <v/>
      </c>
      <c r="AQ95" s="40" t="str">
        <f>IFERROR(#REF!/GAMSlim2!AP95,"")</f>
        <v/>
      </c>
      <c r="AR95" s="40" t="str">
        <f>IFERROR(#REF!/GAMSlim2!AQ95,"")</f>
        <v/>
      </c>
      <c r="AS95" s="40" t="str">
        <f>IFERROR(#REF!/GAMSlim2!AR95,"")</f>
        <v/>
      </c>
      <c r="AT95" s="40" t="str">
        <f>IFERROR(#REF!/GAMSlim2!AS95,"")</f>
        <v/>
      </c>
      <c r="AU95" s="40" t="str">
        <f>IFERROR(#REF!/GAMSlim2!AT95,"")</f>
        <v/>
      </c>
      <c r="AV95" s="40" t="str">
        <f>IFERROR(#REF!/GAMSlim2!AU95,"")</f>
        <v/>
      </c>
      <c r="AW95" s="40" t="str">
        <f>IFERROR(#REF!/GAMSlim2!AV95,"")</f>
        <v/>
      </c>
      <c r="AX95" s="40" t="str">
        <f>IFERROR(#REF!/GAMSlim2!AW95,"")</f>
        <v/>
      </c>
      <c r="AY95" s="40" t="str">
        <f>IFERROR(#REF!/GAMSlim2!AX95,"")</f>
        <v/>
      </c>
      <c r="AZ95" s="40" t="str">
        <f>IFERROR(#REF!/GAMSlim2!AY95,"")</f>
        <v/>
      </c>
      <c r="BA95" s="40" t="str">
        <f>IFERROR(#REF!/GAMSlim2!AZ95,"")</f>
        <v/>
      </c>
      <c r="BB95" s="40" t="str">
        <f>IFERROR(#REF!/GAMSlim2!BA95,"")</f>
        <v/>
      </c>
      <c r="BC95" s="40" t="str">
        <f>IFERROR(#REF!/GAMSlim2!BB95,"")</f>
        <v/>
      </c>
      <c r="BD95" s="40" t="str">
        <f>IFERROR(#REF!/GAMSlim2!BC95,"")</f>
        <v/>
      </c>
      <c r="BE95" s="40" t="str">
        <f>IFERROR(#REF!/GAMSlim2!BD95,"")</f>
        <v/>
      </c>
      <c r="BF95" s="40" t="str">
        <f>IFERROR(#REF!/GAMSlim2!BE95,"")</f>
        <v/>
      </c>
      <c r="BG95" s="40" t="str">
        <f>IFERROR(#REF!/GAMSlim2!BF95,"")</f>
        <v/>
      </c>
      <c r="BH95" s="40" t="str">
        <f>IFERROR(#REF!/GAMSlim2!BG95,"")</f>
        <v/>
      </c>
      <c r="BI95" s="40" t="str">
        <f>IFERROR(#REF!/GAMSlim2!BH95,"")</f>
        <v/>
      </c>
      <c r="BJ95" s="40" t="str">
        <f>IFERROR(#REF!/GAMSlim2!BI95,"")</f>
        <v/>
      </c>
    </row>
    <row r="96" spans="1:62" x14ac:dyDescent="0.15">
      <c r="A96" t="e">
        <f>#REF!</f>
        <v>#REF!</v>
      </c>
      <c r="B96" t="str">
        <f>GAMSbase!A96</f>
        <v>Exponent on Hotelling</v>
      </c>
      <c r="C96" s="40" t="str">
        <f>IFERROR(#REF!/GAMSlim2!B96,"")</f>
        <v/>
      </c>
      <c r="D96" s="40" t="str">
        <f>IFERROR(#REF!/GAMSlim2!C96,"")</f>
        <v/>
      </c>
      <c r="E96" s="40" t="str">
        <f>IFERROR(#REF!/GAMSlim2!D96,"")</f>
        <v/>
      </c>
      <c r="F96" s="40" t="str">
        <f>IFERROR(#REF!/GAMSlim2!E96,"")</f>
        <v/>
      </c>
      <c r="G96" s="40" t="str">
        <f>IFERROR(#REF!/GAMSlim2!F96,"")</f>
        <v/>
      </c>
      <c r="H96" s="40" t="str">
        <f>IFERROR(#REF!/GAMSlim2!G96,"")</f>
        <v/>
      </c>
      <c r="I96" s="40" t="str">
        <f>IFERROR(#REF!/GAMSlim2!H96,"")</f>
        <v/>
      </c>
      <c r="J96" s="40" t="str">
        <f>IFERROR(#REF!/GAMSlim2!I96,"")</f>
        <v/>
      </c>
      <c r="K96" s="40" t="str">
        <f>IFERROR(#REF!/GAMSlim2!J96,"")</f>
        <v/>
      </c>
      <c r="L96" s="40" t="str">
        <f>IFERROR(#REF!/GAMSlim2!K96,"")</f>
        <v/>
      </c>
      <c r="M96" s="40" t="str">
        <f>IFERROR(#REF!/GAMSlim2!L96,"")</f>
        <v/>
      </c>
      <c r="N96" s="40" t="str">
        <f>IFERROR(#REF!/GAMSlim2!M96,"")</f>
        <v/>
      </c>
      <c r="O96" s="40" t="str">
        <f>IFERROR(#REF!/GAMSlim2!N96,"")</f>
        <v/>
      </c>
      <c r="P96" s="40" t="str">
        <f>IFERROR(#REF!/GAMSlim2!O96,"")</f>
        <v/>
      </c>
      <c r="Q96" s="40" t="str">
        <f>IFERROR(#REF!/GAMSlim2!P96,"")</f>
        <v/>
      </c>
      <c r="R96" s="40" t="str">
        <f>IFERROR(#REF!/GAMSlim2!Q96,"")</f>
        <v/>
      </c>
      <c r="S96" s="40" t="str">
        <f>IFERROR(#REF!/GAMSlim2!R96,"")</f>
        <v/>
      </c>
      <c r="T96" s="40" t="str">
        <f>IFERROR(#REF!/GAMSlim2!S96,"")</f>
        <v/>
      </c>
      <c r="U96" s="40" t="str">
        <f>IFERROR(#REF!/GAMSlim2!T96,"")</f>
        <v/>
      </c>
      <c r="V96" s="40" t="str">
        <f>IFERROR(#REF!/GAMSlim2!U96,"")</f>
        <v/>
      </c>
      <c r="W96" s="40" t="str">
        <f>IFERROR(#REF!/GAMSlim2!V96,"")</f>
        <v/>
      </c>
      <c r="X96" s="40" t="str">
        <f>IFERROR(#REF!/GAMSlim2!W96,"")</f>
        <v/>
      </c>
      <c r="Y96" s="40" t="str">
        <f>IFERROR(#REF!/GAMSlim2!X96,"")</f>
        <v/>
      </c>
      <c r="Z96" s="40" t="str">
        <f>IFERROR(#REF!/GAMSlim2!Y96,"")</f>
        <v/>
      </c>
      <c r="AA96" s="40" t="str">
        <f>IFERROR(#REF!/GAMSlim2!Z96,"")</f>
        <v/>
      </c>
      <c r="AB96" s="40" t="str">
        <f>IFERROR(#REF!/GAMSlim2!AA96,"")</f>
        <v/>
      </c>
      <c r="AC96" s="40" t="str">
        <f>IFERROR(#REF!/GAMSlim2!AB96,"")</f>
        <v/>
      </c>
      <c r="AD96" s="40" t="str">
        <f>IFERROR(#REF!/GAMSlim2!AC96,"")</f>
        <v/>
      </c>
      <c r="AE96" s="40" t="str">
        <f>IFERROR(#REF!/GAMSlim2!AD96,"")</f>
        <v/>
      </c>
      <c r="AF96" s="40" t="str">
        <f>IFERROR(#REF!/GAMSlim2!AE96,"")</f>
        <v/>
      </c>
      <c r="AG96" s="40" t="str">
        <f>IFERROR(#REF!/GAMSlim2!AF96,"")</f>
        <v/>
      </c>
      <c r="AH96" s="40" t="str">
        <f>IFERROR(#REF!/GAMSlim2!AG96,"")</f>
        <v/>
      </c>
      <c r="AI96" s="40" t="str">
        <f>IFERROR(#REF!/GAMSlim2!AH96,"")</f>
        <v/>
      </c>
      <c r="AJ96" s="40" t="str">
        <f>IFERROR(#REF!/GAMSlim2!AI96,"")</f>
        <v/>
      </c>
      <c r="AK96" s="40" t="str">
        <f>IFERROR(#REF!/GAMSlim2!AJ96,"")</f>
        <v/>
      </c>
      <c r="AL96" s="40" t="str">
        <f>IFERROR(#REF!/GAMSlim2!AK96,"")</f>
        <v/>
      </c>
      <c r="AM96" s="40" t="str">
        <f>IFERROR(#REF!/GAMSlim2!AL96,"")</f>
        <v/>
      </c>
      <c r="AN96" s="40" t="str">
        <f>IFERROR(#REF!/GAMSlim2!AM96,"")</f>
        <v/>
      </c>
      <c r="AO96" s="40" t="str">
        <f>IFERROR(#REF!/GAMSlim2!AN96,"")</f>
        <v/>
      </c>
      <c r="AP96" s="40" t="str">
        <f>IFERROR(#REF!/GAMSlim2!AO96,"")</f>
        <v/>
      </c>
      <c r="AQ96" s="40" t="str">
        <f>IFERROR(#REF!/GAMSlim2!AP96,"")</f>
        <v/>
      </c>
      <c r="AR96" s="40" t="str">
        <f>IFERROR(#REF!/GAMSlim2!AQ96,"")</f>
        <v/>
      </c>
      <c r="AS96" s="40" t="str">
        <f>IFERROR(#REF!/GAMSlim2!AR96,"")</f>
        <v/>
      </c>
      <c r="AT96" s="40" t="str">
        <f>IFERROR(#REF!/GAMSlim2!AS96,"")</f>
        <v/>
      </c>
      <c r="AU96" s="40" t="str">
        <f>IFERROR(#REF!/GAMSlim2!AT96,"")</f>
        <v/>
      </c>
      <c r="AV96" s="40" t="str">
        <f>IFERROR(#REF!/GAMSlim2!AU96,"")</f>
        <v/>
      </c>
      <c r="AW96" s="40" t="str">
        <f>IFERROR(#REF!/GAMSlim2!AV96,"")</f>
        <v/>
      </c>
      <c r="AX96" s="40" t="str">
        <f>IFERROR(#REF!/GAMSlim2!AW96,"")</f>
        <v/>
      </c>
      <c r="AY96" s="40" t="str">
        <f>IFERROR(#REF!/GAMSlim2!AX96,"")</f>
        <v/>
      </c>
      <c r="AZ96" s="40" t="str">
        <f>IFERROR(#REF!/GAMSlim2!AY96,"")</f>
        <v/>
      </c>
      <c r="BA96" s="40" t="str">
        <f>IFERROR(#REF!/GAMSlim2!AZ96,"")</f>
        <v/>
      </c>
      <c r="BB96" s="40" t="str">
        <f>IFERROR(#REF!/GAMSlim2!BA96,"")</f>
        <v/>
      </c>
      <c r="BC96" s="40" t="str">
        <f>IFERROR(#REF!/GAMSlim2!BB96,"")</f>
        <v/>
      </c>
      <c r="BD96" s="40" t="str">
        <f>IFERROR(#REF!/GAMSlim2!BC96,"")</f>
        <v/>
      </c>
      <c r="BE96" s="40" t="str">
        <f>IFERROR(#REF!/GAMSlim2!BD96,"")</f>
        <v/>
      </c>
      <c r="BF96" s="40" t="str">
        <f>IFERROR(#REF!/GAMSlim2!BE96,"")</f>
        <v/>
      </c>
      <c r="BG96" s="40" t="str">
        <f>IFERROR(#REF!/GAMSlim2!BF96,"")</f>
        <v/>
      </c>
      <c r="BH96" s="40" t="str">
        <f>IFERROR(#REF!/GAMSlim2!BG96,"")</f>
        <v/>
      </c>
      <c r="BI96" s="40" t="str">
        <f>IFERROR(#REF!/GAMSlim2!BH96,"")</f>
        <v/>
      </c>
      <c r="BJ96" s="40" t="str">
        <f>IFERROR(#REF!/GAMSlim2!BI96,"")</f>
        <v/>
      </c>
    </row>
    <row r="97" spans="1:62" x14ac:dyDescent="0.15">
      <c r="A97" t="e">
        <f>#REF!</f>
        <v>#REF!</v>
      </c>
      <c r="B97" t="str">
        <f>GAMSbase!A97</f>
        <v>Hotelling Rent on Carbon Fuels (2005 USD / tCO2)</v>
      </c>
      <c r="C97" s="40" t="str">
        <f>IFERROR(#REF!/GAMSlim2!B97,"")</f>
        <v/>
      </c>
      <c r="D97" s="40" t="str">
        <f>IFERROR(#REF!/GAMSlim2!C97,"")</f>
        <v/>
      </c>
      <c r="E97" s="40" t="str">
        <f>IFERROR(#REF!/GAMSlim2!D97,"")</f>
        <v/>
      </c>
      <c r="F97" s="40" t="str">
        <f>IFERROR(#REF!/GAMSlim2!E97,"")</f>
        <v/>
      </c>
      <c r="G97" s="40" t="str">
        <f>IFERROR(#REF!/GAMSlim2!F97,"")</f>
        <v/>
      </c>
      <c r="H97" s="40" t="str">
        <f>IFERROR(#REF!/GAMSlim2!G97,"")</f>
        <v/>
      </c>
      <c r="I97" s="40" t="str">
        <f>IFERROR(#REF!/GAMSlim2!H97,"")</f>
        <v/>
      </c>
      <c r="J97" s="40" t="str">
        <f>IFERROR(#REF!/GAMSlim2!I97,"")</f>
        <v/>
      </c>
      <c r="K97" s="40" t="str">
        <f>IFERROR(#REF!/GAMSlim2!J97,"")</f>
        <v/>
      </c>
      <c r="L97" s="40" t="str">
        <f>IFERROR(#REF!/GAMSlim2!K97,"")</f>
        <v/>
      </c>
      <c r="M97" s="40" t="str">
        <f>IFERROR(#REF!/GAMSlim2!L97,"")</f>
        <v/>
      </c>
      <c r="N97" s="40" t="str">
        <f>IFERROR(#REF!/GAMSlim2!M97,"")</f>
        <v/>
      </c>
      <c r="O97" s="40" t="str">
        <f>IFERROR(#REF!/GAMSlim2!N97,"")</f>
        <v/>
      </c>
      <c r="P97" s="40" t="str">
        <f>IFERROR(#REF!/GAMSlim2!O97,"")</f>
        <v/>
      </c>
      <c r="Q97" s="40" t="str">
        <f>IFERROR(#REF!/GAMSlim2!P97,"")</f>
        <v/>
      </c>
      <c r="R97" s="40" t="str">
        <f>IFERROR(#REF!/GAMSlim2!Q97,"")</f>
        <v/>
      </c>
      <c r="S97" s="40" t="str">
        <f>IFERROR(#REF!/GAMSlim2!R97,"")</f>
        <v/>
      </c>
      <c r="T97" s="40" t="str">
        <f>IFERROR(#REF!/GAMSlim2!S97,"")</f>
        <v/>
      </c>
      <c r="U97" s="40" t="str">
        <f>IFERROR(#REF!/GAMSlim2!T97,"")</f>
        <v/>
      </c>
      <c r="V97" s="40" t="str">
        <f>IFERROR(#REF!/GAMSlim2!U97,"")</f>
        <v/>
      </c>
      <c r="W97" s="40" t="str">
        <f>IFERROR(#REF!/GAMSlim2!V97,"")</f>
        <v/>
      </c>
      <c r="X97" s="40" t="str">
        <f>IFERROR(#REF!/GAMSlim2!W97,"")</f>
        <v/>
      </c>
      <c r="Y97" s="40" t="str">
        <f>IFERROR(#REF!/GAMSlim2!X97,"")</f>
        <v/>
      </c>
      <c r="Z97" s="40" t="str">
        <f>IFERROR(#REF!/GAMSlim2!Y97,"")</f>
        <v/>
      </c>
      <c r="AA97" s="40" t="str">
        <f>IFERROR(#REF!/GAMSlim2!Z97,"")</f>
        <v/>
      </c>
      <c r="AB97" s="40" t="str">
        <f>IFERROR(#REF!/GAMSlim2!AA97,"")</f>
        <v/>
      </c>
      <c r="AC97" s="40" t="str">
        <f>IFERROR(#REF!/GAMSlim2!AB97,"")</f>
        <v/>
      </c>
      <c r="AD97" s="40" t="str">
        <f>IFERROR(#REF!/GAMSlim2!AC97,"")</f>
        <v/>
      </c>
      <c r="AE97" s="40" t="str">
        <f>IFERROR(#REF!/GAMSlim2!AD97,"")</f>
        <v/>
      </c>
      <c r="AF97" s="40" t="str">
        <f>IFERROR(#REF!/GAMSlim2!AE97,"")</f>
        <v/>
      </c>
      <c r="AG97" s="40" t="str">
        <f>IFERROR(#REF!/GAMSlim2!AF97,"")</f>
        <v/>
      </c>
      <c r="AH97" s="40" t="str">
        <f>IFERROR(#REF!/GAMSlim2!AG97,"")</f>
        <v/>
      </c>
      <c r="AI97" s="40" t="str">
        <f>IFERROR(#REF!/GAMSlim2!AH97,"")</f>
        <v/>
      </c>
      <c r="AJ97" s="40" t="str">
        <f>IFERROR(#REF!/GAMSlim2!AI97,"")</f>
        <v/>
      </c>
      <c r="AK97" s="40" t="str">
        <f>IFERROR(#REF!/GAMSlim2!AJ97,"")</f>
        <v/>
      </c>
      <c r="AL97" s="40" t="str">
        <f>IFERROR(#REF!/GAMSlim2!AK97,"")</f>
        <v/>
      </c>
      <c r="AM97" s="40" t="str">
        <f>IFERROR(#REF!/GAMSlim2!AL97,"")</f>
        <v/>
      </c>
      <c r="AN97" s="40" t="str">
        <f>IFERROR(#REF!/GAMSlim2!AM97,"")</f>
        <v/>
      </c>
      <c r="AO97" s="40" t="str">
        <f>IFERROR(#REF!/GAMSlim2!AN97,"")</f>
        <v/>
      </c>
      <c r="AP97" s="40" t="str">
        <f>IFERROR(#REF!/GAMSlim2!AO97,"")</f>
        <v/>
      </c>
      <c r="AQ97" s="40" t="str">
        <f>IFERROR(#REF!/GAMSlim2!AP97,"")</f>
        <v/>
      </c>
      <c r="AR97" s="40" t="str">
        <f>IFERROR(#REF!/GAMSlim2!AQ97,"")</f>
        <v/>
      </c>
      <c r="AS97" s="40" t="str">
        <f>IFERROR(#REF!/GAMSlim2!AR97,"")</f>
        <v/>
      </c>
      <c r="AT97" s="40" t="str">
        <f>IFERROR(#REF!/GAMSlim2!AS97,"")</f>
        <v/>
      </c>
      <c r="AU97" s="40" t="str">
        <f>IFERROR(#REF!/GAMSlim2!AT97,"")</f>
        <v/>
      </c>
      <c r="AV97" s="40" t="str">
        <f>IFERROR(#REF!/GAMSlim2!AU97,"")</f>
        <v/>
      </c>
      <c r="AW97" s="40" t="str">
        <f>IFERROR(#REF!/GAMSlim2!AV97,"")</f>
        <v/>
      </c>
      <c r="AX97" s="40" t="str">
        <f>IFERROR(#REF!/GAMSlim2!AW97,"")</f>
        <v/>
      </c>
      <c r="AY97" s="40" t="str">
        <f>IFERROR(#REF!/GAMSlim2!AX97,"")</f>
        <v/>
      </c>
      <c r="AZ97" s="40" t="str">
        <f>IFERROR(#REF!/GAMSlim2!AY97,"")</f>
        <v/>
      </c>
      <c r="BA97" s="40" t="str">
        <f>IFERROR(#REF!/GAMSlim2!AZ97,"")</f>
        <v/>
      </c>
      <c r="BB97" s="40" t="str">
        <f>IFERROR(#REF!/GAMSlim2!BA97,"")</f>
        <v/>
      </c>
      <c r="BC97" s="40" t="str">
        <f>IFERROR(#REF!/GAMSlim2!BB97,"")</f>
        <v/>
      </c>
      <c r="BD97" s="40" t="str">
        <f>IFERROR(#REF!/GAMSlim2!BC97,"")</f>
        <v/>
      </c>
      <c r="BE97" s="40" t="str">
        <f>IFERROR(#REF!/GAMSlim2!BD97,"")</f>
        <v/>
      </c>
      <c r="BF97" s="40" t="str">
        <f>IFERROR(#REF!/GAMSlim2!BE97,"")</f>
        <v/>
      </c>
      <c r="BG97" s="40" t="str">
        <f>IFERROR(#REF!/GAMSlim2!BF97,"")</f>
        <v/>
      </c>
      <c r="BH97" s="40" t="str">
        <f>IFERROR(#REF!/GAMSlim2!BG97,"")</f>
        <v/>
      </c>
      <c r="BI97" s="40" t="str">
        <f>IFERROR(#REF!/GAMSlim2!BH97,"")</f>
        <v/>
      </c>
      <c r="BJ97" s="40" t="str">
        <f>IFERROR(#REF!/GAMSlim2!BI97,"")</f>
        <v/>
      </c>
    </row>
    <row r="98" spans="1:62" x14ac:dyDescent="0.15">
      <c r="A98" t="e">
        <f>#REF!</f>
        <v>#REF!</v>
      </c>
      <c r="B98" t="str">
        <f>GAMSbase!A98</f>
        <v>* CLIMATE MODULE</v>
      </c>
      <c r="C98" s="40" t="str">
        <f>IFERROR(#REF!/GAMSlim2!B98,"")</f>
        <v/>
      </c>
      <c r="D98" s="40" t="str">
        <f>IFERROR(#REF!/GAMSlim2!C98,"")</f>
        <v/>
      </c>
      <c r="E98" s="40" t="str">
        <f>IFERROR(#REF!/GAMSlim2!D98,"")</f>
        <v/>
      </c>
      <c r="F98" s="40" t="str">
        <f>IFERROR(#REF!/GAMSlim2!E98,"")</f>
        <v/>
      </c>
      <c r="G98" s="40" t="str">
        <f>IFERROR(#REF!/GAMSlim2!F98,"")</f>
        <v/>
      </c>
      <c r="H98" s="40" t="str">
        <f>IFERROR(#REF!/GAMSlim2!G98,"")</f>
        <v/>
      </c>
      <c r="I98" s="40" t="str">
        <f>IFERROR(#REF!/GAMSlim2!H98,"")</f>
        <v/>
      </c>
      <c r="J98" s="40" t="str">
        <f>IFERROR(#REF!/GAMSlim2!I98,"")</f>
        <v/>
      </c>
      <c r="K98" s="40" t="str">
        <f>IFERROR(#REF!/GAMSlim2!J98,"")</f>
        <v/>
      </c>
      <c r="L98" s="40" t="str">
        <f>IFERROR(#REF!/GAMSlim2!K98,"")</f>
        <v/>
      </c>
      <c r="M98" s="40" t="str">
        <f>IFERROR(#REF!/GAMSlim2!L98,"")</f>
        <v/>
      </c>
      <c r="N98" s="40" t="str">
        <f>IFERROR(#REF!/GAMSlim2!M98,"")</f>
        <v/>
      </c>
      <c r="O98" s="40" t="str">
        <f>IFERROR(#REF!/GAMSlim2!N98,"")</f>
        <v/>
      </c>
      <c r="P98" s="40" t="str">
        <f>IFERROR(#REF!/GAMSlim2!O98,"")</f>
        <v/>
      </c>
      <c r="Q98" s="40" t="str">
        <f>IFERROR(#REF!/GAMSlim2!P98,"")</f>
        <v/>
      </c>
      <c r="R98" s="40" t="str">
        <f>IFERROR(#REF!/GAMSlim2!Q98,"")</f>
        <v/>
      </c>
      <c r="S98" s="40" t="str">
        <f>IFERROR(#REF!/GAMSlim2!R98,"")</f>
        <v/>
      </c>
      <c r="T98" s="40" t="str">
        <f>IFERROR(#REF!/GAMSlim2!S98,"")</f>
        <v/>
      </c>
      <c r="U98" s="40" t="str">
        <f>IFERROR(#REF!/GAMSlim2!T98,"")</f>
        <v/>
      </c>
      <c r="V98" s="40" t="str">
        <f>IFERROR(#REF!/GAMSlim2!U98,"")</f>
        <v/>
      </c>
      <c r="W98" s="40" t="str">
        <f>IFERROR(#REF!/GAMSlim2!V98,"")</f>
        <v/>
      </c>
      <c r="X98" s="40" t="str">
        <f>IFERROR(#REF!/GAMSlim2!W98,"")</f>
        <v/>
      </c>
      <c r="Y98" s="40" t="str">
        <f>IFERROR(#REF!/GAMSlim2!X98,"")</f>
        <v/>
      </c>
      <c r="Z98" s="40" t="str">
        <f>IFERROR(#REF!/GAMSlim2!Y98,"")</f>
        <v/>
      </c>
      <c r="AA98" s="40" t="str">
        <f>IFERROR(#REF!/GAMSlim2!Z98,"")</f>
        <v/>
      </c>
      <c r="AB98" s="40" t="str">
        <f>IFERROR(#REF!/GAMSlim2!AA98,"")</f>
        <v/>
      </c>
      <c r="AC98" s="40" t="str">
        <f>IFERROR(#REF!/GAMSlim2!AB98,"")</f>
        <v/>
      </c>
      <c r="AD98" s="40" t="str">
        <f>IFERROR(#REF!/GAMSlim2!AC98,"")</f>
        <v/>
      </c>
      <c r="AE98" s="40" t="str">
        <f>IFERROR(#REF!/GAMSlim2!AD98,"")</f>
        <v/>
      </c>
      <c r="AF98" s="40" t="str">
        <f>IFERROR(#REF!/GAMSlim2!AE98,"")</f>
        <v/>
      </c>
      <c r="AG98" s="40" t="str">
        <f>IFERROR(#REF!/GAMSlim2!AF98,"")</f>
        <v/>
      </c>
      <c r="AH98" s="40" t="str">
        <f>IFERROR(#REF!/GAMSlim2!AG98,"")</f>
        <v/>
      </c>
      <c r="AI98" s="40" t="str">
        <f>IFERROR(#REF!/GAMSlim2!AH98,"")</f>
        <v/>
      </c>
      <c r="AJ98" s="40" t="str">
        <f>IFERROR(#REF!/GAMSlim2!AI98,"")</f>
        <v/>
      </c>
      <c r="AK98" s="40" t="str">
        <f>IFERROR(#REF!/GAMSlim2!AJ98,"")</f>
        <v/>
      </c>
      <c r="AL98" s="40" t="str">
        <f>IFERROR(#REF!/GAMSlim2!AK98,"")</f>
        <v/>
      </c>
      <c r="AM98" s="40" t="str">
        <f>IFERROR(#REF!/GAMSlim2!AL98,"")</f>
        <v/>
      </c>
      <c r="AN98" s="40" t="str">
        <f>IFERROR(#REF!/GAMSlim2!AM98,"")</f>
        <v/>
      </c>
      <c r="AO98" s="40" t="str">
        <f>IFERROR(#REF!/GAMSlim2!AN98,"")</f>
        <v/>
      </c>
      <c r="AP98" s="40" t="str">
        <f>IFERROR(#REF!/GAMSlim2!AO98,"")</f>
        <v/>
      </c>
      <c r="AQ98" s="40" t="str">
        <f>IFERROR(#REF!/GAMSlim2!AP98,"")</f>
        <v/>
      </c>
      <c r="AR98" s="40" t="str">
        <f>IFERROR(#REF!/GAMSlim2!AQ98,"")</f>
        <v/>
      </c>
      <c r="AS98" s="40" t="str">
        <f>IFERROR(#REF!/GAMSlim2!AR98,"")</f>
        <v/>
      </c>
      <c r="AT98" s="40" t="str">
        <f>IFERROR(#REF!/GAMSlim2!AS98,"")</f>
        <v/>
      </c>
      <c r="AU98" s="40" t="str">
        <f>IFERROR(#REF!/GAMSlim2!AT98,"")</f>
        <v/>
      </c>
      <c r="AV98" s="40" t="str">
        <f>IFERROR(#REF!/GAMSlim2!AU98,"")</f>
        <v/>
      </c>
      <c r="AW98" s="40" t="str">
        <f>IFERROR(#REF!/GAMSlim2!AV98,"")</f>
        <v/>
      </c>
      <c r="AX98" s="40" t="str">
        <f>IFERROR(#REF!/GAMSlim2!AW98,"")</f>
        <v/>
      </c>
      <c r="AY98" s="40" t="str">
        <f>IFERROR(#REF!/GAMSlim2!AX98,"")</f>
        <v/>
      </c>
      <c r="AZ98" s="40" t="str">
        <f>IFERROR(#REF!/GAMSlim2!AY98,"")</f>
        <v/>
      </c>
      <c r="BA98" s="40" t="str">
        <f>IFERROR(#REF!/GAMSlim2!AZ98,"")</f>
        <v/>
      </c>
      <c r="BB98" s="40" t="str">
        <f>IFERROR(#REF!/GAMSlim2!BA98,"")</f>
        <v/>
      </c>
      <c r="BC98" s="40" t="str">
        <f>IFERROR(#REF!/GAMSlim2!BB98,"")</f>
        <v/>
      </c>
      <c r="BD98" s="40" t="str">
        <f>IFERROR(#REF!/GAMSlim2!BC98,"")</f>
        <v/>
      </c>
      <c r="BE98" s="40" t="str">
        <f>IFERROR(#REF!/GAMSlim2!BD98,"")</f>
        <v/>
      </c>
      <c r="BF98" s="40" t="str">
        <f>IFERROR(#REF!/GAMSlim2!BE98,"")</f>
        <v/>
      </c>
      <c r="BG98" s="40" t="str">
        <f>IFERROR(#REF!/GAMSlim2!BF98,"")</f>
        <v/>
      </c>
      <c r="BH98" s="40" t="str">
        <f>IFERROR(#REF!/GAMSlim2!BG98,"")</f>
        <v/>
      </c>
      <c r="BI98" s="40" t="str">
        <f>IFERROR(#REF!/GAMSlim2!BH98,"")</f>
        <v/>
      </c>
      <c r="BJ98" s="40" t="str">
        <f>IFERROR(#REF!/GAMSlim2!BI98,"")</f>
        <v/>
      </c>
    </row>
    <row r="99" spans="1:62" x14ac:dyDescent="0.15">
      <c r="A99" t="e">
        <f>#REF!</f>
        <v>#REF!</v>
      </c>
      <c r="B99" t="str">
        <f>GAMSbase!A99</f>
        <v>Atmospheric Temperature (deg C above preindustrial)</v>
      </c>
      <c r="C99" s="40" t="str">
        <f>IFERROR(#REF!/GAMSlim2!B99,"")</f>
        <v/>
      </c>
      <c r="D99" s="40" t="str">
        <f>IFERROR(#REF!/GAMSlim2!C99,"")</f>
        <v/>
      </c>
      <c r="E99" s="40" t="str">
        <f>IFERROR(#REF!/GAMSlim2!D99,"")</f>
        <v/>
      </c>
      <c r="F99" s="40" t="str">
        <f>IFERROR(#REF!/GAMSlim2!E99,"")</f>
        <v/>
      </c>
      <c r="G99" s="40" t="str">
        <f>IFERROR(#REF!/GAMSlim2!F99,"")</f>
        <v/>
      </c>
      <c r="H99" s="40" t="str">
        <f>IFERROR(#REF!/GAMSlim2!G99,"")</f>
        <v/>
      </c>
      <c r="I99" s="40" t="str">
        <f>IFERROR(#REF!/GAMSlim2!H99,"")</f>
        <v/>
      </c>
      <c r="J99" s="40" t="str">
        <f>IFERROR(#REF!/GAMSlim2!I99,"")</f>
        <v/>
      </c>
      <c r="K99" s="40" t="str">
        <f>IFERROR(#REF!/GAMSlim2!J99,"")</f>
        <v/>
      </c>
      <c r="L99" s="40" t="str">
        <f>IFERROR(#REF!/GAMSlim2!K99,"")</f>
        <v/>
      </c>
      <c r="M99" s="40" t="str">
        <f>IFERROR(#REF!/GAMSlim2!L99,"")</f>
        <v/>
      </c>
      <c r="N99" s="40" t="str">
        <f>IFERROR(#REF!/GAMSlim2!M99,"")</f>
        <v/>
      </c>
      <c r="O99" s="40" t="str">
        <f>IFERROR(#REF!/GAMSlim2!N99,"")</f>
        <v/>
      </c>
      <c r="P99" s="40" t="str">
        <f>IFERROR(#REF!/GAMSlim2!O99,"")</f>
        <v/>
      </c>
      <c r="Q99" s="40" t="str">
        <f>IFERROR(#REF!/GAMSlim2!P99,"")</f>
        <v/>
      </c>
      <c r="R99" s="40" t="str">
        <f>IFERROR(#REF!/GAMSlim2!Q99,"")</f>
        <v/>
      </c>
      <c r="S99" s="40" t="str">
        <f>IFERROR(#REF!/GAMSlim2!R99,"")</f>
        <v/>
      </c>
      <c r="T99" s="40" t="str">
        <f>IFERROR(#REF!/GAMSlim2!S99,"")</f>
        <v/>
      </c>
      <c r="U99" s="40" t="str">
        <f>IFERROR(#REF!/GAMSlim2!T99,"")</f>
        <v/>
      </c>
      <c r="V99" s="40" t="str">
        <f>IFERROR(#REF!/GAMSlim2!U99,"")</f>
        <v/>
      </c>
      <c r="W99" s="40" t="str">
        <f>IFERROR(#REF!/GAMSlim2!V99,"")</f>
        <v/>
      </c>
      <c r="X99" s="40" t="str">
        <f>IFERROR(#REF!/GAMSlim2!W99,"")</f>
        <v/>
      </c>
      <c r="Y99" s="40" t="str">
        <f>IFERROR(#REF!/GAMSlim2!X99,"")</f>
        <v/>
      </c>
      <c r="Z99" s="40" t="str">
        <f>IFERROR(#REF!/GAMSlim2!Y99,"")</f>
        <v/>
      </c>
      <c r="AA99" s="40" t="str">
        <f>IFERROR(#REF!/GAMSlim2!Z99,"")</f>
        <v/>
      </c>
      <c r="AB99" s="40" t="str">
        <f>IFERROR(#REF!/GAMSlim2!AA99,"")</f>
        <v/>
      </c>
      <c r="AC99" s="40" t="str">
        <f>IFERROR(#REF!/GAMSlim2!AB99,"")</f>
        <v/>
      </c>
      <c r="AD99" s="40" t="str">
        <f>IFERROR(#REF!/GAMSlim2!AC99,"")</f>
        <v/>
      </c>
      <c r="AE99" s="40" t="str">
        <f>IFERROR(#REF!/GAMSlim2!AD99,"")</f>
        <v/>
      </c>
      <c r="AF99" s="40" t="str">
        <f>IFERROR(#REF!/GAMSlim2!AE99,"")</f>
        <v/>
      </c>
      <c r="AG99" s="40" t="str">
        <f>IFERROR(#REF!/GAMSlim2!AF99,"")</f>
        <v/>
      </c>
      <c r="AH99" s="40" t="str">
        <f>IFERROR(#REF!/GAMSlim2!AG99,"")</f>
        <v/>
      </c>
      <c r="AI99" s="40" t="str">
        <f>IFERROR(#REF!/GAMSlim2!AH99,"")</f>
        <v/>
      </c>
      <c r="AJ99" s="40" t="str">
        <f>IFERROR(#REF!/GAMSlim2!AI99,"")</f>
        <v/>
      </c>
      <c r="AK99" s="40" t="str">
        <f>IFERROR(#REF!/GAMSlim2!AJ99,"")</f>
        <v/>
      </c>
      <c r="AL99" s="40" t="str">
        <f>IFERROR(#REF!/GAMSlim2!AK99,"")</f>
        <v/>
      </c>
      <c r="AM99" s="40" t="str">
        <f>IFERROR(#REF!/GAMSlim2!AL99,"")</f>
        <v/>
      </c>
      <c r="AN99" s="40" t="str">
        <f>IFERROR(#REF!/GAMSlim2!AM99,"")</f>
        <v/>
      </c>
      <c r="AO99" s="40" t="str">
        <f>IFERROR(#REF!/GAMSlim2!AN99,"")</f>
        <v/>
      </c>
      <c r="AP99" s="40" t="str">
        <f>IFERROR(#REF!/GAMSlim2!AO99,"")</f>
        <v/>
      </c>
      <c r="AQ99" s="40" t="str">
        <f>IFERROR(#REF!/GAMSlim2!AP99,"")</f>
        <v/>
      </c>
      <c r="AR99" s="40" t="str">
        <f>IFERROR(#REF!/GAMSlim2!AQ99,"")</f>
        <v/>
      </c>
      <c r="AS99" s="40" t="str">
        <f>IFERROR(#REF!/GAMSlim2!AR99,"")</f>
        <v/>
      </c>
      <c r="AT99" s="40" t="str">
        <f>IFERROR(#REF!/GAMSlim2!AS99,"")</f>
        <v/>
      </c>
      <c r="AU99" s="40" t="str">
        <f>IFERROR(#REF!/GAMSlim2!AT99,"")</f>
        <v/>
      </c>
      <c r="AV99" s="40" t="str">
        <f>IFERROR(#REF!/GAMSlim2!AU99,"")</f>
        <v/>
      </c>
      <c r="AW99" s="40" t="str">
        <f>IFERROR(#REF!/GAMSlim2!AV99,"")</f>
        <v/>
      </c>
      <c r="AX99" s="40" t="str">
        <f>IFERROR(#REF!/GAMSlim2!AW99,"")</f>
        <v/>
      </c>
      <c r="AY99" s="40" t="str">
        <f>IFERROR(#REF!/GAMSlim2!AX99,"")</f>
        <v/>
      </c>
      <c r="AZ99" s="40" t="str">
        <f>IFERROR(#REF!/GAMSlim2!AY99,"")</f>
        <v/>
      </c>
      <c r="BA99" s="40" t="str">
        <f>IFERROR(#REF!/GAMSlim2!AZ99,"")</f>
        <v/>
      </c>
      <c r="BB99" s="40" t="str">
        <f>IFERROR(#REF!/GAMSlim2!BA99,"")</f>
        <v/>
      </c>
      <c r="BC99" s="40" t="str">
        <f>IFERROR(#REF!/GAMSlim2!BB99,"")</f>
        <v/>
      </c>
      <c r="BD99" s="40" t="str">
        <f>IFERROR(#REF!/GAMSlim2!BC99,"")</f>
        <v/>
      </c>
      <c r="BE99" s="40" t="str">
        <f>IFERROR(#REF!/GAMSlim2!BD99,"")</f>
        <v/>
      </c>
      <c r="BF99" s="40" t="str">
        <f>IFERROR(#REF!/GAMSlim2!BE99,"")</f>
        <v/>
      </c>
      <c r="BG99" s="40" t="str">
        <f>IFERROR(#REF!/GAMSlim2!BF99,"")</f>
        <v/>
      </c>
      <c r="BH99" s="40" t="str">
        <f>IFERROR(#REF!/GAMSlim2!BG99,"")</f>
        <v/>
      </c>
      <c r="BI99" s="40" t="str">
        <f>IFERROR(#REF!/GAMSlim2!BH99,"")</f>
        <v/>
      </c>
      <c r="BJ99" s="40" t="str">
        <f>IFERROR(#REF!/GAMSlim2!BI99,"")</f>
        <v/>
      </c>
    </row>
    <row r="100" spans="1:62" x14ac:dyDescent="0.1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IFERROR(#REF!/GAMSlim2!B100,"")</f>
        <v/>
      </c>
      <c r="D100" s="40" t="str">
        <f>IFERROR(#REF!/GAMSlim2!C100,"")</f>
        <v/>
      </c>
      <c r="E100" s="40" t="str">
        <f>IFERROR(#REF!/GAMSlim2!D100,"")</f>
        <v/>
      </c>
      <c r="F100" s="40" t="str">
        <f>IFERROR(#REF!/GAMSlim2!E100,"")</f>
        <v/>
      </c>
      <c r="G100" s="40" t="str">
        <f>IFERROR(#REF!/GAMSlim2!F100,"")</f>
        <v/>
      </c>
      <c r="H100" s="40" t="str">
        <f>IFERROR(#REF!/GAMSlim2!G100,"")</f>
        <v/>
      </c>
      <c r="I100" s="40" t="str">
        <f>IFERROR(#REF!/GAMSlim2!H100,"")</f>
        <v/>
      </c>
      <c r="J100" s="40" t="str">
        <f>IFERROR(#REF!/GAMSlim2!I100,"")</f>
        <v/>
      </c>
      <c r="K100" s="40" t="str">
        <f>IFERROR(#REF!/GAMSlim2!J100,"")</f>
        <v/>
      </c>
      <c r="L100" s="40" t="str">
        <f>IFERROR(#REF!/GAMSlim2!K100,"")</f>
        <v/>
      </c>
      <c r="M100" s="40" t="str">
        <f>IFERROR(#REF!/GAMSlim2!L100,"")</f>
        <v/>
      </c>
      <c r="N100" s="40" t="str">
        <f>IFERROR(#REF!/GAMSlim2!M100,"")</f>
        <v/>
      </c>
      <c r="O100" s="40" t="str">
        <f>IFERROR(#REF!/GAMSlim2!N100,"")</f>
        <v/>
      </c>
      <c r="P100" s="40" t="str">
        <f>IFERROR(#REF!/GAMSlim2!O100,"")</f>
        <v/>
      </c>
      <c r="Q100" s="40" t="str">
        <f>IFERROR(#REF!/GAMSlim2!P100,"")</f>
        <v/>
      </c>
      <c r="R100" s="40" t="str">
        <f>IFERROR(#REF!/GAMSlim2!Q100,"")</f>
        <v/>
      </c>
      <c r="S100" s="40" t="str">
        <f>IFERROR(#REF!/GAMSlim2!R100,"")</f>
        <v/>
      </c>
      <c r="T100" s="40" t="str">
        <f>IFERROR(#REF!/GAMSlim2!S100,"")</f>
        <v/>
      </c>
      <c r="U100" s="40" t="str">
        <f>IFERROR(#REF!/GAMSlim2!T100,"")</f>
        <v/>
      </c>
      <c r="V100" s="40" t="str">
        <f>IFERROR(#REF!/GAMSlim2!U100,"")</f>
        <v/>
      </c>
      <c r="W100" s="40" t="str">
        <f>IFERROR(#REF!/GAMSlim2!V100,"")</f>
        <v/>
      </c>
      <c r="X100" s="40" t="str">
        <f>IFERROR(#REF!/GAMSlim2!W100,"")</f>
        <v/>
      </c>
      <c r="Y100" s="40" t="str">
        <f>IFERROR(#REF!/GAMSlim2!X100,"")</f>
        <v/>
      </c>
      <c r="Z100" s="40" t="str">
        <f>IFERROR(#REF!/GAMSlim2!Y100,"")</f>
        <v/>
      </c>
      <c r="AA100" s="40" t="str">
        <f>IFERROR(#REF!/GAMSlim2!Z100,"")</f>
        <v/>
      </c>
      <c r="AB100" s="40" t="str">
        <f>IFERROR(#REF!/GAMSlim2!AA100,"")</f>
        <v/>
      </c>
      <c r="AC100" s="40" t="str">
        <f>IFERROR(#REF!/GAMSlim2!AB100,"")</f>
        <v/>
      </c>
      <c r="AD100" s="40" t="str">
        <f>IFERROR(#REF!/GAMSlim2!AC100,"")</f>
        <v/>
      </c>
      <c r="AE100" s="40" t="str">
        <f>IFERROR(#REF!/GAMSlim2!AD100,"")</f>
        <v/>
      </c>
      <c r="AF100" s="40" t="str">
        <f>IFERROR(#REF!/GAMSlim2!AE100,"")</f>
        <v/>
      </c>
      <c r="AG100" s="40" t="str">
        <f>IFERROR(#REF!/GAMSlim2!AF100,"")</f>
        <v/>
      </c>
      <c r="AH100" s="40" t="str">
        <f>IFERROR(#REF!/GAMSlim2!AG100,"")</f>
        <v/>
      </c>
      <c r="AI100" s="40" t="str">
        <f>IFERROR(#REF!/GAMSlim2!AH100,"")</f>
        <v/>
      </c>
      <c r="AJ100" s="40" t="str">
        <f>IFERROR(#REF!/GAMSlim2!AI100,"")</f>
        <v/>
      </c>
      <c r="AK100" s="40" t="str">
        <f>IFERROR(#REF!/GAMSlim2!AJ100,"")</f>
        <v/>
      </c>
      <c r="AL100" s="40" t="str">
        <f>IFERROR(#REF!/GAMSlim2!AK100,"")</f>
        <v/>
      </c>
      <c r="AM100" s="40" t="str">
        <f>IFERROR(#REF!/GAMSlim2!AL100,"")</f>
        <v/>
      </c>
      <c r="AN100" s="40" t="str">
        <f>IFERROR(#REF!/GAMSlim2!AM100,"")</f>
        <v/>
      </c>
      <c r="AO100" s="40" t="str">
        <f>IFERROR(#REF!/GAMSlim2!AN100,"")</f>
        <v/>
      </c>
      <c r="AP100" s="40" t="str">
        <f>IFERROR(#REF!/GAMSlim2!AO100,"")</f>
        <v/>
      </c>
      <c r="AQ100" s="40" t="str">
        <f>IFERROR(#REF!/GAMSlim2!AP100,"")</f>
        <v/>
      </c>
      <c r="AR100" s="40" t="str">
        <f>IFERROR(#REF!/GAMSlim2!AQ100,"")</f>
        <v/>
      </c>
      <c r="AS100" s="40" t="str">
        <f>IFERROR(#REF!/GAMSlim2!AR100,"")</f>
        <v/>
      </c>
      <c r="AT100" s="40" t="str">
        <f>IFERROR(#REF!/GAMSlim2!AS100,"")</f>
        <v/>
      </c>
      <c r="AU100" s="40" t="str">
        <f>IFERROR(#REF!/GAMSlim2!AT100,"")</f>
        <v/>
      </c>
      <c r="AV100" s="40" t="str">
        <f>IFERROR(#REF!/GAMSlim2!AU100,"")</f>
        <v/>
      </c>
      <c r="AW100" s="40" t="str">
        <f>IFERROR(#REF!/GAMSlim2!AV100,"")</f>
        <v/>
      </c>
      <c r="AX100" s="40" t="str">
        <f>IFERROR(#REF!/GAMSlim2!AW100,"")</f>
        <v/>
      </c>
      <c r="AY100" s="40" t="str">
        <f>IFERROR(#REF!/GAMSlim2!AX100,"")</f>
        <v/>
      </c>
      <c r="AZ100" s="40" t="str">
        <f>IFERROR(#REF!/GAMSlim2!AY100,"")</f>
        <v/>
      </c>
      <c r="BA100" s="40" t="str">
        <f>IFERROR(#REF!/GAMSlim2!AZ100,"")</f>
        <v/>
      </c>
      <c r="BB100" s="40" t="str">
        <f>IFERROR(#REF!/GAMSlim2!BA100,"")</f>
        <v/>
      </c>
      <c r="BC100" s="40" t="str">
        <f>IFERROR(#REF!/GAMSlim2!BB100,"")</f>
        <v/>
      </c>
      <c r="BD100" s="40" t="str">
        <f>IFERROR(#REF!/GAMSlim2!BC100,"")</f>
        <v/>
      </c>
      <c r="BE100" s="40" t="str">
        <f>IFERROR(#REF!/GAMSlim2!BD100,"")</f>
        <v/>
      </c>
      <c r="BF100" s="40" t="str">
        <f>IFERROR(#REF!/GAMSlim2!BE100,"")</f>
        <v/>
      </c>
      <c r="BG100" s="40" t="str">
        <f>IFERROR(#REF!/GAMSlim2!BF100,"")</f>
        <v/>
      </c>
      <c r="BH100" s="40" t="str">
        <f>IFERROR(#REF!/GAMSlim2!BG100,"")</f>
        <v/>
      </c>
      <c r="BI100" s="40" t="str">
        <f>IFERROR(#REF!/GAMSlim2!BH100,"")</f>
        <v/>
      </c>
      <c r="BJ100" s="40" t="str">
        <f>IFERROR(#REF!/GAMSlim2!BI100,"")</f>
        <v/>
      </c>
    </row>
    <row r="101" spans="1:62" x14ac:dyDescent="0.15">
      <c r="A101" t="e">
        <f>#REF!</f>
        <v>#REF!</v>
      </c>
      <c r="B101" t="str">
        <f>GAMSbase!A101</f>
        <v>Lower Ocean Temperature (deg C above preindustrial)</v>
      </c>
      <c r="C101" s="40" t="str">
        <f>IFERROR(#REF!/GAMSlim2!B101,"")</f>
        <v/>
      </c>
      <c r="D101" s="40" t="str">
        <f>IFERROR(#REF!/GAMSlim2!C101,"")</f>
        <v/>
      </c>
      <c r="E101" s="40" t="str">
        <f>IFERROR(#REF!/GAMSlim2!D101,"")</f>
        <v/>
      </c>
      <c r="F101" s="40" t="str">
        <f>IFERROR(#REF!/GAMSlim2!E101,"")</f>
        <v/>
      </c>
      <c r="G101" s="40" t="str">
        <f>IFERROR(#REF!/GAMSlim2!F101,"")</f>
        <v/>
      </c>
      <c r="H101" s="40" t="str">
        <f>IFERROR(#REF!/GAMSlim2!G101,"")</f>
        <v/>
      </c>
      <c r="I101" s="40" t="str">
        <f>IFERROR(#REF!/GAMSlim2!H101,"")</f>
        <v/>
      </c>
      <c r="J101" s="40" t="str">
        <f>IFERROR(#REF!/GAMSlim2!I101,"")</f>
        <v/>
      </c>
      <c r="K101" s="40" t="str">
        <f>IFERROR(#REF!/GAMSlim2!J101,"")</f>
        <v/>
      </c>
      <c r="L101" s="40" t="str">
        <f>IFERROR(#REF!/GAMSlim2!K101,"")</f>
        <v/>
      </c>
      <c r="M101" s="40" t="str">
        <f>IFERROR(#REF!/GAMSlim2!L101,"")</f>
        <v/>
      </c>
      <c r="N101" s="40" t="str">
        <f>IFERROR(#REF!/GAMSlim2!M101,"")</f>
        <v/>
      </c>
      <c r="O101" s="40" t="str">
        <f>IFERROR(#REF!/GAMSlim2!N101,"")</f>
        <v/>
      </c>
      <c r="P101" s="40" t="str">
        <f>IFERROR(#REF!/GAMSlim2!O101,"")</f>
        <v/>
      </c>
      <c r="Q101" s="40" t="str">
        <f>IFERROR(#REF!/GAMSlim2!P101,"")</f>
        <v/>
      </c>
      <c r="R101" s="40" t="str">
        <f>IFERROR(#REF!/GAMSlim2!Q101,"")</f>
        <v/>
      </c>
      <c r="S101" s="40" t="str">
        <f>IFERROR(#REF!/GAMSlim2!R101,"")</f>
        <v/>
      </c>
      <c r="T101" s="40" t="str">
        <f>IFERROR(#REF!/GAMSlim2!S101,"")</f>
        <v/>
      </c>
      <c r="U101" s="40" t="str">
        <f>IFERROR(#REF!/GAMSlim2!T101,"")</f>
        <v/>
      </c>
      <c r="V101" s="40" t="str">
        <f>IFERROR(#REF!/GAMSlim2!U101,"")</f>
        <v/>
      </c>
      <c r="W101" s="40" t="str">
        <f>IFERROR(#REF!/GAMSlim2!V101,"")</f>
        <v/>
      </c>
      <c r="X101" s="40" t="str">
        <f>IFERROR(#REF!/GAMSlim2!W101,"")</f>
        <v/>
      </c>
      <c r="Y101" s="40" t="str">
        <f>IFERROR(#REF!/GAMSlim2!X101,"")</f>
        <v/>
      </c>
      <c r="Z101" s="40" t="str">
        <f>IFERROR(#REF!/GAMSlim2!Y101,"")</f>
        <v/>
      </c>
      <c r="AA101" s="40" t="str">
        <f>IFERROR(#REF!/GAMSlim2!Z101,"")</f>
        <v/>
      </c>
      <c r="AB101" s="40" t="str">
        <f>IFERROR(#REF!/GAMSlim2!AA101,"")</f>
        <v/>
      </c>
      <c r="AC101" s="40" t="str">
        <f>IFERROR(#REF!/GAMSlim2!AB101,"")</f>
        <v/>
      </c>
      <c r="AD101" s="40" t="str">
        <f>IFERROR(#REF!/GAMSlim2!AC101,"")</f>
        <v/>
      </c>
      <c r="AE101" s="40" t="str">
        <f>IFERROR(#REF!/GAMSlim2!AD101,"")</f>
        <v/>
      </c>
      <c r="AF101" s="40" t="str">
        <f>IFERROR(#REF!/GAMSlim2!AE101,"")</f>
        <v/>
      </c>
      <c r="AG101" s="40" t="str">
        <f>IFERROR(#REF!/GAMSlim2!AF101,"")</f>
        <v/>
      </c>
      <c r="AH101" s="40" t="str">
        <f>IFERROR(#REF!/GAMSlim2!AG101,"")</f>
        <v/>
      </c>
      <c r="AI101" s="40" t="str">
        <f>IFERROR(#REF!/GAMSlim2!AH101,"")</f>
        <v/>
      </c>
      <c r="AJ101" s="40" t="str">
        <f>IFERROR(#REF!/GAMSlim2!AI101,"")</f>
        <v/>
      </c>
      <c r="AK101" s="40" t="str">
        <f>IFERROR(#REF!/GAMSlim2!AJ101,"")</f>
        <v/>
      </c>
      <c r="AL101" s="40" t="str">
        <f>IFERROR(#REF!/GAMSlim2!AK101,"")</f>
        <v/>
      </c>
      <c r="AM101" s="40" t="str">
        <f>IFERROR(#REF!/GAMSlim2!AL101,"")</f>
        <v/>
      </c>
      <c r="AN101" s="40" t="str">
        <f>IFERROR(#REF!/GAMSlim2!AM101,"")</f>
        <v/>
      </c>
      <c r="AO101" s="40" t="str">
        <f>IFERROR(#REF!/GAMSlim2!AN101,"")</f>
        <v/>
      </c>
      <c r="AP101" s="40" t="str">
        <f>IFERROR(#REF!/GAMSlim2!AO101,"")</f>
        <v/>
      </c>
      <c r="AQ101" s="40" t="str">
        <f>IFERROR(#REF!/GAMSlim2!AP101,"")</f>
        <v/>
      </c>
      <c r="AR101" s="40" t="str">
        <f>IFERROR(#REF!/GAMSlim2!AQ101,"")</f>
        <v/>
      </c>
      <c r="AS101" s="40" t="str">
        <f>IFERROR(#REF!/GAMSlim2!AR101,"")</f>
        <v/>
      </c>
      <c r="AT101" s="40" t="str">
        <f>IFERROR(#REF!/GAMSlim2!AS101,"")</f>
        <v/>
      </c>
      <c r="AU101" s="40" t="str">
        <f>IFERROR(#REF!/GAMSlim2!AT101,"")</f>
        <v/>
      </c>
      <c r="AV101" s="40" t="str">
        <f>IFERROR(#REF!/GAMSlim2!AU101,"")</f>
        <v/>
      </c>
      <c r="AW101" s="40" t="str">
        <f>IFERROR(#REF!/GAMSlim2!AV101,"")</f>
        <v/>
      </c>
      <c r="AX101" s="40" t="str">
        <f>IFERROR(#REF!/GAMSlim2!AW101,"")</f>
        <v/>
      </c>
      <c r="AY101" s="40" t="str">
        <f>IFERROR(#REF!/GAMSlim2!AX101,"")</f>
        <v/>
      </c>
      <c r="AZ101" s="40" t="str">
        <f>IFERROR(#REF!/GAMSlim2!AY101,"")</f>
        <v/>
      </c>
      <c r="BA101" s="40" t="str">
        <f>IFERROR(#REF!/GAMSlim2!AZ101,"")</f>
        <v/>
      </c>
      <c r="BB101" s="40" t="str">
        <f>IFERROR(#REF!/GAMSlim2!BA101,"")</f>
        <v/>
      </c>
      <c r="BC101" s="40" t="str">
        <f>IFERROR(#REF!/GAMSlim2!BB101,"")</f>
        <v/>
      </c>
      <c r="BD101" s="40" t="str">
        <f>IFERROR(#REF!/GAMSlim2!BC101,"")</f>
        <v/>
      </c>
      <c r="BE101" s="40" t="str">
        <f>IFERROR(#REF!/GAMSlim2!BD101,"")</f>
        <v/>
      </c>
      <c r="BF101" s="40" t="str">
        <f>IFERROR(#REF!/GAMSlim2!BE101,"")</f>
        <v/>
      </c>
      <c r="BG101" s="40" t="str">
        <f>IFERROR(#REF!/GAMSlim2!BF101,"")</f>
        <v/>
      </c>
      <c r="BH101" s="40" t="str">
        <f>IFERROR(#REF!/GAMSlim2!BG101,"")</f>
        <v/>
      </c>
      <c r="BI101" s="40" t="str">
        <f>IFERROR(#REF!/GAMSlim2!BH101,"")</f>
        <v/>
      </c>
      <c r="BJ101" s="40" t="str">
        <f>IFERROR(#REF!/GAMSlim2!BI101,"")</f>
        <v/>
      </c>
    </row>
    <row r="102" spans="1:62" x14ac:dyDescent="0.15">
      <c r="A102" t="e">
        <f>#REF!</f>
        <v>#REF!</v>
      </c>
      <c r="B102" t="str">
        <f>GAMSbase!A102</f>
        <v>** Economic Endogenous Variables</v>
      </c>
      <c r="C102" s="40" t="str">
        <f>IFERROR(#REF!/GAMSlim2!B102,"")</f>
        <v/>
      </c>
      <c r="D102" s="40" t="str">
        <f>IFERROR(#REF!/GAMSlim2!C102,"")</f>
        <v/>
      </c>
      <c r="E102" s="40" t="str">
        <f>IFERROR(#REF!/GAMSlim2!D102,"")</f>
        <v/>
      </c>
      <c r="F102" s="40" t="str">
        <f>IFERROR(#REF!/GAMSlim2!E102,"")</f>
        <v/>
      </c>
      <c r="G102" s="40" t="str">
        <f>IFERROR(#REF!/GAMSlim2!F102,"")</f>
        <v/>
      </c>
      <c r="H102" s="40" t="str">
        <f>IFERROR(#REF!/GAMSlim2!G102,"")</f>
        <v/>
      </c>
      <c r="I102" s="40" t="str">
        <f>IFERROR(#REF!/GAMSlim2!H102,"")</f>
        <v/>
      </c>
      <c r="J102" s="40" t="str">
        <f>IFERROR(#REF!/GAMSlim2!I102,"")</f>
        <v/>
      </c>
      <c r="K102" s="40" t="str">
        <f>IFERROR(#REF!/GAMSlim2!J102,"")</f>
        <v/>
      </c>
      <c r="L102" s="40" t="str">
        <f>IFERROR(#REF!/GAMSlim2!K102,"")</f>
        <v/>
      </c>
      <c r="M102" s="40" t="str">
        <f>IFERROR(#REF!/GAMSlim2!L102,"")</f>
        <v/>
      </c>
      <c r="N102" s="40" t="str">
        <f>IFERROR(#REF!/GAMSlim2!M102,"")</f>
        <v/>
      </c>
      <c r="O102" s="40" t="str">
        <f>IFERROR(#REF!/GAMSlim2!N102,"")</f>
        <v/>
      </c>
      <c r="P102" s="40" t="str">
        <f>IFERROR(#REF!/GAMSlim2!O102,"")</f>
        <v/>
      </c>
      <c r="Q102" s="40" t="str">
        <f>IFERROR(#REF!/GAMSlim2!P102,"")</f>
        <v/>
      </c>
      <c r="R102" s="40" t="str">
        <f>IFERROR(#REF!/GAMSlim2!Q102,"")</f>
        <v/>
      </c>
      <c r="S102" s="40" t="str">
        <f>IFERROR(#REF!/GAMSlim2!R102,"")</f>
        <v/>
      </c>
      <c r="T102" s="40" t="str">
        <f>IFERROR(#REF!/GAMSlim2!S102,"")</f>
        <v/>
      </c>
      <c r="U102" s="40" t="str">
        <f>IFERROR(#REF!/GAMSlim2!T102,"")</f>
        <v/>
      </c>
      <c r="V102" s="40" t="str">
        <f>IFERROR(#REF!/GAMSlim2!U102,"")</f>
        <v/>
      </c>
      <c r="W102" s="40" t="str">
        <f>IFERROR(#REF!/GAMSlim2!V102,"")</f>
        <v/>
      </c>
      <c r="X102" s="40" t="str">
        <f>IFERROR(#REF!/GAMSlim2!W102,"")</f>
        <v/>
      </c>
      <c r="Y102" s="40" t="str">
        <f>IFERROR(#REF!/GAMSlim2!X102,"")</f>
        <v/>
      </c>
      <c r="Z102" s="40" t="str">
        <f>IFERROR(#REF!/GAMSlim2!Y102,"")</f>
        <v/>
      </c>
      <c r="AA102" s="40" t="str">
        <f>IFERROR(#REF!/GAMSlim2!Z102,"")</f>
        <v/>
      </c>
      <c r="AB102" s="40" t="str">
        <f>IFERROR(#REF!/GAMSlim2!AA102,"")</f>
        <v/>
      </c>
      <c r="AC102" s="40" t="str">
        <f>IFERROR(#REF!/GAMSlim2!AB102,"")</f>
        <v/>
      </c>
      <c r="AD102" s="40" t="str">
        <f>IFERROR(#REF!/GAMSlim2!AC102,"")</f>
        <v/>
      </c>
      <c r="AE102" s="40" t="str">
        <f>IFERROR(#REF!/GAMSlim2!AD102,"")</f>
        <v/>
      </c>
      <c r="AF102" s="40" t="str">
        <f>IFERROR(#REF!/GAMSlim2!AE102,"")</f>
        <v/>
      </c>
      <c r="AG102" s="40" t="str">
        <f>IFERROR(#REF!/GAMSlim2!AF102,"")</f>
        <v/>
      </c>
      <c r="AH102" s="40" t="str">
        <f>IFERROR(#REF!/GAMSlim2!AG102,"")</f>
        <v/>
      </c>
      <c r="AI102" s="40" t="str">
        <f>IFERROR(#REF!/GAMSlim2!AH102,"")</f>
        <v/>
      </c>
      <c r="AJ102" s="40" t="str">
        <f>IFERROR(#REF!/GAMSlim2!AI102,"")</f>
        <v/>
      </c>
      <c r="AK102" s="40" t="str">
        <f>IFERROR(#REF!/GAMSlim2!AJ102,"")</f>
        <v/>
      </c>
      <c r="AL102" s="40" t="str">
        <f>IFERROR(#REF!/GAMSlim2!AK102,"")</f>
        <v/>
      </c>
      <c r="AM102" s="40" t="str">
        <f>IFERROR(#REF!/GAMSlim2!AL102,"")</f>
        <v/>
      </c>
      <c r="AN102" s="40" t="str">
        <f>IFERROR(#REF!/GAMSlim2!AM102,"")</f>
        <v/>
      </c>
      <c r="AO102" s="40" t="str">
        <f>IFERROR(#REF!/GAMSlim2!AN102,"")</f>
        <v/>
      </c>
      <c r="AP102" s="40" t="str">
        <f>IFERROR(#REF!/GAMSlim2!AO102,"")</f>
        <v/>
      </c>
      <c r="AQ102" s="40" t="str">
        <f>IFERROR(#REF!/GAMSlim2!AP102,"")</f>
        <v/>
      </c>
      <c r="AR102" s="40" t="str">
        <f>IFERROR(#REF!/GAMSlim2!AQ102,"")</f>
        <v/>
      </c>
      <c r="AS102" s="40" t="str">
        <f>IFERROR(#REF!/GAMSlim2!AR102,"")</f>
        <v/>
      </c>
      <c r="AT102" s="40" t="str">
        <f>IFERROR(#REF!/GAMSlim2!AS102,"")</f>
        <v/>
      </c>
      <c r="AU102" s="40" t="str">
        <f>IFERROR(#REF!/GAMSlim2!AT102,"")</f>
        <v/>
      </c>
      <c r="AV102" s="40" t="str">
        <f>IFERROR(#REF!/GAMSlim2!AU102,"")</f>
        <v/>
      </c>
      <c r="AW102" s="40" t="str">
        <f>IFERROR(#REF!/GAMSlim2!AV102,"")</f>
        <v/>
      </c>
      <c r="AX102" s="40" t="str">
        <f>IFERROR(#REF!/GAMSlim2!AW102,"")</f>
        <v/>
      </c>
      <c r="AY102" s="40" t="str">
        <f>IFERROR(#REF!/GAMSlim2!AX102,"")</f>
        <v/>
      </c>
      <c r="AZ102" s="40" t="str">
        <f>IFERROR(#REF!/GAMSlim2!AY102,"")</f>
        <v/>
      </c>
      <c r="BA102" s="40" t="str">
        <f>IFERROR(#REF!/GAMSlim2!AZ102,"")</f>
        <v/>
      </c>
      <c r="BB102" s="40" t="str">
        <f>IFERROR(#REF!/GAMSlim2!BA102,"")</f>
        <v/>
      </c>
      <c r="BC102" s="40" t="str">
        <f>IFERROR(#REF!/GAMSlim2!BB102,"")</f>
        <v/>
      </c>
      <c r="BD102" s="40" t="str">
        <f>IFERROR(#REF!/GAMSlim2!BC102,"")</f>
        <v/>
      </c>
      <c r="BE102" s="40" t="str">
        <f>IFERROR(#REF!/GAMSlim2!BD102,"")</f>
        <v/>
      </c>
      <c r="BF102" s="40" t="str">
        <f>IFERROR(#REF!/GAMSlim2!BE102,"")</f>
        <v/>
      </c>
      <c r="BG102" s="40" t="str">
        <f>IFERROR(#REF!/GAMSlim2!BF102,"")</f>
        <v/>
      </c>
      <c r="BH102" s="40" t="str">
        <f>IFERROR(#REF!/GAMSlim2!BG102,"")</f>
        <v/>
      </c>
      <c r="BI102" s="40" t="str">
        <f>IFERROR(#REF!/GAMSlim2!BH102,"")</f>
        <v/>
      </c>
      <c r="BJ102" s="40" t="str">
        <f>IFERROR(#REF!/GAMSlim2!BI102,"")</f>
        <v/>
      </c>
    </row>
    <row r="103" spans="1:62" x14ac:dyDescent="0.15">
      <c r="A103" t="e">
        <f>#REF!</f>
        <v>#REF!</v>
      </c>
      <c r="B103" t="str">
        <f>GAMSbase!A103</f>
        <v>* OUTPUT</v>
      </c>
      <c r="C103" s="40" t="str">
        <f>IFERROR(#REF!/GAMSlim2!B103,"")</f>
        <v/>
      </c>
      <c r="D103" s="40" t="str">
        <f>IFERROR(#REF!/GAMSlim2!C103,"")</f>
        <v/>
      </c>
      <c r="E103" s="40" t="str">
        <f>IFERROR(#REF!/GAMSlim2!D103,"")</f>
        <v/>
      </c>
      <c r="F103" s="40" t="str">
        <f>IFERROR(#REF!/GAMSlim2!E103,"")</f>
        <v/>
      </c>
      <c r="G103" s="40" t="str">
        <f>IFERROR(#REF!/GAMSlim2!F103,"")</f>
        <v/>
      </c>
      <c r="H103" s="40" t="str">
        <f>IFERROR(#REF!/GAMSlim2!G103,"")</f>
        <v/>
      </c>
      <c r="I103" s="40" t="str">
        <f>IFERROR(#REF!/GAMSlim2!H103,"")</f>
        <v/>
      </c>
      <c r="J103" s="40" t="str">
        <f>IFERROR(#REF!/GAMSlim2!I103,"")</f>
        <v/>
      </c>
      <c r="K103" s="40" t="str">
        <f>IFERROR(#REF!/GAMSlim2!J103,"")</f>
        <v/>
      </c>
      <c r="L103" s="40" t="str">
        <f>IFERROR(#REF!/GAMSlim2!K103,"")</f>
        <v/>
      </c>
      <c r="M103" s="40" t="str">
        <f>IFERROR(#REF!/GAMSlim2!L103,"")</f>
        <v/>
      </c>
      <c r="N103" s="40" t="str">
        <f>IFERROR(#REF!/GAMSlim2!M103,"")</f>
        <v/>
      </c>
      <c r="O103" s="40" t="str">
        <f>IFERROR(#REF!/GAMSlim2!N103,"")</f>
        <v/>
      </c>
      <c r="P103" s="40" t="str">
        <f>IFERROR(#REF!/GAMSlim2!O103,"")</f>
        <v/>
      </c>
      <c r="Q103" s="40" t="str">
        <f>IFERROR(#REF!/GAMSlim2!P103,"")</f>
        <v/>
      </c>
      <c r="R103" s="40" t="str">
        <f>IFERROR(#REF!/GAMSlim2!Q103,"")</f>
        <v/>
      </c>
      <c r="S103" s="40" t="str">
        <f>IFERROR(#REF!/GAMSlim2!R103,"")</f>
        <v/>
      </c>
      <c r="T103" s="40" t="str">
        <f>IFERROR(#REF!/GAMSlim2!S103,"")</f>
        <v/>
      </c>
      <c r="U103" s="40" t="str">
        <f>IFERROR(#REF!/GAMSlim2!T103,"")</f>
        <v/>
      </c>
      <c r="V103" s="40" t="str">
        <f>IFERROR(#REF!/GAMSlim2!U103,"")</f>
        <v/>
      </c>
      <c r="W103" s="40" t="str">
        <f>IFERROR(#REF!/GAMSlim2!V103,"")</f>
        <v/>
      </c>
      <c r="X103" s="40" t="str">
        <f>IFERROR(#REF!/GAMSlim2!W103,"")</f>
        <v/>
      </c>
      <c r="Y103" s="40" t="str">
        <f>IFERROR(#REF!/GAMSlim2!X103,"")</f>
        <v/>
      </c>
      <c r="Z103" s="40" t="str">
        <f>IFERROR(#REF!/GAMSlim2!Y103,"")</f>
        <v/>
      </c>
      <c r="AA103" s="40" t="str">
        <f>IFERROR(#REF!/GAMSlim2!Z103,"")</f>
        <v/>
      </c>
      <c r="AB103" s="40" t="str">
        <f>IFERROR(#REF!/GAMSlim2!AA103,"")</f>
        <v/>
      </c>
      <c r="AC103" s="40" t="str">
        <f>IFERROR(#REF!/GAMSlim2!AB103,"")</f>
        <v/>
      </c>
      <c r="AD103" s="40" t="str">
        <f>IFERROR(#REF!/GAMSlim2!AC103,"")</f>
        <v/>
      </c>
      <c r="AE103" s="40" t="str">
        <f>IFERROR(#REF!/GAMSlim2!AD103,"")</f>
        <v/>
      </c>
      <c r="AF103" s="40" t="str">
        <f>IFERROR(#REF!/GAMSlim2!AE103,"")</f>
        <v/>
      </c>
      <c r="AG103" s="40" t="str">
        <f>IFERROR(#REF!/GAMSlim2!AF103,"")</f>
        <v/>
      </c>
      <c r="AH103" s="40" t="str">
        <f>IFERROR(#REF!/GAMSlim2!AG103,"")</f>
        <v/>
      </c>
      <c r="AI103" s="40" t="str">
        <f>IFERROR(#REF!/GAMSlim2!AH103,"")</f>
        <v/>
      </c>
      <c r="AJ103" s="40" t="str">
        <f>IFERROR(#REF!/GAMSlim2!AI103,"")</f>
        <v/>
      </c>
      <c r="AK103" s="40" t="str">
        <f>IFERROR(#REF!/GAMSlim2!AJ103,"")</f>
        <v/>
      </c>
      <c r="AL103" s="40" t="str">
        <f>IFERROR(#REF!/GAMSlim2!AK103,"")</f>
        <v/>
      </c>
      <c r="AM103" s="40" t="str">
        <f>IFERROR(#REF!/GAMSlim2!AL103,"")</f>
        <v/>
      </c>
      <c r="AN103" s="40" t="str">
        <f>IFERROR(#REF!/GAMSlim2!AM103,"")</f>
        <v/>
      </c>
      <c r="AO103" s="40" t="str">
        <f>IFERROR(#REF!/GAMSlim2!AN103,"")</f>
        <v/>
      </c>
      <c r="AP103" s="40" t="str">
        <f>IFERROR(#REF!/GAMSlim2!AO103,"")</f>
        <v/>
      </c>
      <c r="AQ103" s="40" t="str">
        <f>IFERROR(#REF!/GAMSlim2!AP103,"")</f>
        <v/>
      </c>
      <c r="AR103" s="40" t="str">
        <f>IFERROR(#REF!/GAMSlim2!AQ103,"")</f>
        <v/>
      </c>
      <c r="AS103" s="40" t="str">
        <f>IFERROR(#REF!/GAMSlim2!AR103,"")</f>
        <v/>
      </c>
      <c r="AT103" s="40" t="str">
        <f>IFERROR(#REF!/GAMSlim2!AS103,"")</f>
        <v/>
      </c>
      <c r="AU103" s="40" t="str">
        <f>IFERROR(#REF!/GAMSlim2!AT103,"")</f>
        <v/>
      </c>
      <c r="AV103" s="40" t="str">
        <f>IFERROR(#REF!/GAMSlim2!AU103,"")</f>
        <v/>
      </c>
      <c r="AW103" s="40" t="str">
        <f>IFERROR(#REF!/GAMSlim2!AV103,"")</f>
        <v/>
      </c>
      <c r="AX103" s="40" t="str">
        <f>IFERROR(#REF!/GAMSlim2!AW103,"")</f>
        <v/>
      </c>
      <c r="AY103" s="40" t="str">
        <f>IFERROR(#REF!/GAMSlim2!AX103,"")</f>
        <v/>
      </c>
      <c r="AZ103" s="40" t="str">
        <f>IFERROR(#REF!/GAMSlim2!AY103,"")</f>
        <v/>
      </c>
      <c r="BA103" s="40" t="str">
        <f>IFERROR(#REF!/GAMSlim2!AZ103,"")</f>
        <v/>
      </c>
      <c r="BB103" s="40" t="str">
        <f>IFERROR(#REF!/GAMSlim2!BA103,"")</f>
        <v/>
      </c>
      <c r="BC103" s="40" t="str">
        <f>IFERROR(#REF!/GAMSlim2!BB103,"")</f>
        <v/>
      </c>
      <c r="BD103" s="40" t="str">
        <f>IFERROR(#REF!/GAMSlim2!BC103,"")</f>
        <v/>
      </c>
      <c r="BE103" s="40" t="str">
        <f>IFERROR(#REF!/GAMSlim2!BD103,"")</f>
        <v/>
      </c>
      <c r="BF103" s="40" t="str">
        <f>IFERROR(#REF!/GAMSlim2!BE103,"")</f>
        <v/>
      </c>
      <c r="BG103" s="40" t="str">
        <f>IFERROR(#REF!/GAMSlim2!BF103,"")</f>
        <v/>
      </c>
      <c r="BH103" s="40" t="str">
        <f>IFERROR(#REF!/GAMSlim2!BG103,"")</f>
        <v/>
      </c>
      <c r="BI103" s="40" t="str">
        <f>IFERROR(#REF!/GAMSlim2!BH103,"")</f>
        <v/>
      </c>
      <c r="BJ103" s="40" t="str">
        <f>IFERROR(#REF!/GAMSlim2!BI103,"")</f>
        <v/>
      </c>
    </row>
    <row r="104" spans="1:62" x14ac:dyDescent="0.15">
      <c r="A104" t="e">
        <f>#REF!</f>
        <v>#REF!</v>
      </c>
      <c r="B104" t="str">
        <f>GAMSbase!A104</f>
        <v>Gross Output (trillion USD)</v>
      </c>
      <c r="C104" s="40" t="str">
        <f>IFERROR(#REF!/GAMSlim2!B104,"")</f>
        <v/>
      </c>
      <c r="D104" s="40" t="str">
        <f>IFERROR(#REF!/GAMSlim2!C104,"")</f>
        <v/>
      </c>
      <c r="E104" s="40" t="str">
        <f>IFERROR(#REF!/GAMSlim2!D104,"")</f>
        <v/>
      </c>
      <c r="F104" s="40" t="str">
        <f>IFERROR(#REF!/GAMSlim2!E104,"")</f>
        <v/>
      </c>
      <c r="G104" s="40" t="str">
        <f>IFERROR(#REF!/GAMSlim2!F104,"")</f>
        <v/>
      </c>
      <c r="H104" s="40" t="str">
        <f>IFERROR(#REF!/GAMSlim2!G104,"")</f>
        <v/>
      </c>
      <c r="I104" s="40" t="str">
        <f>IFERROR(#REF!/GAMSlim2!H104,"")</f>
        <v/>
      </c>
      <c r="J104" s="40" t="str">
        <f>IFERROR(#REF!/GAMSlim2!I104,"")</f>
        <v/>
      </c>
      <c r="K104" s="40" t="str">
        <f>IFERROR(#REF!/GAMSlim2!J104,"")</f>
        <v/>
      </c>
      <c r="L104" s="40" t="str">
        <f>IFERROR(#REF!/GAMSlim2!K104,"")</f>
        <v/>
      </c>
      <c r="M104" s="40" t="str">
        <f>IFERROR(#REF!/GAMSlim2!L104,"")</f>
        <v/>
      </c>
      <c r="N104" s="40" t="str">
        <f>IFERROR(#REF!/GAMSlim2!M104,"")</f>
        <v/>
      </c>
      <c r="O104" s="40" t="str">
        <f>IFERROR(#REF!/GAMSlim2!N104,"")</f>
        <v/>
      </c>
      <c r="P104" s="40" t="str">
        <f>IFERROR(#REF!/GAMSlim2!O104,"")</f>
        <v/>
      </c>
      <c r="Q104" s="40" t="str">
        <f>IFERROR(#REF!/GAMSlim2!P104,"")</f>
        <v/>
      </c>
      <c r="R104" s="40" t="str">
        <f>IFERROR(#REF!/GAMSlim2!Q104,"")</f>
        <v/>
      </c>
      <c r="S104" s="40" t="str">
        <f>IFERROR(#REF!/GAMSlim2!R104,"")</f>
        <v/>
      </c>
      <c r="T104" s="40" t="str">
        <f>IFERROR(#REF!/GAMSlim2!S104,"")</f>
        <v/>
      </c>
      <c r="U104" s="40" t="str">
        <f>IFERROR(#REF!/GAMSlim2!T104,"")</f>
        <v/>
      </c>
      <c r="V104" s="40" t="str">
        <f>IFERROR(#REF!/GAMSlim2!U104,"")</f>
        <v/>
      </c>
      <c r="W104" s="40" t="str">
        <f>IFERROR(#REF!/GAMSlim2!V104,"")</f>
        <v/>
      </c>
      <c r="X104" s="40" t="str">
        <f>IFERROR(#REF!/GAMSlim2!W104,"")</f>
        <v/>
      </c>
      <c r="Y104" s="40" t="str">
        <f>IFERROR(#REF!/GAMSlim2!X104,"")</f>
        <v/>
      </c>
      <c r="Z104" s="40" t="str">
        <f>IFERROR(#REF!/GAMSlim2!Y104,"")</f>
        <v/>
      </c>
      <c r="AA104" s="40" t="str">
        <f>IFERROR(#REF!/GAMSlim2!Z104,"")</f>
        <v/>
      </c>
      <c r="AB104" s="40" t="str">
        <f>IFERROR(#REF!/GAMSlim2!AA104,"")</f>
        <v/>
      </c>
      <c r="AC104" s="40" t="str">
        <f>IFERROR(#REF!/GAMSlim2!AB104,"")</f>
        <v/>
      </c>
      <c r="AD104" s="40" t="str">
        <f>IFERROR(#REF!/GAMSlim2!AC104,"")</f>
        <v/>
      </c>
      <c r="AE104" s="40" t="str">
        <f>IFERROR(#REF!/GAMSlim2!AD104,"")</f>
        <v/>
      </c>
      <c r="AF104" s="40" t="str">
        <f>IFERROR(#REF!/GAMSlim2!AE104,"")</f>
        <v/>
      </c>
      <c r="AG104" s="40" t="str">
        <f>IFERROR(#REF!/GAMSlim2!AF104,"")</f>
        <v/>
      </c>
      <c r="AH104" s="40" t="str">
        <f>IFERROR(#REF!/GAMSlim2!AG104,"")</f>
        <v/>
      </c>
      <c r="AI104" s="40" t="str">
        <f>IFERROR(#REF!/GAMSlim2!AH104,"")</f>
        <v/>
      </c>
      <c r="AJ104" s="40" t="str">
        <f>IFERROR(#REF!/GAMSlim2!AI104,"")</f>
        <v/>
      </c>
      <c r="AK104" s="40" t="str">
        <f>IFERROR(#REF!/GAMSlim2!AJ104,"")</f>
        <v/>
      </c>
      <c r="AL104" s="40" t="str">
        <f>IFERROR(#REF!/GAMSlim2!AK104,"")</f>
        <v/>
      </c>
      <c r="AM104" s="40" t="str">
        <f>IFERROR(#REF!/GAMSlim2!AL104,"")</f>
        <v/>
      </c>
      <c r="AN104" s="40" t="str">
        <f>IFERROR(#REF!/GAMSlim2!AM104,"")</f>
        <v/>
      </c>
      <c r="AO104" s="40" t="str">
        <f>IFERROR(#REF!/GAMSlim2!AN104,"")</f>
        <v/>
      </c>
      <c r="AP104" s="40" t="str">
        <f>IFERROR(#REF!/GAMSlim2!AO104,"")</f>
        <v/>
      </c>
      <c r="AQ104" s="40" t="str">
        <f>IFERROR(#REF!/GAMSlim2!AP104,"")</f>
        <v/>
      </c>
      <c r="AR104" s="40" t="str">
        <f>IFERROR(#REF!/GAMSlim2!AQ104,"")</f>
        <v/>
      </c>
      <c r="AS104" s="40" t="str">
        <f>IFERROR(#REF!/GAMSlim2!AR104,"")</f>
        <v/>
      </c>
      <c r="AT104" s="40" t="str">
        <f>IFERROR(#REF!/GAMSlim2!AS104,"")</f>
        <v/>
      </c>
      <c r="AU104" s="40" t="str">
        <f>IFERROR(#REF!/GAMSlim2!AT104,"")</f>
        <v/>
      </c>
      <c r="AV104" s="40" t="str">
        <f>IFERROR(#REF!/GAMSlim2!AU104,"")</f>
        <v/>
      </c>
      <c r="AW104" s="40" t="str">
        <f>IFERROR(#REF!/GAMSlim2!AV104,"")</f>
        <v/>
      </c>
      <c r="AX104" s="40" t="str">
        <f>IFERROR(#REF!/GAMSlim2!AW104,"")</f>
        <v/>
      </c>
      <c r="AY104" s="40" t="str">
        <f>IFERROR(#REF!/GAMSlim2!AX104,"")</f>
        <v/>
      </c>
      <c r="AZ104" s="40" t="str">
        <f>IFERROR(#REF!/GAMSlim2!AY104,"")</f>
        <v/>
      </c>
      <c r="BA104" s="40" t="str">
        <f>IFERROR(#REF!/GAMSlim2!AZ104,"")</f>
        <v/>
      </c>
      <c r="BB104" s="40" t="str">
        <f>IFERROR(#REF!/GAMSlim2!BA104,"")</f>
        <v/>
      </c>
      <c r="BC104" s="40" t="str">
        <f>IFERROR(#REF!/GAMSlim2!BB104,"")</f>
        <v/>
      </c>
      <c r="BD104" s="40" t="str">
        <f>IFERROR(#REF!/GAMSlim2!BC104,"")</f>
        <v/>
      </c>
      <c r="BE104" s="40" t="str">
        <f>IFERROR(#REF!/GAMSlim2!BD104,"")</f>
        <v/>
      </c>
      <c r="BF104" s="40" t="str">
        <f>IFERROR(#REF!/GAMSlim2!BE104,"")</f>
        <v/>
      </c>
      <c r="BG104" s="40" t="str">
        <f>IFERROR(#REF!/GAMSlim2!BF104,"")</f>
        <v/>
      </c>
      <c r="BH104" s="40" t="str">
        <f>IFERROR(#REF!/GAMSlim2!BG104,"")</f>
        <v/>
      </c>
      <c r="BI104" s="40" t="str">
        <f>IFERROR(#REF!/GAMSlim2!BH104,"")</f>
        <v/>
      </c>
      <c r="BJ104" s="40" t="str">
        <f>IFERROR(#REF!/GAMSlim2!BI104,"")</f>
        <v/>
      </c>
    </row>
    <row r="105" spans="1:62" x14ac:dyDescent="0.15">
      <c r="A105" t="e">
        <f>#REF!</f>
        <v>#REF!</v>
      </c>
      <c r="B105" t="str">
        <f>GAMSbase!A105</f>
        <v>Climate Damages (fraction of gross output)</v>
      </c>
      <c r="C105" s="40" t="str">
        <f>IFERROR(#REF!/GAMSlim2!B105,"")</f>
        <v/>
      </c>
      <c r="D105" s="40" t="str">
        <f>IFERROR(#REF!/GAMSlim2!C105,"")</f>
        <v/>
      </c>
      <c r="E105" s="40" t="str">
        <f>IFERROR(#REF!/GAMSlim2!D105,"")</f>
        <v/>
      </c>
      <c r="F105" s="40" t="str">
        <f>IFERROR(#REF!/GAMSlim2!E105,"")</f>
        <v/>
      </c>
      <c r="G105" s="40" t="str">
        <f>IFERROR(#REF!/GAMSlim2!F105,"")</f>
        <v/>
      </c>
      <c r="H105" s="40" t="str">
        <f>IFERROR(#REF!/GAMSlim2!G105,"")</f>
        <v/>
      </c>
      <c r="I105" s="40" t="str">
        <f>IFERROR(#REF!/GAMSlim2!H105,"")</f>
        <v/>
      </c>
      <c r="J105" s="40" t="str">
        <f>IFERROR(#REF!/GAMSlim2!I105,"")</f>
        <v/>
      </c>
      <c r="K105" s="40" t="str">
        <f>IFERROR(#REF!/GAMSlim2!J105,"")</f>
        <v/>
      </c>
      <c r="L105" s="40" t="str">
        <f>IFERROR(#REF!/GAMSlim2!K105,"")</f>
        <v/>
      </c>
      <c r="M105" s="40" t="str">
        <f>IFERROR(#REF!/GAMSlim2!L105,"")</f>
        <v/>
      </c>
      <c r="N105" s="40" t="str">
        <f>IFERROR(#REF!/GAMSlim2!M105,"")</f>
        <v/>
      </c>
      <c r="O105" s="40" t="str">
        <f>IFERROR(#REF!/GAMSlim2!N105,"")</f>
        <v/>
      </c>
      <c r="P105" s="40" t="str">
        <f>IFERROR(#REF!/GAMSlim2!O105,"")</f>
        <v/>
      </c>
      <c r="Q105" s="40" t="str">
        <f>IFERROR(#REF!/GAMSlim2!P105,"")</f>
        <v/>
      </c>
      <c r="R105" s="40" t="str">
        <f>IFERROR(#REF!/GAMSlim2!Q105,"")</f>
        <v/>
      </c>
      <c r="S105" s="40" t="str">
        <f>IFERROR(#REF!/GAMSlim2!R105,"")</f>
        <v/>
      </c>
      <c r="T105" s="40" t="str">
        <f>IFERROR(#REF!/GAMSlim2!S105,"")</f>
        <v/>
      </c>
      <c r="U105" s="40" t="str">
        <f>IFERROR(#REF!/GAMSlim2!T105,"")</f>
        <v/>
      </c>
      <c r="V105" s="40" t="str">
        <f>IFERROR(#REF!/GAMSlim2!U105,"")</f>
        <v/>
      </c>
      <c r="W105" s="40" t="str">
        <f>IFERROR(#REF!/GAMSlim2!V105,"")</f>
        <v/>
      </c>
      <c r="X105" s="40" t="str">
        <f>IFERROR(#REF!/GAMSlim2!W105,"")</f>
        <v/>
      </c>
      <c r="Y105" s="40" t="str">
        <f>IFERROR(#REF!/GAMSlim2!X105,"")</f>
        <v/>
      </c>
      <c r="Z105" s="40" t="str">
        <f>IFERROR(#REF!/GAMSlim2!Y105,"")</f>
        <v/>
      </c>
      <c r="AA105" s="40" t="str">
        <f>IFERROR(#REF!/GAMSlim2!Z105,"")</f>
        <v/>
      </c>
      <c r="AB105" s="40" t="str">
        <f>IFERROR(#REF!/GAMSlim2!AA105,"")</f>
        <v/>
      </c>
      <c r="AC105" s="40" t="str">
        <f>IFERROR(#REF!/GAMSlim2!AB105,"")</f>
        <v/>
      </c>
      <c r="AD105" s="40" t="str">
        <f>IFERROR(#REF!/GAMSlim2!AC105,"")</f>
        <v/>
      </c>
      <c r="AE105" s="40" t="str">
        <f>IFERROR(#REF!/GAMSlim2!AD105,"")</f>
        <v/>
      </c>
      <c r="AF105" s="40" t="str">
        <f>IFERROR(#REF!/GAMSlim2!AE105,"")</f>
        <v/>
      </c>
      <c r="AG105" s="40" t="str">
        <f>IFERROR(#REF!/GAMSlim2!AF105,"")</f>
        <v/>
      </c>
      <c r="AH105" s="40" t="str">
        <f>IFERROR(#REF!/GAMSlim2!AG105,"")</f>
        <v/>
      </c>
      <c r="AI105" s="40" t="str">
        <f>IFERROR(#REF!/GAMSlim2!AH105,"")</f>
        <v/>
      </c>
      <c r="AJ105" s="40" t="str">
        <f>IFERROR(#REF!/GAMSlim2!AI105,"")</f>
        <v/>
      </c>
      <c r="AK105" s="40" t="str">
        <f>IFERROR(#REF!/GAMSlim2!AJ105,"")</f>
        <v/>
      </c>
      <c r="AL105" s="40" t="str">
        <f>IFERROR(#REF!/GAMSlim2!AK105,"")</f>
        <v/>
      </c>
      <c r="AM105" s="40" t="str">
        <f>IFERROR(#REF!/GAMSlim2!AL105,"")</f>
        <v/>
      </c>
      <c r="AN105" s="40" t="str">
        <f>IFERROR(#REF!/GAMSlim2!AM105,"")</f>
        <v/>
      </c>
      <c r="AO105" s="40" t="str">
        <f>IFERROR(#REF!/GAMSlim2!AN105,"")</f>
        <v/>
      </c>
      <c r="AP105" s="40" t="str">
        <f>IFERROR(#REF!/GAMSlim2!AO105,"")</f>
        <v/>
      </c>
      <c r="AQ105" s="40" t="str">
        <f>IFERROR(#REF!/GAMSlim2!AP105,"")</f>
        <v/>
      </c>
      <c r="AR105" s="40" t="str">
        <f>IFERROR(#REF!/GAMSlim2!AQ105,"")</f>
        <v/>
      </c>
      <c r="AS105" s="40" t="str">
        <f>IFERROR(#REF!/GAMSlim2!AR105,"")</f>
        <v/>
      </c>
      <c r="AT105" s="40" t="str">
        <f>IFERROR(#REF!/GAMSlim2!AS105,"")</f>
        <v/>
      </c>
      <c r="AU105" s="40" t="str">
        <f>IFERROR(#REF!/GAMSlim2!AT105,"")</f>
        <v/>
      </c>
      <c r="AV105" s="40" t="str">
        <f>IFERROR(#REF!/GAMSlim2!AU105,"")</f>
        <v/>
      </c>
      <c r="AW105" s="40" t="str">
        <f>IFERROR(#REF!/GAMSlim2!AV105,"")</f>
        <v/>
      </c>
      <c r="AX105" s="40" t="str">
        <f>IFERROR(#REF!/GAMSlim2!AW105,"")</f>
        <v/>
      </c>
      <c r="AY105" s="40" t="str">
        <f>IFERROR(#REF!/GAMSlim2!AX105,"")</f>
        <v/>
      </c>
      <c r="AZ105" s="40" t="str">
        <f>IFERROR(#REF!/GAMSlim2!AY105,"")</f>
        <v/>
      </c>
      <c r="BA105" s="40" t="str">
        <f>IFERROR(#REF!/GAMSlim2!AZ105,"")</f>
        <v/>
      </c>
      <c r="BB105" s="40" t="str">
        <f>IFERROR(#REF!/GAMSlim2!BA105,"")</f>
        <v/>
      </c>
      <c r="BC105" s="40" t="str">
        <f>IFERROR(#REF!/GAMSlim2!BB105,"")</f>
        <v/>
      </c>
      <c r="BD105" s="40" t="str">
        <f>IFERROR(#REF!/GAMSlim2!BC105,"")</f>
        <v/>
      </c>
      <c r="BE105" s="40" t="str">
        <f>IFERROR(#REF!/GAMSlim2!BD105,"")</f>
        <v/>
      </c>
      <c r="BF105" s="40" t="str">
        <f>IFERROR(#REF!/GAMSlim2!BE105,"")</f>
        <v/>
      </c>
      <c r="BG105" s="40" t="str">
        <f>IFERROR(#REF!/GAMSlim2!BF105,"")</f>
        <v/>
      </c>
      <c r="BH105" s="40" t="str">
        <f>IFERROR(#REF!/GAMSlim2!BG105,"")</f>
        <v/>
      </c>
      <c r="BI105" s="40" t="str">
        <f>IFERROR(#REF!/GAMSlim2!BH105,"")</f>
        <v/>
      </c>
      <c r="BJ105" s="40" t="str">
        <f>IFERROR(#REF!/GAMSlim2!BI105,"")</f>
        <v/>
      </c>
    </row>
    <row r="106" spans="1:62" x14ac:dyDescent="0.15">
      <c r="A106" t="e">
        <f>#REF!</f>
        <v>#REF!</v>
      </c>
      <c r="B106" t="str">
        <f>GAMSbase!A106</f>
        <v>Climate damages (trillion USD)</v>
      </c>
      <c r="C106" s="40" t="str">
        <f>IFERROR(#REF!/GAMSlim2!B106,"")</f>
        <v/>
      </c>
      <c r="D106" s="40" t="str">
        <f>IFERROR(#REF!/GAMSlim2!C106,"")</f>
        <v/>
      </c>
      <c r="E106" s="40" t="str">
        <f>IFERROR(#REF!/GAMSlim2!D106,"")</f>
        <v/>
      </c>
      <c r="F106" s="40" t="str">
        <f>IFERROR(#REF!/GAMSlim2!E106,"")</f>
        <v/>
      </c>
      <c r="G106" s="40" t="str">
        <f>IFERROR(#REF!/GAMSlim2!F106,"")</f>
        <v/>
      </c>
      <c r="H106" s="40" t="str">
        <f>IFERROR(#REF!/GAMSlim2!G106,"")</f>
        <v/>
      </c>
      <c r="I106" s="40" t="str">
        <f>IFERROR(#REF!/GAMSlim2!H106,"")</f>
        <v/>
      </c>
      <c r="J106" s="40" t="str">
        <f>IFERROR(#REF!/GAMSlim2!I106,"")</f>
        <v/>
      </c>
      <c r="K106" s="40" t="str">
        <f>IFERROR(#REF!/GAMSlim2!J106,"")</f>
        <v/>
      </c>
      <c r="L106" s="40" t="str">
        <f>IFERROR(#REF!/GAMSlim2!K106,"")</f>
        <v/>
      </c>
      <c r="M106" s="40" t="str">
        <f>IFERROR(#REF!/GAMSlim2!L106,"")</f>
        <v/>
      </c>
      <c r="N106" s="40" t="str">
        <f>IFERROR(#REF!/GAMSlim2!M106,"")</f>
        <v/>
      </c>
      <c r="O106" s="40" t="str">
        <f>IFERROR(#REF!/GAMSlim2!N106,"")</f>
        <v/>
      </c>
      <c r="P106" s="40" t="str">
        <f>IFERROR(#REF!/GAMSlim2!O106,"")</f>
        <v/>
      </c>
      <c r="Q106" s="40" t="str">
        <f>IFERROR(#REF!/GAMSlim2!P106,"")</f>
        <v/>
      </c>
      <c r="R106" s="40" t="str">
        <f>IFERROR(#REF!/GAMSlim2!Q106,"")</f>
        <v/>
      </c>
      <c r="S106" s="40" t="str">
        <f>IFERROR(#REF!/GAMSlim2!R106,"")</f>
        <v/>
      </c>
      <c r="T106" s="40" t="str">
        <f>IFERROR(#REF!/GAMSlim2!S106,"")</f>
        <v/>
      </c>
      <c r="U106" s="40" t="str">
        <f>IFERROR(#REF!/GAMSlim2!T106,"")</f>
        <v/>
      </c>
      <c r="V106" s="40" t="str">
        <f>IFERROR(#REF!/GAMSlim2!U106,"")</f>
        <v/>
      </c>
      <c r="W106" s="40" t="str">
        <f>IFERROR(#REF!/GAMSlim2!V106,"")</f>
        <v/>
      </c>
      <c r="X106" s="40" t="str">
        <f>IFERROR(#REF!/GAMSlim2!W106,"")</f>
        <v/>
      </c>
      <c r="Y106" s="40" t="str">
        <f>IFERROR(#REF!/GAMSlim2!X106,"")</f>
        <v/>
      </c>
      <c r="Z106" s="40" t="str">
        <f>IFERROR(#REF!/GAMSlim2!Y106,"")</f>
        <v/>
      </c>
      <c r="AA106" s="40" t="str">
        <f>IFERROR(#REF!/GAMSlim2!Z106,"")</f>
        <v/>
      </c>
      <c r="AB106" s="40" t="str">
        <f>IFERROR(#REF!/GAMSlim2!AA106,"")</f>
        <v/>
      </c>
      <c r="AC106" s="40" t="str">
        <f>IFERROR(#REF!/GAMSlim2!AB106,"")</f>
        <v/>
      </c>
      <c r="AD106" s="40" t="str">
        <f>IFERROR(#REF!/GAMSlim2!AC106,"")</f>
        <v/>
      </c>
      <c r="AE106" s="40" t="str">
        <f>IFERROR(#REF!/GAMSlim2!AD106,"")</f>
        <v/>
      </c>
      <c r="AF106" s="40" t="str">
        <f>IFERROR(#REF!/GAMSlim2!AE106,"")</f>
        <v/>
      </c>
      <c r="AG106" s="40" t="str">
        <f>IFERROR(#REF!/GAMSlim2!AF106,"")</f>
        <v/>
      </c>
      <c r="AH106" s="40" t="str">
        <f>IFERROR(#REF!/GAMSlim2!AG106,"")</f>
        <v/>
      </c>
      <c r="AI106" s="40" t="str">
        <f>IFERROR(#REF!/GAMSlim2!AH106,"")</f>
        <v/>
      </c>
      <c r="AJ106" s="40" t="str">
        <f>IFERROR(#REF!/GAMSlim2!AI106,"")</f>
        <v/>
      </c>
      <c r="AK106" s="40" t="str">
        <f>IFERROR(#REF!/GAMSlim2!AJ106,"")</f>
        <v/>
      </c>
      <c r="AL106" s="40" t="str">
        <f>IFERROR(#REF!/GAMSlim2!AK106,"")</f>
        <v/>
      </c>
      <c r="AM106" s="40" t="str">
        <f>IFERROR(#REF!/GAMSlim2!AL106,"")</f>
        <v/>
      </c>
      <c r="AN106" s="40" t="str">
        <f>IFERROR(#REF!/GAMSlim2!AM106,"")</f>
        <v/>
      </c>
      <c r="AO106" s="40" t="str">
        <f>IFERROR(#REF!/GAMSlim2!AN106,"")</f>
        <v/>
      </c>
      <c r="AP106" s="40" t="str">
        <f>IFERROR(#REF!/GAMSlim2!AO106,"")</f>
        <v/>
      </c>
      <c r="AQ106" s="40" t="str">
        <f>IFERROR(#REF!/GAMSlim2!AP106,"")</f>
        <v/>
      </c>
      <c r="AR106" s="40" t="str">
        <f>IFERROR(#REF!/GAMSlim2!AQ106,"")</f>
        <v/>
      </c>
      <c r="AS106" s="40" t="str">
        <f>IFERROR(#REF!/GAMSlim2!AR106,"")</f>
        <v/>
      </c>
      <c r="AT106" s="40" t="str">
        <f>IFERROR(#REF!/GAMSlim2!AS106,"")</f>
        <v/>
      </c>
      <c r="AU106" s="40" t="str">
        <f>IFERROR(#REF!/GAMSlim2!AT106,"")</f>
        <v/>
      </c>
      <c r="AV106" s="40" t="str">
        <f>IFERROR(#REF!/GAMSlim2!AU106,"")</f>
        <v/>
      </c>
      <c r="AW106" s="40" t="str">
        <f>IFERROR(#REF!/GAMSlim2!AV106,"")</f>
        <v/>
      </c>
      <c r="AX106" s="40" t="str">
        <f>IFERROR(#REF!/GAMSlim2!AW106,"")</f>
        <v/>
      </c>
      <c r="AY106" s="40" t="str">
        <f>IFERROR(#REF!/GAMSlim2!AX106,"")</f>
        <v/>
      </c>
      <c r="AZ106" s="40" t="str">
        <f>IFERROR(#REF!/GAMSlim2!AY106,"")</f>
        <v/>
      </c>
      <c r="BA106" s="40" t="str">
        <f>IFERROR(#REF!/GAMSlim2!AZ106,"")</f>
        <v/>
      </c>
      <c r="BB106" s="40" t="str">
        <f>IFERROR(#REF!/GAMSlim2!BA106,"")</f>
        <v/>
      </c>
      <c r="BC106" s="40" t="str">
        <f>IFERROR(#REF!/GAMSlim2!BB106,"")</f>
        <v/>
      </c>
      <c r="BD106" s="40" t="str">
        <f>IFERROR(#REF!/GAMSlim2!BC106,"")</f>
        <v/>
      </c>
      <c r="BE106" s="40" t="str">
        <f>IFERROR(#REF!/GAMSlim2!BD106,"")</f>
        <v/>
      </c>
      <c r="BF106" s="40" t="str">
        <f>IFERROR(#REF!/GAMSlim2!BE106,"")</f>
        <v/>
      </c>
      <c r="BG106" s="40" t="str">
        <f>IFERROR(#REF!/GAMSlim2!BF106,"")</f>
        <v/>
      </c>
      <c r="BH106" s="40" t="str">
        <f>IFERROR(#REF!/GAMSlim2!BG106,"")</f>
        <v/>
      </c>
      <c r="BI106" s="40" t="str">
        <f>IFERROR(#REF!/GAMSlim2!BH106,"")</f>
        <v/>
      </c>
      <c r="BJ106" s="40" t="str">
        <f>IFERROR(#REF!/GAMSlim2!BI106,"")</f>
        <v/>
      </c>
    </row>
    <row r="107" spans="1:62" x14ac:dyDescent="0.15">
      <c r="A107" t="e">
        <f>#REF!</f>
        <v>#REF!</v>
      </c>
      <c r="B107" t="str">
        <f>GAMSbase!A107</f>
        <v>Output post-damages yet pre-abatement</v>
      </c>
      <c r="C107" s="40" t="str">
        <f>IFERROR(#REF!/GAMSlim2!B107,"")</f>
        <v/>
      </c>
      <c r="D107" s="40" t="str">
        <f>IFERROR(#REF!/GAMSlim2!C107,"")</f>
        <v/>
      </c>
      <c r="E107" s="40" t="str">
        <f>IFERROR(#REF!/GAMSlim2!D107,"")</f>
        <v/>
      </c>
      <c r="F107" s="40" t="str">
        <f>IFERROR(#REF!/GAMSlim2!E107,"")</f>
        <v/>
      </c>
      <c r="G107" s="40" t="str">
        <f>IFERROR(#REF!/GAMSlim2!F107,"")</f>
        <v/>
      </c>
      <c r="H107" s="40" t="str">
        <f>IFERROR(#REF!/GAMSlim2!G107,"")</f>
        <v/>
      </c>
      <c r="I107" s="40" t="str">
        <f>IFERROR(#REF!/GAMSlim2!H107,"")</f>
        <v/>
      </c>
      <c r="J107" s="40" t="str">
        <f>IFERROR(#REF!/GAMSlim2!I107,"")</f>
        <v/>
      </c>
      <c r="K107" s="40" t="str">
        <f>IFERROR(#REF!/GAMSlim2!J107,"")</f>
        <v/>
      </c>
      <c r="L107" s="40" t="str">
        <f>IFERROR(#REF!/GAMSlim2!K107,"")</f>
        <v/>
      </c>
      <c r="M107" s="40" t="str">
        <f>IFERROR(#REF!/GAMSlim2!L107,"")</f>
        <v/>
      </c>
      <c r="N107" s="40" t="str">
        <f>IFERROR(#REF!/GAMSlim2!M107,"")</f>
        <v/>
      </c>
      <c r="O107" s="40" t="str">
        <f>IFERROR(#REF!/GAMSlim2!N107,"")</f>
        <v/>
      </c>
      <c r="P107" s="40" t="str">
        <f>IFERROR(#REF!/GAMSlim2!O107,"")</f>
        <v/>
      </c>
      <c r="Q107" s="40" t="str">
        <f>IFERROR(#REF!/GAMSlim2!P107,"")</f>
        <v/>
      </c>
      <c r="R107" s="40" t="str">
        <f>IFERROR(#REF!/GAMSlim2!Q107,"")</f>
        <v/>
      </c>
      <c r="S107" s="40" t="str">
        <f>IFERROR(#REF!/GAMSlim2!R107,"")</f>
        <v/>
      </c>
      <c r="T107" s="40" t="str">
        <f>IFERROR(#REF!/GAMSlim2!S107,"")</f>
        <v/>
      </c>
      <c r="U107" s="40" t="str">
        <f>IFERROR(#REF!/GAMSlim2!T107,"")</f>
        <v/>
      </c>
      <c r="V107" s="40" t="str">
        <f>IFERROR(#REF!/GAMSlim2!U107,"")</f>
        <v/>
      </c>
      <c r="W107" s="40" t="str">
        <f>IFERROR(#REF!/GAMSlim2!V107,"")</f>
        <v/>
      </c>
      <c r="X107" s="40" t="str">
        <f>IFERROR(#REF!/GAMSlim2!W107,"")</f>
        <v/>
      </c>
      <c r="Y107" s="40" t="str">
        <f>IFERROR(#REF!/GAMSlim2!X107,"")</f>
        <v/>
      </c>
      <c r="Z107" s="40" t="str">
        <f>IFERROR(#REF!/GAMSlim2!Y107,"")</f>
        <v/>
      </c>
      <c r="AA107" s="40" t="str">
        <f>IFERROR(#REF!/GAMSlim2!Z107,"")</f>
        <v/>
      </c>
      <c r="AB107" s="40" t="str">
        <f>IFERROR(#REF!/GAMSlim2!AA107,"")</f>
        <v/>
      </c>
      <c r="AC107" s="40" t="str">
        <f>IFERROR(#REF!/GAMSlim2!AB107,"")</f>
        <v/>
      </c>
      <c r="AD107" s="40" t="str">
        <f>IFERROR(#REF!/GAMSlim2!AC107,"")</f>
        <v/>
      </c>
      <c r="AE107" s="40" t="str">
        <f>IFERROR(#REF!/GAMSlim2!AD107,"")</f>
        <v/>
      </c>
      <c r="AF107" s="40" t="str">
        <f>IFERROR(#REF!/GAMSlim2!AE107,"")</f>
        <v/>
      </c>
      <c r="AG107" s="40" t="str">
        <f>IFERROR(#REF!/GAMSlim2!AF107,"")</f>
        <v/>
      </c>
      <c r="AH107" s="40" t="str">
        <f>IFERROR(#REF!/GAMSlim2!AG107,"")</f>
        <v/>
      </c>
      <c r="AI107" s="40" t="str">
        <f>IFERROR(#REF!/GAMSlim2!AH107,"")</f>
        <v/>
      </c>
      <c r="AJ107" s="40" t="str">
        <f>IFERROR(#REF!/GAMSlim2!AI107,"")</f>
        <v/>
      </c>
      <c r="AK107" s="40" t="str">
        <f>IFERROR(#REF!/GAMSlim2!AJ107,"")</f>
        <v/>
      </c>
      <c r="AL107" s="40" t="str">
        <f>IFERROR(#REF!/GAMSlim2!AK107,"")</f>
        <v/>
      </c>
      <c r="AM107" s="40" t="str">
        <f>IFERROR(#REF!/GAMSlim2!AL107,"")</f>
        <v/>
      </c>
      <c r="AN107" s="40" t="str">
        <f>IFERROR(#REF!/GAMSlim2!AM107,"")</f>
        <v/>
      </c>
      <c r="AO107" s="40" t="str">
        <f>IFERROR(#REF!/GAMSlim2!AN107,"")</f>
        <v/>
      </c>
      <c r="AP107" s="40" t="str">
        <f>IFERROR(#REF!/GAMSlim2!AO107,"")</f>
        <v/>
      </c>
      <c r="AQ107" s="40" t="str">
        <f>IFERROR(#REF!/GAMSlim2!AP107,"")</f>
        <v/>
      </c>
      <c r="AR107" s="40" t="str">
        <f>IFERROR(#REF!/GAMSlim2!AQ107,"")</f>
        <v/>
      </c>
      <c r="AS107" s="40" t="str">
        <f>IFERROR(#REF!/GAMSlim2!AR107,"")</f>
        <v/>
      </c>
      <c r="AT107" s="40" t="str">
        <f>IFERROR(#REF!/GAMSlim2!AS107,"")</f>
        <v/>
      </c>
      <c r="AU107" s="40" t="str">
        <f>IFERROR(#REF!/GAMSlim2!AT107,"")</f>
        <v/>
      </c>
      <c r="AV107" s="40" t="str">
        <f>IFERROR(#REF!/GAMSlim2!AU107,"")</f>
        <v/>
      </c>
      <c r="AW107" s="40" t="str">
        <f>IFERROR(#REF!/GAMSlim2!AV107,"")</f>
        <v/>
      </c>
      <c r="AX107" s="40" t="str">
        <f>IFERROR(#REF!/GAMSlim2!AW107,"")</f>
        <v/>
      </c>
      <c r="AY107" s="40" t="str">
        <f>IFERROR(#REF!/GAMSlim2!AX107,"")</f>
        <v/>
      </c>
      <c r="AZ107" s="40" t="str">
        <f>IFERROR(#REF!/GAMSlim2!AY107,"")</f>
        <v/>
      </c>
      <c r="BA107" s="40" t="str">
        <f>IFERROR(#REF!/GAMSlim2!AZ107,"")</f>
        <v/>
      </c>
      <c r="BB107" s="40" t="str">
        <f>IFERROR(#REF!/GAMSlim2!BA107,"")</f>
        <v/>
      </c>
      <c r="BC107" s="40" t="str">
        <f>IFERROR(#REF!/GAMSlim2!BB107,"")</f>
        <v/>
      </c>
      <c r="BD107" s="40" t="str">
        <f>IFERROR(#REF!/GAMSlim2!BC107,"")</f>
        <v/>
      </c>
      <c r="BE107" s="40" t="str">
        <f>IFERROR(#REF!/GAMSlim2!BD107,"")</f>
        <v/>
      </c>
      <c r="BF107" s="40" t="str">
        <f>IFERROR(#REF!/GAMSlim2!BE107,"")</f>
        <v/>
      </c>
      <c r="BG107" s="40" t="str">
        <f>IFERROR(#REF!/GAMSlim2!BF107,"")</f>
        <v/>
      </c>
      <c r="BH107" s="40" t="str">
        <f>IFERROR(#REF!/GAMSlim2!BG107,"")</f>
        <v/>
      </c>
      <c r="BI107" s="40" t="str">
        <f>IFERROR(#REF!/GAMSlim2!BH107,"")</f>
        <v/>
      </c>
      <c r="BJ107" s="40" t="str">
        <f>IFERROR(#REF!/GAMSlim2!BI107,"")</f>
        <v/>
      </c>
    </row>
    <row r="108" spans="1:62" x14ac:dyDescent="0.15">
      <c r="A108" t="e">
        <f>#REF!</f>
        <v>#REF!</v>
      </c>
      <c r="B108" t="str">
        <f>GAMSbase!A108</f>
        <v>Abatement cost (fraction of gross output)</v>
      </c>
      <c r="C108" s="40" t="str">
        <f>IFERROR(#REF!/GAMSlim2!B108,"")</f>
        <v/>
      </c>
      <c r="D108" s="40" t="str">
        <f>IFERROR(#REF!/GAMSlim2!C108,"")</f>
        <v/>
      </c>
      <c r="E108" s="40" t="str">
        <f>IFERROR(#REF!/GAMSlim2!D108,"")</f>
        <v/>
      </c>
      <c r="F108" s="40" t="str">
        <f>IFERROR(#REF!/GAMSlim2!E108,"")</f>
        <v/>
      </c>
      <c r="G108" s="40" t="str">
        <f>IFERROR(#REF!/GAMSlim2!F108,"")</f>
        <v/>
      </c>
      <c r="H108" s="40" t="str">
        <f>IFERROR(#REF!/GAMSlim2!G108,"")</f>
        <v/>
      </c>
      <c r="I108" s="40" t="str">
        <f>IFERROR(#REF!/GAMSlim2!H108,"")</f>
        <v/>
      </c>
      <c r="J108" s="40" t="str">
        <f>IFERROR(#REF!/GAMSlim2!I108,"")</f>
        <v/>
      </c>
      <c r="K108" s="40" t="str">
        <f>IFERROR(#REF!/GAMSlim2!J108,"")</f>
        <v/>
      </c>
      <c r="L108" s="40" t="str">
        <f>IFERROR(#REF!/GAMSlim2!K108,"")</f>
        <v/>
      </c>
      <c r="M108" s="40" t="str">
        <f>IFERROR(#REF!/GAMSlim2!L108,"")</f>
        <v/>
      </c>
      <c r="N108" s="40" t="str">
        <f>IFERROR(#REF!/GAMSlim2!M108,"")</f>
        <v/>
      </c>
      <c r="O108" s="40" t="str">
        <f>IFERROR(#REF!/GAMSlim2!N108,"")</f>
        <v/>
      </c>
      <c r="P108" s="40" t="str">
        <f>IFERROR(#REF!/GAMSlim2!O108,"")</f>
        <v/>
      </c>
      <c r="Q108" s="40" t="str">
        <f>IFERROR(#REF!/GAMSlim2!P108,"")</f>
        <v/>
      </c>
      <c r="R108" s="40" t="str">
        <f>IFERROR(#REF!/GAMSlim2!Q108,"")</f>
        <v/>
      </c>
      <c r="S108" s="40" t="str">
        <f>IFERROR(#REF!/GAMSlim2!R108,"")</f>
        <v/>
      </c>
      <c r="T108" s="40" t="str">
        <f>IFERROR(#REF!/GAMSlim2!S108,"")</f>
        <v/>
      </c>
      <c r="U108" s="40" t="str">
        <f>IFERROR(#REF!/GAMSlim2!T108,"")</f>
        <v/>
      </c>
      <c r="V108" s="40" t="str">
        <f>IFERROR(#REF!/GAMSlim2!U108,"")</f>
        <v/>
      </c>
      <c r="W108" s="40" t="str">
        <f>IFERROR(#REF!/GAMSlim2!V108,"")</f>
        <v/>
      </c>
      <c r="X108" s="40" t="str">
        <f>IFERROR(#REF!/GAMSlim2!W108,"")</f>
        <v/>
      </c>
      <c r="Y108" s="40" t="str">
        <f>IFERROR(#REF!/GAMSlim2!X108,"")</f>
        <v/>
      </c>
      <c r="Z108" s="40" t="str">
        <f>IFERROR(#REF!/GAMSlim2!Y108,"")</f>
        <v/>
      </c>
      <c r="AA108" s="40" t="str">
        <f>IFERROR(#REF!/GAMSlim2!Z108,"")</f>
        <v/>
      </c>
      <c r="AB108" s="40" t="str">
        <f>IFERROR(#REF!/GAMSlim2!AA108,"")</f>
        <v/>
      </c>
      <c r="AC108" s="40" t="str">
        <f>IFERROR(#REF!/GAMSlim2!AB108,"")</f>
        <v/>
      </c>
      <c r="AD108" s="40" t="str">
        <f>IFERROR(#REF!/GAMSlim2!AC108,"")</f>
        <v/>
      </c>
      <c r="AE108" s="40" t="str">
        <f>IFERROR(#REF!/GAMSlim2!AD108,"")</f>
        <v/>
      </c>
      <c r="AF108" s="40" t="str">
        <f>IFERROR(#REF!/GAMSlim2!AE108,"")</f>
        <v/>
      </c>
      <c r="AG108" s="40" t="str">
        <f>IFERROR(#REF!/GAMSlim2!AF108,"")</f>
        <v/>
      </c>
      <c r="AH108" s="40" t="str">
        <f>IFERROR(#REF!/GAMSlim2!AG108,"")</f>
        <v/>
      </c>
      <c r="AI108" s="40" t="str">
        <f>IFERROR(#REF!/GAMSlim2!AH108,"")</f>
        <v/>
      </c>
      <c r="AJ108" s="40" t="str">
        <f>IFERROR(#REF!/GAMSlim2!AI108,"")</f>
        <v/>
      </c>
      <c r="AK108" s="40" t="str">
        <f>IFERROR(#REF!/GAMSlim2!AJ108,"")</f>
        <v/>
      </c>
      <c r="AL108" s="40" t="str">
        <f>IFERROR(#REF!/GAMSlim2!AK108,"")</f>
        <v/>
      </c>
      <c r="AM108" s="40" t="str">
        <f>IFERROR(#REF!/GAMSlim2!AL108,"")</f>
        <v/>
      </c>
      <c r="AN108" s="40" t="str">
        <f>IFERROR(#REF!/GAMSlim2!AM108,"")</f>
        <v/>
      </c>
      <c r="AO108" s="40" t="str">
        <f>IFERROR(#REF!/GAMSlim2!AN108,"")</f>
        <v/>
      </c>
      <c r="AP108" s="40" t="str">
        <f>IFERROR(#REF!/GAMSlim2!AO108,"")</f>
        <v/>
      </c>
      <c r="AQ108" s="40" t="str">
        <f>IFERROR(#REF!/GAMSlim2!AP108,"")</f>
        <v/>
      </c>
      <c r="AR108" s="40" t="str">
        <f>IFERROR(#REF!/GAMSlim2!AQ108,"")</f>
        <v/>
      </c>
      <c r="AS108" s="40" t="str">
        <f>IFERROR(#REF!/GAMSlim2!AR108,"")</f>
        <v/>
      </c>
      <c r="AT108" s="40" t="str">
        <f>IFERROR(#REF!/GAMSlim2!AS108,"")</f>
        <v/>
      </c>
      <c r="AU108" s="40" t="str">
        <f>IFERROR(#REF!/GAMSlim2!AT108,"")</f>
        <v/>
      </c>
      <c r="AV108" s="40" t="str">
        <f>IFERROR(#REF!/GAMSlim2!AU108,"")</f>
        <v/>
      </c>
      <c r="AW108" s="40" t="str">
        <f>IFERROR(#REF!/GAMSlim2!AV108,"")</f>
        <v/>
      </c>
      <c r="AX108" s="40" t="str">
        <f>IFERROR(#REF!/GAMSlim2!AW108,"")</f>
        <v/>
      </c>
      <c r="AY108" s="40" t="str">
        <f>IFERROR(#REF!/GAMSlim2!AX108,"")</f>
        <v/>
      </c>
      <c r="AZ108" s="40" t="str">
        <f>IFERROR(#REF!/GAMSlim2!AY108,"")</f>
        <v/>
      </c>
      <c r="BA108" s="40" t="str">
        <f>IFERROR(#REF!/GAMSlim2!AZ108,"")</f>
        <v/>
      </c>
      <c r="BB108" s="40" t="str">
        <f>IFERROR(#REF!/GAMSlim2!BA108,"")</f>
        <v/>
      </c>
      <c r="BC108" s="40" t="str">
        <f>IFERROR(#REF!/GAMSlim2!BB108,"")</f>
        <v/>
      </c>
      <c r="BD108" s="40" t="str">
        <f>IFERROR(#REF!/GAMSlim2!BC108,"")</f>
        <v/>
      </c>
      <c r="BE108" s="40" t="str">
        <f>IFERROR(#REF!/GAMSlim2!BD108,"")</f>
        <v/>
      </c>
      <c r="BF108" s="40" t="str">
        <f>IFERROR(#REF!/GAMSlim2!BE108,"")</f>
        <v/>
      </c>
      <c r="BG108" s="40" t="str">
        <f>IFERROR(#REF!/GAMSlim2!BF108,"")</f>
        <v/>
      </c>
      <c r="BH108" s="40" t="str">
        <f>IFERROR(#REF!/GAMSlim2!BG108,"")</f>
        <v/>
      </c>
      <c r="BI108" s="40" t="str">
        <f>IFERROR(#REF!/GAMSlim2!BH108,"")</f>
        <v/>
      </c>
      <c r="BJ108" s="40" t="str">
        <f>IFERROR(#REF!/GAMSlim2!BI108,"")</f>
        <v/>
      </c>
    </row>
    <row r="109" spans="1:62" x14ac:dyDescent="0.15">
      <c r="A109" t="e">
        <f>#REF!</f>
        <v>#REF!</v>
      </c>
      <c r="B109" t="str">
        <f>GAMSbase!A109</f>
        <v>Abatement cost (trillion USD)</v>
      </c>
      <c r="C109" s="40" t="str">
        <f>IFERROR(#REF!/GAMSlim2!B109,"")</f>
        <v/>
      </c>
      <c r="D109" s="40" t="str">
        <f>IFERROR(#REF!/GAMSlim2!C109,"")</f>
        <v/>
      </c>
      <c r="E109" s="40" t="str">
        <f>IFERROR(#REF!/GAMSlim2!D109,"")</f>
        <v/>
      </c>
      <c r="F109" s="40" t="str">
        <f>IFERROR(#REF!/GAMSlim2!E109,"")</f>
        <v/>
      </c>
      <c r="G109" s="40" t="str">
        <f>IFERROR(#REF!/GAMSlim2!F109,"")</f>
        <v/>
      </c>
      <c r="H109" s="40" t="str">
        <f>IFERROR(#REF!/GAMSlim2!G109,"")</f>
        <v/>
      </c>
      <c r="I109" s="40" t="str">
        <f>IFERROR(#REF!/GAMSlim2!H109,"")</f>
        <v/>
      </c>
      <c r="J109" s="40" t="str">
        <f>IFERROR(#REF!/GAMSlim2!I109,"")</f>
        <v/>
      </c>
      <c r="K109" s="40" t="str">
        <f>IFERROR(#REF!/GAMSlim2!J109,"")</f>
        <v/>
      </c>
      <c r="L109" s="40" t="str">
        <f>IFERROR(#REF!/GAMSlim2!K109,"")</f>
        <v/>
      </c>
      <c r="M109" s="40" t="str">
        <f>IFERROR(#REF!/GAMSlim2!L109,"")</f>
        <v/>
      </c>
      <c r="N109" s="40" t="str">
        <f>IFERROR(#REF!/GAMSlim2!M109,"")</f>
        <v/>
      </c>
      <c r="O109" s="40" t="str">
        <f>IFERROR(#REF!/GAMSlim2!N109,"")</f>
        <v/>
      </c>
      <c r="P109" s="40" t="str">
        <f>IFERROR(#REF!/GAMSlim2!O109,"")</f>
        <v/>
      </c>
      <c r="Q109" s="40" t="str">
        <f>IFERROR(#REF!/GAMSlim2!P109,"")</f>
        <v/>
      </c>
      <c r="R109" s="40" t="str">
        <f>IFERROR(#REF!/GAMSlim2!Q109,"")</f>
        <v/>
      </c>
      <c r="S109" s="40" t="str">
        <f>IFERROR(#REF!/GAMSlim2!R109,"")</f>
        <v/>
      </c>
      <c r="T109" s="40" t="str">
        <f>IFERROR(#REF!/GAMSlim2!S109,"")</f>
        <v/>
      </c>
      <c r="U109" s="40" t="str">
        <f>IFERROR(#REF!/GAMSlim2!T109,"")</f>
        <v/>
      </c>
      <c r="V109" s="40" t="str">
        <f>IFERROR(#REF!/GAMSlim2!U109,"")</f>
        <v/>
      </c>
      <c r="W109" s="40" t="str">
        <f>IFERROR(#REF!/GAMSlim2!V109,"")</f>
        <v/>
      </c>
      <c r="X109" s="40" t="str">
        <f>IFERROR(#REF!/GAMSlim2!W109,"")</f>
        <v/>
      </c>
      <c r="Y109" s="40" t="str">
        <f>IFERROR(#REF!/GAMSlim2!X109,"")</f>
        <v/>
      </c>
      <c r="Z109" s="40" t="str">
        <f>IFERROR(#REF!/GAMSlim2!Y109,"")</f>
        <v/>
      </c>
      <c r="AA109" s="40" t="str">
        <f>IFERROR(#REF!/GAMSlim2!Z109,"")</f>
        <v/>
      </c>
      <c r="AB109" s="40" t="str">
        <f>IFERROR(#REF!/GAMSlim2!AA109,"")</f>
        <v/>
      </c>
      <c r="AC109" s="40" t="str">
        <f>IFERROR(#REF!/GAMSlim2!AB109,"")</f>
        <v/>
      </c>
      <c r="AD109" s="40" t="str">
        <f>IFERROR(#REF!/GAMSlim2!AC109,"")</f>
        <v/>
      </c>
      <c r="AE109" s="40" t="str">
        <f>IFERROR(#REF!/GAMSlim2!AD109,"")</f>
        <v/>
      </c>
      <c r="AF109" s="40" t="str">
        <f>IFERROR(#REF!/GAMSlim2!AE109,"")</f>
        <v/>
      </c>
      <c r="AG109" s="40" t="str">
        <f>IFERROR(#REF!/GAMSlim2!AF109,"")</f>
        <v/>
      </c>
      <c r="AH109" s="40" t="str">
        <f>IFERROR(#REF!/GAMSlim2!AG109,"")</f>
        <v/>
      </c>
      <c r="AI109" s="40" t="str">
        <f>IFERROR(#REF!/GAMSlim2!AH109,"")</f>
        <v/>
      </c>
      <c r="AJ109" s="40" t="str">
        <f>IFERROR(#REF!/GAMSlim2!AI109,"")</f>
        <v/>
      </c>
      <c r="AK109" s="40" t="str">
        <f>IFERROR(#REF!/GAMSlim2!AJ109,"")</f>
        <v/>
      </c>
      <c r="AL109" s="40" t="str">
        <f>IFERROR(#REF!/GAMSlim2!AK109,"")</f>
        <v/>
      </c>
      <c r="AM109" s="40" t="str">
        <f>IFERROR(#REF!/GAMSlim2!AL109,"")</f>
        <v/>
      </c>
      <c r="AN109" s="40" t="str">
        <f>IFERROR(#REF!/GAMSlim2!AM109,"")</f>
        <v/>
      </c>
      <c r="AO109" s="40" t="str">
        <f>IFERROR(#REF!/GAMSlim2!AN109,"")</f>
        <v/>
      </c>
      <c r="AP109" s="40" t="str">
        <f>IFERROR(#REF!/GAMSlim2!AO109,"")</f>
        <v/>
      </c>
      <c r="AQ109" s="40" t="str">
        <f>IFERROR(#REF!/GAMSlim2!AP109,"")</f>
        <v/>
      </c>
      <c r="AR109" s="40" t="str">
        <f>IFERROR(#REF!/GAMSlim2!AQ109,"")</f>
        <v/>
      </c>
      <c r="AS109" s="40" t="str">
        <f>IFERROR(#REF!/GAMSlim2!AR109,"")</f>
        <v/>
      </c>
      <c r="AT109" s="40" t="str">
        <f>IFERROR(#REF!/GAMSlim2!AS109,"")</f>
        <v/>
      </c>
      <c r="AU109" s="40" t="str">
        <f>IFERROR(#REF!/GAMSlim2!AT109,"")</f>
        <v/>
      </c>
      <c r="AV109" s="40" t="str">
        <f>IFERROR(#REF!/GAMSlim2!AU109,"")</f>
        <v/>
      </c>
      <c r="AW109" s="40" t="str">
        <f>IFERROR(#REF!/GAMSlim2!AV109,"")</f>
        <v/>
      </c>
      <c r="AX109" s="40" t="str">
        <f>IFERROR(#REF!/GAMSlim2!AW109,"")</f>
        <v/>
      </c>
      <c r="AY109" s="40" t="str">
        <f>IFERROR(#REF!/GAMSlim2!AX109,"")</f>
        <v/>
      </c>
      <c r="AZ109" s="40" t="str">
        <f>IFERROR(#REF!/GAMSlim2!AY109,"")</f>
        <v/>
      </c>
      <c r="BA109" s="40" t="str">
        <f>IFERROR(#REF!/GAMSlim2!AZ109,"")</f>
        <v/>
      </c>
      <c r="BB109" s="40" t="str">
        <f>IFERROR(#REF!/GAMSlim2!BA109,"")</f>
        <v/>
      </c>
      <c r="BC109" s="40" t="str">
        <f>IFERROR(#REF!/GAMSlim2!BB109,"")</f>
        <v/>
      </c>
      <c r="BD109" s="40" t="str">
        <f>IFERROR(#REF!/GAMSlim2!BC109,"")</f>
        <v/>
      </c>
      <c r="BE109" s="40" t="str">
        <f>IFERROR(#REF!/GAMSlim2!BD109,"")</f>
        <v/>
      </c>
      <c r="BF109" s="40" t="str">
        <f>IFERROR(#REF!/GAMSlim2!BE109,"")</f>
        <v/>
      </c>
      <c r="BG109" s="40" t="str">
        <f>IFERROR(#REF!/GAMSlim2!BF109,"")</f>
        <v/>
      </c>
      <c r="BH109" s="40" t="str">
        <f>IFERROR(#REF!/GAMSlim2!BG109,"")</f>
        <v/>
      </c>
      <c r="BI109" s="40" t="str">
        <f>IFERROR(#REF!/GAMSlim2!BH109,"")</f>
        <v/>
      </c>
      <c r="BJ109" s="40" t="str">
        <f>IFERROR(#REF!/GAMSlim2!BI109,"")</f>
        <v/>
      </c>
    </row>
    <row r="110" spans="1:62" x14ac:dyDescent="0.1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IFERROR(#REF!/GAMSlim2!B110,"")</f>
        <v/>
      </c>
      <c r="D110" s="40" t="str">
        <f>IFERROR(#REF!/GAMSlim2!C110,"")</f>
        <v/>
      </c>
      <c r="E110" s="40" t="str">
        <f>IFERROR(#REF!/GAMSlim2!D110,"")</f>
        <v/>
      </c>
      <c r="F110" s="40" t="str">
        <f>IFERROR(#REF!/GAMSlim2!E110,"")</f>
        <v/>
      </c>
      <c r="G110" s="40" t="str">
        <f>IFERROR(#REF!/GAMSlim2!F110,"")</f>
        <v/>
      </c>
      <c r="H110" s="40" t="str">
        <f>IFERROR(#REF!/GAMSlim2!G110,"")</f>
        <v/>
      </c>
      <c r="I110" s="40" t="str">
        <f>IFERROR(#REF!/GAMSlim2!H110,"")</f>
        <v/>
      </c>
      <c r="J110" s="40" t="str">
        <f>IFERROR(#REF!/GAMSlim2!I110,"")</f>
        <v/>
      </c>
      <c r="K110" s="40" t="str">
        <f>IFERROR(#REF!/GAMSlim2!J110,"")</f>
        <v/>
      </c>
      <c r="L110" s="40" t="str">
        <f>IFERROR(#REF!/GAMSlim2!K110,"")</f>
        <v/>
      </c>
      <c r="M110" s="40" t="str">
        <f>IFERROR(#REF!/GAMSlim2!L110,"")</f>
        <v/>
      </c>
      <c r="N110" s="40" t="str">
        <f>IFERROR(#REF!/GAMSlim2!M110,"")</f>
        <v/>
      </c>
      <c r="O110" s="40" t="str">
        <f>IFERROR(#REF!/GAMSlim2!N110,"")</f>
        <v/>
      </c>
      <c r="P110" s="40" t="str">
        <f>IFERROR(#REF!/GAMSlim2!O110,"")</f>
        <v/>
      </c>
      <c r="Q110" s="40" t="str">
        <f>IFERROR(#REF!/GAMSlim2!P110,"")</f>
        <v/>
      </c>
      <c r="R110" s="40" t="str">
        <f>IFERROR(#REF!/GAMSlim2!Q110,"")</f>
        <v/>
      </c>
      <c r="S110" s="40" t="str">
        <f>IFERROR(#REF!/GAMSlim2!R110,"")</f>
        <v/>
      </c>
      <c r="T110" s="40" t="str">
        <f>IFERROR(#REF!/GAMSlim2!S110,"")</f>
        <v/>
      </c>
      <c r="U110" s="40" t="str">
        <f>IFERROR(#REF!/GAMSlim2!T110,"")</f>
        <v/>
      </c>
      <c r="V110" s="40" t="str">
        <f>IFERROR(#REF!/GAMSlim2!U110,"")</f>
        <v/>
      </c>
      <c r="W110" s="40" t="str">
        <f>IFERROR(#REF!/GAMSlim2!V110,"")</f>
        <v/>
      </c>
      <c r="X110" s="40" t="str">
        <f>IFERROR(#REF!/GAMSlim2!W110,"")</f>
        <v/>
      </c>
      <c r="Y110" s="40" t="str">
        <f>IFERROR(#REF!/GAMSlim2!X110,"")</f>
        <v/>
      </c>
      <c r="Z110" s="40" t="str">
        <f>IFERROR(#REF!/GAMSlim2!Y110,"")</f>
        <v/>
      </c>
      <c r="AA110" s="40" t="str">
        <f>IFERROR(#REF!/GAMSlim2!Z110,"")</f>
        <v/>
      </c>
      <c r="AB110" s="40" t="str">
        <f>IFERROR(#REF!/GAMSlim2!AA110,"")</f>
        <v/>
      </c>
      <c r="AC110" s="40" t="str">
        <f>IFERROR(#REF!/GAMSlim2!AB110,"")</f>
        <v/>
      </c>
      <c r="AD110" s="40" t="str">
        <f>IFERROR(#REF!/GAMSlim2!AC110,"")</f>
        <v/>
      </c>
      <c r="AE110" s="40" t="str">
        <f>IFERROR(#REF!/GAMSlim2!AD110,"")</f>
        <v/>
      </c>
      <c r="AF110" s="40" t="str">
        <f>IFERROR(#REF!/GAMSlim2!AE110,"")</f>
        <v/>
      </c>
      <c r="AG110" s="40" t="str">
        <f>IFERROR(#REF!/GAMSlim2!AF110,"")</f>
        <v/>
      </c>
      <c r="AH110" s="40" t="str">
        <f>IFERROR(#REF!/GAMSlim2!AG110,"")</f>
        <v/>
      </c>
      <c r="AI110" s="40" t="str">
        <f>IFERROR(#REF!/GAMSlim2!AH110,"")</f>
        <v/>
      </c>
      <c r="AJ110" s="40" t="str">
        <f>IFERROR(#REF!/GAMSlim2!AI110,"")</f>
        <v/>
      </c>
      <c r="AK110" s="40" t="str">
        <f>IFERROR(#REF!/GAMSlim2!AJ110,"")</f>
        <v/>
      </c>
      <c r="AL110" s="40" t="str">
        <f>IFERROR(#REF!/GAMSlim2!AK110,"")</f>
        <v/>
      </c>
      <c r="AM110" s="40" t="str">
        <f>IFERROR(#REF!/GAMSlim2!AL110,"")</f>
        <v/>
      </c>
      <c r="AN110" s="40" t="str">
        <f>IFERROR(#REF!/GAMSlim2!AM110,"")</f>
        <v/>
      </c>
      <c r="AO110" s="40" t="str">
        <f>IFERROR(#REF!/GAMSlim2!AN110,"")</f>
        <v/>
      </c>
      <c r="AP110" s="40" t="str">
        <f>IFERROR(#REF!/GAMSlim2!AO110,"")</f>
        <v/>
      </c>
      <c r="AQ110" s="40" t="str">
        <f>IFERROR(#REF!/GAMSlim2!AP110,"")</f>
        <v/>
      </c>
      <c r="AR110" s="40" t="str">
        <f>IFERROR(#REF!/GAMSlim2!AQ110,"")</f>
        <v/>
      </c>
      <c r="AS110" s="40" t="str">
        <f>IFERROR(#REF!/GAMSlim2!AR110,"")</f>
        <v/>
      </c>
      <c r="AT110" s="40" t="str">
        <f>IFERROR(#REF!/GAMSlim2!AS110,"")</f>
        <v/>
      </c>
      <c r="AU110" s="40" t="str">
        <f>IFERROR(#REF!/GAMSlim2!AT110,"")</f>
        <v/>
      </c>
      <c r="AV110" s="40" t="str">
        <f>IFERROR(#REF!/GAMSlim2!AU110,"")</f>
        <v/>
      </c>
      <c r="AW110" s="40" t="str">
        <f>IFERROR(#REF!/GAMSlim2!AV110,"")</f>
        <v/>
      </c>
      <c r="AX110" s="40" t="str">
        <f>IFERROR(#REF!/GAMSlim2!AW110,"")</f>
        <v/>
      </c>
      <c r="AY110" s="40" t="str">
        <f>IFERROR(#REF!/GAMSlim2!AX110,"")</f>
        <v/>
      </c>
      <c r="AZ110" s="40" t="str">
        <f>IFERROR(#REF!/GAMSlim2!AY110,"")</f>
        <v/>
      </c>
      <c r="BA110" s="40" t="str">
        <f>IFERROR(#REF!/GAMSlim2!AZ110,"")</f>
        <v/>
      </c>
      <c r="BB110" s="40" t="str">
        <f>IFERROR(#REF!/GAMSlim2!BA110,"")</f>
        <v/>
      </c>
      <c r="BC110" s="40" t="str">
        <f>IFERROR(#REF!/GAMSlim2!BB110,"")</f>
        <v/>
      </c>
      <c r="BD110" s="40" t="str">
        <f>IFERROR(#REF!/GAMSlim2!BC110,"")</f>
        <v/>
      </c>
      <c r="BE110" s="40" t="str">
        <f>IFERROR(#REF!/GAMSlim2!BD110,"")</f>
        <v/>
      </c>
      <c r="BF110" s="40" t="str">
        <f>IFERROR(#REF!/GAMSlim2!BE110,"")</f>
        <v/>
      </c>
      <c r="BG110" s="40" t="str">
        <f>IFERROR(#REF!/GAMSlim2!BF110,"")</f>
        <v/>
      </c>
      <c r="BH110" s="40" t="str">
        <f>IFERROR(#REF!/GAMSlim2!BG110,"")</f>
        <v/>
      </c>
      <c r="BI110" s="40" t="str">
        <f>IFERROR(#REF!/GAMSlim2!BH110,"")</f>
        <v/>
      </c>
      <c r="BJ110" s="40" t="str">
        <f>IFERROR(#REF!/GAMSlim2!BI110,"")</f>
        <v/>
      </c>
    </row>
    <row r="111" spans="1:62" x14ac:dyDescent="0.15">
      <c r="A111" t="e">
        <f>#REF!</f>
        <v>#REF!</v>
      </c>
      <c r="B111" t="str">
        <f>GAMSbase!A111</f>
        <v>* EMISSIONS</v>
      </c>
      <c r="C111" s="40" t="str">
        <f>IFERROR(#REF!/GAMSlim2!B111,"")</f>
        <v/>
      </c>
      <c r="D111" s="40" t="str">
        <f>IFERROR(#REF!/GAMSlim2!C111,"")</f>
        <v/>
      </c>
      <c r="E111" s="40" t="str">
        <f>IFERROR(#REF!/GAMSlim2!D111,"")</f>
        <v/>
      </c>
      <c r="F111" s="40" t="str">
        <f>IFERROR(#REF!/GAMSlim2!E111,"")</f>
        <v/>
      </c>
      <c r="G111" s="40" t="str">
        <f>IFERROR(#REF!/GAMSlim2!F111,"")</f>
        <v/>
      </c>
      <c r="H111" s="40" t="str">
        <f>IFERROR(#REF!/GAMSlim2!G111,"")</f>
        <v/>
      </c>
      <c r="I111" s="40" t="str">
        <f>IFERROR(#REF!/GAMSlim2!H111,"")</f>
        <v/>
      </c>
      <c r="J111" s="40" t="str">
        <f>IFERROR(#REF!/GAMSlim2!I111,"")</f>
        <v/>
      </c>
      <c r="K111" s="40" t="str">
        <f>IFERROR(#REF!/GAMSlim2!J111,"")</f>
        <v/>
      </c>
      <c r="L111" s="40" t="str">
        <f>IFERROR(#REF!/GAMSlim2!K111,"")</f>
        <v/>
      </c>
      <c r="M111" s="40" t="str">
        <f>IFERROR(#REF!/GAMSlim2!L111,"")</f>
        <v/>
      </c>
      <c r="N111" s="40" t="str">
        <f>IFERROR(#REF!/GAMSlim2!M111,"")</f>
        <v/>
      </c>
      <c r="O111" s="40" t="str">
        <f>IFERROR(#REF!/GAMSlim2!N111,"")</f>
        <v/>
      </c>
      <c r="P111" s="40" t="str">
        <f>IFERROR(#REF!/GAMSlim2!O111,"")</f>
        <v/>
      </c>
      <c r="Q111" s="40" t="str">
        <f>IFERROR(#REF!/GAMSlim2!P111,"")</f>
        <v/>
      </c>
      <c r="R111" s="40" t="str">
        <f>IFERROR(#REF!/GAMSlim2!Q111,"")</f>
        <v/>
      </c>
      <c r="S111" s="40" t="str">
        <f>IFERROR(#REF!/GAMSlim2!R111,"")</f>
        <v/>
      </c>
      <c r="T111" s="40" t="str">
        <f>IFERROR(#REF!/GAMSlim2!S111,"")</f>
        <v/>
      </c>
      <c r="U111" s="40" t="str">
        <f>IFERROR(#REF!/GAMSlim2!T111,"")</f>
        <v/>
      </c>
      <c r="V111" s="40" t="str">
        <f>IFERROR(#REF!/GAMSlim2!U111,"")</f>
        <v/>
      </c>
      <c r="W111" s="40" t="str">
        <f>IFERROR(#REF!/GAMSlim2!V111,"")</f>
        <v/>
      </c>
      <c r="X111" s="40" t="str">
        <f>IFERROR(#REF!/GAMSlim2!W111,"")</f>
        <v/>
      </c>
      <c r="Y111" s="40" t="str">
        <f>IFERROR(#REF!/GAMSlim2!X111,"")</f>
        <v/>
      </c>
      <c r="Z111" s="40" t="str">
        <f>IFERROR(#REF!/GAMSlim2!Y111,"")</f>
        <v/>
      </c>
      <c r="AA111" s="40" t="str">
        <f>IFERROR(#REF!/GAMSlim2!Z111,"")</f>
        <v/>
      </c>
      <c r="AB111" s="40" t="str">
        <f>IFERROR(#REF!/GAMSlim2!AA111,"")</f>
        <v/>
      </c>
      <c r="AC111" s="40" t="str">
        <f>IFERROR(#REF!/GAMSlim2!AB111,"")</f>
        <v/>
      </c>
      <c r="AD111" s="40" t="str">
        <f>IFERROR(#REF!/GAMSlim2!AC111,"")</f>
        <v/>
      </c>
      <c r="AE111" s="40" t="str">
        <f>IFERROR(#REF!/GAMSlim2!AD111,"")</f>
        <v/>
      </c>
      <c r="AF111" s="40" t="str">
        <f>IFERROR(#REF!/GAMSlim2!AE111,"")</f>
        <v/>
      </c>
      <c r="AG111" s="40" t="str">
        <f>IFERROR(#REF!/GAMSlim2!AF111,"")</f>
        <v/>
      </c>
      <c r="AH111" s="40" t="str">
        <f>IFERROR(#REF!/GAMSlim2!AG111,"")</f>
        <v/>
      </c>
      <c r="AI111" s="40" t="str">
        <f>IFERROR(#REF!/GAMSlim2!AH111,"")</f>
        <v/>
      </c>
      <c r="AJ111" s="40" t="str">
        <f>IFERROR(#REF!/GAMSlim2!AI111,"")</f>
        <v/>
      </c>
      <c r="AK111" s="40" t="str">
        <f>IFERROR(#REF!/GAMSlim2!AJ111,"")</f>
        <v/>
      </c>
      <c r="AL111" s="40" t="str">
        <f>IFERROR(#REF!/GAMSlim2!AK111,"")</f>
        <v/>
      </c>
      <c r="AM111" s="40" t="str">
        <f>IFERROR(#REF!/GAMSlim2!AL111,"")</f>
        <v/>
      </c>
      <c r="AN111" s="40" t="str">
        <f>IFERROR(#REF!/GAMSlim2!AM111,"")</f>
        <v/>
      </c>
      <c r="AO111" s="40" t="str">
        <f>IFERROR(#REF!/GAMSlim2!AN111,"")</f>
        <v/>
      </c>
      <c r="AP111" s="40" t="str">
        <f>IFERROR(#REF!/GAMSlim2!AO111,"")</f>
        <v/>
      </c>
      <c r="AQ111" s="40" t="str">
        <f>IFERROR(#REF!/GAMSlim2!AP111,"")</f>
        <v/>
      </c>
      <c r="AR111" s="40" t="str">
        <f>IFERROR(#REF!/GAMSlim2!AQ111,"")</f>
        <v/>
      </c>
      <c r="AS111" s="40" t="str">
        <f>IFERROR(#REF!/GAMSlim2!AR111,"")</f>
        <v/>
      </c>
      <c r="AT111" s="40" t="str">
        <f>IFERROR(#REF!/GAMSlim2!AS111,"")</f>
        <v/>
      </c>
      <c r="AU111" s="40" t="str">
        <f>IFERROR(#REF!/GAMSlim2!AT111,"")</f>
        <v/>
      </c>
      <c r="AV111" s="40" t="str">
        <f>IFERROR(#REF!/GAMSlim2!AU111,"")</f>
        <v/>
      </c>
      <c r="AW111" s="40" t="str">
        <f>IFERROR(#REF!/GAMSlim2!AV111,"")</f>
        <v/>
      </c>
      <c r="AX111" s="40" t="str">
        <f>IFERROR(#REF!/GAMSlim2!AW111,"")</f>
        <v/>
      </c>
      <c r="AY111" s="40" t="str">
        <f>IFERROR(#REF!/GAMSlim2!AX111,"")</f>
        <v/>
      </c>
      <c r="AZ111" s="40" t="str">
        <f>IFERROR(#REF!/GAMSlim2!AY111,"")</f>
        <v/>
      </c>
      <c r="BA111" s="40" t="str">
        <f>IFERROR(#REF!/GAMSlim2!AZ111,"")</f>
        <v/>
      </c>
      <c r="BB111" s="40" t="str">
        <f>IFERROR(#REF!/GAMSlim2!BA111,"")</f>
        <v/>
      </c>
      <c r="BC111" s="40" t="str">
        <f>IFERROR(#REF!/GAMSlim2!BB111,"")</f>
        <v/>
      </c>
      <c r="BD111" s="40" t="str">
        <f>IFERROR(#REF!/GAMSlim2!BC111,"")</f>
        <v/>
      </c>
      <c r="BE111" s="40" t="str">
        <f>IFERROR(#REF!/GAMSlim2!BD111,"")</f>
        <v/>
      </c>
      <c r="BF111" s="40" t="str">
        <f>IFERROR(#REF!/GAMSlim2!BE111,"")</f>
        <v/>
      </c>
      <c r="BG111" s="40" t="str">
        <f>IFERROR(#REF!/GAMSlim2!BF111,"")</f>
        <v/>
      </c>
      <c r="BH111" s="40" t="str">
        <f>IFERROR(#REF!/GAMSlim2!BG111,"")</f>
        <v/>
      </c>
      <c r="BI111" s="40" t="str">
        <f>IFERROR(#REF!/GAMSlim2!BH111,"")</f>
        <v/>
      </c>
      <c r="BJ111" s="40" t="str">
        <f>IFERROR(#REF!/GAMSlim2!BI111,"")</f>
        <v/>
      </c>
    </row>
    <row r="112" spans="1:62" x14ac:dyDescent="0.15">
      <c r="A112" t="e">
        <f>#REF!</f>
        <v>#REF!</v>
      </c>
      <c r="B112" t="str">
        <f>GAMSbase!A112</f>
        <v>Total Carbon Emissions (GTCO2 per year)</v>
      </c>
      <c r="C112" s="40" t="str">
        <f>IFERROR(#REF!/GAMSlim2!B112,"")</f>
        <v/>
      </c>
      <c r="D112" s="40" t="str">
        <f>IFERROR(#REF!/GAMSlim2!C112,"")</f>
        <v/>
      </c>
      <c r="E112" s="40" t="str">
        <f>IFERROR(#REF!/GAMSlim2!D112,"")</f>
        <v/>
      </c>
      <c r="F112" s="40" t="str">
        <f>IFERROR(#REF!/GAMSlim2!E112,"")</f>
        <v/>
      </c>
      <c r="G112" s="40" t="str">
        <f>IFERROR(#REF!/GAMSlim2!F112,"")</f>
        <v/>
      </c>
      <c r="H112" s="40" t="str">
        <f>IFERROR(#REF!/GAMSlim2!G112,"")</f>
        <v/>
      </c>
      <c r="I112" s="40" t="str">
        <f>IFERROR(#REF!/GAMSlim2!H112,"")</f>
        <v/>
      </c>
      <c r="J112" s="40" t="str">
        <f>IFERROR(#REF!/GAMSlim2!I112,"")</f>
        <v/>
      </c>
      <c r="K112" s="40" t="str">
        <f>IFERROR(#REF!/GAMSlim2!J112,"")</f>
        <v/>
      </c>
      <c r="L112" s="40" t="str">
        <f>IFERROR(#REF!/GAMSlim2!K112,"")</f>
        <v/>
      </c>
      <c r="M112" s="40" t="str">
        <f>IFERROR(#REF!/GAMSlim2!L112,"")</f>
        <v/>
      </c>
      <c r="N112" s="40" t="str">
        <f>IFERROR(#REF!/GAMSlim2!M112,"")</f>
        <v/>
      </c>
      <c r="O112" s="40" t="str">
        <f>IFERROR(#REF!/GAMSlim2!N112,"")</f>
        <v/>
      </c>
      <c r="P112" s="40" t="str">
        <f>IFERROR(#REF!/GAMSlim2!O112,"")</f>
        <v/>
      </c>
      <c r="Q112" s="40" t="str">
        <f>IFERROR(#REF!/GAMSlim2!P112,"")</f>
        <v/>
      </c>
      <c r="R112" s="40" t="str">
        <f>IFERROR(#REF!/GAMSlim2!Q112,"")</f>
        <v/>
      </c>
      <c r="S112" s="40" t="str">
        <f>IFERROR(#REF!/GAMSlim2!R112,"")</f>
        <v/>
      </c>
      <c r="T112" s="40" t="str">
        <f>IFERROR(#REF!/GAMSlim2!S112,"")</f>
        <v/>
      </c>
      <c r="U112" s="40" t="str">
        <f>IFERROR(#REF!/GAMSlim2!T112,"")</f>
        <v/>
      </c>
      <c r="V112" s="40" t="str">
        <f>IFERROR(#REF!/GAMSlim2!U112,"")</f>
        <v/>
      </c>
      <c r="W112" s="40" t="str">
        <f>IFERROR(#REF!/GAMSlim2!V112,"")</f>
        <v/>
      </c>
      <c r="X112" s="40" t="str">
        <f>IFERROR(#REF!/GAMSlim2!W112,"")</f>
        <v/>
      </c>
      <c r="Y112" s="40" t="str">
        <f>IFERROR(#REF!/GAMSlim2!X112,"")</f>
        <v/>
      </c>
      <c r="Z112" s="40" t="str">
        <f>IFERROR(#REF!/GAMSlim2!Y112,"")</f>
        <v/>
      </c>
      <c r="AA112" s="40" t="str">
        <f>IFERROR(#REF!/GAMSlim2!Z112,"")</f>
        <v/>
      </c>
      <c r="AB112" s="40" t="str">
        <f>IFERROR(#REF!/GAMSlim2!AA112,"")</f>
        <v/>
      </c>
      <c r="AC112" s="40" t="str">
        <f>IFERROR(#REF!/GAMSlim2!AB112,"")</f>
        <v/>
      </c>
      <c r="AD112" s="40" t="str">
        <f>IFERROR(#REF!/GAMSlim2!AC112,"")</f>
        <v/>
      </c>
      <c r="AE112" s="40" t="str">
        <f>IFERROR(#REF!/GAMSlim2!AD112,"")</f>
        <v/>
      </c>
      <c r="AF112" s="40" t="str">
        <f>IFERROR(#REF!/GAMSlim2!AE112,"")</f>
        <v/>
      </c>
      <c r="AG112" s="40" t="str">
        <f>IFERROR(#REF!/GAMSlim2!AF112,"")</f>
        <v/>
      </c>
      <c r="AH112" s="40" t="str">
        <f>IFERROR(#REF!/GAMSlim2!AG112,"")</f>
        <v/>
      </c>
      <c r="AI112" s="40" t="str">
        <f>IFERROR(#REF!/GAMSlim2!AH112,"")</f>
        <v/>
      </c>
      <c r="AJ112" s="40" t="str">
        <f>IFERROR(#REF!/GAMSlim2!AI112,"")</f>
        <v/>
      </c>
      <c r="AK112" s="40" t="str">
        <f>IFERROR(#REF!/GAMSlim2!AJ112,"")</f>
        <v/>
      </c>
      <c r="AL112" s="40" t="str">
        <f>IFERROR(#REF!/GAMSlim2!AK112,"")</f>
        <v/>
      </c>
      <c r="AM112" s="40" t="str">
        <f>IFERROR(#REF!/GAMSlim2!AL112,"")</f>
        <v/>
      </c>
      <c r="AN112" s="40" t="str">
        <f>IFERROR(#REF!/GAMSlim2!AM112,"")</f>
        <v/>
      </c>
      <c r="AO112" s="40" t="str">
        <f>IFERROR(#REF!/GAMSlim2!AN112,"")</f>
        <v/>
      </c>
      <c r="AP112" s="40" t="str">
        <f>IFERROR(#REF!/GAMSlim2!AO112,"")</f>
        <v/>
      </c>
      <c r="AQ112" s="40" t="str">
        <f>IFERROR(#REF!/GAMSlim2!AP112,"")</f>
        <v/>
      </c>
      <c r="AR112" s="40" t="str">
        <f>IFERROR(#REF!/GAMSlim2!AQ112,"")</f>
        <v/>
      </c>
      <c r="AS112" s="40" t="str">
        <f>IFERROR(#REF!/GAMSlim2!AR112,"")</f>
        <v/>
      </c>
      <c r="AT112" s="40" t="str">
        <f>IFERROR(#REF!/GAMSlim2!AS112,"")</f>
        <v/>
      </c>
      <c r="AU112" s="40" t="str">
        <f>IFERROR(#REF!/GAMSlim2!AT112,"")</f>
        <v/>
      </c>
      <c r="AV112" s="40" t="str">
        <f>IFERROR(#REF!/GAMSlim2!AU112,"")</f>
        <v/>
      </c>
      <c r="AW112" s="40" t="str">
        <f>IFERROR(#REF!/GAMSlim2!AV112,"")</f>
        <v/>
      </c>
      <c r="AX112" s="40" t="str">
        <f>IFERROR(#REF!/GAMSlim2!AW112,"")</f>
        <v/>
      </c>
      <c r="AY112" s="40" t="str">
        <f>IFERROR(#REF!/GAMSlim2!AX112,"")</f>
        <v/>
      </c>
      <c r="AZ112" s="40" t="str">
        <f>IFERROR(#REF!/GAMSlim2!AY112,"")</f>
        <v/>
      </c>
      <c r="BA112" s="40" t="str">
        <f>IFERROR(#REF!/GAMSlim2!AZ112,"")</f>
        <v/>
      </c>
      <c r="BB112" s="40" t="str">
        <f>IFERROR(#REF!/GAMSlim2!BA112,"")</f>
        <v/>
      </c>
      <c r="BC112" s="40" t="str">
        <f>IFERROR(#REF!/GAMSlim2!BB112,"")</f>
        <v/>
      </c>
      <c r="BD112" s="40" t="str">
        <f>IFERROR(#REF!/GAMSlim2!BC112,"")</f>
        <v/>
      </c>
      <c r="BE112" s="40" t="str">
        <f>IFERROR(#REF!/GAMSlim2!BD112,"")</f>
        <v/>
      </c>
      <c r="BF112" s="40" t="str">
        <f>IFERROR(#REF!/GAMSlim2!BE112,"")</f>
        <v/>
      </c>
      <c r="BG112" s="40" t="str">
        <f>IFERROR(#REF!/GAMSlim2!BF112,"")</f>
        <v/>
      </c>
      <c r="BH112" s="40" t="str">
        <f>IFERROR(#REF!/GAMSlim2!BG112,"")</f>
        <v/>
      </c>
      <c r="BI112" s="40" t="str">
        <f>IFERROR(#REF!/GAMSlim2!BH112,"")</f>
        <v/>
      </c>
      <c r="BJ112" s="40" t="str">
        <f>IFERROR(#REF!/GAMSlim2!BI112,"")</f>
        <v/>
      </c>
    </row>
    <row r="113" spans="1:62" x14ac:dyDescent="0.15">
      <c r="A113" t="e">
        <f>#REF!</f>
        <v>#REF!</v>
      </c>
      <c r="B113" t="str">
        <f>GAMSbase!A113</f>
        <v>Industrial Emissions (GTCO2 per year)</v>
      </c>
      <c r="C113" s="40" t="str">
        <f>IFERROR(#REF!/GAMSlim2!B113,"")</f>
        <v/>
      </c>
      <c r="D113" s="40" t="str">
        <f>IFERROR(#REF!/GAMSlim2!C113,"")</f>
        <v/>
      </c>
      <c r="E113" s="40" t="str">
        <f>IFERROR(#REF!/GAMSlim2!D113,"")</f>
        <v/>
      </c>
      <c r="F113" s="40" t="str">
        <f>IFERROR(#REF!/GAMSlim2!E113,"")</f>
        <v/>
      </c>
      <c r="G113" s="40" t="str">
        <f>IFERROR(#REF!/GAMSlim2!F113,"")</f>
        <v/>
      </c>
      <c r="H113" s="40" t="str">
        <f>IFERROR(#REF!/GAMSlim2!G113,"")</f>
        <v/>
      </c>
      <c r="I113" s="40" t="str">
        <f>IFERROR(#REF!/GAMSlim2!H113,"")</f>
        <v/>
      </c>
      <c r="J113" s="40" t="str">
        <f>IFERROR(#REF!/GAMSlim2!I113,"")</f>
        <v/>
      </c>
      <c r="K113" s="40" t="str">
        <f>IFERROR(#REF!/GAMSlim2!J113,"")</f>
        <v/>
      </c>
      <c r="L113" s="40" t="str">
        <f>IFERROR(#REF!/GAMSlim2!K113,"")</f>
        <v/>
      </c>
      <c r="M113" s="40" t="str">
        <f>IFERROR(#REF!/GAMSlim2!L113,"")</f>
        <v/>
      </c>
      <c r="N113" s="40" t="str">
        <f>IFERROR(#REF!/GAMSlim2!M113,"")</f>
        <v/>
      </c>
      <c r="O113" s="40" t="str">
        <f>IFERROR(#REF!/GAMSlim2!N113,"")</f>
        <v/>
      </c>
      <c r="P113" s="40" t="str">
        <f>IFERROR(#REF!/GAMSlim2!O113,"")</f>
        <v/>
      </c>
      <c r="Q113" s="40" t="str">
        <f>IFERROR(#REF!/GAMSlim2!P113,"")</f>
        <v/>
      </c>
      <c r="R113" s="40" t="str">
        <f>IFERROR(#REF!/GAMSlim2!Q113,"")</f>
        <v/>
      </c>
      <c r="S113" s="40" t="str">
        <f>IFERROR(#REF!/GAMSlim2!R113,"")</f>
        <v/>
      </c>
      <c r="T113" s="40" t="str">
        <f>IFERROR(#REF!/GAMSlim2!S113,"")</f>
        <v/>
      </c>
      <c r="U113" s="40" t="str">
        <f>IFERROR(#REF!/GAMSlim2!T113,"")</f>
        <v/>
      </c>
      <c r="V113" s="40" t="str">
        <f>IFERROR(#REF!/GAMSlim2!U113,"")</f>
        <v/>
      </c>
      <c r="W113" s="40" t="str">
        <f>IFERROR(#REF!/GAMSlim2!V113,"")</f>
        <v/>
      </c>
      <c r="X113" s="40" t="str">
        <f>IFERROR(#REF!/GAMSlim2!W113,"")</f>
        <v/>
      </c>
      <c r="Y113" s="40" t="str">
        <f>IFERROR(#REF!/GAMSlim2!X113,"")</f>
        <v/>
      </c>
      <c r="Z113" s="40" t="str">
        <f>IFERROR(#REF!/GAMSlim2!Y113,"")</f>
        <v/>
      </c>
      <c r="AA113" s="40" t="str">
        <f>IFERROR(#REF!/GAMSlim2!Z113,"")</f>
        <v/>
      </c>
      <c r="AB113" s="40" t="str">
        <f>IFERROR(#REF!/GAMSlim2!AA113,"")</f>
        <v/>
      </c>
      <c r="AC113" s="40" t="str">
        <f>IFERROR(#REF!/GAMSlim2!AB113,"")</f>
        <v/>
      </c>
      <c r="AD113" s="40" t="str">
        <f>IFERROR(#REF!/GAMSlim2!AC113,"")</f>
        <v/>
      </c>
      <c r="AE113" s="40" t="str">
        <f>IFERROR(#REF!/GAMSlim2!AD113,"")</f>
        <v/>
      </c>
      <c r="AF113" s="40" t="str">
        <f>IFERROR(#REF!/GAMSlim2!AE113,"")</f>
        <v/>
      </c>
      <c r="AG113" s="40" t="str">
        <f>IFERROR(#REF!/GAMSlim2!AF113,"")</f>
        <v/>
      </c>
      <c r="AH113" s="40" t="str">
        <f>IFERROR(#REF!/GAMSlim2!AG113,"")</f>
        <v/>
      </c>
      <c r="AI113" s="40" t="str">
        <f>IFERROR(#REF!/GAMSlim2!AH113,"")</f>
        <v/>
      </c>
      <c r="AJ113" s="40" t="str">
        <f>IFERROR(#REF!/GAMSlim2!AI113,"")</f>
        <v/>
      </c>
      <c r="AK113" s="40" t="str">
        <f>IFERROR(#REF!/GAMSlim2!AJ113,"")</f>
        <v/>
      </c>
      <c r="AL113" s="40" t="str">
        <f>IFERROR(#REF!/GAMSlim2!AK113,"")</f>
        <v/>
      </c>
      <c r="AM113" s="40" t="str">
        <f>IFERROR(#REF!/GAMSlim2!AL113,"")</f>
        <v/>
      </c>
      <c r="AN113" s="40" t="str">
        <f>IFERROR(#REF!/GAMSlim2!AM113,"")</f>
        <v/>
      </c>
      <c r="AO113" s="40" t="str">
        <f>IFERROR(#REF!/GAMSlim2!AN113,"")</f>
        <v/>
      </c>
      <c r="AP113" s="40" t="str">
        <f>IFERROR(#REF!/GAMSlim2!AO113,"")</f>
        <v/>
      </c>
      <c r="AQ113" s="40" t="str">
        <f>IFERROR(#REF!/GAMSlim2!AP113,"")</f>
        <v/>
      </c>
      <c r="AR113" s="40" t="str">
        <f>IFERROR(#REF!/GAMSlim2!AQ113,"")</f>
        <v/>
      </c>
      <c r="AS113" s="40" t="str">
        <f>IFERROR(#REF!/GAMSlim2!AR113,"")</f>
        <v/>
      </c>
      <c r="AT113" s="40" t="str">
        <f>IFERROR(#REF!/GAMSlim2!AS113,"")</f>
        <v/>
      </c>
      <c r="AU113" s="40" t="str">
        <f>IFERROR(#REF!/GAMSlim2!AT113,"")</f>
        <v/>
      </c>
      <c r="AV113" s="40" t="str">
        <f>IFERROR(#REF!/GAMSlim2!AU113,"")</f>
        <v/>
      </c>
      <c r="AW113" s="40" t="str">
        <f>IFERROR(#REF!/GAMSlim2!AV113,"")</f>
        <v/>
      </c>
      <c r="AX113" s="40" t="str">
        <f>IFERROR(#REF!/GAMSlim2!AW113,"")</f>
        <v/>
      </c>
      <c r="AY113" s="40" t="str">
        <f>IFERROR(#REF!/GAMSlim2!AX113,"")</f>
        <v/>
      </c>
      <c r="AZ113" s="40" t="str">
        <f>IFERROR(#REF!/GAMSlim2!AY113,"")</f>
        <v/>
      </c>
      <c r="BA113" s="40" t="str">
        <f>IFERROR(#REF!/GAMSlim2!AZ113,"")</f>
        <v/>
      </c>
      <c r="BB113" s="40" t="str">
        <f>IFERROR(#REF!/GAMSlim2!BA113,"")</f>
        <v/>
      </c>
      <c r="BC113" s="40" t="str">
        <f>IFERROR(#REF!/GAMSlim2!BB113,"")</f>
        <v/>
      </c>
      <c r="BD113" s="40" t="str">
        <f>IFERROR(#REF!/GAMSlim2!BC113,"")</f>
        <v/>
      </c>
      <c r="BE113" s="40" t="str">
        <f>IFERROR(#REF!/GAMSlim2!BD113,"")</f>
        <v/>
      </c>
      <c r="BF113" s="40" t="str">
        <f>IFERROR(#REF!/GAMSlim2!BE113,"")</f>
        <v/>
      </c>
      <c r="BG113" s="40" t="str">
        <f>IFERROR(#REF!/GAMSlim2!BF113,"")</f>
        <v/>
      </c>
      <c r="BH113" s="40" t="str">
        <f>IFERROR(#REF!/GAMSlim2!BG113,"")</f>
        <v/>
      </c>
      <c r="BI113" s="40" t="str">
        <f>IFERROR(#REF!/GAMSlim2!BH113,"")</f>
        <v/>
      </c>
      <c r="BJ113" s="40" t="str">
        <f>IFERROR(#REF!/GAMSlim2!BI113,"")</f>
        <v/>
      </c>
    </row>
    <row r="114" spans="1:62" x14ac:dyDescent="0.15">
      <c r="A114" t="e">
        <f>#REF!</f>
        <v>#REF!</v>
      </c>
      <c r="B114" t="str">
        <f>GAMSbase!A114</f>
        <v>World Emissions Intensity (sigma)</v>
      </c>
      <c r="C114" s="40" t="str">
        <f>IFERROR(#REF!/GAMSlim2!B114,"")</f>
        <v/>
      </c>
      <c r="D114" s="40" t="str">
        <f>IFERROR(#REF!/GAMSlim2!C114,"")</f>
        <v/>
      </c>
      <c r="E114" s="40" t="str">
        <f>IFERROR(#REF!/GAMSlim2!D114,"")</f>
        <v/>
      </c>
      <c r="F114" s="40" t="str">
        <f>IFERROR(#REF!/GAMSlim2!E114,"")</f>
        <v/>
      </c>
      <c r="G114" s="40" t="str">
        <f>IFERROR(#REF!/GAMSlim2!F114,"")</f>
        <v/>
      </c>
      <c r="H114" s="40" t="str">
        <f>IFERROR(#REF!/GAMSlim2!G114,"")</f>
        <v/>
      </c>
      <c r="I114" s="40" t="str">
        <f>IFERROR(#REF!/GAMSlim2!H114,"")</f>
        <v/>
      </c>
      <c r="J114" s="40" t="str">
        <f>IFERROR(#REF!/GAMSlim2!I114,"")</f>
        <v/>
      </c>
      <c r="K114" s="40" t="str">
        <f>IFERROR(#REF!/GAMSlim2!J114,"")</f>
        <v/>
      </c>
      <c r="L114" s="40" t="str">
        <f>IFERROR(#REF!/GAMSlim2!K114,"")</f>
        <v/>
      </c>
      <c r="M114" s="40" t="str">
        <f>IFERROR(#REF!/GAMSlim2!L114,"")</f>
        <v/>
      </c>
      <c r="N114" s="40" t="str">
        <f>IFERROR(#REF!/GAMSlim2!M114,"")</f>
        <v/>
      </c>
      <c r="O114" s="40" t="str">
        <f>IFERROR(#REF!/GAMSlim2!N114,"")</f>
        <v/>
      </c>
      <c r="P114" s="40" t="str">
        <f>IFERROR(#REF!/GAMSlim2!O114,"")</f>
        <v/>
      </c>
      <c r="Q114" s="40" t="str">
        <f>IFERROR(#REF!/GAMSlim2!P114,"")</f>
        <v/>
      </c>
      <c r="R114" s="40" t="str">
        <f>IFERROR(#REF!/GAMSlim2!Q114,"")</f>
        <v/>
      </c>
      <c r="S114" s="40" t="str">
        <f>IFERROR(#REF!/GAMSlim2!R114,"")</f>
        <v/>
      </c>
      <c r="T114" s="40" t="str">
        <f>IFERROR(#REF!/GAMSlim2!S114,"")</f>
        <v/>
      </c>
      <c r="U114" s="40" t="str">
        <f>IFERROR(#REF!/GAMSlim2!T114,"")</f>
        <v/>
      </c>
      <c r="V114" s="40" t="str">
        <f>IFERROR(#REF!/GAMSlim2!U114,"")</f>
        <v/>
      </c>
      <c r="W114" s="40" t="str">
        <f>IFERROR(#REF!/GAMSlim2!V114,"")</f>
        <v/>
      </c>
      <c r="X114" s="40" t="str">
        <f>IFERROR(#REF!/GAMSlim2!W114,"")</f>
        <v/>
      </c>
      <c r="Y114" s="40" t="str">
        <f>IFERROR(#REF!/GAMSlim2!X114,"")</f>
        <v/>
      </c>
      <c r="Z114" s="40" t="str">
        <f>IFERROR(#REF!/GAMSlim2!Y114,"")</f>
        <v/>
      </c>
      <c r="AA114" s="40" t="str">
        <f>IFERROR(#REF!/GAMSlim2!Z114,"")</f>
        <v/>
      </c>
      <c r="AB114" s="40" t="str">
        <f>IFERROR(#REF!/GAMSlim2!AA114,"")</f>
        <v/>
      </c>
      <c r="AC114" s="40" t="str">
        <f>IFERROR(#REF!/GAMSlim2!AB114,"")</f>
        <v/>
      </c>
      <c r="AD114" s="40" t="str">
        <f>IFERROR(#REF!/GAMSlim2!AC114,"")</f>
        <v/>
      </c>
      <c r="AE114" s="40" t="str">
        <f>IFERROR(#REF!/GAMSlim2!AD114,"")</f>
        <v/>
      </c>
      <c r="AF114" s="40" t="str">
        <f>IFERROR(#REF!/GAMSlim2!AE114,"")</f>
        <v/>
      </c>
      <c r="AG114" s="40" t="str">
        <f>IFERROR(#REF!/GAMSlim2!AF114,"")</f>
        <v/>
      </c>
      <c r="AH114" s="40" t="str">
        <f>IFERROR(#REF!/GAMSlim2!AG114,"")</f>
        <v/>
      </c>
      <c r="AI114" s="40" t="str">
        <f>IFERROR(#REF!/GAMSlim2!AH114,"")</f>
        <v/>
      </c>
      <c r="AJ114" s="40" t="str">
        <f>IFERROR(#REF!/GAMSlim2!AI114,"")</f>
        <v/>
      </c>
      <c r="AK114" s="40" t="str">
        <f>IFERROR(#REF!/GAMSlim2!AJ114,"")</f>
        <v/>
      </c>
      <c r="AL114" s="40" t="str">
        <f>IFERROR(#REF!/GAMSlim2!AK114,"")</f>
        <v/>
      </c>
      <c r="AM114" s="40" t="str">
        <f>IFERROR(#REF!/GAMSlim2!AL114,"")</f>
        <v/>
      </c>
      <c r="AN114" s="40" t="str">
        <f>IFERROR(#REF!/GAMSlim2!AM114,"")</f>
        <v/>
      </c>
      <c r="AO114" s="40" t="str">
        <f>IFERROR(#REF!/GAMSlim2!AN114,"")</f>
        <v/>
      </c>
      <c r="AP114" s="40" t="str">
        <f>IFERROR(#REF!/GAMSlim2!AO114,"")</f>
        <v/>
      </c>
      <c r="AQ114" s="40" t="str">
        <f>IFERROR(#REF!/GAMSlim2!AP114,"")</f>
        <v/>
      </c>
      <c r="AR114" s="40" t="str">
        <f>IFERROR(#REF!/GAMSlim2!AQ114,"")</f>
        <v/>
      </c>
      <c r="AS114" s="40" t="str">
        <f>IFERROR(#REF!/GAMSlim2!AR114,"")</f>
        <v/>
      </c>
      <c r="AT114" s="40" t="str">
        <f>IFERROR(#REF!/GAMSlim2!AS114,"")</f>
        <v/>
      </c>
      <c r="AU114" s="40" t="str">
        <f>IFERROR(#REF!/GAMSlim2!AT114,"")</f>
        <v/>
      </c>
      <c r="AV114" s="40" t="str">
        <f>IFERROR(#REF!/GAMSlim2!AU114,"")</f>
        <v/>
      </c>
      <c r="AW114" s="40" t="str">
        <f>IFERROR(#REF!/GAMSlim2!AV114,"")</f>
        <v/>
      </c>
      <c r="AX114" s="40" t="str">
        <f>IFERROR(#REF!/GAMSlim2!AW114,"")</f>
        <v/>
      </c>
      <c r="AY114" s="40" t="str">
        <f>IFERROR(#REF!/GAMSlim2!AX114,"")</f>
        <v/>
      </c>
      <c r="AZ114" s="40" t="str">
        <f>IFERROR(#REF!/GAMSlim2!AY114,"")</f>
        <v/>
      </c>
      <c r="BA114" s="40" t="str">
        <f>IFERROR(#REF!/GAMSlim2!AZ114,"")</f>
        <v/>
      </c>
      <c r="BB114" s="40" t="str">
        <f>IFERROR(#REF!/GAMSlim2!BA114,"")</f>
        <v/>
      </c>
      <c r="BC114" s="40" t="str">
        <f>IFERROR(#REF!/GAMSlim2!BB114,"")</f>
        <v/>
      </c>
      <c r="BD114" s="40" t="str">
        <f>IFERROR(#REF!/GAMSlim2!BC114,"")</f>
        <v/>
      </c>
      <c r="BE114" s="40" t="str">
        <f>IFERROR(#REF!/GAMSlim2!BD114,"")</f>
        <v/>
      </c>
      <c r="BF114" s="40" t="str">
        <f>IFERROR(#REF!/GAMSlim2!BE114,"")</f>
        <v/>
      </c>
      <c r="BG114" s="40" t="str">
        <f>IFERROR(#REF!/GAMSlim2!BF114,"")</f>
        <v/>
      </c>
      <c r="BH114" s="40" t="str">
        <f>IFERROR(#REF!/GAMSlim2!BG114,"")</f>
        <v/>
      </c>
      <c r="BI114" s="40" t="str">
        <f>IFERROR(#REF!/GAMSlim2!BH114,"")</f>
        <v/>
      </c>
      <c r="BJ114" s="40" t="str">
        <f>IFERROR(#REF!/GAMSlim2!BI114,"")</f>
        <v/>
      </c>
    </row>
    <row r="115" spans="1:62" x14ac:dyDescent="0.15">
      <c r="A115" t="e">
        <f>#REF!</f>
        <v>#REF!</v>
      </c>
      <c r="B115" t="str">
        <f>GAMSbase!A115</f>
        <v>* CAPITAL ACCUMULATION</v>
      </c>
      <c r="C115" s="40" t="str">
        <f>IFERROR(#REF!/GAMSlim2!B115,"")</f>
        <v/>
      </c>
      <c r="D115" s="40" t="str">
        <f>IFERROR(#REF!/GAMSlim2!C115,"")</f>
        <v/>
      </c>
      <c r="E115" s="40" t="str">
        <f>IFERROR(#REF!/GAMSlim2!D115,"")</f>
        <v/>
      </c>
      <c r="F115" s="40" t="str">
        <f>IFERROR(#REF!/GAMSlim2!E115,"")</f>
        <v/>
      </c>
      <c r="G115" s="40" t="str">
        <f>IFERROR(#REF!/GAMSlim2!F115,"")</f>
        <v/>
      </c>
      <c r="H115" s="40" t="str">
        <f>IFERROR(#REF!/GAMSlim2!G115,"")</f>
        <v/>
      </c>
      <c r="I115" s="40" t="str">
        <f>IFERROR(#REF!/GAMSlim2!H115,"")</f>
        <v/>
      </c>
      <c r="J115" s="40" t="str">
        <f>IFERROR(#REF!/GAMSlim2!I115,"")</f>
        <v/>
      </c>
      <c r="K115" s="40" t="str">
        <f>IFERROR(#REF!/GAMSlim2!J115,"")</f>
        <v/>
      </c>
      <c r="L115" s="40" t="str">
        <f>IFERROR(#REF!/GAMSlim2!K115,"")</f>
        <v/>
      </c>
      <c r="M115" s="40" t="str">
        <f>IFERROR(#REF!/GAMSlim2!L115,"")</f>
        <v/>
      </c>
      <c r="N115" s="40" t="str">
        <f>IFERROR(#REF!/GAMSlim2!M115,"")</f>
        <v/>
      </c>
      <c r="O115" s="40" t="str">
        <f>IFERROR(#REF!/GAMSlim2!N115,"")</f>
        <v/>
      </c>
      <c r="P115" s="40" t="str">
        <f>IFERROR(#REF!/GAMSlim2!O115,"")</f>
        <v/>
      </c>
      <c r="Q115" s="40" t="str">
        <f>IFERROR(#REF!/GAMSlim2!P115,"")</f>
        <v/>
      </c>
      <c r="R115" s="40" t="str">
        <f>IFERROR(#REF!/GAMSlim2!Q115,"")</f>
        <v/>
      </c>
      <c r="S115" s="40" t="str">
        <f>IFERROR(#REF!/GAMSlim2!R115,"")</f>
        <v/>
      </c>
      <c r="T115" s="40" t="str">
        <f>IFERROR(#REF!/GAMSlim2!S115,"")</f>
        <v/>
      </c>
      <c r="U115" s="40" t="str">
        <f>IFERROR(#REF!/GAMSlim2!T115,"")</f>
        <v/>
      </c>
      <c r="V115" s="40" t="str">
        <f>IFERROR(#REF!/GAMSlim2!U115,"")</f>
        <v/>
      </c>
      <c r="W115" s="40" t="str">
        <f>IFERROR(#REF!/GAMSlim2!V115,"")</f>
        <v/>
      </c>
      <c r="X115" s="40" t="str">
        <f>IFERROR(#REF!/GAMSlim2!W115,"")</f>
        <v/>
      </c>
      <c r="Y115" s="40" t="str">
        <f>IFERROR(#REF!/GAMSlim2!X115,"")</f>
        <v/>
      </c>
      <c r="Z115" s="40" t="str">
        <f>IFERROR(#REF!/GAMSlim2!Y115,"")</f>
        <v/>
      </c>
      <c r="AA115" s="40" t="str">
        <f>IFERROR(#REF!/GAMSlim2!Z115,"")</f>
        <v/>
      </c>
      <c r="AB115" s="40" t="str">
        <f>IFERROR(#REF!/GAMSlim2!AA115,"")</f>
        <v/>
      </c>
      <c r="AC115" s="40" t="str">
        <f>IFERROR(#REF!/GAMSlim2!AB115,"")</f>
        <v/>
      </c>
      <c r="AD115" s="40" t="str">
        <f>IFERROR(#REF!/GAMSlim2!AC115,"")</f>
        <v/>
      </c>
      <c r="AE115" s="40" t="str">
        <f>IFERROR(#REF!/GAMSlim2!AD115,"")</f>
        <v/>
      </c>
      <c r="AF115" s="40" t="str">
        <f>IFERROR(#REF!/GAMSlim2!AE115,"")</f>
        <v/>
      </c>
      <c r="AG115" s="40" t="str">
        <f>IFERROR(#REF!/GAMSlim2!AF115,"")</f>
        <v/>
      </c>
      <c r="AH115" s="40" t="str">
        <f>IFERROR(#REF!/GAMSlim2!AG115,"")</f>
        <v/>
      </c>
      <c r="AI115" s="40" t="str">
        <f>IFERROR(#REF!/GAMSlim2!AH115,"")</f>
        <v/>
      </c>
      <c r="AJ115" s="40" t="str">
        <f>IFERROR(#REF!/GAMSlim2!AI115,"")</f>
        <v/>
      </c>
      <c r="AK115" s="40" t="str">
        <f>IFERROR(#REF!/GAMSlim2!AJ115,"")</f>
        <v/>
      </c>
      <c r="AL115" s="40" t="str">
        <f>IFERROR(#REF!/GAMSlim2!AK115,"")</f>
        <v/>
      </c>
      <c r="AM115" s="40" t="str">
        <f>IFERROR(#REF!/GAMSlim2!AL115,"")</f>
        <v/>
      </c>
      <c r="AN115" s="40" t="str">
        <f>IFERROR(#REF!/GAMSlim2!AM115,"")</f>
        <v/>
      </c>
      <c r="AO115" s="40" t="str">
        <f>IFERROR(#REF!/GAMSlim2!AN115,"")</f>
        <v/>
      </c>
      <c r="AP115" s="40" t="str">
        <f>IFERROR(#REF!/GAMSlim2!AO115,"")</f>
        <v/>
      </c>
      <c r="AQ115" s="40" t="str">
        <f>IFERROR(#REF!/GAMSlim2!AP115,"")</f>
        <v/>
      </c>
      <c r="AR115" s="40" t="str">
        <f>IFERROR(#REF!/GAMSlim2!AQ115,"")</f>
        <v/>
      </c>
      <c r="AS115" s="40" t="str">
        <f>IFERROR(#REF!/GAMSlim2!AR115,"")</f>
        <v/>
      </c>
      <c r="AT115" s="40" t="str">
        <f>IFERROR(#REF!/GAMSlim2!AS115,"")</f>
        <v/>
      </c>
      <c r="AU115" s="40" t="str">
        <f>IFERROR(#REF!/GAMSlim2!AT115,"")</f>
        <v/>
      </c>
      <c r="AV115" s="40" t="str">
        <f>IFERROR(#REF!/GAMSlim2!AU115,"")</f>
        <v/>
      </c>
      <c r="AW115" s="40" t="str">
        <f>IFERROR(#REF!/GAMSlim2!AV115,"")</f>
        <v/>
      </c>
      <c r="AX115" s="40" t="str">
        <f>IFERROR(#REF!/GAMSlim2!AW115,"")</f>
        <v/>
      </c>
      <c r="AY115" s="40" t="str">
        <f>IFERROR(#REF!/GAMSlim2!AX115,"")</f>
        <v/>
      </c>
      <c r="AZ115" s="40" t="str">
        <f>IFERROR(#REF!/GAMSlim2!AY115,"")</f>
        <v/>
      </c>
      <c r="BA115" s="40" t="str">
        <f>IFERROR(#REF!/GAMSlim2!AZ115,"")</f>
        <v/>
      </c>
      <c r="BB115" s="40" t="str">
        <f>IFERROR(#REF!/GAMSlim2!BA115,"")</f>
        <v/>
      </c>
      <c r="BC115" s="40" t="str">
        <f>IFERROR(#REF!/GAMSlim2!BB115,"")</f>
        <v/>
      </c>
      <c r="BD115" s="40" t="str">
        <f>IFERROR(#REF!/GAMSlim2!BC115,"")</f>
        <v/>
      </c>
      <c r="BE115" s="40" t="str">
        <f>IFERROR(#REF!/GAMSlim2!BD115,"")</f>
        <v/>
      </c>
      <c r="BF115" s="40" t="str">
        <f>IFERROR(#REF!/GAMSlim2!BE115,"")</f>
        <v/>
      </c>
      <c r="BG115" s="40" t="str">
        <f>IFERROR(#REF!/GAMSlim2!BF115,"")</f>
        <v/>
      </c>
      <c r="BH115" s="40" t="str">
        <f>IFERROR(#REF!/GAMSlim2!BG115,"")</f>
        <v/>
      </c>
      <c r="BI115" s="40" t="str">
        <f>IFERROR(#REF!/GAMSlim2!BH115,"")</f>
        <v/>
      </c>
      <c r="BJ115" s="40" t="str">
        <f>IFERROR(#REF!/GAMSlim2!BI115,"")</f>
        <v/>
      </c>
    </row>
    <row r="116" spans="1:62" x14ac:dyDescent="0.15">
      <c r="A116" t="e">
        <f>#REF!</f>
        <v>#REF!</v>
      </c>
      <c r="B116" t="str">
        <f>GAMSbase!A116</f>
        <v>Gross Investment (trillion 2005USD per year)</v>
      </c>
      <c r="C116" s="40" t="str">
        <f>IFERROR(#REF!/GAMSlim2!B116,"")</f>
        <v/>
      </c>
      <c r="D116" s="40" t="str">
        <f>IFERROR(#REF!/GAMSlim2!C116,"")</f>
        <v/>
      </c>
      <c r="E116" s="40" t="str">
        <f>IFERROR(#REF!/GAMSlim2!D116,"")</f>
        <v/>
      </c>
      <c r="F116" s="40" t="str">
        <f>IFERROR(#REF!/GAMSlim2!E116,"")</f>
        <v/>
      </c>
      <c r="G116" s="40" t="str">
        <f>IFERROR(#REF!/GAMSlim2!F116,"")</f>
        <v/>
      </c>
      <c r="H116" s="40" t="str">
        <f>IFERROR(#REF!/GAMSlim2!G116,"")</f>
        <v/>
      </c>
      <c r="I116" s="40" t="str">
        <f>IFERROR(#REF!/GAMSlim2!H116,"")</f>
        <v/>
      </c>
      <c r="J116" s="40" t="str">
        <f>IFERROR(#REF!/GAMSlim2!I116,"")</f>
        <v/>
      </c>
      <c r="K116" s="40" t="str">
        <f>IFERROR(#REF!/GAMSlim2!J116,"")</f>
        <v/>
      </c>
      <c r="L116" s="40" t="str">
        <f>IFERROR(#REF!/GAMSlim2!K116,"")</f>
        <v/>
      </c>
      <c r="M116" s="40" t="str">
        <f>IFERROR(#REF!/GAMSlim2!L116,"")</f>
        <v/>
      </c>
      <c r="N116" s="40" t="str">
        <f>IFERROR(#REF!/GAMSlim2!M116,"")</f>
        <v/>
      </c>
      <c r="O116" s="40" t="str">
        <f>IFERROR(#REF!/GAMSlim2!N116,"")</f>
        <v/>
      </c>
      <c r="P116" s="40" t="str">
        <f>IFERROR(#REF!/GAMSlim2!O116,"")</f>
        <v/>
      </c>
      <c r="Q116" s="40" t="str">
        <f>IFERROR(#REF!/GAMSlim2!P116,"")</f>
        <v/>
      </c>
      <c r="R116" s="40" t="str">
        <f>IFERROR(#REF!/GAMSlim2!Q116,"")</f>
        <v/>
      </c>
      <c r="S116" s="40" t="str">
        <f>IFERROR(#REF!/GAMSlim2!R116,"")</f>
        <v/>
      </c>
      <c r="T116" s="40" t="str">
        <f>IFERROR(#REF!/GAMSlim2!S116,"")</f>
        <v/>
      </c>
      <c r="U116" s="40" t="str">
        <f>IFERROR(#REF!/GAMSlim2!T116,"")</f>
        <v/>
      </c>
      <c r="V116" s="40" t="str">
        <f>IFERROR(#REF!/GAMSlim2!U116,"")</f>
        <v/>
      </c>
      <c r="W116" s="40" t="str">
        <f>IFERROR(#REF!/GAMSlim2!V116,"")</f>
        <v/>
      </c>
      <c r="X116" s="40" t="str">
        <f>IFERROR(#REF!/GAMSlim2!W116,"")</f>
        <v/>
      </c>
      <c r="Y116" s="40" t="str">
        <f>IFERROR(#REF!/GAMSlim2!X116,"")</f>
        <v/>
      </c>
      <c r="Z116" s="40" t="str">
        <f>IFERROR(#REF!/GAMSlim2!Y116,"")</f>
        <v/>
      </c>
      <c r="AA116" s="40" t="str">
        <f>IFERROR(#REF!/GAMSlim2!Z116,"")</f>
        <v/>
      </c>
      <c r="AB116" s="40" t="str">
        <f>IFERROR(#REF!/GAMSlim2!AA116,"")</f>
        <v/>
      </c>
      <c r="AC116" s="40" t="str">
        <f>IFERROR(#REF!/GAMSlim2!AB116,"")</f>
        <v/>
      </c>
      <c r="AD116" s="40" t="str">
        <f>IFERROR(#REF!/GAMSlim2!AC116,"")</f>
        <v/>
      </c>
      <c r="AE116" s="40" t="str">
        <f>IFERROR(#REF!/GAMSlim2!AD116,"")</f>
        <v/>
      </c>
      <c r="AF116" s="40" t="str">
        <f>IFERROR(#REF!/GAMSlim2!AE116,"")</f>
        <v/>
      </c>
      <c r="AG116" s="40" t="str">
        <f>IFERROR(#REF!/GAMSlim2!AF116,"")</f>
        <v/>
      </c>
      <c r="AH116" s="40" t="str">
        <f>IFERROR(#REF!/GAMSlim2!AG116,"")</f>
        <v/>
      </c>
      <c r="AI116" s="40" t="str">
        <f>IFERROR(#REF!/GAMSlim2!AH116,"")</f>
        <v/>
      </c>
      <c r="AJ116" s="40" t="str">
        <f>IFERROR(#REF!/GAMSlim2!AI116,"")</f>
        <v/>
      </c>
      <c r="AK116" s="40" t="str">
        <f>IFERROR(#REF!/GAMSlim2!AJ116,"")</f>
        <v/>
      </c>
      <c r="AL116" s="40" t="str">
        <f>IFERROR(#REF!/GAMSlim2!AK116,"")</f>
        <v/>
      </c>
      <c r="AM116" s="40" t="str">
        <f>IFERROR(#REF!/GAMSlim2!AL116,"")</f>
        <v/>
      </c>
      <c r="AN116" s="40" t="str">
        <f>IFERROR(#REF!/GAMSlim2!AM116,"")</f>
        <v/>
      </c>
      <c r="AO116" s="40" t="str">
        <f>IFERROR(#REF!/GAMSlim2!AN116,"")</f>
        <v/>
      </c>
      <c r="AP116" s="40" t="str">
        <f>IFERROR(#REF!/GAMSlim2!AO116,"")</f>
        <v/>
      </c>
      <c r="AQ116" s="40" t="str">
        <f>IFERROR(#REF!/GAMSlim2!AP116,"")</f>
        <v/>
      </c>
      <c r="AR116" s="40" t="str">
        <f>IFERROR(#REF!/GAMSlim2!AQ116,"")</f>
        <v/>
      </c>
      <c r="AS116" s="40" t="str">
        <f>IFERROR(#REF!/GAMSlim2!AR116,"")</f>
        <v/>
      </c>
      <c r="AT116" s="40" t="str">
        <f>IFERROR(#REF!/GAMSlim2!AS116,"")</f>
        <v/>
      </c>
      <c r="AU116" s="40" t="str">
        <f>IFERROR(#REF!/GAMSlim2!AT116,"")</f>
        <v/>
      </c>
      <c r="AV116" s="40" t="str">
        <f>IFERROR(#REF!/GAMSlim2!AU116,"")</f>
        <v/>
      </c>
      <c r="AW116" s="40" t="str">
        <f>IFERROR(#REF!/GAMSlim2!AV116,"")</f>
        <v/>
      </c>
      <c r="AX116" s="40" t="str">
        <f>IFERROR(#REF!/GAMSlim2!AW116,"")</f>
        <v/>
      </c>
      <c r="AY116" s="40" t="str">
        <f>IFERROR(#REF!/GAMSlim2!AX116,"")</f>
        <v/>
      </c>
      <c r="AZ116" s="40" t="str">
        <f>IFERROR(#REF!/GAMSlim2!AY116,"")</f>
        <v/>
      </c>
      <c r="BA116" s="40" t="str">
        <f>IFERROR(#REF!/GAMSlim2!AZ116,"")</f>
        <v/>
      </c>
      <c r="BB116" s="40" t="str">
        <f>IFERROR(#REF!/GAMSlim2!BA116,"")</f>
        <v/>
      </c>
      <c r="BC116" s="40" t="str">
        <f>IFERROR(#REF!/GAMSlim2!BB116,"")</f>
        <v/>
      </c>
      <c r="BD116" s="40" t="str">
        <f>IFERROR(#REF!/GAMSlim2!BC116,"")</f>
        <v/>
      </c>
      <c r="BE116" s="40" t="str">
        <f>IFERROR(#REF!/GAMSlim2!BD116,"")</f>
        <v/>
      </c>
      <c r="BF116" s="40" t="str">
        <f>IFERROR(#REF!/GAMSlim2!BE116,"")</f>
        <v/>
      </c>
      <c r="BG116" s="40" t="str">
        <f>IFERROR(#REF!/GAMSlim2!BF116,"")</f>
        <v/>
      </c>
      <c r="BH116" s="40" t="str">
        <f>IFERROR(#REF!/GAMSlim2!BG116,"")</f>
        <v/>
      </c>
      <c r="BI116" s="40" t="str">
        <f>IFERROR(#REF!/GAMSlim2!BH116,"")</f>
        <v/>
      </c>
      <c r="BJ116" s="40" t="str">
        <f>IFERROR(#REF!/GAMSlim2!BI116,"")</f>
        <v/>
      </c>
    </row>
    <row r="117" spans="1:62" x14ac:dyDescent="0.15">
      <c r="A117" t="e">
        <f>#REF!</f>
        <v>#REF!</v>
      </c>
      <c r="B117" t="str">
        <f>GAMSbase!A117</f>
        <v>Capital (trillion 2005USD per year)</v>
      </c>
      <c r="C117" s="40" t="str">
        <f>IFERROR(#REF!/GAMSlim2!B117,"")</f>
        <v/>
      </c>
      <c r="D117" s="40" t="str">
        <f>IFERROR(#REF!/GAMSlim2!C117,"")</f>
        <v/>
      </c>
      <c r="E117" s="40" t="str">
        <f>IFERROR(#REF!/GAMSlim2!D117,"")</f>
        <v/>
      </c>
      <c r="F117" s="40" t="str">
        <f>IFERROR(#REF!/GAMSlim2!E117,"")</f>
        <v/>
      </c>
      <c r="G117" s="40" t="str">
        <f>IFERROR(#REF!/GAMSlim2!F117,"")</f>
        <v/>
      </c>
      <c r="H117" s="40" t="str">
        <f>IFERROR(#REF!/GAMSlim2!G117,"")</f>
        <v/>
      </c>
      <c r="I117" s="40" t="str">
        <f>IFERROR(#REF!/GAMSlim2!H117,"")</f>
        <v/>
      </c>
      <c r="J117" s="40" t="str">
        <f>IFERROR(#REF!/GAMSlim2!I117,"")</f>
        <v/>
      </c>
      <c r="K117" s="40" t="str">
        <f>IFERROR(#REF!/GAMSlim2!J117,"")</f>
        <v/>
      </c>
      <c r="L117" s="40" t="str">
        <f>IFERROR(#REF!/GAMSlim2!K117,"")</f>
        <v/>
      </c>
      <c r="M117" s="40" t="str">
        <f>IFERROR(#REF!/GAMSlim2!L117,"")</f>
        <v/>
      </c>
      <c r="N117" s="40" t="str">
        <f>IFERROR(#REF!/GAMSlim2!M117,"")</f>
        <v/>
      </c>
      <c r="O117" s="40" t="str">
        <f>IFERROR(#REF!/GAMSlim2!N117,"")</f>
        <v/>
      </c>
      <c r="P117" s="40" t="str">
        <f>IFERROR(#REF!/GAMSlim2!O117,"")</f>
        <v/>
      </c>
      <c r="Q117" s="40" t="str">
        <f>IFERROR(#REF!/GAMSlim2!P117,"")</f>
        <v/>
      </c>
      <c r="R117" s="40" t="str">
        <f>IFERROR(#REF!/GAMSlim2!Q117,"")</f>
        <v/>
      </c>
      <c r="S117" s="40" t="str">
        <f>IFERROR(#REF!/GAMSlim2!R117,"")</f>
        <v/>
      </c>
      <c r="T117" s="40" t="str">
        <f>IFERROR(#REF!/GAMSlim2!S117,"")</f>
        <v/>
      </c>
      <c r="U117" s="40" t="str">
        <f>IFERROR(#REF!/GAMSlim2!T117,"")</f>
        <v/>
      </c>
      <c r="V117" s="40" t="str">
        <f>IFERROR(#REF!/GAMSlim2!U117,"")</f>
        <v/>
      </c>
      <c r="W117" s="40" t="str">
        <f>IFERROR(#REF!/GAMSlim2!V117,"")</f>
        <v/>
      </c>
      <c r="X117" s="40" t="str">
        <f>IFERROR(#REF!/GAMSlim2!W117,"")</f>
        <v/>
      </c>
      <c r="Y117" s="40" t="str">
        <f>IFERROR(#REF!/GAMSlim2!X117,"")</f>
        <v/>
      </c>
      <c r="Z117" s="40" t="str">
        <f>IFERROR(#REF!/GAMSlim2!Y117,"")</f>
        <v/>
      </c>
      <c r="AA117" s="40" t="str">
        <f>IFERROR(#REF!/GAMSlim2!Z117,"")</f>
        <v/>
      </c>
      <c r="AB117" s="40" t="str">
        <f>IFERROR(#REF!/GAMSlim2!AA117,"")</f>
        <v/>
      </c>
      <c r="AC117" s="40" t="str">
        <f>IFERROR(#REF!/GAMSlim2!AB117,"")</f>
        <v/>
      </c>
      <c r="AD117" s="40" t="str">
        <f>IFERROR(#REF!/GAMSlim2!AC117,"")</f>
        <v/>
      </c>
      <c r="AE117" s="40" t="str">
        <f>IFERROR(#REF!/GAMSlim2!AD117,"")</f>
        <v/>
      </c>
      <c r="AF117" s="40" t="str">
        <f>IFERROR(#REF!/GAMSlim2!AE117,"")</f>
        <v/>
      </c>
      <c r="AG117" s="40" t="str">
        <f>IFERROR(#REF!/GAMSlim2!AF117,"")</f>
        <v/>
      </c>
      <c r="AH117" s="40" t="str">
        <f>IFERROR(#REF!/GAMSlim2!AG117,"")</f>
        <v/>
      </c>
      <c r="AI117" s="40" t="str">
        <f>IFERROR(#REF!/GAMSlim2!AH117,"")</f>
        <v/>
      </c>
      <c r="AJ117" s="40" t="str">
        <f>IFERROR(#REF!/GAMSlim2!AI117,"")</f>
        <v/>
      </c>
      <c r="AK117" s="40" t="str">
        <f>IFERROR(#REF!/GAMSlim2!AJ117,"")</f>
        <v/>
      </c>
      <c r="AL117" s="40" t="str">
        <f>IFERROR(#REF!/GAMSlim2!AK117,"")</f>
        <v/>
      </c>
      <c r="AM117" s="40" t="str">
        <f>IFERROR(#REF!/GAMSlim2!AL117,"")</f>
        <v/>
      </c>
      <c r="AN117" s="40" t="str">
        <f>IFERROR(#REF!/GAMSlim2!AM117,"")</f>
        <v/>
      </c>
      <c r="AO117" s="40" t="str">
        <f>IFERROR(#REF!/GAMSlim2!AN117,"")</f>
        <v/>
      </c>
      <c r="AP117" s="40" t="str">
        <f>IFERROR(#REF!/GAMSlim2!AO117,"")</f>
        <v/>
      </c>
      <c r="AQ117" s="40" t="str">
        <f>IFERROR(#REF!/GAMSlim2!AP117,"")</f>
        <v/>
      </c>
      <c r="AR117" s="40" t="str">
        <f>IFERROR(#REF!/GAMSlim2!AQ117,"")</f>
        <v/>
      </c>
      <c r="AS117" s="40" t="str">
        <f>IFERROR(#REF!/GAMSlim2!AR117,"")</f>
        <v/>
      </c>
      <c r="AT117" s="40" t="str">
        <f>IFERROR(#REF!/GAMSlim2!AS117,"")</f>
        <v/>
      </c>
      <c r="AU117" s="40" t="str">
        <f>IFERROR(#REF!/GAMSlim2!AT117,"")</f>
        <v/>
      </c>
      <c r="AV117" s="40" t="str">
        <f>IFERROR(#REF!/GAMSlim2!AU117,"")</f>
        <v/>
      </c>
      <c r="AW117" s="40" t="str">
        <f>IFERROR(#REF!/GAMSlim2!AV117,"")</f>
        <v/>
      </c>
      <c r="AX117" s="40" t="str">
        <f>IFERROR(#REF!/GAMSlim2!AW117,"")</f>
        <v/>
      </c>
      <c r="AY117" s="40" t="str">
        <f>IFERROR(#REF!/GAMSlim2!AX117,"")</f>
        <v/>
      </c>
      <c r="AZ117" s="40" t="str">
        <f>IFERROR(#REF!/GAMSlim2!AY117,"")</f>
        <v/>
      </c>
      <c r="BA117" s="40" t="str">
        <f>IFERROR(#REF!/GAMSlim2!AZ117,"")</f>
        <v/>
      </c>
      <c r="BB117" s="40" t="str">
        <f>IFERROR(#REF!/GAMSlim2!BA117,"")</f>
        <v/>
      </c>
      <c r="BC117" s="40" t="str">
        <f>IFERROR(#REF!/GAMSlim2!BB117,"")</f>
        <v/>
      </c>
      <c r="BD117" s="40" t="str">
        <f>IFERROR(#REF!/GAMSlim2!BC117,"")</f>
        <v/>
      </c>
      <c r="BE117" s="40" t="str">
        <f>IFERROR(#REF!/GAMSlim2!BD117,"")</f>
        <v/>
      </c>
      <c r="BF117" s="40" t="str">
        <f>IFERROR(#REF!/GAMSlim2!BE117,"")</f>
        <v/>
      </c>
      <c r="BG117" s="40" t="str">
        <f>IFERROR(#REF!/GAMSlim2!BF117,"")</f>
        <v/>
      </c>
      <c r="BH117" s="40" t="str">
        <f>IFERROR(#REF!/GAMSlim2!BG117,"")</f>
        <v/>
      </c>
      <c r="BI117" s="40" t="str">
        <f>IFERROR(#REF!/GAMSlim2!BH117,"")</f>
        <v/>
      </c>
      <c r="BJ117" s="40" t="str">
        <f>IFERROR(#REF!/GAMSlim2!BI117,"")</f>
        <v/>
      </c>
    </row>
    <row r="118" spans="1:62" x14ac:dyDescent="0.15">
      <c r="A118" t="e">
        <f>#REF!</f>
        <v>#REF!</v>
      </c>
      <c r="B118" t="str">
        <f>GAMSbase!A118</f>
        <v>* DISCOUNT RATES</v>
      </c>
      <c r="C118" s="40" t="str">
        <f>IFERROR(#REF!/GAMSlim2!B118,"")</f>
        <v/>
      </c>
      <c r="D118" s="40" t="str">
        <f>IFERROR(#REF!/GAMSlim2!C118,"")</f>
        <v/>
      </c>
      <c r="E118" s="40" t="str">
        <f>IFERROR(#REF!/GAMSlim2!D118,"")</f>
        <v/>
      </c>
      <c r="F118" s="40" t="str">
        <f>IFERROR(#REF!/GAMSlim2!E118,"")</f>
        <v/>
      </c>
      <c r="G118" s="40" t="str">
        <f>IFERROR(#REF!/GAMSlim2!F118,"")</f>
        <v/>
      </c>
      <c r="H118" s="40" t="str">
        <f>IFERROR(#REF!/GAMSlim2!G118,"")</f>
        <v/>
      </c>
      <c r="I118" s="40" t="str">
        <f>IFERROR(#REF!/GAMSlim2!H118,"")</f>
        <v/>
      </c>
      <c r="J118" s="40" t="str">
        <f>IFERROR(#REF!/GAMSlim2!I118,"")</f>
        <v/>
      </c>
      <c r="K118" s="40" t="str">
        <f>IFERROR(#REF!/GAMSlim2!J118,"")</f>
        <v/>
      </c>
      <c r="L118" s="40" t="str">
        <f>IFERROR(#REF!/GAMSlim2!K118,"")</f>
        <v/>
      </c>
      <c r="M118" s="40" t="str">
        <f>IFERROR(#REF!/GAMSlim2!L118,"")</f>
        <v/>
      </c>
      <c r="N118" s="40" t="str">
        <f>IFERROR(#REF!/GAMSlim2!M118,"")</f>
        <v/>
      </c>
      <c r="O118" s="40" t="str">
        <f>IFERROR(#REF!/GAMSlim2!N118,"")</f>
        <v/>
      </c>
      <c r="P118" s="40" t="str">
        <f>IFERROR(#REF!/GAMSlim2!O118,"")</f>
        <v/>
      </c>
      <c r="Q118" s="40" t="str">
        <f>IFERROR(#REF!/GAMSlim2!P118,"")</f>
        <v/>
      </c>
      <c r="R118" s="40" t="str">
        <f>IFERROR(#REF!/GAMSlim2!Q118,"")</f>
        <v/>
      </c>
      <c r="S118" s="40" t="str">
        <f>IFERROR(#REF!/GAMSlim2!R118,"")</f>
        <v/>
      </c>
      <c r="T118" s="40" t="str">
        <f>IFERROR(#REF!/GAMSlim2!S118,"")</f>
        <v/>
      </c>
      <c r="U118" s="40" t="str">
        <f>IFERROR(#REF!/GAMSlim2!T118,"")</f>
        <v/>
      </c>
      <c r="V118" s="40" t="str">
        <f>IFERROR(#REF!/GAMSlim2!U118,"")</f>
        <v/>
      </c>
      <c r="W118" s="40" t="str">
        <f>IFERROR(#REF!/GAMSlim2!V118,"")</f>
        <v/>
      </c>
      <c r="X118" s="40" t="str">
        <f>IFERROR(#REF!/GAMSlim2!W118,"")</f>
        <v/>
      </c>
      <c r="Y118" s="40" t="str">
        <f>IFERROR(#REF!/GAMSlim2!X118,"")</f>
        <v/>
      </c>
      <c r="Z118" s="40" t="str">
        <f>IFERROR(#REF!/GAMSlim2!Y118,"")</f>
        <v/>
      </c>
      <c r="AA118" s="40" t="str">
        <f>IFERROR(#REF!/GAMSlim2!Z118,"")</f>
        <v/>
      </c>
      <c r="AB118" s="40" t="str">
        <f>IFERROR(#REF!/GAMSlim2!AA118,"")</f>
        <v/>
      </c>
      <c r="AC118" s="40" t="str">
        <f>IFERROR(#REF!/GAMSlim2!AB118,"")</f>
        <v/>
      </c>
      <c r="AD118" s="40" t="str">
        <f>IFERROR(#REF!/GAMSlim2!AC118,"")</f>
        <v/>
      </c>
      <c r="AE118" s="40" t="str">
        <f>IFERROR(#REF!/GAMSlim2!AD118,"")</f>
        <v/>
      </c>
      <c r="AF118" s="40" t="str">
        <f>IFERROR(#REF!/GAMSlim2!AE118,"")</f>
        <v/>
      </c>
      <c r="AG118" s="40" t="str">
        <f>IFERROR(#REF!/GAMSlim2!AF118,"")</f>
        <v/>
      </c>
      <c r="AH118" s="40" t="str">
        <f>IFERROR(#REF!/GAMSlim2!AG118,"")</f>
        <v/>
      </c>
      <c r="AI118" s="40" t="str">
        <f>IFERROR(#REF!/GAMSlim2!AH118,"")</f>
        <v/>
      </c>
      <c r="AJ118" s="40" t="str">
        <f>IFERROR(#REF!/GAMSlim2!AI118,"")</f>
        <v/>
      </c>
      <c r="AK118" s="40" t="str">
        <f>IFERROR(#REF!/GAMSlim2!AJ118,"")</f>
        <v/>
      </c>
      <c r="AL118" s="40" t="str">
        <f>IFERROR(#REF!/GAMSlim2!AK118,"")</f>
        <v/>
      </c>
      <c r="AM118" s="40" t="str">
        <f>IFERROR(#REF!/GAMSlim2!AL118,"")</f>
        <v/>
      </c>
      <c r="AN118" s="40" t="str">
        <f>IFERROR(#REF!/GAMSlim2!AM118,"")</f>
        <v/>
      </c>
      <c r="AO118" s="40" t="str">
        <f>IFERROR(#REF!/GAMSlim2!AN118,"")</f>
        <v/>
      </c>
      <c r="AP118" s="40" t="str">
        <f>IFERROR(#REF!/GAMSlim2!AO118,"")</f>
        <v/>
      </c>
      <c r="AQ118" s="40" t="str">
        <f>IFERROR(#REF!/GAMSlim2!AP118,"")</f>
        <v/>
      </c>
      <c r="AR118" s="40" t="str">
        <f>IFERROR(#REF!/GAMSlim2!AQ118,"")</f>
        <v/>
      </c>
      <c r="AS118" s="40" t="str">
        <f>IFERROR(#REF!/GAMSlim2!AR118,"")</f>
        <v/>
      </c>
      <c r="AT118" s="40" t="str">
        <f>IFERROR(#REF!/GAMSlim2!AS118,"")</f>
        <v/>
      </c>
      <c r="AU118" s="40" t="str">
        <f>IFERROR(#REF!/GAMSlim2!AT118,"")</f>
        <v/>
      </c>
      <c r="AV118" s="40" t="str">
        <f>IFERROR(#REF!/GAMSlim2!AU118,"")</f>
        <v/>
      </c>
      <c r="AW118" s="40" t="str">
        <f>IFERROR(#REF!/GAMSlim2!AV118,"")</f>
        <v/>
      </c>
      <c r="AX118" s="40" t="str">
        <f>IFERROR(#REF!/GAMSlim2!AW118,"")</f>
        <v/>
      </c>
      <c r="AY118" s="40" t="str">
        <f>IFERROR(#REF!/GAMSlim2!AX118,"")</f>
        <v/>
      </c>
      <c r="AZ118" s="40" t="str">
        <f>IFERROR(#REF!/GAMSlim2!AY118,"")</f>
        <v/>
      </c>
      <c r="BA118" s="40" t="str">
        <f>IFERROR(#REF!/GAMSlim2!AZ118,"")</f>
        <v/>
      </c>
      <c r="BB118" s="40" t="str">
        <f>IFERROR(#REF!/GAMSlim2!BA118,"")</f>
        <v/>
      </c>
      <c r="BC118" s="40" t="str">
        <f>IFERROR(#REF!/GAMSlim2!BB118,"")</f>
        <v/>
      </c>
      <c r="BD118" s="40" t="str">
        <f>IFERROR(#REF!/GAMSlim2!BC118,"")</f>
        <v/>
      </c>
      <c r="BE118" s="40" t="str">
        <f>IFERROR(#REF!/GAMSlim2!BD118,"")</f>
        <v/>
      </c>
      <c r="BF118" s="40" t="str">
        <f>IFERROR(#REF!/GAMSlim2!BE118,"")</f>
        <v/>
      </c>
      <c r="BG118" s="40" t="str">
        <f>IFERROR(#REF!/GAMSlim2!BF118,"")</f>
        <v/>
      </c>
      <c r="BH118" s="40" t="str">
        <f>IFERROR(#REF!/GAMSlim2!BG118,"")</f>
        <v/>
      </c>
      <c r="BI118" s="40" t="str">
        <f>IFERROR(#REF!/GAMSlim2!BH118,"")</f>
        <v/>
      </c>
      <c r="BJ118" s="40" t="str">
        <f>IFERROR(#REF!/GAMSlim2!BI118,"")</f>
        <v/>
      </c>
    </row>
    <row r="119" spans="1:62" x14ac:dyDescent="0.15">
      <c r="A119" t="e">
        <f>#REF!</f>
        <v>#REF!</v>
      </c>
      <c r="B119" t="str">
        <f>GAMSbase!A119</f>
        <v>Utility Discount Rate (per year)</v>
      </c>
      <c r="C119" s="40" t="str">
        <f>IFERROR(#REF!/GAMSlim2!B119,"")</f>
        <v/>
      </c>
      <c r="D119" s="40" t="str">
        <f>IFERROR(#REF!/GAMSlim2!C119,"")</f>
        <v/>
      </c>
      <c r="E119" s="40" t="str">
        <f>IFERROR(#REF!/GAMSlim2!D119,"")</f>
        <v/>
      </c>
      <c r="F119" s="40" t="str">
        <f>IFERROR(#REF!/GAMSlim2!E119,"")</f>
        <v/>
      </c>
      <c r="G119" s="40" t="str">
        <f>IFERROR(#REF!/GAMSlim2!F119,"")</f>
        <v/>
      </c>
      <c r="H119" s="40" t="str">
        <f>IFERROR(#REF!/GAMSlim2!G119,"")</f>
        <v/>
      </c>
      <c r="I119" s="40" t="str">
        <f>IFERROR(#REF!/GAMSlim2!H119,"")</f>
        <v/>
      </c>
      <c r="J119" s="40" t="str">
        <f>IFERROR(#REF!/GAMSlim2!I119,"")</f>
        <v/>
      </c>
      <c r="K119" s="40" t="str">
        <f>IFERROR(#REF!/GAMSlim2!J119,"")</f>
        <v/>
      </c>
      <c r="L119" s="40" t="str">
        <f>IFERROR(#REF!/GAMSlim2!K119,"")</f>
        <v/>
      </c>
      <c r="M119" s="40" t="str">
        <f>IFERROR(#REF!/GAMSlim2!L119,"")</f>
        <v/>
      </c>
      <c r="N119" s="40" t="str">
        <f>IFERROR(#REF!/GAMSlim2!M119,"")</f>
        <v/>
      </c>
      <c r="O119" s="40" t="str">
        <f>IFERROR(#REF!/GAMSlim2!N119,"")</f>
        <v/>
      </c>
      <c r="P119" s="40" t="str">
        <f>IFERROR(#REF!/GAMSlim2!O119,"")</f>
        <v/>
      </c>
      <c r="Q119" s="40" t="str">
        <f>IFERROR(#REF!/GAMSlim2!P119,"")</f>
        <v/>
      </c>
      <c r="R119" s="40" t="str">
        <f>IFERROR(#REF!/GAMSlim2!Q119,"")</f>
        <v/>
      </c>
      <c r="S119" s="40" t="str">
        <f>IFERROR(#REF!/GAMSlim2!R119,"")</f>
        <v/>
      </c>
      <c r="T119" s="40" t="str">
        <f>IFERROR(#REF!/GAMSlim2!S119,"")</f>
        <v/>
      </c>
      <c r="U119" s="40" t="str">
        <f>IFERROR(#REF!/GAMSlim2!T119,"")</f>
        <v/>
      </c>
      <c r="V119" s="40" t="str">
        <f>IFERROR(#REF!/GAMSlim2!U119,"")</f>
        <v/>
      </c>
      <c r="W119" s="40" t="str">
        <f>IFERROR(#REF!/GAMSlim2!V119,"")</f>
        <v/>
      </c>
      <c r="X119" s="40" t="str">
        <f>IFERROR(#REF!/GAMSlim2!W119,"")</f>
        <v/>
      </c>
      <c r="Y119" s="40" t="str">
        <f>IFERROR(#REF!/GAMSlim2!X119,"")</f>
        <v/>
      </c>
      <c r="Z119" s="40" t="str">
        <f>IFERROR(#REF!/GAMSlim2!Y119,"")</f>
        <v/>
      </c>
      <c r="AA119" s="40" t="str">
        <f>IFERROR(#REF!/GAMSlim2!Z119,"")</f>
        <v/>
      </c>
      <c r="AB119" s="40" t="str">
        <f>IFERROR(#REF!/GAMSlim2!AA119,"")</f>
        <v/>
      </c>
      <c r="AC119" s="40" t="str">
        <f>IFERROR(#REF!/GAMSlim2!AB119,"")</f>
        <v/>
      </c>
      <c r="AD119" s="40" t="str">
        <f>IFERROR(#REF!/GAMSlim2!AC119,"")</f>
        <v/>
      </c>
      <c r="AE119" s="40" t="str">
        <f>IFERROR(#REF!/GAMSlim2!AD119,"")</f>
        <v/>
      </c>
      <c r="AF119" s="40" t="str">
        <f>IFERROR(#REF!/GAMSlim2!AE119,"")</f>
        <v/>
      </c>
      <c r="AG119" s="40" t="str">
        <f>IFERROR(#REF!/GAMSlim2!AF119,"")</f>
        <v/>
      </c>
      <c r="AH119" s="40" t="str">
        <f>IFERROR(#REF!/GAMSlim2!AG119,"")</f>
        <v/>
      </c>
      <c r="AI119" s="40" t="str">
        <f>IFERROR(#REF!/GAMSlim2!AH119,"")</f>
        <v/>
      </c>
      <c r="AJ119" s="40" t="str">
        <f>IFERROR(#REF!/GAMSlim2!AI119,"")</f>
        <v/>
      </c>
      <c r="AK119" s="40" t="str">
        <f>IFERROR(#REF!/GAMSlim2!AJ119,"")</f>
        <v/>
      </c>
      <c r="AL119" s="40" t="str">
        <f>IFERROR(#REF!/GAMSlim2!AK119,"")</f>
        <v/>
      </c>
      <c r="AM119" s="40" t="str">
        <f>IFERROR(#REF!/GAMSlim2!AL119,"")</f>
        <v/>
      </c>
      <c r="AN119" s="40" t="str">
        <f>IFERROR(#REF!/GAMSlim2!AM119,"")</f>
        <v/>
      </c>
      <c r="AO119" s="40" t="str">
        <f>IFERROR(#REF!/GAMSlim2!AN119,"")</f>
        <v/>
      </c>
      <c r="AP119" s="40" t="str">
        <f>IFERROR(#REF!/GAMSlim2!AO119,"")</f>
        <v/>
      </c>
      <c r="AQ119" s="40" t="str">
        <f>IFERROR(#REF!/GAMSlim2!AP119,"")</f>
        <v/>
      </c>
      <c r="AR119" s="40" t="str">
        <f>IFERROR(#REF!/GAMSlim2!AQ119,"")</f>
        <v/>
      </c>
      <c r="AS119" s="40" t="str">
        <f>IFERROR(#REF!/GAMSlim2!AR119,"")</f>
        <v/>
      </c>
      <c r="AT119" s="40" t="str">
        <f>IFERROR(#REF!/GAMSlim2!AS119,"")</f>
        <v/>
      </c>
      <c r="AU119" s="40" t="str">
        <f>IFERROR(#REF!/GAMSlim2!AT119,"")</f>
        <v/>
      </c>
      <c r="AV119" s="40" t="str">
        <f>IFERROR(#REF!/GAMSlim2!AU119,"")</f>
        <v/>
      </c>
      <c r="AW119" s="40" t="str">
        <f>IFERROR(#REF!/GAMSlim2!AV119,"")</f>
        <v/>
      </c>
      <c r="AX119" s="40" t="str">
        <f>IFERROR(#REF!/GAMSlim2!AW119,"")</f>
        <v/>
      </c>
      <c r="AY119" s="40" t="str">
        <f>IFERROR(#REF!/GAMSlim2!AX119,"")</f>
        <v/>
      </c>
      <c r="AZ119" s="40" t="str">
        <f>IFERROR(#REF!/GAMSlim2!AY119,"")</f>
        <v/>
      </c>
      <c r="BA119" s="40" t="str">
        <f>IFERROR(#REF!/GAMSlim2!AZ119,"")</f>
        <v/>
      </c>
      <c r="BB119" s="40" t="str">
        <f>IFERROR(#REF!/GAMSlim2!BA119,"")</f>
        <v/>
      </c>
      <c r="BC119" s="40" t="str">
        <f>IFERROR(#REF!/GAMSlim2!BB119,"")</f>
        <v/>
      </c>
      <c r="BD119" s="40" t="str">
        <f>IFERROR(#REF!/GAMSlim2!BC119,"")</f>
        <v/>
      </c>
      <c r="BE119" s="40" t="str">
        <f>IFERROR(#REF!/GAMSlim2!BD119,"")</f>
        <v/>
      </c>
      <c r="BF119" s="40" t="str">
        <f>IFERROR(#REF!/GAMSlim2!BE119,"")</f>
        <v/>
      </c>
      <c r="BG119" s="40" t="str">
        <f>IFERROR(#REF!/GAMSlim2!BF119,"")</f>
        <v/>
      </c>
      <c r="BH119" s="40" t="str">
        <f>IFERROR(#REF!/GAMSlim2!BG119,"")</f>
        <v/>
      </c>
      <c r="BI119" s="40" t="str">
        <f>IFERROR(#REF!/GAMSlim2!BH119,"")</f>
        <v/>
      </c>
      <c r="BJ119" s="40" t="str">
        <f>IFERROR(#REF!/GAMSlim2!BI119,"")</f>
        <v/>
      </c>
    </row>
    <row r="120" spans="1:62" x14ac:dyDescent="0.15">
      <c r="A120" t="e">
        <f>#REF!</f>
        <v>#REF!</v>
      </c>
      <c r="B120" t="str">
        <f>GAMSbase!A120</f>
        <v>First Period gross MPK</v>
      </c>
      <c r="C120" s="40" t="str">
        <f>IFERROR(#REF!/GAMSlim2!B120,"")</f>
        <v/>
      </c>
      <c r="D120" s="40" t="str">
        <f>IFERROR(#REF!/GAMSlim2!C120,"")</f>
        <v/>
      </c>
      <c r="E120" s="40" t="str">
        <f>IFERROR(#REF!/GAMSlim2!D120,"")</f>
        <v/>
      </c>
      <c r="F120" s="40" t="str">
        <f>IFERROR(#REF!/GAMSlim2!E120,"")</f>
        <v/>
      </c>
      <c r="G120" s="40" t="str">
        <f>IFERROR(#REF!/GAMSlim2!F120,"")</f>
        <v/>
      </c>
      <c r="H120" s="40" t="str">
        <f>IFERROR(#REF!/GAMSlim2!G120,"")</f>
        <v/>
      </c>
      <c r="I120" s="40" t="str">
        <f>IFERROR(#REF!/GAMSlim2!H120,"")</f>
        <v/>
      </c>
      <c r="J120" s="40" t="str">
        <f>IFERROR(#REF!/GAMSlim2!I120,"")</f>
        <v/>
      </c>
      <c r="K120" s="40" t="str">
        <f>IFERROR(#REF!/GAMSlim2!J120,"")</f>
        <v/>
      </c>
      <c r="L120" s="40" t="str">
        <f>IFERROR(#REF!/GAMSlim2!K120,"")</f>
        <v/>
      </c>
      <c r="M120" s="40" t="str">
        <f>IFERROR(#REF!/GAMSlim2!L120,"")</f>
        <v/>
      </c>
      <c r="N120" s="40" t="str">
        <f>IFERROR(#REF!/GAMSlim2!M120,"")</f>
        <v/>
      </c>
      <c r="O120" s="40" t="str">
        <f>IFERROR(#REF!/GAMSlim2!N120,"")</f>
        <v/>
      </c>
      <c r="P120" s="40" t="str">
        <f>IFERROR(#REF!/GAMSlim2!O120,"")</f>
        <v/>
      </c>
      <c r="Q120" s="40" t="str">
        <f>IFERROR(#REF!/GAMSlim2!P120,"")</f>
        <v/>
      </c>
      <c r="R120" s="40" t="str">
        <f>IFERROR(#REF!/GAMSlim2!Q120,"")</f>
        <v/>
      </c>
      <c r="S120" s="40" t="str">
        <f>IFERROR(#REF!/GAMSlim2!R120,"")</f>
        <v/>
      </c>
      <c r="T120" s="40" t="str">
        <f>IFERROR(#REF!/GAMSlim2!S120,"")</f>
        <v/>
      </c>
      <c r="U120" s="40" t="str">
        <f>IFERROR(#REF!/GAMSlim2!T120,"")</f>
        <v/>
      </c>
      <c r="V120" s="40" t="str">
        <f>IFERROR(#REF!/GAMSlim2!U120,"")</f>
        <v/>
      </c>
      <c r="W120" s="40" t="str">
        <f>IFERROR(#REF!/GAMSlim2!V120,"")</f>
        <v/>
      </c>
      <c r="X120" s="40" t="str">
        <f>IFERROR(#REF!/GAMSlim2!W120,"")</f>
        <v/>
      </c>
      <c r="Y120" s="40" t="str">
        <f>IFERROR(#REF!/GAMSlim2!X120,"")</f>
        <v/>
      </c>
      <c r="Z120" s="40" t="str">
        <f>IFERROR(#REF!/GAMSlim2!Y120,"")</f>
        <v/>
      </c>
      <c r="AA120" s="40" t="str">
        <f>IFERROR(#REF!/GAMSlim2!Z120,"")</f>
        <v/>
      </c>
      <c r="AB120" s="40" t="str">
        <f>IFERROR(#REF!/GAMSlim2!AA120,"")</f>
        <v/>
      </c>
      <c r="AC120" s="40" t="str">
        <f>IFERROR(#REF!/GAMSlim2!AB120,"")</f>
        <v/>
      </c>
      <c r="AD120" s="40" t="str">
        <f>IFERROR(#REF!/GAMSlim2!AC120,"")</f>
        <v/>
      </c>
      <c r="AE120" s="40" t="str">
        <f>IFERROR(#REF!/GAMSlim2!AD120,"")</f>
        <v/>
      </c>
      <c r="AF120" s="40" t="str">
        <f>IFERROR(#REF!/GAMSlim2!AE120,"")</f>
        <v/>
      </c>
      <c r="AG120" s="40" t="str">
        <f>IFERROR(#REF!/GAMSlim2!AF120,"")</f>
        <v/>
      </c>
      <c r="AH120" s="40" t="str">
        <f>IFERROR(#REF!/GAMSlim2!AG120,"")</f>
        <v/>
      </c>
      <c r="AI120" s="40" t="str">
        <f>IFERROR(#REF!/GAMSlim2!AH120,"")</f>
        <v/>
      </c>
      <c r="AJ120" s="40" t="str">
        <f>IFERROR(#REF!/GAMSlim2!AI120,"")</f>
        <v/>
      </c>
      <c r="AK120" s="40" t="str">
        <f>IFERROR(#REF!/GAMSlim2!AJ120,"")</f>
        <v/>
      </c>
      <c r="AL120" s="40" t="str">
        <f>IFERROR(#REF!/GAMSlim2!AK120,"")</f>
        <v/>
      </c>
      <c r="AM120" s="40" t="str">
        <f>IFERROR(#REF!/GAMSlim2!AL120,"")</f>
        <v/>
      </c>
      <c r="AN120" s="40" t="str">
        <f>IFERROR(#REF!/GAMSlim2!AM120,"")</f>
        <v/>
      </c>
      <c r="AO120" s="40" t="str">
        <f>IFERROR(#REF!/GAMSlim2!AN120,"")</f>
        <v/>
      </c>
      <c r="AP120" s="40" t="str">
        <f>IFERROR(#REF!/GAMSlim2!AO120,"")</f>
        <v/>
      </c>
      <c r="AQ120" s="40" t="str">
        <f>IFERROR(#REF!/GAMSlim2!AP120,"")</f>
        <v/>
      </c>
      <c r="AR120" s="40" t="str">
        <f>IFERROR(#REF!/GAMSlim2!AQ120,"")</f>
        <v/>
      </c>
      <c r="AS120" s="40" t="str">
        <f>IFERROR(#REF!/GAMSlim2!AR120,"")</f>
        <v/>
      </c>
      <c r="AT120" s="40" t="str">
        <f>IFERROR(#REF!/GAMSlim2!AS120,"")</f>
        <v/>
      </c>
      <c r="AU120" s="40" t="str">
        <f>IFERROR(#REF!/GAMSlim2!AT120,"")</f>
        <v/>
      </c>
      <c r="AV120" s="40" t="str">
        <f>IFERROR(#REF!/GAMSlim2!AU120,"")</f>
        <v/>
      </c>
      <c r="AW120" s="40" t="str">
        <f>IFERROR(#REF!/GAMSlim2!AV120,"")</f>
        <v/>
      </c>
      <c r="AX120" s="40" t="str">
        <f>IFERROR(#REF!/GAMSlim2!AW120,"")</f>
        <v/>
      </c>
      <c r="AY120" s="40" t="str">
        <f>IFERROR(#REF!/GAMSlim2!AX120,"")</f>
        <v/>
      </c>
      <c r="AZ120" s="40" t="str">
        <f>IFERROR(#REF!/GAMSlim2!AY120,"")</f>
        <v/>
      </c>
      <c r="BA120" s="40" t="str">
        <f>IFERROR(#REF!/GAMSlim2!AZ120,"")</f>
        <v/>
      </c>
      <c r="BB120" s="40" t="str">
        <f>IFERROR(#REF!/GAMSlim2!BA120,"")</f>
        <v/>
      </c>
      <c r="BC120" s="40" t="str">
        <f>IFERROR(#REF!/GAMSlim2!BB120,"")</f>
        <v/>
      </c>
      <c r="BD120" s="40" t="str">
        <f>IFERROR(#REF!/GAMSlim2!BC120,"")</f>
        <v/>
      </c>
      <c r="BE120" s="40" t="str">
        <f>IFERROR(#REF!/GAMSlim2!BD120,"")</f>
        <v/>
      </c>
      <c r="BF120" s="40" t="str">
        <f>IFERROR(#REF!/GAMSlim2!BE120,"")</f>
        <v/>
      </c>
      <c r="BG120" s="40" t="str">
        <f>IFERROR(#REF!/GAMSlim2!BF120,"")</f>
        <v/>
      </c>
      <c r="BH120" s="40" t="str">
        <f>IFERROR(#REF!/GAMSlim2!BG120,"")</f>
        <v/>
      </c>
      <c r="BI120" s="40" t="str">
        <f>IFERROR(#REF!/GAMSlim2!BH120,"")</f>
        <v/>
      </c>
      <c r="BJ120" s="40" t="str">
        <f>IFERROR(#REF!/GAMSlim2!BI120,"")</f>
        <v/>
      </c>
    </row>
    <row r="121" spans="1:62" x14ac:dyDescent="0.15">
      <c r="A121" t="e">
        <f>#REF!</f>
        <v>#REF!</v>
      </c>
      <c r="B121" t="str">
        <f>GAMSbase!A121</f>
        <v>All Periods gross MPK</v>
      </c>
      <c r="C121" s="40" t="str">
        <f>IFERROR(#REF!/GAMSlim2!B121,"")</f>
        <v/>
      </c>
      <c r="D121" s="40" t="str">
        <f>IFERROR(#REF!/GAMSlim2!C121,"")</f>
        <v/>
      </c>
      <c r="E121" s="40" t="str">
        <f>IFERROR(#REF!/GAMSlim2!D121,"")</f>
        <v/>
      </c>
      <c r="F121" s="40" t="str">
        <f>IFERROR(#REF!/GAMSlim2!E121,"")</f>
        <v/>
      </c>
      <c r="G121" s="40" t="str">
        <f>IFERROR(#REF!/GAMSlim2!F121,"")</f>
        <v/>
      </c>
      <c r="H121" s="40" t="str">
        <f>IFERROR(#REF!/GAMSlim2!G121,"")</f>
        <v/>
      </c>
      <c r="I121" s="40" t="str">
        <f>IFERROR(#REF!/GAMSlim2!H121,"")</f>
        <v/>
      </c>
      <c r="J121" s="40" t="str">
        <f>IFERROR(#REF!/GAMSlim2!I121,"")</f>
        <v/>
      </c>
      <c r="K121" s="40" t="str">
        <f>IFERROR(#REF!/GAMSlim2!J121,"")</f>
        <v/>
      </c>
      <c r="L121" s="40" t="str">
        <f>IFERROR(#REF!/GAMSlim2!K121,"")</f>
        <v/>
      </c>
      <c r="M121" s="40" t="str">
        <f>IFERROR(#REF!/GAMSlim2!L121,"")</f>
        <v/>
      </c>
      <c r="N121" s="40" t="str">
        <f>IFERROR(#REF!/GAMSlim2!M121,"")</f>
        <v/>
      </c>
      <c r="O121" s="40" t="str">
        <f>IFERROR(#REF!/GAMSlim2!N121,"")</f>
        <v/>
      </c>
      <c r="P121" s="40" t="str">
        <f>IFERROR(#REF!/GAMSlim2!O121,"")</f>
        <v/>
      </c>
      <c r="Q121" s="40" t="str">
        <f>IFERROR(#REF!/GAMSlim2!P121,"")</f>
        <v/>
      </c>
      <c r="R121" s="40" t="str">
        <f>IFERROR(#REF!/GAMSlim2!Q121,"")</f>
        <v/>
      </c>
      <c r="S121" s="40" t="str">
        <f>IFERROR(#REF!/GAMSlim2!R121,"")</f>
        <v/>
      </c>
      <c r="T121" s="40" t="str">
        <f>IFERROR(#REF!/GAMSlim2!S121,"")</f>
        <v/>
      </c>
      <c r="U121" s="40" t="str">
        <f>IFERROR(#REF!/GAMSlim2!T121,"")</f>
        <v/>
      </c>
      <c r="V121" s="40" t="str">
        <f>IFERROR(#REF!/GAMSlim2!U121,"")</f>
        <v/>
      </c>
      <c r="W121" s="40" t="str">
        <f>IFERROR(#REF!/GAMSlim2!V121,"")</f>
        <v/>
      </c>
      <c r="X121" s="40" t="str">
        <f>IFERROR(#REF!/GAMSlim2!W121,"")</f>
        <v/>
      </c>
      <c r="Y121" s="40" t="str">
        <f>IFERROR(#REF!/GAMSlim2!X121,"")</f>
        <v/>
      </c>
      <c r="Z121" s="40" t="str">
        <f>IFERROR(#REF!/GAMSlim2!Y121,"")</f>
        <v/>
      </c>
      <c r="AA121" s="40" t="str">
        <f>IFERROR(#REF!/GAMSlim2!Z121,"")</f>
        <v/>
      </c>
      <c r="AB121" s="40" t="str">
        <f>IFERROR(#REF!/GAMSlim2!AA121,"")</f>
        <v/>
      </c>
      <c r="AC121" s="40" t="str">
        <f>IFERROR(#REF!/GAMSlim2!AB121,"")</f>
        <v/>
      </c>
      <c r="AD121" s="40" t="str">
        <f>IFERROR(#REF!/GAMSlim2!AC121,"")</f>
        <v/>
      </c>
      <c r="AE121" s="40" t="str">
        <f>IFERROR(#REF!/GAMSlim2!AD121,"")</f>
        <v/>
      </c>
      <c r="AF121" s="40" t="str">
        <f>IFERROR(#REF!/GAMSlim2!AE121,"")</f>
        <v/>
      </c>
      <c r="AG121" s="40" t="str">
        <f>IFERROR(#REF!/GAMSlim2!AF121,"")</f>
        <v/>
      </c>
      <c r="AH121" s="40" t="str">
        <f>IFERROR(#REF!/GAMSlim2!AG121,"")</f>
        <v/>
      </c>
      <c r="AI121" s="40" t="str">
        <f>IFERROR(#REF!/GAMSlim2!AH121,"")</f>
        <v/>
      </c>
      <c r="AJ121" s="40" t="str">
        <f>IFERROR(#REF!/GAMSlim2!AI121,"")</f>
        <v/>
      </c>
      <c r="AK121" s="40" t="str">
        <f>IFERROR(#REF!/GAMSlim2!AJ121,"")</f>
        <v/>
      </c>
      <c r="AL121" s="40" t="str">
        <f>IFERROR(#REF!/GAMSlim2!AK121,"")</f>
        <v/>
      </c>
      <c r="AM121" s="40" t="str">
        <f>IFERROR(#REF!/GAMSlim2!AL121,"")</f>
        <v/>
      </c>
      <c r="AN121" s="40" t="str">
        <f>IFERROR(#REF!/GAMSlim2!AM121,"")</f>
        <v/>
      </c>
      <c r="AO121" s="40" t="str">
        <f>IFERROR(#REF!/GAMSlim2!AN121,"")</f>
        <v/>
      </c>
      <c r="AP121" s="40" t="str">
        <f>IFERROR(#REF!/GAMSlim2!AO121,"")</f>
        <v/>
      </c>
      <c r="AQ121" s="40" t="str">
        <f>IFERROR(#REF!/GAMSlim2!AP121,"")</f>
        <v/>
      </c>
      <c r="AR121" s="40" t="str">
        <f>IFERROR(#REF!/GAMSlim2!AQ121,"")</f>
        <v/>
      </c>
      <c r="AS121" s="40" t="str">
        <f>IFERROR(#REF!/GAMSlim2!AR121,"")</f>
        <v/>
      </c>
      <c r="AT121" s="40" t="str">
        <f>IFERROR(#REF!/GAMSlim2!AS121,"")</f>
        <v/>
      </c>
      <c r="AU121" s="40" t="str">
        <f>IFERROR(#REF!/GAMSlim2!AT121,"")</f>
        <v/>
      </c>
      <c r="AV121" s="40" t="str">
        <f>IFERROR(#REF!/GAMSlim2!AU121,"")</f>
        <v/>
      </c>
      <c r="AW121" s="40" t="str">
        <f>IFERROR(#REF!/GAMSlim2!AV121,"")</f>
        <v/>
      </c>
      <c r="AX121" s="40" t="str">
        <f>IFERROR(#REF!/GAMSlim2!AW121,"")</f>
        <v/>
      </c>
      <c r="AY121" s="40" t="str">
        <f>IFERROR(#REF!/GAMSlim2!AX121,"")</f>
        <v/>
      </c>
      <c r="AZ121" s="40" t="str">
        <f>IFERROR(#REF!/GAMSlim2!AY121,"")</f>
        <v/>
      </c>
      <c r="BA121" s="40" t="str">
        <f>IFERROR(#REF!/GAMSlim2!AZ121,"")</f>
        <v/>
      </c>
      <c r="BB121" s="40" t="str">
        <f>IFERROR(#REF!/GAMSlim2!BA121,"")</f>
        <v/>
      </c>
      <c r="BC121" s="40" t="str">
        <f>IFERROR(#REF!/GAMSlim2!BB121,"")</f>
        <v/>
      </c>
      <c r="BD121" s="40" t="str">
        <f>IFERROR(#REF!/GAMSlim2!BC121,"")</f>
        <v/>
      </c>
      <c r="BE121" s="40" t="str">
        <f>IFERROR(#REF!/GAMSlim2!BD121,"")</f>
        <v/>
      </c>
      <c r="BF121" s="40" t="str">
        <f>IFERROR(#REF!/GAMSlim2!BE121,"")</f>
        <v/>
      </c>
      <c r="BG121" s="40" t="str">
        <f>IFERROR(#REF!/GAMSlim2!BF121,"")</f>
        <v/>
      </c>
      <c r="BH121" s="40" t="str">
        <f>IFERROR(#REF!/GAMSlim2!BG121,"")</f>
        <v/>
      </c>
      <c r="BI121" s="40" t="str">
        <f>IFERROR(#REF!/GAMSlim2!BH121,"")</f>
        <v/>
      </c>
      <c r="BJ121" s="40" t="str">
        <f>IFERROR(#REF!/GAMSlim2!BI121,"")</f>
        <v/>
      </c>
    </row>
    <row r="122" spans="1:62" x14ac:dyDescent="0.15">
      <c r="A122" t="e">
        <f>#REF!</f>
        <v>#REF!</v>
      </c>
      <c r="B122" t="str">
        <f>GAMSbase!A122</f>
        <v>* WELFARE</v>
      </c>
      <c r="C122" s="40" t="str">
        <f>IFERROR(#REF!/GAMSlim2!B122,"")</f>
        <v/>
      </c>
      <c r="D122" s="40" t="str">
        <f>IFERROR(#REF!/GAMSlim2!C122,"")</f>
        <v/>
      </c>
      <c r="E122" s="40" t="str">
        <f>IFERROR(#REF!/GAMSlim2!D122,"")</f>
        <v/>
      </c>
      <c r="F122" s="40" t="str">
        <f>IFERROR(#REF!/GAMSlim2!E122,"")</f>
        <v/>
      </c>
      <c r="G122" s="40" t="str">
        <f>IFERROR(#REF!/GAMSlim2!F122,"")</f>
        <v/>
      </c>
      <c r="H122" s="40" t="str">
        <f>IFERROR(#REF!/GAMSlim2!G122,"")</f>
        <v/>
      </c>
      <c r="I122" s="40" t="str">
        <f>IFERROR(#REF!/GAMSlim2!H122,"")</f>
        <v/>
      </c>
      <c r="J122" s="40" t="str">
        <f>IFERROR(#REF!/GAMSlim2!I122,"")</f>
        <v/>
      </c>
      <c r="K122" s="40" t="str">
        <f>IFERROR(#REF!/GAMSlim2!J122,"")</f>
        <v/>
      </c>
      <c r="L122" s="40" t="str">
        <f>IFERROR(#REF!/GAMSlim2!K122,"")</f>
        <v/>
      </c>
      <c r="M122" s="40" t="str">
        <f>IFERROR(#REF!/GAMSlim2!L122,"")</f>
        <v/>
      </c>
      <c r="N122" s="40" t="str">
        <f>IFERROR(#REF!/GAMSlim2!M122,"")</f>
        <v/>
      </c>
      <c r="O122" s="40" t="str">
        <f>IFERROR(#REF!/GAMSlim2!N122,"")</f>
        <v/>
      </c>
      <c r="P122" s="40" t="str">
        <f>IFERROR(#REF!/GAMSlim2!O122,"")</f>
        <v/>
      </c>
      <c r="Q122" s="40" t="str">
        <f>IFERROR(#REF!/GAMSlim2!P122,"")</f>
        <v/>
      </c>
      <c r="R122" s="40" t="str">
        <f>IFERROR(#REF!/GAMSlim2!Q122,"")</f>
        <v/>
      </c>
      <c r="S122" s="40" t="str">
        <f>IFERROR(#REF!/GAMSlim2!R122,"")</f>
        <v/>
      </c>
      <c r="T122" s="40" t="str">
        <f>IFERROR(#REF!/GAMSlim2!S122,"")</f>
        <v/>
      </c>
      <c r="U122" s="40" t="str">
        <f>IFERROR(#REF!/GAMSlim2!T122,"")</f>
        <v/>
      </c>
      <c r="V122" s="40" t="str">
        <f>IFERROR(#REF!/GAMSlim2!U122,"")</f>
        <v/>
      </c>
      <c r="W122" s="40" t="str">
        <f>IFERROR(#REF!/GAMSlim2!V122,"")</f>
        <v/>
      </c>
      <c r="X122" s="40" t="str">
        <f>IFERROR(#REF!/GAMSlim2!W122,"")</f>
        <v/>
      </c>
      <c r="Y122" s="40" t="str">
        <f>IFERROR(#REF!/GAMSlim2!X122,"")</f>
        <v/>
      </c>
      <c r="Z122" s="40" t="str">
        <f>IFERROR(#REF!/GAMSlim2!Y122,"")</f>
        <v/>
      </c>
      <c r="AA122" s="40" t="str">
        <f>IFERROR(#REF!/GAMSlim2!Z122,"")</f>
        <v/>
      </c>
      <c r="AB122" s="40" t="str">
        <f>IFERROR(#REF!/GAMSlim2!AA122,"")</f>
        <v/>
      </c>
      <c r="AC122" s="40" t="str">
        <f>IFERROR(#REF!/GAMSlim2!AB122,"")</f>
        <v/>
      </c>
      <c r="AD122" s="40" t="str">
        <f>IFERROR(#REF!/GAMSlim2!AC122,"")</f>
        <v/>
      </c>
      <c r="AE122" s="40" t="str">
        <f>IFERROR(#REF!/GAMSlim2!AD122,"")</f>
        <v/>
      </c>
      <c r="AF122" s="40" t="str">
        <f>IFERROR(#REF!/GAMSlim2!AE122,"")</f>
        <v/>
      </c>
      <c r="AG122" s="40" t="str">
        <f>IFERROR(#REF!/GAMSlim2!AF122,"")</f>
        <v/>
      </c>
      <c r="AH122" s="40" t="str">
        <f>IFERROR(#REF!/GAMSlim2!AG122,"")</f>
        <v/>
      </c>
      <c r="AI122" s="40" t="str">
        <f>IFERROR(#REF!/GAMSlim2!AH122,"")</f>
        <v/>
      </c>
      <c r="AJ122" s="40" t="str">
        <f>IFERROR(#REF!/GAMSlim2!AI122,"")</f>
        <v/>
      </c>
      <c r="AK122" s="40" t="str">
        <f>IFERROR(#REF!/GAMSlim2!AJ122,"")</f>
        <v/>
      </c>
      <c r="AL122" s="40" t="str">
        <f>IFERROR(#REF!/GAMSlim2!AK122,"")</f>
        <v/>
      </c>
      <c r="AM122" s="40" t="str">
        <f>IFERROR(#REF!/GAMSlim2!AL122,"")</f>
        <v/>
      </c>
      <c r="AN122" s="40" t="str">
        <f>IFERROR(#REF!/GAMSlim2!AM122,"")</f>
        <v/>
      </c>
      <c r="AO122" s="40" t="str">
        <f>IFERROR(#REF!/GAMSlim2!AN122,"")</f>
        <v/>
      </c>
      <c r="AP122" s="40" t="str">
        <f>IFERROR(#REF!/GAMSlim2!AO122,"")</f>
        <v/>
      </c>
      <c r="AQ122" s="40" t="str">
        <f>IFERROR(#REF!/GAMSlim2!AP122,"")</f>
        <v/>
      </c>
      <c r="AR122" s="40" t="str">
        <f>IFERROR(#REF!/GAMSlim2!AQ122,"")</f>
        <v/>
      </c>
      <c r="AS122" s="40" t="str">
        <f>IFERROR(#REF!/GAMSlim2!AR122,"")</f>
        <v/>
      </c>
      <c r="AT122" s="40" t="str">
        <f>IFERROR(#REF!/GAMSlim2!AS122,"")</f>
        <v/>
      </c>
      <c r="AU122" s="40" t="str">
        <f>IFERROR(#REF!/GAMSlim2!AT122,"")</f>
        <v/>
      </c>
      <c r="AV122" s="40" t="str">
        <f>IFERROR(#REF!/GAMSlim2!AU122,"")</f>
        <v/>
      </c>
      <c r="AW122" s="40" t="str">
        <f>IFERROR(#REF!/GAMSlim2!AV122,"")</f>
        <v/>
      </c>
      <c r="AX122" s="40" t="str">
        <f>IFERROR(#REF!/GAMSlim2!AW122,"")</f>
        <v/>
      </c>
      <c r="AY122" s="40" t="str">
        <f>IFERROR(#REF!/GAMSlim2!AX122,"")</f>
        <v/>
      </c>
      <c r="AZ122" s="40" t="str">
        <f>IFERROR(#REF!/GAMSlim2!AY122,"")</f>
        <v/>
      </c>
      <c r="BA122" s="40" t="str">
        <f>IFERROR(#REF!/GAMSlim2!AZ122,"")</f>
        <v/>
      </c>
      <c r="BB122" s="40" t="str">
        <f>IFERROR(#REF!/GAMSlim2!BA122,"")</f>
        <v/>
      </c>
      <c r="BC122" s="40" t="str">
        <f>IFERROR(#REF!/GAMSlim2!BB122,"")</f>
        <v/>
      </c>
      <c r="BD122" s="40" t="str">
        <f>IFERROR(#REF!/GAMSlim2!BC122,"")</f>
        <v/>
      </c>
      <c r="BE122" s="40" t="str">
        <f>IFERROR(#REF!/GAMSlim2!BD122,"")</f>
        <v/>
      </c>
      <c r="BF122" s="40" t="str">
        <f>IFERROR(#REF!/GAMSlim2!BE122,"")</f>
        <v/>
      </c>
      <c r="BG122" s="40" t="str">
        <f>IFERROR(#REF!/GAMSlim2!BF122,"")</f>
        <v/>
      </c>
      <c r="BH122" s="40" t="str">
        <f>IFERROR(#REF!/GAMSlim2!BG122,"")</f>
        <v/>
      </c>
      <c r="BI122" s="40" t="str">
        <f>IFERROR(#REF!/GAMSlim2!BH122,"")</f>
        <v/>
      </c>
      <c r="BJ122" s="40" t="str">
        <f>IFERROR(#REF!/GAMSlim2!BI122,"")</f>
        <v/>
      </c>
    </row>
    <row r="123" spans="1:62" x14ac:dyDescent="0.15">
      <c r="A123" t="e">
        <f>#REF!</f>
        <v>#REF!</v>
      </c>
      <c r="B123" t="str">
        <f>GAMSbase!A123</f>
        <v>Consumption (trillion USD per year)</v>
      </c>
      <c r="C123" s="40" t="str">
        <f>IFERROR(#REF!/GAMSlim2!B123,"")</f>
        <v/>
      </c>
      <c r="D123" s="40" t="str">
        <f>IFERROR(#REF!/GAMSlim2!C123,"")</f>
        <v/>
      </c>
      <c r="E123" s="40" t="str">
        <f>IFERROR(#REF!/GAMSlim2!D123,"")</f>
        <v/>
      </c>
      <c r="F123" s="40" t="str">
        <f>IFERROR(#REF!/GAMSlim2!E123,"")</f>
        <v/>
      </c>
      <c r="G123" s="40" t="str">
        <f>IFERROR(#REF!/GAMSlim2!F123,"")</f>
        <v/>
      </c>
      <c r="H123" s="40" t="str">
        <f>IFERROR(#REF!/GAMSlim2!G123,"")</f>
        <v/>
      </c>
      <c r="I123" s="40" t="str">
        <f>IFERROR(#REF!/GAMSlim2!H123,"")</f>
        <v/>
      </c>
      <c r="J123" s="40" t="str">
        <f>IFERROR(#REF!/GAMSlim2!I123,"")</f>
        <v/>
      </c>
      <c r="K123" s="40" t="str">
        <f>IFERROR(#REF!/GAMSlim2!J123,"")</f>
        <v/>
      </c>
      <c r="L123" s="40" t="str">
        <f>IFERROR(#REF!/GAMSlim2!K123,"")</f>
        <v/>
      </c>
      <c r="M123" s="40" t="str">
        <f>IFERROR(#REF!/GAMSlim2!L123,"")</f>
        <v/>
      </c>
      <c r="N123" s="40" t="str">
        <f>IFERROR(#REF!/GAMSlim2!M123,"")</f>
        <v/>
      </c>
      <c r="O123" s="40" t="str">
        <f>IFERROR(#REF!/GAMSlim2!N123,"")</f>
        <v/>
      </c>
      <c r="P123" s="40" t="str">
        <f>IFERROR(#REF!/GAMSlim2!O123,"")</f>
        <v/>
      </c>
      <c r="Q123" s="40" t="str">
        <f>IFERROR(#REF!/GAMSlim2!P123,"")</f>
        <v/>
      </c>
      <c r="R123" s="40" t="str">
        <f>IFERROR(#REF!/GAMSlim2!Q123,"")</f>
        <v/>
      </c>
      <c r="S123" s="40" t="str">
        <f>IFERROR(#REF!/GAMSlim2!R123,"")</f>
        <v/>
      </c>
      <c r="T123" s="40" t="str">
        <f>IFERROR(#REF!/GAMSlim2!S123,"")</f>
        <v/>
      </c>
      <c r="U123" s="40" t="str">
        <f>IFERROR(#REF!/GAMSlim2!T123,"")</f>
        <v/>
      </c>
      <c r="V123" s="40" t="str">
        <f>IFERROR(#REF!/GAMSlim2!U123,"")</f>
        <v/>
      </c>
      <c r="W123" s="40" t="str">
        <f>IFERROR(#REF!/GAMSlim2!V123,"")</f>
        <v/>
      </c>
      <c r="X123" s="40" t="str">
        <f>IFERROR(#REF!/GAMSlim2!W123,"")</f>
        <v/>
      </c>
      <c r="Y123" s="40" t="str">
        <f>IFERROR(#REF!/GAMSlim2!X123,"")</f>
        <v/>
      </c>
      <c r="Z123" s="40" t="str">
        <f>IFERROR(#REF!/GAMSlim2!Y123,"")</f>
        <v/>
      </c>
      <c r="AA123" s="40" t="str">
        <f>IFERROR(#REF!/GAMSlim2!Z123,"")</f>
        <v/>
      </c>
      <c r="AB123" s="40" t="str">
        <f>IFERROR(#REF!/GAMSlim2!AA123,"")</f>
        <v/>
      </c>
      <c r="AC123" s="40" t="str">
        <f>IFERROR(#REF!/GAMSlim2!AB123,"")</f>
        <v/>
      </c>
      <c r="AD123" s="40" t="str">
        <f>IFERROR(#REF!/GAMSlim2!AC123,"")</f>
        <v/>
      </c>
      <c r="AE123" s="40" t="str">
        <f>IFERROR(#REF!/GAMSlim2!AD123,"")</f>
        <v/>
      </c>
      <c r="AF123" s="40" t="str">
        <f>IFERROR(#REF!/GAMSlim2!AE123,"")</f>
        <v/>
      </c>
      <c r="AG123" s="40" t="str">
        <f>IFERROR(#REF!/GAMSlim2!AF123,"")</f>
        <v/>
      </c>
      <c r="AH123" s="40" t="str">
        <f>IFERROR(#REF!/GAMSlim2!AG123,"")</f>
        <v/>
      </c>
      <c r="AI123" s="40" t="str">
        <f>IFERROR(#REF!/GAMSlim2!AH123,"")</f>
        <v/>
      </c>
      <c r="AJ123" s="40" t="str">
        <f>IFERROR(#REF!/GAMSlim2!AI123,"")</f>
        <v/>
      </c>
      <c r="AK123" s="40" t="str">
        <f>IFERROR(#REF!/GAMSlim2!AJ123,"")</f>
        <v/>
      </c>
      <c r="AL123" s="40" t="str">
        <f>IFERROR(#REF!/GAMSlim2!AK123,"")</f>
        <v/>
      </c>
      <c r="AM123" s="40" t="str">
        <f>IFERROR(#REF!/GAMSlim2!AL123,"")</f>
        <v/>
      </c>
      <c r="AN123" s="40" t="str">
        <f>IFERROR(#REF!/GAMSlim2!AM123,"")</f>
        <v/>
      </c>
      <c r="AO123" s="40" t="str">
        <f>IFERROR(#REF!/GAMSlim2!AN123,"")</f>
        <v/>
      </c>
      <c r="AP123" s="40" t="str">
        <f>IFERROR(#REF!/GAMSlim2!AO123,"")</f>
        <v/>
      </c>
      <c r="AQ123" s="40" t="str">
        <f>IFERROR(#REF!/GAMSlim2!AP123,"")</f>
        <v/>
      </c>
      <c r="AR123" s="40" t="str">
        <f>IFERROR(#REF!/GAMSlim2!AQ123,"")</f>
        <v/>
      </c>
      <c r="AS123" s="40" t="str">
        <f>IFERROR(#REF!/GAMSlim2!AR123,"")</f>
        <v/>
      </c>
      <c r="AT123" s="40" t="str">
        <f>IFERROR(#REF!/GAMSlim2!AS123,"")</f>
        <v/>
      </c>
      <c r="AU123" s="40" t="str">
        <f>IFERROR(#REF!/GAMSlim2!AT123,"")</f>
        <v/>
      </c>
      <c r="AV123" s="40" t="str">
        <f>IFERROR(#REF!/GAMSlim2!AU123,"")</f>
        <v/>
      </c>
      <c r="AW123" s="40" t="str">
        <f>IFERROR(#REF!/GAMSlim2!AV123,"")</f>
        <v/>
      </c>
      <c r="AX123" s="40" t="str">
        <f>IFERROR(#REF!/GAMSlim2!AW123,"")</f>
        <v/>
      </c>
      <c r="AY123" s="40" t="str">
        <f>IFERROR(#REF!/GAMSlim2!AX123,"")</f>
        <v/>
      </c>
      <c r="AZ123" s="40" t="str">
        <f>IFERROR(#REF!/GAMSlim2!AY123,"")</f>
        <v/>
      </c>
      <c r="BA123" s="40" t="str">
        <f>IFERROR(#REF!/GAMSlim2!AZ123,"")</f>
        <v/>
      </c>
      <c r="BB123" s="40" t="str">
        <f>IFERROR(#REF!/GAMSlim2!BA123,"")</f>
        <v/>
      </c>
      <c r="BC123" s="40" t="str">
        <f>IFERROR(#REF!/GAMSlim2!BB123,"")</f>
        <v/>
      </c>
      <c r="BD123" s="40" t="str">
        <f>IFERROR(#REF!/GAMSlim2!BC123,"")</f>
        <v/>
      </c>
      <c r="BE123" s="40" t="str">
        <f>IFERROR(#REF!/GAMSlim2!BD123,"")</f>
        <v/>
      </c>
      <c r="BF123" s="40" t="str">
        <f>IFERROR(#REF!/GAMSlim2!BE123,"")</f>
        <v/>
      </c>
      <c r="BG123" s="40" t="str">
        <f>IFERROR(#REF!/GAMSlim2!BF123,"")</f>
        <v/>
      </c>
      <c r="BH123" s="40" t="str">
        <f>IFERROR(#REF!/GAMSlim2!BG123,"")</f>
        <v/>
      </c>
      <c r="BI123" s="40" t="str">
        <f>IFERROR(#REF!/GAMSlim2!BH123,"")</f>
        <v/>
      </c>
      <c r="BJ123" s="40" t="str">
        <f>IFERROR(#REF!/GAMSlim2!BI123,"")</f>
        <v/>
      </c>
    </row>
    <row r="124" spans="1:62" x14ac:dyDescent="0.15">
      <c r="A124" t="e">
        <f>#REF!</f>
        <v>#REF!</v>
      </c>
      <c r="B124" t="str">
        <f>GAMSbase!A124</f>
        <v>Net Capial Accumulation (trillion USD per year)</v>
      </c>
      <c r="C124" s="40" t="str">
        <f>IFERROR(#REF!/GAMSlim2!B124,"")</f>
        <v/>
      </c>
      <c r="D124" s="40" t="str">
        <f>IFERROR(#REF!/GAMSlim2!C124,"")</f>
        <v/>
      </c>
      <c r="E124" s="40" t="str">
        <f>IFERROR(#REF!/GAMSlim2!D124,"")</f>
        <v/>
      </c>
      <c r="F124" s="40" t="str">
        <f>IFERROR(#REF!/GAMSlim2!E124,"")</f>
        <v/>
      </c>
      <c r="G124" s="40" t="str">
        <f>IFERROR(#REF!/GAMSlim2!F124,"")</f>
        <v/>
      </c>
      <c r="H124" s="40" t="str">
        <f>IFERROR(#REF!/GAMSlim2!G124,"")</f>
        <v/>
      </c>
      <c r="I124" s="40" t="str">
        <f>IFERROR(#REF!/GAMSlim2!H124,"")</f>
        <v/>
      </c>
      <c r="J124" s="40" t="str">
        <f>IFERROR(#REF!/GAMSlim2!I124,"")</f>
        <v/>
      </c>
      <c r="K124" s="40" t="str">
        <f>IFERROR(#REF!/GAMSlim2!J124,"")</f>
        <v/>
      </c>
      <c r="L124" s="40" t="str">
        <f>IFERROR(#REF!/GAMSlim2!K124,"")</f>
        <v/>
      </c>
      <c r="M124" s="40" t="str">
        <f>IFERROR(#REF!/GAMSlim2!L124,"")</f>
        <v/>
      </c>
      <c r="N124" s="40" t="str">
        <f>IFERROR(#REF!/GAMSlim2!M124,"")</f>
        <v/>
      </c>
      <c r="O124" s="40" t="str">
        <f>IFERROR(#REF!/GAMSlim2!N124,"")</f>
        <v/>
      </c>
      <c r="P124" s="40" t="str">
        <f>IFERROR(#REF!/GAMSlim2!O124,"")</f>
        <v/>
      </c>
      <c r="Q124" s="40" t="str">
        <f>IFERROR(#REF!/GAMSlim2!P124,"")</f>
        <v/>
      </c>
      <c r="R124" s="40" t="str">
        <f>IFERROR(#REF!/GAMSlim2!Q124,"")</f>
        <v/>
      </c>
      <c r="S124" s="40" t="str">
        <f>IFERROR(#REF!/GAMSlim2!R124,"")</f>
        <v/>
      </c>
      <c r="T124" s="40" t="str">
        <f>IFERROR(#REF!/GAMSlim2!S124,"")</f>
        <v/>
      </c>
      <c r="U124" s="40" t="str">
        <f>IFERROR(#REF!/GAMSlim2!T124,"")</f>
        <v/>
      </c>
      <c r="V124" s="40" t="str">
        <f>IFERROR(#REF!/GAMSlim2!U124,"")</f>
        <v/>
      </c>
      <c r="W124" s="40" t="str">
        <f>IFERROR(#REF!/GAMSlim2!V124,"")</f>
        <v/>
      </c>
      <c r="X124" s="40" t="str">
        <f>IFERROR(#REF!/GAMSlim2!W124,"")</f>
        <v/>
      </c>
      <c r="Y124" s="40" t="str">
        <f>IFERROR(#REF!/GAMSlim2!X124,"")</f>
        <v/>
      </c>
      <c r="Z124" s="40" t="str">
        <f>IFERROR(#REF!/GAMSlim2!Y124,"")</f>
        <v/>
      </c>
      <c r="AA124" s="40" t="str">
        <f>IFERROR(#REF!/GAMSlim2!Z124,"")</f>
        <v/>
      </c>
      <c r="AB124" s="40" t="str">
        <f>IFERROR(#REF!/GAMSlim2!AA124,"")</f>
        <v/>
      </c>
      <c r="AC124" s="40" t="str">
        <f>IFERROR(#REF!/GAMSlim2!AB124,"")</f>
        <v/>
      </c>
      <c r="AD124" s="40" t="str">
        <f>IFERROR(#REF!/GAMSlim2!AC124,"")</f>
        <v/>
      </c>
      <c r="AE124" s="40" t="str">
        <f>IFERROR(#REF!/GAMSlim2!AD124,"")</f>
        <v/>
      </c>
      <c r="AF124" s="40" t="str">
        <f>IFERROR(#REF!/GAMSlim2!AE124,"")</f>
        <v/>
      </c>
      <c r="AG124" s="40" t="str">
        <f>IFERROR(#REF!/GAMSlim2!AF124,"")</f>
        <v/>
      </c>
      <c r="AH124" s="40" t="str">
        <f>IFERROR(#REF!/GAMSlim2!AG124,"")</f>
        <v/>
      </c>
      <c r="AI124" s="40" t="str">
        <f>IFERROR(#REF!/GAMSlim2!AH124,"")</f>
        <v/>
      </c>
      <c r="AJ124" s="40" t="str">
        <f>IFERROR(#REF!/GAMSlim2!AI124,"")</f>
        <v/>
      </c>
      <c r="AK124" s="40" t="str">
        <f>IFERROR(#REF!/GAMSlim2!AJ124,"")</f>
        <v/>
      </c>
      <c r="AL124" s="40" t="str">
        <f>IFERROR(#REF!/GAMSlim2!AK124,"")</f>
        <v/>
      </c>
      <c r="AM124" s="40" t="str">
        <f>IFERROR(#REF!/GAMSlim2!AL124,"")</f>
        <v/>
      </c>
      <c r="AN124" s="40" t="str">
        <f>IFERROR(#REF!/GAMSlim2!AM124,"")</f>
        <v/>
      </c>
      <c r="AO124" s="40" t="str">
        <f>IFERROR(#REF!/GAMSlim2!AN124,"")</f>
        <v/>
      </c>
      <c r="AP124" s="40" t="str">
        <f>IFERROR(#REF!/GAMSlim2!AO124,"")</f>
        <v/>
      </c>
      <c r="AQ124" s="40" t="str">
        <f>IFERROR(#REF!/GAMSlim2!AP124,"")</f>
        <v/>
      </c>
      <c r="AR124" s="40" t="str">
        <f>IFERROR(#REF!/GAMSlim2!AQ124,"")</f>
        <v/>
      </c>
      <c r="AS124" s="40" t="str">
        <f>IFERROR(#REF!/GAMSlim2!AR124,"")</f>
        <v/>
      </c>
      <c r="AT124" s="40" t="str">
        <f>IFERROR(#REF!/GAMSlim2!AS124,"")</f>
        <v/>
      </c>
      <c r="AU124" s="40" t="str">
        <f>IFERROR(#REF!/GAMSlim2!AT124,"")</f>
        <v/>
      </c>
      <c r="AV124" s="40" t="str">
        <f>IFERROR(#REF!/GAMSlim2!AU124,"")</f>
        <v/>
      </c>
      <c r="AW124" s="40" t="str">
        <f>IFERROR(#REF!/GAMSlim2!AV124,"")</f>
        <v/>
      </c>
      <c r="AX124" s="40" t="str">
        <f>IFERROR(#REF!/GAMSlim2!AW124,"")</f>
        <v/>
      </c>
      <c r="AY124" s="40" t="str">
        <f>IFERROR(#REF!/GAMSlim2!AX124,"")</f>
        <v/>
      </c>
      <c r="AZ124" s="40" t="str">
        <f>IFERROR(#REF!/GAMSlim2!AY124,"")</f>
        <v/>
      </c>
      <c r="BA124" s="40" t="str">
        <f>IFERROR(#REF!/GAMSlim2!AZ124,"")</f>
        <v/>
      </c>
      <c r="BB124" s="40" t="str">
        <f>IFERROR(#REF!/GAMSlim2!BA124,"")</f>
        <v/>
      </c>
      <c r="BC124" s="40" t="str">
        <f>IFERROR(#REF!/GAMSlim2!BB124,"")</f>
        <v/>
      </c>
      <c r="BD124" s="40" t="str">
        <f>IFERROR(#REF!/GAMSlim2!BC124,"")</f>
        <v/>
      </c>
      <c r="BE124" s="40" t="str">
        <f>IFERROR(#REF!/GAMSlim2!BD124,"")</f>
        <v/>
      </c>
      <c r="BF124" s="40" t="str">
        <f>IFERROR(#REF!/GAMSlim2!BE124,"")</f>
        <v/>
      </c>
      <c r="BG124" s="40" t="str">
        <f>IFERROR(#REF!/GAMSlim2!BF124,"")</f>
        <v/>
      </c>
      <c r="BH124" s="40" t="str">
        <f>IFERROR(#REF!/GAMSlim2!BG124,"")</f>
        <v/>
      </c>
      <c r="BI124" s="40" t="str">
        <f>IFERROR(#REF!/GAMSlim2!BH124,"")</f>
        <v/>
      </c>
      <c r="BJ124" s="40" t="str">
        <f>IFERROR(#REF!/GAMSlim2!BI124,"")</f>
        <v/>
      </c>
    </row>
    <row r="125" spans="1:62" x14ac:dyDescent="0.15">
      <c r="A125" t="e">
        <f>#REF!</f>
        <v>#REF!</v>
      </c>
      <c r="B125" t="str">
        <f>GAMSbase!A125</f>
        <v>Net National Income (consumption basis)</v>
      </c>
      <c r="C125" s="40" t="str">
        <f>IFERROR(#REF!/GAMSlim2!B125,"")</f>
        <v/>
      </c>
      <c r="D125" s="40" t="str">
        <f>IFERROR(#REF!/GAMSlim2!C125,"")</f>
        <v/>
      </c>
      <c r="E125" s="40" t="str">
        <f>IFERROR(#REF!/GAMSlim2!D125,"")</f>
        <v/>
      </c>
      <c r="F125" s="40" t="str">
        <f>IFERROR(#REF!/GAMSlim2!E125,"")</f>
        <v/>
      </c>
      <c r="G125" s="40" t="str">
        <f>IFERROR(#REF!/GAMSlim2!F125,"")</f>
        <v/>
      </c>
      <c r="H125" s="40" t="str">
        <f>IFERROR(#REF!/GAMSlim2!G125,"")</f>
        <v/>
      </c>
      <c r="I125" s="40" t="str">
        <f>IFERROR(#REF!/GAMSlim2!H125,"")</f>
        <v/>
      </c>
      <c r="J125" s="40" t="str">
        <f>IFERROR(#REF!/GAMSlim2!I125,"")</f>
        <v/>
      </c>
      <c r="K125" s="40" t="str">
        <f>IFERROR(#REF!/GAMSlim2!J125,"")</f>
        <v/>
      </c>
      <c r="L125" s="40" t="str">
        <f>IFERROR(#REF!/GAMSlim2!K125,"")</f>
        <v/>
      </c>
      <c r="M125" s="40" t="str">
        <f>IFERROR(#REF!/GAMSlim2!L125,"")</f>
        <v/>
      </c>
      <c r="N125" s="40" t="str">
        <f>IFERROR(#REF!/GAMSlim2!M125,"")</f>
        <v/>
      </c>
      <c r="O125" s="40" t="str">
        <f>IFERROR(#REF!/GAMSlim2!N125,"")</f>
        <v/>
      </c>
      <c r="P125" s="40" t="str">
        <f>IFERROR(#REF!/GAMSlim2!O125,"")</f>
        <v/>
      </c>
      <c r="Q125" s="40" t="str">
        <f>IFERROR(#REF!/GAMSlim2!P125,"")</f>
        <v/>
      </c>
      <c r="R125" s="40" t="str">
        <f>IFERROR(#REF!/GAMSlim2!Q125,"")</f>
        <v/>
      </c>
      <c r="S125" s="40" t="str">
        <f>IFERROR(#REF!/GAMSlim2!R125,"")</f>
        <v/>
      </c>
      <c r="T125" s="40" t="str">
        <f>IFERROR(#REF!/GAMSlim2!S125,"")</f>
        <v/>
      </c>
      <c r="U125" s="40" t="str">
        <f>IFERROR(#REF!/GAMSlim2!T125,"")</f>
        <v/>
      </c>
      <c r="V125" s="40" t="str">
        <f>IFERROR(#REF!/GAMSlim2!U125,"")</f>
        <v/>
      </c>
      <c r="W125" s="40" t="str">
        <f>IFERROR(#REF!/GAMSlim2!V125,"")</f>
        <v/>
      </c>
      <c r="X125" s="40" t="str">
        <f>IFERROR(#REF!/GAMSlim2!W125,"")</f>
        <v/>
      </c>
      <c r="Y125" s="40" t="str">
        <f>IFERROR(#REF!/GAMSlim2!X125,"")</f>
        <v/>
      </c>
      <c r="Z125" s="40" t="str">
        <f>IFERROR(#REF!/GAMSlim2!Y125,"")</f>
        <v/>
      </c>
      <c r="AA125" s="40" t="str">
        <f>IFERROR(#REF!/GAMSlim2!Z125,"")</f>
        <v/>
      </c>
      <c r="AB125" s="40" t="str">
        <f>IFERROR(#REF!/GAMSlim2!AA125,"")</f>
        <v/>
      </c>
      <c r="AC125" s="40" t="str">
        <f>IFERROR(#REF!/GAMSlim2!AB125,"")</f>
        <v/>
      </c>
      <c r="AD125" s="40" t="str">
        <f>IFERROR(#REF!/GAMSlim2!AC125,"")</f>
        <v/>
      </c>
      <c r="AE125" s="40" t="str">
        <f>IFERROR(#REF!/GAMSlim2!AD125,"")</f>
        <v/>
      </c>
      <c r="AF125" s="40" t="str">
        <f>IFERROR(#REF!/GAMSlim2!AE125,"")</f>
        <v/>
      </c>
      <c r="AG125" s="40" t="str">
        <f>IFERROR(#REF!/GAMSlim2!AF125,"")</f>
        <v/>
      </c>
      <c r="AH125" s="40" t="str">
        <f>IFERROR(#REF!/GAMSlim2!AG125,"")</f>
        <v/>
      </c>
      <c r="AI125" s="40" t="str">
        <f>IFERROR(#REF!/GAMSlim2!AH125,"")</f>
        <v/>
      </c>
      <c r="AJ125" s="40" t="str">
        <f>IFERROR(#REF!/GAMSlim2!AI125,"")</f>
        <v/>
      </c>
      <c r="AK125" s="40" t="str">
        <f>IFERROR(#REF!/GAMSlim2!AJ125,"")</f>
        <v/>
      </c>
      <c r="AL125" s="40" t="str">
        <f>IFERROR(#REF!/GAMSlim2!AK125,"")</f>
        <v/>
      </c>
      <c r="AM125" s="40" t="str">
        <f>IFERROR(#REF!/GAMSlim2!AL125,"")</f>
        <v/>
      </c>
      <c r="AN125" s="40" t="str">
        <f>IFERROR(#REF!/GAMSlim2!AM125,"")</f>
        <v/>
      </c>
      <c r="AO125" s="40" t="str">
        <f>IFERROR(#REF!/GAMSlim2!AN125,"")</f>
        <v/>
      </c>
      <c r="AP125" s="40" t="str">
        <f>IFERROR(#REF!/GAMSlim2!AO125,"")</f>
        <v/>
      </c>
      <c r="AQ125" s="40" t="str">
        <f>IFERROR(#REF!/GAMSlim2!AP125,"")</f>
        <v/>
      </c>
      <c r="AR125" s="40" t="str">
        <f>IFERROR(#REF!/GAMSlim2!AQ125,"")</f>
        <v/>
      </c>
      <c r="AS125" s="40" t="str">
        <f>IFERROR(#REF!/GAMSlim2!AR125,"")</f>
        <v/>
      </c>
      <c r="AT125" s="40" t="str">
        <f>IFERROR(#REF!/GAMSlim2!AS125,"")</f>
        <v/>
      </c>
      <c r="AU125" s="40" t="str">
        <f>IFERROR(#REF!/GAMSlim2!AT125,"")</f>
        <v/>
      </c>
      <c r="AV125" s="40" t="str">
        <f>IFERROR(#REF!/GAMSlim2!AU125,"")</f>
        <v/>
      </c>
      <c r="AW125" s="40" t="str">
        <f>IFERROR(#REF!/GAMSlim2!AV125,"")</f>
        <v/>
      </c>
      <c r="AX125" s="40" t="str">
        <f>IFERROR(#REF!/GAMSlim2!AW125,"")</f>
        <v/>
      </c>
      <c r="AY125" s="40" t="str">
        <f>IFERROR(#REF!/GAMSlim2!AX125,"")</f>
        <v/>
      </c>
      <c r="AZ125" s="40" t="str">
        <f>IFERROR(#REF!/GAMSlim2!AY125,"")</f>
        <v/>
      </c>
      <c r="BA125" s="40" t="str">
        <f>IFERROR(#REF!/GAMSlim2!AZ125,"")</f>
        <v/>
      </c>
      <c r="BB125" s="40" t="str">
        <f>IFERROR(#REF!/GAMSlim2!BA125,"")</f>
        <v/>
      </c>
      <c r="BC125" s="40" t="str">
        <f>IFERROR(#REF!/GAMSlim2!BB125,"")</f>
        <v/>
      </c>
      <c r="BD125" s="40" t="str">
        <f>IFERROR(#REF!/GAMSlim2!BC125,"")</f>
        <v/>
      </c>
      <c r="BE125" s="40" t="str">
        <f>IFERROR(#REF!/GAMSlim2!BD125,"")</f>
        <v/>
      </c>
      <c r="BF125" s="40" t="str">
        <f>IFERROR(#REF!/GAMSlim2!BE125,"")</f>
        <v/>
      </c>
      <c r="BG125" s="40" t="str">
        <f>IFERROR(#REF!/GAMSlim2!BF125,"")</f>
        <v/>
      </c>
      <c r="BH125" s="40" t="str">
        <f>IFERROR(#REF!/GAMSlim2!BG125,"")</f>
        <v/>
      </c>
      <c r="BI125" s="40" t="str">
        <f>IFERROR(#REF!/GAMSlim2!BH125,"")</f>
        <v/>
      </c>
      <c r="BJ125" s="40" t="str">
        <f>IFERROR(#REF!/GAMSlim2!BI125,"")</f>
        <v/>
      </c>
    </row>
    <row r="126" spans="1:62" x14ac:dyDescent="0.15">
      <c r="A126" t="e">
        <f>#REF!</f>
        <v>#REF!</v>
      </c>
      <c r="B126" t="str">
        <f>GAMSbase!A126</f>
        <v>Consumption Per Capita (thousand USD per year)</v>
      </c>
      <c r="C126" s="40" t="str">
        <f>IFERROR(#REF!/GAMSlim2!B126,"")</f>
        <v/>
      </c>
      <c r="D126" s="40" t="str">
        <f>IFERROR(#REF!/GAMSlim2!C126,"")</f>
        <v/>
      </c>
      <c r="E126" s="40" t="str">
        <f>IFERROR(#REF!/GAMSlim2!D126,"")</f>
        <v/>
      </c>
      <c r="F126" s="40" t="str">
        <f>IFERROR(#REF!/GAMSlim2!E126,"")</f>
        <v/>
      </c>
      <c r="G126" s="40" t="str">
        <f>IFERROR(#REF!/GAMSlim2!F126,"")</f>
        <v/>
      </c>
      <c r="H126" s="40" t="str">
        <f>IFERROR(#REF!/GAMSlim2!G126,"")</f>
        <v/>
      </c>
      <c r="I126" s="40" t="str">
        <f>IFERROR(#REF!/GAMSlim2!H126,"")</f>
        <v/>
      </c>
      <c r="J126" s="40" t="str">
        <f>IFERROR(#REF!/GAMSlim2!I126,"")</f>
        <v/>
      </c>
      <c r="K126" s="40" t="str">
        <f>IFERROR(#REF!/GAMSlim2!J126,"")</f>
        <v/>
      </c>
      <c r="L126" s="40" t="str">
        <f>IFERROR(#REF!/GAMSlim2!K126,"")</f>
        <v/>
      </c>
      <c r="M126" s="40" t="str">
        <f>IFERROR(#REF!/GAMSlim2!L126,"")</f>
        <v/>
      </c>
      <c r="N126" s="40" t="str">
        <f>IFERROR(#REF!/GAMSlim2!M126,"")</f>
        <v/>
      </c>
      <c r="O126" s="40" t="str">
        <f>IFERROR(#REF!/GAMSlim2!N126,"")</f>
        <v/>
      </c>
      <c r="P126" s="40" t="str">
        <f>IFERROR(#REF!/GAMSlim2!O126,"")</f>
        <v/>
      </c>
      <c r="Q126" s="40" t="str">
        <f>IFERROR(#REF!/GAMSlim2!P126,"")</f>
        <v/>
      </c>
      <c r="R126" s="40" t="str">
        <f>IFERROR(#REF!/GAMSlim2!Q126,"")</f>
        <v/>
      </c>
      <c r="S126" s="40" t="str">
        <f>IFERROR(#REF!/GAMSlim2!R126,"")</f>
        <v/>
      </c>
      <c r="T126" s="40" t="str">
        <f>IFERROR(#REF!/GAMSlim2!S126,"")</f>
        <v/>
      </c>
      <c r="U126" s="40" t="str">
        <f>IFERROR(#REF!/GAMSlim2!T126,"")</f>
        <v/>
      </c>
      <c r="V126" s="40" t="str">
        <f>IFERROR(#REF!/GAMSlim2!U126,"")</f>
        <v/>
      </c>
      <c r="W126" s="40" t="str">
        <f>IFERROR(#REF!/GAMSlim2!V126,"")</f>
        <v/>
      </c>
      <c r="X126" s="40" t="str">
        <f>IFERROR(#REF!/GAMSlim2!W126,"")</f>
        <v/>
      </c>
      <c r="Y126" s="40" t="str">
        <f>IFERROR(#REF!/GAMSlim2!X126,"")</f>
        <v/>
      </c>
      <c r="Z126" s="40" t="str">
        <f>IFERROR(#REF!/GAMSlim2!Y126,"")</f>
        <v/>
      </c>
      <c r="AA126" s="40" t="str">
        <f>IFERROR(#REF!/GAMSlim2!Z126,"")</f>
        <v/>
      </c>
      <c r="AB126" s="40" t="str">
        <f>IFERROR(#REF!/GAMSlim2!AA126,"")</f>
        <v/>
      </c>
      <c r="AC126" s="40" t="str">
        <f>IFERROR(#REF!/GAMSlim2!AB126,"")</f>
        <v/>
      </c>
      <c r="AD126" s="40" t="str">
        <f>IFERROR(#REF!/GAMSlim2!AC126,"")</f>
        <v/>
      </c>
      <c r="AE126" s="40" t="str">
        <f>IFERROR(#REF!/GAMSlim2!AD126,"")</f>
        <v/>
      </c>
      <c r="AF126" s="40" t="str">
        <f>IFERROR(#REF!/GAMSlim2!AE126,"")</f>
        <v/>
      </c>
      <c r="AG126" s="40" t="str">
        <f>IFERROR(#REF!/GAMSlim2!AF126,"")</f>
        <v/>
      </c>
      <c r="AH126" s="40" t="str">
        <f>IFERROR(#REF!/GAMSlim2!AG126,"")</f>
        <v/>
      </c>
      <c r="AI126" s="40" t="str">
        <f>IFERROR(#REF!/GAMSlim2!AH126,"")</f>
        <v/>
      </c>
      <c r="AJ126" s="40" t="str">
        <f>IFERROR(#REF!/GAMSlim2!AI126,"")</f>
        <v/>
      </c>
      <c r="AK126" s="40" t="str">
        <f>IFERROR(#REF!/GAMSlim2!AJ126,"")</f>
        <v/>
      </c>
      <c r="AL126" s="40" t="str">
        <f>IFERROR(#REF!/GAMSlim2!AK126,"")</f>
        <v/>
      </c>
      <c r="AM126" s="40" t="str">
        <f>IFERROR(#REF!/GAMSlim2!AL126,"")</f>
        <v/>
      </c>
      <c r="AN126" s="40" t="str">
        <f>IFERROR(#REF!/GAMSlim2!AM126,"")</f>
        <v/>
      </c>
      <c r="AO126" s="40" t="str">
        <f>IFERROR(#REF!/GAMSlim2!AN126,"")</f>
        <v/>
      </c>
      <c r="AP126" s="40" t="str">
        <f>IFERROR(#REF!/GAMSlim2!AO126,"")</f>
        <v/>
      </c>
      <c r="AQ126" s="40" t="str">
        <f>IFERROR(#REF!/GAMSlim2!AP126,"")</f>
        <v/>
      </c>
      <c r="AR126" s="40" t="str">
        <f>IFERROR(#REF!/GAMSlim2!AQ126,"")</f>
        <v/>
      </c>
      <c r="AS126" s="40" t="str">
        <f>IFERROR(#REF!/GAMSlim2!AR126,"")</f>
        <v/>
      </c>
      <c r="AT126" s="40" t="str">
        <f>IFERROR(#REF!/GAMSlim2!AS126,"")</f>
        <v/>
      </c>
      <c r="AU126" s="40" t="str">
        <f>IFERROR(#REF!/GAMSlim2!AT126,"")</f>
        <v/>
      </c>
      <c r="AV126" s="40" t="str">
        <f>IFERROR(#REF!/GAMSlim2!AU126,"")</f>
        <v/>
      </c>
      <c r="AW126" s="40" t="str">
        <f>IFERROR(#REF!/GAMSlim2!AV126,"")</f>
        <v/>
      </c>
      <c r="AX126" s="40" t="str">
        <f>IFERROR(#REF!/GAMSlim2!AW126,"")</f>
        <v/>
      </c>
      <c r="AY126" s="40" t="str">
        <f>IFERROR(#REF!/GAMSlim2!AX126,"")</f>
        <v/>
      </c>
      <c r="AZ126" s="40" t="str">
        <f>IFERROR(#REF!/GAMSlim2!AY126,"")</f>
        <v/>
      </c>
      <c r="BA126" s="40" t="str">
        <f>IFERROR(#REF!/GAMSlim2!AZ126,"")</f>
        <v/>
      </c>
      <c r="BB126" s="40" t="str">
        <f>IFERROR(#REF!/GAMSlim2!BA126,"")</f>
        <v/>
      </c>
      <c r="BC126" s="40" t="str">
        <f>IFERROR(#REF!/GAMSlim2!BB126,"")</f>
        <v/>
      </c>
      <c r="BD126" s="40" t="str">
        <f>IFERROR(#REF!/GAMSlim2!BC126,"")</f>
        <v/>
      </c>
      <c r="BE126" s="40" t="str">
        <f>IFERROR(#REF!/GAMSlim2!BD126,"")</f>
        <v/>
      </c>
      <c r="BF126" s="40" t="str">
        <f>IFERROR(#REF!/GAMSlim2!BE126,"")</f>
        <v/>
      </c>
      <c r="BG126" s="40" t="str">
        <f>IFERROR(#REF!/GAMSlim2!BF126,"")</f>
        <v/>
      </c>
      <c r="BH126" s="40" t="str">
        <f>IFERROR(#REF!/GAMSlim2!BG126,"")</f>
        <v/>
      </c>
      <c r="BI126" s="40" t="str">
        <f>IFERROR(#REF!/GAMSlim2!BH126,"")</f>
        <v/>
      </c>
      <c r="BJ126" s="40" t="str">
        <f>IFERROR(#REF!/GAMSlim2!BI126,"")</f>
        <v/>
      </c>
    </row>
    <row r="127" spans="1:62" x14ac:dyDescent="0.15">
      <c r="A127" t="e">
        <f>#REF!</f>
        <v>#REF!</v>
      </c>
      <c r="B127" t="str">
        <f>GAMSbase!A127</f>
        <v>Utility of Per Capita Consumption</v>
      </c>
      <c r="C127" s="40" t="str">
        <f>IFERROR(#REF!/GAMSlim2!B127,"")</f>
        <v/>
      </c>
      <c r="D127" s="40" t="str">
        <f>IFERROR(#REF!/GAMSlim2!C127,"")</f>
        <v/>
      </c>
      <c r="E127" s="40" t="str">
        <f>IFERROR(#REF!/GAMSlim2!D127,"")</f>
        <v/>
      </c>
      <c r="F127" s="40" t="str">
        <f>IFERROR(#REF!/GAMSlim2!E127,"")</f>
        <v/>
      </c>
      <c r="G127" s="40" t="str">
        <f>IFERROR(#REF!/GAMSlim2!F127,"")</f>
        <v/>
      </c>
      <c r="H127" s="40" t="str">
        <f>IFERROR(#REF!/GAMSlim2!G127,"")</f>
        <v/>
      </c>
      <c r="I127" s="40" t="str">
        <f>IFERROR(#REF!/GAMSlim2!H127,"")</f>
        <v/>
      </c>
      <c r="J127" s="40" t="str">
        <f>IFERROR(#REF!/GAMSlim2!I127,"")</f>
        <v/>
      </c>
      <c r="K127" s="40" t="str">
        <f>IFERROR(#REF!/GAMSlim2!J127,"")</f>
        <v/>
      </c>
      <c r="L127" s="40" t="str">
        <f>IFERROR(#REF!/GAMSlim2!K127,"")</f>
        <v/>
      </c>
      <c r="M127" s="40" t="str">
        <f>IFERROR(#REF!/GAMSlim2!L127,"")</f>
        <v/>
      </c>
      <c r="N127" s="40" t="str">
        <f>IFERROR(#REF!/GAMSlim2!M127,"")</f>
        <v/>
      </c>
      <c r="O127" s="40" t="str">
        <f>IFERROR(#REF!/GAMSlim2!N127,"")</f>
        <v/>
      </c>
      <c r="P127" s="40" t="str">
        <f>IFERROR(#REF!/GAMSlim2!O127,"")</f>
        <v/>
      </c>
      <c r="Q127" s="40" t="str">
        <f>IFERROR(#REF!/GAMSlim2!P127,"")</f>
        <v/>
      </c>
      <c r="R127" s="40" t="str">
        <f>IFERROR(#REF!/GAMSlim2!Q127,"")</f>
        <v/>
      </c>
      <c r="S127" s="40" t="str">
        <f>IFERROR(#REF!/GAMSlim2!R127,"")</f>
        <v/>
      </c>
      <c r="T127" s="40" t="str">
        <f>IFERROR(#REF!/GAMSlim2!S127,"")</f>
        <v/>
      </c>
      <c r="U127" s="40" t="str">
        <f>IFERROR(#REF!/GAMSlim2!T127,"")</f>
        <v/>
      </c>
      <c r="V127" s="40" t="str">
        <f>IFERROR(#REF!/GAMSlim2!U127,"")</f>
        <v/>
      </c>
      <c r="W127" s="40" t="str">
        <f>IFERROR(#REF!/GAMSlim2!V127,"")</f>
        <v/>
      </c>
      <c r="X127" s="40" t="str">
        <f>IFERROR(#REF!/GAMSlim2!W127,"")</f>
        <v/>
      </c>
      <c r="Y127" s="40" t="str">
        <f>IFERROR(#REF!/GAMSlim2!X127,"")</f>
        <v/>
      </c>
      <c r="Z127" s="40" t="str">
        <f>IFERROR(#REF!/GAMSlim2!Y127,"")</f>
        <v/>
      </c>
      <c r="AA127" s="40" t="str">
        <f>IFERROR(#REF!/GAMSlim2!Z127,"")</f>
        <v/>
      </c>
      <c r="AB127" s="40" t="str">
        <f>IFERROR(#REF!/GAMSlim2!AA127,"")</f>
        <v/>
      </c>
      <c r="AC127" s="40" t="str">
        <f>IFERROR(#REF!/GAMSlim2!AB127,"")</f>
        <v/>
      </c>
      <c r="AD127" s="40" t="str">
        <f>IFERROR(#REF!/GAMSlim2!AC127,"")</f>
        <v/>
      </c>
      <c r="AE127" s="40" t="str">
        <f>IFERROR(#REF!/GAMSlim2!AD127,"")</f>
        <v/>
      </c>
      <c r="AF127" s="40" t="str">
        <f>IFERROR(#REF!/GAMSlim2!AE127,"")</f>
        <v/>
      </c>
      <c r="AG127" s="40" t="str">
        <f>IFERROR(#REF!/GAMSlim2!AF127,"")</f>
        <v/>
      </c>
      <c r="AH127" s="40" t="str">
        <f>IFERROR(#REF!/GAMSlim2!AG127,"")</f>
        <v/>
      </c>
      <c r="AI127" s="40" t="str">
        <f>IFERROR(#REF!/GAMSlim2!AH127,"")</f>
        <v/>
      </c>
      <c r="AJ127" s="40" t="str">
        <f>IFERROR(#REF!/GAMSlim2!AI127,"")</f>
        <v/>
      </c>
      <c r="AK127" s="40" t="str">
        <f>IFERROR(#REF!/GAMSlim2!AJ127,"")</f>
        <v/>
      </c>
      <c r="AL127" s="40" t="str">
        <f>IFERROR(#REF!/GAMSlim2!AK127,"")</f>
        <v/>
      </c>
      <c r="AM127" s="40" t="str">
        <f>IFERROR(#REF!/GAMSlim2!AL127,"")</f>
        <v/>
      </c>
      <c r="AN127" s="40" t="str">
        <f>IFERROR(#REF!/GAMSlim2!AM127,"")</f>
        <v/>
      </c>
      <c r="AO127" s="40" t="str">
        <f>IFERROR(#REF!/GAMSlim2!AN127,"")</f>
        <v/>
      </c>
      <c r="AP127" s="40" t="str">
        <f>IFERROR(#REF!/GAMSlim2!AO127,"")</f>
        <v/>
      </c>
      <c r="AQ127" s="40" t="str">
        <f>IFERROR(#REF!/GAMSlim2!AP127,"")</f>
        <v/>
      </c>
      <c r="AR127" s="40" t="str">
        <f>IFERROR(#REF!/GAMSlim2!AQ127,"")</f>
        <v/>
      </c>
      <c r="AS127" s="40" t="str">
        <f>IFERROR(#REF!/GAMSlim2!AR127,"")</f>
        <v/>
      </c>
      <c r="AT127" s="40" t="str">
        <f>IFERROR(#REF!/GAMSlim2!AS127,"")</f>
        <v/>
      </c>
      <c r="AU127" s="40" t="str">
        <f>IFERROR(#REF!/GAMSlim2!AT127,"")</f>
        <v/>
      </c>
      <c r="AV127" s="40" t="str">
        <f>IFERROR(#REF!/GAMSlim2!AU127,"")</f>
        <v/>
      </c>
      <c r="AW127" s="40" t="str">
        <f>IFERROR(#REF!/GAMSlim2!AV127,"")</f>
        <v/>
      </c>
      <c r="AX127" s="40" t="str">
        <f>IFERROR(#REF!/GAMSlim2!AW127,"")</f>
        <v/>
      </c>
      <c r="AY127" s="40" t="str">
        <f>IFERROR(#REF!/GAMSlim2!AX127,"")</f>
        <v/>
      </c>
      <c r="AZ127" s="40" t="str">
        <f>IFERROR(#REF!/GAMSlim2!AY127,"")</f>
        <v/>
      </c>
      <c r="BA127" s="40" t="str">
        <f>IFERROR(#REF!/GAMSlim2!AZ127,"")</f>
        <v/>
      </c>
      <c r="BB127" s="40" t="str">
        <f>IFERROR(#REF!/GAMSlim2!BA127,"")</f>
        <v/>
      </c>
      <c r="BC127" s="40" t="str">
        <f>IFERROR(#REF!/GAMSlim2!BB127,"")</f>
        <v/>
      </c>
      <c r="BD127" s="40" t="str">
        <f>IFERROR(#REF!/GAMSlim2!BC127,"")</f>
        <v/>
      </c>
      <c r="BE127" s="40" t="str">
        <f>IFERROR(#REF!/GAMSlim2!BD127,"")</f>
        <v/>
      </c>
      <c r="BF127" s="40" t="str">
        <f>IFERROR(#REF!/GAMSlim2!BE127,"")</f>
        <v/>
      </c>
      <c r="BG127" s="40" t="str">
        <f>IFERROR(#REF!/GAMSlim2!BF127,"")</f>
        <v/>
      </c>
      <c r="BH127" s="40" t="str">
        <f>IFERROR(#REF!/GAMSlim2!BG127,"")</f>
        <v/>
      </c>
      <c r="BI127" s="40" t="str">
        <f>IFERROR(#REF!/GAMSlim2!BH127,"")</f>
        <v/>
      </c>
      <c r="BJ127" s="40" t="str">
        <f>IFERROR(#REF!/GAMSlim2!BI127,"")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A129" t="e">
        <f>#REF!</f>
        <v>#REF!</v>
      </c>
      <c r="B129" t="str">
        <f>GAMSbase!A129</f>
        <v>Total Discounted Utility (trillions 2000USD)</v>
      </c>
      <c r="C129" s="40" t="str">
        <f>IFERROR(#REF!/GAMSlim2!B129,"")</f>
        <v/>
      </c>
      <c r="D129" s="40" t="str">
        <f>IFERROR(#REF!/GAMSlim2!C129,"")</f>
        <v/>
      </c>
      <c r="E129" s="40" t="str">
        <f>IFERROR(#REF!/GAMSlim2!D129,"")</f>
        <v/>
      </c>
      <c r="F129" s="40" t="str">
        <f>IFERROR(#REF!/GAMSlim2!E129,"")</f>
        <v/>
      </c>
      <c r="G129" s="40" t="str">
        <f>IFERROR(#REF!/GAMSlim2!F129,"")</f>
        <v/>
      </c>
      <c r="H129" s="40" t="str">
        <f>IFERROR(#REF!/GAMSlim2!G129,"")</f>
        <v/>
      </c>
      <c r="I129" s="40" t="str">
        <f>IFERROR(#REF!/GAMSlim2!H129,"")</f>
        <v/>
      </c>
      <c r="J129" s="40" t="str">
        <f>IFERROR(#REF!/GAMSlim2!I129,"")</f>
        <v/>
      </c>
      <c r="K129" s="40" t="str">
        <f>IFERROR(#REF!/GAMSlim2!J129,"")</f>
        <v/>
      </c>
      <c r="L129" s="40" t="str">
        <f>IFERROR(#REF!/GAMSlim2!K129,"")</f>
        <v/>
      </c>
      <c r="M129" s="40" t="str">
        <f>IFERROR(#REF!/GAMSlim2!L129,"")</f>
        <v/>
      </c>
      <c r="N129" s="40" t="str">
        <f>IFERROR(#REF!/GAMSlim2!M129,"")</f>
        <v/>
      </c>
      <c r="O129" s="40" t="str">
        <f>IFERROR(#REF!/GAMSlim2!N129,"")</f>
        <v/>
      </c>
      <c r="P129" s="40" t="str">
        <f>IFERROR(#REF!/GAMSlim2!O129,"")</f>
        <v/>
      </c>
      <c r="Q129" s="40" t="str">
        <f>IFERROR(#REF!/GAMSlim2!P129,"")</f>
        <v/>
      </c>
      <c r="R129" s="40" t="str">
        <f>IFERROR(#REF!/GAMSlim2!Q129,"")</f>
        <v/>
      </c>
      <c r="S129" s="40" t="str">
        <f>IFERROR(#REF!/GAMSlim2!R129,"")</f>
        <v/>
      </c>
      <c r="T129" s="40" t="str">
        <f>IFERROR(#REF!/GAMSlim2!S129,"")</f>
        <v/>
      </c>
      <c r="U129" s="40" t="str">
        <f>IFERROR(#REF!/GAMSlim2!T129,"")</f>
        <v/>
      </c>
      <c r="V129" s="40" t="str">
        <f>IFERROR(#REF!/GAMSlim2!U129,"")</f>
        <v/>
      </c>
      <c r="W129" s="40" t="str">
        <f>IFERROR(#REF!/GAMSlim2!V129,"")</f>
        <v/>
      </c>
      <c r="X129" s="40" t="str">
        <f>IFERROR(#REF!/GAMSlim2!W129,"")</f>
        <v/>
      </c>
      <c r="Y129" s="40" t="str">
        <f>IFERROR(#REF!/GAMSlim2!X129,"")</f>
        <v/>
      </c>
      <c r="Z129" s="40" t="str">
        <f>IFERROR(#REF!/GAMSlim2!Y129,"")</f>
        <v/>
      </c>
      <c r="AA129" s="40" t="str">
        <f>IFERROR(#REF!/GAMSlim2!Z129,"")</f>
        <v/>
      </c>
      <c r="AB129" s="40" t="str">
        <f>IFERROR(#REF!/GAMSlim2!AA129,"")</f>
        <v/>
      </c>
      <c r="AC129" s="40" t="str">
        <f>IFERROR(#REF!/GAMSlim2!AB129,"")</f>
        <v/>
      </c>
      <c r="AD129" s="40" t="str">
        <f>IFERROR(#REF!/GAMSlim2!AC129,"")</f>
        <v/>
      </c>
      <c r="AE129" s="40" t="str">
        <f>IFERROR(#REF!/GAMSlim2!AD129,"")</f>
        <v/>
      </c>
      <c r="AF129" s="40" t="str">
        <f>IFERROR(#REF!/GAMSlim2!AE129,"")</f>
        <v/>
      </c>
      <c r="AG129" s="40" t="str">
        <f>IFERROR(#REF!/GAMSlim2!AF129,"")</f>
        <v/>
      </c>
      <c r="AH129" s="40" t="str">
        <f>IFERROR(#REF!/GAMSlim2!AG129,"")</f>
        <v/>
      </c>
      <c r="AI129" s="40" t="str">
        <f>IFERROR(#REF!/GAMSlim2!AH129,"")</f>
        <v/>
      </c>
      <c r="AJ129" s="40" t="str">
        <f>IFERROR(#REF!/GAMSlim2!AI129,"")</f>
        <v/>
      </c>
      <c r="AK129" s="40" t="str">
        <f>IFERROR(#REF!/GAMSlim2!AJ129,"")</f>
        <v/>
      </c>
      <c r="AL129" s="40" t="str">
        <f>IFERROR(#REF!/GAMSlim2!AK129,"")</f>
        <v/>
      </c>
      <c r="AM129" s="40" t="str">
        <f>IFERROR(#REF!/GAMSlim2!AL129,"")</f>
        <v/>
      </c>
      <c r="AN129" s="40" t="str">
        <f>IFERROR(#REF!/GAMSlim2!AM129,"")</f>
        <v/>
      </c>
      <c r="AO129" s="40" t="str">
        <f>IFERROR(#REF!/GAMSlim2!AN129,"")</f>
        <v/>
      </c>
      <c r="AP129" s="40" t="str">
        <f>IFERROR(#REF!/GAMSlim2!AO129,"")</f>
        <v/>
      </c>
      <c r="AQ129" s="40" t="str">
        <f>IFERROR(#REF!/GAMSlim2!AP129,"")</f>
        <v/>
      </c>
      <c r="AR129" s="40" t="str">
        <f>IFERROR(#REF!/GAMSlim2!AQ129,"")</f>
        <v/>
      </c>
      <c r="AS129" s="40" t="str">
        <f>IFERROR(#REF!/GAMSlim2!AR129,"")</f>
        <v/>
      </c>
      <c r="AT129" s="40" t="str">
        <f>IFERROR(#REF!/GAMSlim2!AS129,"")</f>
        <v/>
      </c>
      <c r="AU129" s="40" t="str">
        <f>IFERROR(#REF!/GAMSlim2!AT129,"")</f>
        <v/>
      </c>
      <c r="AV129" s="40" t="str">
        <f>IFERROR(#REF!/GAMSlim2!AU129,"")</f>
        <v/>
      </c>
      <c r="AW129" s="40" t="str">
        <f>IFERROR(#REF!/GAMSlim2!AV129,"")</f>
        <v/>
      </c>
      <c r="AX129" s="40" t="str">
        <f>IFERROR(#REF!/GAMSlim2!AW129,"")</f>
        <v/>
      </c>
      <c r="AY129" s="40" t="str">
        <f>IFERROR(#REF!/GAMSlim2!AX129,"")</f>
        <v/>
      </c>
      <c r="AZ129" s="40" t="str">
        <f>IFERROR(#REF!/GAMSlim2!AY129,"")</f>
        <v/>
      </c>
      <c r="BA129" s="40" t="str">
        <f>IFERROR(#REF!/GAMSlim2!AZ129,"")</f>
        <v/>
      </c>
      <c r="BB129" s="40" t="str">
        <f>IFERROR(#REF!/GAMSlim2!BA129,"")</f>
        <v/>
      </c>
      <c r="BC129" s="40" t="str">
        <f>IFERROR(#REF!/GAMSlim2!BB129,"")</f>
        <v/>
      </c>
      <c r="BD129" s="40" t="str">
        <f>IFERROR(#REF!/GAMSlim2!BC129,"")</f>
        <v/>
      </c>
      <c r="BE129" s="40" t="str">
        <f>IFERROR(#REF!/GAMSlim2!BD129,"")</f>
        <v/>
      </c>
      <c r="BF129" s="40" t="str">
        <f>IFERROR(#REF!/GAMSlim2!BE129,"")</f>
        <v/>
      </c>
      <c r="BG129" s="40" t="str">
        <f>IFERROR(#REF!/GAMSlim2!BF129,"")</f>
        <v/>
      </c>
      <c r="BH129" s="40" t="str">
        <f>IFERROR(#REF!/GAMSlim2!BG129,"")</f>
        <v/>
      </c>
      <c r="BI129" s="40" t="str">
        <f>IFERROR(#REF!/GAMSlim2!BH129,"")</f>
        <v/>
      </c>
      <c r="BJ129" s="40" t="str">
        <f>IFERROR(#REF!/GAMSlim2!BI129,"")</f>
        <v/>
      </c>
    </row>
    <row r="130" spans="1:62" x14ac:dyDescent="0.15">
      <c r="A130" t="e">
        <f>#REF!</f>
        <v>#REF!</v>
      </c>
      <c r="B130" t="str">
        <f>GAMSbase!A130</f>
        <v>** CONTROL VARIABLES</v>
      </c>
      <c r="C130" s="40" t="str">
        <f>IFERROR(#REF!/GAMSlim2!B130,"")</f>
        <v/>
      </c>
      <c r="D130" s="40" t="str">
        <f>IFERROR(#REF!/GAMSlim2!C130,"")</f>
        <v/>
      </c>
      <c r="E130" s="40" t="str">
        <f>IFERROR(#REF!/GAMSlim2!D130,"")</f>
        <v/>
      </c>
      <c r="F130" s="40" t="str">
        <f>IFERROR(#REF!/GAMSlim2!E130,"")</f>
        <v/>
      </c>
      <c r="G130" s="40" t="str">
        <f>IFERROR(#REF!/GAMSlim2!F130,"")</f>
        <v/>
      </c>
      <c r="H130" s="40" t="str">
        <f>IFERROR(#REF!/GAMSlim2!G130,"")</f>
        <v/>
      </c>
      <c r="I130" s="40" t="str">
        <f>IFERROR(#REF!/GAMSlim2!H130,"")</f>
        <v/>
      </c>
      <c r="J130" s="40" t="str">
        <f>IFERROR(#REF!/GAMSlim2!I130,"")</f>
        <v/>
      </c>
      <c r="K130" s="40" t="str">
        <f>IFERROR(#REF!/GAMSlim2!J130,"")</f>
        <v/>
      </c>
      <c r="L130" s="40" t="str">
        <f>IFERROR(#REF!/GAMSlim2!K130,"")</f>
        <v/>
      </c>
      <c r="M130" s="40" t="str">
        <f>IFERROR(#REF!/GAMSlim2!L130,"")</f>
        <v/>
      </c>
      <c r="N130" s="40" t="str">
        <f>IFERROR(#REF!/GAMSlim2!M130,"")</f>
        <v/>
      </c>
      <c r="O130" s="40" t="str">
        <f>IFERROR(#REF!/GAMSlim2!N130,"")</f>
        <v/>
      </c>
      <c r="P130" s="40" t="str">
        <f>IFERROR(#REF!/GAMSlim2!O130,"")</f>
        <v/>
      </c>
      <c r="Q130" s="40" t="str">
        <f>IFERROR(#REF!/GAMSlim2!P130,"")</f>
        <v/>
      </c>
      <c r="R130" s="40" t="str">
        <f>IFERROR(#REF!/GAMSlim2!Q130,"")</f>
        <v/>
      </c>
      <c r="S130" s="40" t="str">
        <f>IFERROR(#REF!/GAMSlim2!R130,"")</f>
        <v/>
      </c>
      <c r="T130" s="40" t="str">
        <f>IFERROR(#REF!/GAMSlim2!S130,"")</f>
        <v/>
      </c>
      <c r="U130" s="40" t="str">
        <f>IFERROR(#REF!/GAMSlim2!T130,"")</f>
        <v/>
      </c>
      <c r="V130" s="40" t="str">
        <f>IFERROR(#REF!/GAMSlim2!U130,"")</f>
        <v/>
      </c>
      <c r="W130" s="40" t="str">
        <f>IFERROR(#REF!/GAMSlim2!V130,"")</f>
        <v/>
      </c>
      <c r="X130" s="40" t="str">
        <f>IFERROR(#REF!/GAMSlim2!W130,"")</f>
        <v/>
      </c>
      <c r="Y130" s="40" t="str">
        <f>IFERROR(#REF!/GAMSlim2!X130,"")</f>
        <v/>
      </c>
      <c r="Z130" s="40" t="str">
        <f>IFERROR(#REF!/GAMSlim2!Y130,"")</f>
        <v/>
      </c>
      <c r="AA130" s="40" t="str">
        <f>IFERROR(#REF!/GAMSlim2!Z130,"")</f>
        <v/>
      </c>
      <c r="AB130" s="40" t="str">
        <f>IFERROR(#REF!/GAMSlim2!AA130,"")</f>
        <v/>
      </c>
      <c r="AC130" s="40" t="str">
        <f>IFERROR(#REF!/GAMSlim2!AB130,"")</f>
        <v/>
      </c>
      <c r="AD130" s="40" t="str">
        <f>IFERROR(#REF!/GAMSlim2!AC130,"")</f>
        <v/>
      </c>
      <c r="AE130" s="40" t="str">
        <f>IFERROR(#REF!/GAMSlim2!AD130,"")</f>
        <v/>
      </c>
      <c r="AF130" s="40" t="str">
        <f>IFERROR(#REF!/GAMSlim2!AE130,"")</f>
        <v/>
      </c>
      <c r="AG130" s="40" t="str">
        <f>IFERROR(#REF!/GAMSlim2!AF130,"")</f>
        <v/>
      </c>
      <c r="AH130" s="40" t="str">
        <f>IFERROR(#REF!/GAMSlim2!AG130,"")</f>
        <v/>
      </c>
      <c r="AI130" s="40" t="str">
        <f>IFERROR(#REF!/GAMSlim2!AH130,"")</f>
        <v/>
      </c>
      <c r="AJ130" s="40" t="str">
        <f>IFERROR(#REF!/GAMSlim2!AI130,"")</f>
        <v/>
      </c>
      <c r="AK130" s="40" t="str">
        <f>IFERROR(#REF!/GAMSlim2!AJ130,"")</f>
        <v/>
      </c>
      <c r="AL130" s="40" t="str">
        <f>IFERROR(#REF!/GAMSlim2!AK130,"")</f>
        <v/>
      </c>
      <c r="AM130" s="40" t="str">
        <f>IFERROR(#REF!/GAMSlim2!AL130,"")</f>
        <v/>
      </c>
      <c r="AN130" s="40" t="str">
        <f>IFERROR(#REF!/GAMSlim2!AM130,"")</f>
        <v/>
      </c>
      <c r="AO130" s="40" t="str">
        <f>IFERROR(#REF!/GAMSlim2!AN130,"")</f>
        <v/>
      </c>
      <c r="AP130" s="40" t="str">
        <f>IFERROR(#REF!/GAMSlim2!AO130,"")</f>
        <v/>
      </c>
      <c r="AQ130" s="40" t="str">
        <f>IFERROR(#REF!/GAMSlim2!AP130,"")</f>
        <v/>
      </c>
      <c r="AR130" s="40" t="str">
        <f>IFERROR(#REF!/GAMSlim2!AQ130,"")</f>
        <v/>
      </c>
      <c r="AS130" s="40" t="str">
        <f>IFERROR(#REF!/GAMSlim2!AR130,"")</f>
        <v/>
      </c>
      <c r="AT130" s="40" t="str">
        <f>IFERROR(#REF!/GAMSlim2!AS130,"")</f>
        <v/>
      </c>
      <c r="AU130" s="40" t="str">
        <f>IFERROR(#REF!/GAMSlim2!AT130,"")</f>
        <v/>
      </c>
      <c r="AV130" s="40" t="str">
        <f>IFERROR(#REF!/GAMSlim2!AU130,"")</f>
        <v/>
      </c>
      <c r="AW130" s="40" t="str">
        <f>IFERROR(#REF!/GAMSlim2!AV130,"")</f>
        <v/>
      </c>
      <c r="AX130" s="40" t="str">
        <f>IFERROR(#REF!/GAMSlim2!AW130,"")</f>
        <v/>
      </c>
      <c r="AY130" s="40" t="str">
        <f>IFERROR(#REF!/GAMSlim2!AX130,"")</f>
        <v/>
      </c>
      <c r="AZ130" s="40" t="str">
        <f>IFERROR(#REF!/GAMSlim2!AY130,"")</f>
        <v/>
      </c>
      <c r="BA130" s="40" t="str">
        <f>IFERROR(#REF!/GAMSlim2!AZ130,"")</f>
        <v/>
      </c>
      <c r="BB130" s="40" t="str">
        <f>IFERROR(#REF!/GAMSlim2!BA130,"")</f>
        <v/>
      </c>
      <c r="BC130" s="40" t="str">
        <f>IFERROR(#REF!/GAMSlim2!BB130,"")</f>
        <v/>
      </c>
      <c r="BD130" s="40" t="str">
        <f>IFERROR(#REF!/GAMSlim2!BC130,"")</f>
        <v/>
      </c>
      <c r="BE130" s="40" t="str">
        <f>IFERROR(#REF!/GAMSlim2!BD130,"")</f>
        <v/>
      </c>
      <c r="BF130" s="40" t="str">
        <f>IFERROR(#REF!/GAMSlim2!BE130,"")</f>
        <v/>
      </c>
      <c r="BG130" s="40" t="str">
        <f>IFERROR(#REF!/GAMSlim2!BF130,"")</f>
        <v/>
      </c>
      <c r="BH130" s="40" t="str">
        <f>IFERROR(#REF!/GAMSlim2!BG130,"")</f>
        <v/>
      </c>
      <c r="BI130" s="40" t="str">
        <f>IFERROR(#REF!/GAMSlim2!BH130,"")</f>
        <v/>
      </c>
      <c r="BJ130" s="40" t="str">
        <f>IFERROR(#REF!/GAMSlim2!BI130,"")</f>
        <v/>
      </c>
    </row>
    <row r="131" spans="1:62" x14ac:dyDescent="0.15">
      <c r="A131" t="e">
        <f>#REF!</f>
        <v>#REF!</v>
      </c>
      <c r="B131" t="str">
        <f>GAMSbase!A131</f>
        <v>Savings Rate (proportion of gross output)</v>
      </c>
      <c r="C131" s="40" t="str">
        <f>IFERROR(#REF!/GAMSlim2!B131,"")</f>
        <v/>
      </c>
      <c r="D131" s="40" t="str">
        <f>IFERROR(#REF!/GAMSlim2!C131,"")</f>
        <v/>
      </c>
      <c r="E131" s="40" t="str">
        <f>IFERROR(#REF!/GAMSlim2!D131,"")</f>
        <v/>
      </c>
      <c r="F131" s="40" t="str">
        <f>IFERROR(#REF!/GAMSlim2!E131,"")</f>
        <v/>
      </c>
      <c r="G131" s="40" t="str">
        <f>IFERROR(#REF!/GAMSlim2!F131,"")</f>
        <v/>
      </c>
      <c r="H131" s="40" t="str">
        <f>IFERROR(#REF!/GAMSlim2!G131,"")</f>
        <v/>
      </c>
      <c r="I131" s="40" t="str">
        <f>IFERROR(#REF!/GAMSlim2!H131,"")</f>
        <v/>
      </c>
      <c r="J131" s="40" t="str">
        <f>IFERROR(#REF!/GAMSlim2!I131,"")</f>
        <v/>
      </c>
      <c r="K131" s="40" t="str">
        <f>IFERROR(#REF!/GAMSlim2!J131,"")</f>
        <v/>
      </c>
      <c r="L131" s="40" t="str">
        <f>IFERROR(#REF!/GAMSlim2!K131,"")</f>
        <v/>
      </c>
      <c r="M131" s="40" t="str">
        <f>IFERROR(#REF!/GAMSlim2!L131,"")</f>
        <v/>
      </c>
      <c r="N131" s="40" t="str">
        <f>IFERROR(#REF!/GAMSlim2!M131,"")</f>
        <v/>
      </c>
      <c r="O131" s="40" t="str">
        <f>IFERROR(#REF!/GAMSlim2!N131,"")</f>
        <v/>
      </c>
      <c r="P131" s="40" t="str">
        <f>IFERROR(#REF!/GAMSlim2!O131,"")</f>
        <v/>
      </c>
      <c r="Q131" s="40" t="str">
        <f>IFERROR(#REF!/GAMSlim2!P131,"")</f>
        <v/>
      </c>
      <c r="R131" s="40" t="str">
        <f>IFERROR(#REF!/GAMSlim2!Q131,"")</f>
        <v/>
      </c>
      <c r="S131" s="40" t="str">
        <f>IFERROR(#REF!/GAMSlim2!R131,"")</f>
        <v/>
      </c>
      <c r="T131" s="40" t="str">
        <f>IFERROR(#REF!/GAMSlim2!S131,"")</f>
        <v/>
      </c>
      <c r="U131" s="40" t="str">
        <f>IFERROR(#REF!/GAMSlim2!T131,"")</f>
        <v/>
      </c>
      <c r="V131" s="40" t="str">
        <f>IFERROR(#REF!/GAMSlim2!U131,"")</f>
        <v/>
      </c>
      <c r="W131" s="40" t="str">
        <f>IFERROR(#REF!/GAMSlim2!V131,"")</f>
        <v/>
      </c>
      <c r="X131" s="40" t="str">
        <f>IFERROR(#REF!/GAMSlim2!W131,"")</f>
        <v/>
      </c>
      <c r="Y131" s="40" t="str">
        <f>IFERROR(#REF!/GAMSlim2!X131,"")</f>
        <v/>
      </c>
      <c r="Z131" s="40" t="str">
        <f>IFERROR(#REF!/GAMSlim2!Y131,"")</f>
        <v/>
      </c>
      <c r="AA131" s="40" t="str">
        <f>IFERROR(#REF!/GAMSlim2!Z131,"")</f>
        <v/>
      </c>
      <c r="AB131" s="40" t="str">
        <f>IFERROR(#REF!/GAMSlim2!AA131,"")</f>
        <v/>
      </c>
      <c r="AC131" s="40" t="str">
        <f>IFERROR(#REF!/GAMSlim2!AB131,"")</f>
        <v/>
      </c>
      <c r="AD131" s="40" t="str">
        <f>IFERROR(#REF!/GAMSlim2!AC131,"")</f>
        <v/>
      </c>
      <c r="AE131" s="40" t="str">
        <f>IFERROR(#REF!/GAMSlim2!AD131,"")</f>
        <v/>
      </c>
      <c r="AF131" s="40" t="str">
        <f>IFERROR(#REF!/GAMSlim2!AE131,"")</f>
        <v/>
      </c>
      <c r="AG131" s="40" t="str">
        <f>IFERROR(#REF!/GAMSlim2!AF131,"")</f>
        <v/>
      </c>
      <c r="AH131" s="40" t="str">
        <f>IFERROR(#REF!/GAMSlim2!AG131,"")</f>
        <v/>
      </c>
      <c r="AI131" s="40" t="str">
        <f>IFERROR(#REF!/GAMSlim2!AH131,"")</f>
        <v/>
      </c>
      <c r="AJ131" s="40" t="str">
        <f>IFERROR(#REF!/GAMSlim2!AI131,"")</f>
        <v/>
      </c>
      <c r="AK131" s="40" t="str">
        <f>IFERROR(#REF!/GAMSlim2!AJ131,"")</f>
        <v/>
      </c>
      <c r="AL131" s="40" t="str">
        <f>IFERROR(#REF!/GAMSlim2!AK131,"")</f>
        <v/>
      </c>
      <c r="AM131" s="40" t="str">
        <f>IFERROR(#REF!/GAMSlim2!AL131,"")</f>
        <v/>
      </c>
      <c r="AN131" s="40" t="str">
        <f>IFERROR(#REF!/GAMSlim2!AM131,"")</f>
        <v/>
      </c>
      <c r="AO131" s="40" t="str">
        <f>IFERROR(#REF!/GAMSlim2!AN131,"")</f>
        <v/>
      </c>
      <c r="AP131" s="40" t="str">
        <f>IFERROR(#REF!/GAMSlim2!AO131,"")</f>
        <v/>
      </c>
      <c r="AQ131" s="40" t="str">
        <f>IFERROR(#REF!/GAMSlim2!AP131,"")</f>
        <v/>
      </c>
      <c r="AR131" s="40" t="str">
        <f>IFERROR(#REF!/GAMSlim2!AQ131,"")</f>
        <v/>
      </c>
      <c r="AS131" s="40" t="str">
        <f>IFERROR(#REF!/GAMSlim2!AR131,"")</f>
        <v/>
      </c>
      <c r="AT131" s="40" t="str">
        <f>IFERROR(#REF!/GAMSlim2!AS131,"")</f>
        <v/>
      </c>
      <c r="AU131" s="40" t="str">
        <f>IFERROR(#REF!/GAMSlim2!AT131,"")</f>
        <v/>
      </c>
      <c r="AV131" s="40" t="str">
        <f>IFERROR(#REF!/GAMSlim2!AU131,"")</f>
        <v/>
      </c>
      <c r="AW131" s="40" t="str">
        <f>IFERROR(#REF!/GAMSlim2!AV131,"")</f>
        <v/>
      </c>
      <c r="AX131" s="40" t="str">
        <f>IFERROR(#REF!/GAMSlim2!AW131,"")</f>
        <v/>
      </c>
      <c r="AY131" s="40" t="str">
        <f>IFERROR(#REF!/GAMSlim2!AX131,"")</f>
        <v/>
      </c>
      <c r="AZ131" s="40" t="str">
        <f>IFERROR(#REF!/GAMSlim2!AY131,"")</f>
        <v/>
      </c>
      <c r="BA131" s="40" t="str">
        <f>IFERROR(#REF!/GAMSlim2!AZ131,"")</f>
        <v/>
      </c>
      <c r="BB131" s="40" t="str">
        <f>IFERROR(#REF!/GAMSlim2!BA131,"")</f>
        <v/>
      </c>
      <c r="BC131" s="40" t="str">
        <f>IFERROR(#REF!/GAMSlim2!BB131,"")</f>
        <v/>
      </c>
      <c r="BD131" s="40" t="str">
        <f>IFERROR(#REF!/GAMSlim2!BC131,"")</f>
        <v/>
      </c>
      <c r="BE131" s="40" t="str">
        <f>IFERROR(#REF!/GAMSlim2!BD131,"")</f>
        <v/>
      </c>
      <c r="BF131" s="40" t="str">
        <f>IFERROR(#REF!/GAMSlim2!BE131,"")</f>
        <v/>
      </c>
      <c r="BG131" s="40" t="str">
        <f>IFERROR(#REF!/GAMSlim2!BF131,"")</f>
        <v/>
      </c>
      <c r="BH131" s="40" t="str">
        <f>IFERROR(#REF!/GAMSlim2!BG131,"")</f>
        <v/>
      </c>
      <c r="BI131" s="40" t="str">
        <f>IFERROR(#REF!/GAMSlim2!BH131,"")</f>
        <v/>
      </c>
      <c r="BJ131" s="40" t="str">
        <f>IFERROR(#REF!/GAMSlim2!BI131,"")</f>
        <v/>
      </c>
    </row>
    <row r="132" spans="1:62" x14ac:dyDescent="0.15">
      <c r="A132" t="e">
        <f>#REF!</f>
        <v>#REF!</v>
      </c>
      <c r="B132" t="str">
        <f>GAMSbase!A132</f>
        <v>Carbon Price (per t CO2)</v>
      </c>
      <c r="C132" s="40" t="str">
        <f>IFERROR(#REF!/GAMSlim2!B132,"")</f>
        <v/>
      </c>
      <c r="D132" s="40" t="str">
        <f>IFERROR(#REF!/GAMSlim2!C132,"")</f>
        <v/>
      </c>
      <c r="E132" s="40" t="str">
        <f>IFERROR(#REF!/GAMSlim2!D132,"")</f>
        <v/>
      </c>
      <c r="F132" s="40" t="str">
        <f>IFERROR(#REF!/GAMSlim2!E132,"")</f>
        <v/>
      </c>
      <c r="G132" s="40" t="str">
        <f>IFERROR(#REF!/GAMSlim2!F132,"")</f>
        <v/>
      </c>
      <c r="H132" s="40" t="str">
        <f>IFERROR(#REF!/GAMSlim2!G132,"")</f>
        <v/>
      </c>
      <c r="I132" s="40" t="str">
        <f>IFERROR(#REF!/GAMSlim2!H132,"")</f>
        <v/>
      </c>
      <c r="J132" s="40" t="str">
        <f>IFERROR(#REF!/GAMSlim2!I132,"")</f>
        <v/>
      </c>
      <c r="K132" s="40" t="str">
        <f>IFERROR(#REF!/GAMSlim2!J132,"")</f>
        <v/>
      </c>
      <c r="L132" s="40" t="str">
        <f>IFERROR(#REF!/GAMSlim2!K132,"")</f>
        <v/>
      </c>
      <c r="M132" s="40" t="str">
        <f>IFERROR(#REF!/GAMSlim2!L132,"")</f>
        <v/>
      </c>
      <c r="N132" s="40" t="str">
        <f>IFERROR(#REF!/GAMSlim2!M132,"")</f>
        <v/>
      </c>
      <c r="O132" s="40" t="str">
        <f>IFERROR(#REF!/GAMSlim2!N132,"")</f>
        <v/>
      </c>
      <c r="P132" s="40" t="str">
        <f>IFERROR(#REF!/GAMSlim2!O132,"")</f>
        <v/>
      </c>
      <c r="Q132" s="40" t="str">
        <f>IFERROR(#REF!/GAMSlim2!P132,"")</f>
        <v/>
      </c>
      <c r="R132" s="40" t="str">
        <f>IFERROR(#REF!/GAMSlim2!Q132,"")</f>
        <v/>
      </c>
      <c r="S132" s="40" t="str">
        <f>IFERROR(#REF!/GAMSlim2!R132,"")</f>
        <v/>
      </c>
      <c r="T132" s="40" t="str">
        <f>IFERROR(#REF!/GAMSlim2!S132,"")</f>
        <v/>
      </c>
      <c r="U132" s="40" t="str">
        <f>IFERROR(#REF!/GAMSlim2!T132,"")</f>
        <v/>
      </c>
      <c r="V132" s="40" t="str">
        <f>IFERROR(#REF!/GAMSlim2!U132,"")</f>
        <v/>
      </c>
      <c r="W132" s="40" t="str">
        <f>IFERROR(#REF!/GAMSlim2!V132,"")</f>
        <v/>
      </c>
      <c r="X132" s="40" t="str">
        <f>IFERROR(#REF!/GAMSlim2!W132,"")</f>
        <v/>
      </c>
      <c r="Y132" s="40" t="str">
        <f>IFERROR(#REF!/GAMSlim2!X132,"")</f>
        <v/>
      </c>
      <c r="Z132" s="40" t="str">
        <f>IFERROR(#REF!/GAMSlim2!Y132,"")</f>
        <v/>
      </c>
      <c r="AA132" s="40" t="str">
        <f>IFERROR(#REF!/GAMSlim2!Z132,"")</f>
        <v/>
      </c>
      <c r="AB132" s="40" t="str">
        <f>IFERROR(#REF!/GAMSlim2!AA132,"")</f>
        <v/>
      </c>
      <c r="AC132" s="40" t="str">
        <f>IFERROR(#REF!/GAMSlim2!AB132,"")</f>
        <v/>
      </c>
      <c r="AD132" s="40" t="str">
        <f>IFERROR(#REF!/GAMSlim2!AC132,"")</f>
        <v/>
      </c>
      <c r="AE132" s="40" t="str">
        <f>IFERROR(#REF!/GAMSlim2!AD132,"")</f>
        <v/>
      </c>
      <c r="AF132" s="40" t="str">
        <f>IFERROR(#REF!/GAMSlim2!AE132,"")</f>
        <v/>
      </c>
      <c r="AG132" s="40" t="str">
        <f>IFERROR(#REF!/GAMSlim2!AF132,"")</f>
        <v/>
      </c>
      <c r="AH132" s="40" t="str">
        <f>IFERROR(#REF!/GAMSlim2!AG132,"")</f>
        <v/>
      </c>
      <c r="AI132" s="40" t="str">
        <f>IFERROR(#REF!/GAMSlim2!AH132,"")</f>
        <v/>
      </c>
      <c r="AJ132" s="40" t="str">
        <f>IFERROR(#REF!/GAMSlim2!AI132,"")</f>
        <v/>
      </c>
      <c r="AK132" s="40" t="str">
        <f>IFERROR(#REF!/GAMSlim2!AJ132,"")</f>
        <v/>
      </c>
      <c r="AL132" s="40" t="str">
        <f>IFERROR(#REF!/GAMSlim2!AK132,"")</f>
        <v/>
      </c>
      <c r="AM132" s="40" t="str">
        <f>IFERROR(#REF!/GAMSlim2!AL132,"")</f>
        <v/>
      </c>
      <c r="AN132" s="40" t="str">
        <f>IFERROR(#REF!/GAMSlim2!AM132,"")</f>
        <v/>
      </c>
      <c r="AO132" s="40" t="str">
        <f>IFERROR(#REF!/GAMSlim2!AN132,"")</f>
        <v/>
      </c>
      <c r="AP132" s="40" t="str">
        <f>IFERROR(#REF!/GAMSlim2!AO132,"")</f>
        <v/>
      </c>
      <c r="AQ132" s="40" t="str">
        <f>IFERROR(#REF!/GAMSlim2!AP132,"")</f>
        <v/>
      </c>
      <c r="AR132" s="40" t="str">
        <f>IFERROR(#REF!/GAMSlim2!AQ132,"")</f>
        <v/>
      </c>
      <c r="AS132" s="40" t="str">
        <f>IFERROR(#REF!/GAMSlim2!AR132,"")</f>
        <v/>
      </c>
      <c r="AT132" s="40" t="str">
        <f>IFERROR(#REF!/GAMSlim2!AS132,"")</f>
        <v/>
      </c>
      <c r="AU132" s="40" t="str">
        <f>IFERROR(#REF!/GAMSlim2!AT132,"")</f>
        <v/>
      </c>
      <c r="AV132" s="40" t="str">
        <f>IFERROR(#REF!/GAMSlim2!AU132,"")</f>
        <v/>
      </c>
      <c r="AW132" s="40" t="str">
        <f>IFERROR(#REF!/GAMSlim2!AV132,"")</f>
        <v/>
      </c>
      <c r="AX132" s="40" t="str">
        <f>IFERROR(#REF!/GAMSlim2!AW132,"")</f>
        <v/>
      </c>
      <c r="AY132" s="40" t="str">
        <f>IFERROR(#REF!/GAMSlim2!AX132,"")</f>
        <v/>
      </c>
      <c r="AZ132" s="40" t="str">
        <f>IFERROR(#REF!/GAMSlim2!AY132,"")</f>
        <v/>
      </c>
      <c r="BA132" s="40" t="str">
        <f>IFERROR(#REF!/GAMSlim2!AZ132,"")</f>
        <v/>
      </c>
      <c r="BB132" s="40" t="str">
        <f>IFERROR(#REF!/GAMSlim2!BA132,"")</f>
        <v/>
      </c>
      <c r="BC132" s="40" t="str">
        <f>IFERROR(#REF!/GAMSlim2!BB132,"")</f>
        <v/>
      </c>
      <c r="BD132" s="40" t="str">
        <f>IFERROR(#REF!/GAMSlim2!BC132,"")</f>
        <v/>
      </c>
      <c r="BE132" s="40" t="str">
        <f>IFERROR(#REF!/GAMSlim2!BD132,"")</f>
        <v/>
      </c>
      <c r="BF132" s="40" t="str">
        <f>IFERROR(#REF!/GAMSlim2!BE132,"")</f>
        <v/>
      </c>
      <c r="BG132" s="40" t="str">
        <f>IFERROR(#REF!/GAMSlim2!BF132,"")</f>
        <v/>
      </c>
      <c r="BH132" s="40" t="str">
        <f>IFERROR(#REF!/GAMSlim2!BG132,"")</f>
        <v/>
      </c>
      <c r="BI132" s="40" t="str">
        <f>IFERROR(#REF!/GAMSlim2!BH132,"")</f>
        <v/>
      </c>
      <c r="BJ132" s="40" t="str">
        <f>IFERROR(#REF!/GAMSlim2!BI132,"")</f>
        <v/>
      </c>
    </row>
    <row r="133" spans="1:62" x14ac:dyDescent="0.15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15">
      <c r="A134" t="e">
        <f>#REF!</f>
        <v>#REF!</v>
      </c>
      <c r="B134" t="str">
        <f>GAMSbase!A134</f>
        <v>Carbon Price (per t C)</v>
      </c>
      <c r="C134" s="40" t="str">
        <f>IFERROR(#REF!/GAMSlim2!B134,"")</f>
        <v/>
      </c>
      <c r="D134" s="40" t="str">
        <f>IFERROR(#REF!/GAMSlim2!C134,"")</f>
        <v/>
      </c>
      <c r="E134" s="40" t="str">
        <f>IFERROR(#REF!/GAMSlim2!D134,"")</f>
        <v/>
      </c>
      <c r="F134" s="40" t="str">
        <f>IFERROR(#REF!/GAMSlim2!E134,"")</f>
        <v/>
      </c>
      <c r="G134" s="40" t="str">
        <f>IFERROR(#REF!/GAMSlim2!F134,"")</f>
        <v/>
      </c>
      <c r="H134" s="40" t="str">
        <f>IFERROR(#REF!/GAMSlim2!G134,"")</f>
        <v/>
      </c>
      <c r="I134" s="40" t="str">
        <f>IFERROR(#REF!/GAMSlim2!H134,"")</f>
        <v/>
      </c>
      <c r="J134" s="40" t="str">
        <f>IFERROR(#REF!/GAMSlim2!I134,"")</f>
        <v/>
      </c>
      <c r="K134" s="40" t="str">
        <f>IFERROR(#REF!/GAMSlim2!J134,"")</f>
        <v/>
      </c>
      <c r="L134" s="40" t="str">
        <f>IFERROR(#REF!/GAMSlim2!K134,"")</f>
        <v/>
      </c>
      <c r="M134" s="40" t="str">
        <f>IFERROR(#REF!/GAMSlim2!L134,"")</f>
        <v/>
      </c>
      <c r="N134" s="40" t="str">
        <f>IFERROR(#REF!/GAMSlim2!M134,"")</f>
        <v/>
      </c>
      <c r="O134" s="40" t="str">
        <f>IFERROR(#REF!/GAMSlim2!N134,"")</f>
        <v/>
      </c>
      <c r="P134" s="40" t="str">
        <f>IFERROR(#REF!/GAMSlim2!O134,"")</f>
        <v/>
      </c>
      <c r="Q134" s="40" t="str">
        <f>IFERROR(#REF!/GAMSlim2!P134,"")</f>
        <v/>
      </c>
      <c r="R134" s="40" t="str">
        <f>IFERROR(#REF!/GAMSlim2!Q134,"")</f>
        <v/>
      </c>
      <c r="S134" s="40" t="str">
        <f>IFERROR(#REF!/GAMSlim2!R134,"")</f>
        <v/>
      </c>
      <c r="T134" s="40" t="str">
        <f>IFERROR(#REF!/GAMSlim2!S134,"")</f>
        <v/>
      </c>
      <c r="U134" s="40" t="str">
        <f>IFERROR(#REF!/GAMSlim2!T134,"")</f>
        <v/>
      </c>
      <c r="V134" s="40" t="str">
        <f>IFERROR(#REF!/GAMSlim2!U134,"")</f>
        <v/>
      </c>
      <c r="W134" s="40" t="str">
        <f>IFERROR(#REF!/GAMSlim2!V134,"")</f>
        <v/>
      </c>
      <c r="X134" s="40" t="str">
        <f>IFERROR(#REF!/GAMSlim2!W134,"")</f>
        <v/>
      </c>
      <c r="Y134" s="40" t="str">
        <f>IFERROR(#REF!/GAMSlim2!X134,"")</f>
        <v/>
      </c>
      <c r="Z134" s="40" t="str">
        <f>IFERROR(#REF!/GAMSlim2!Y134,"")</f>
        <v/>
      </c>
      <c r="AA134" s="40" t="str">
        <f>IFERROR(#REF!/GAMSlim2!Z134,"")</f>
        <v/>
      </c>
      <c r="AB134" s="40" t="str">
        <f>IFERROR(#REF!/GAMSlim2!AA134,"")</f>
        <v/>
      </c>
      <c r="AC134" s="40" t="str">
        <f>IFERROR(#REF!/GAMSlim2!AB134,"")</f>
        <v/>
      </c>
      <c r="AD134" s="40" t="str">
        <f>IFERROR(#REF!/GAMSlim2!AC134,"")</f>
        <v/>
      </c>
      <c r="AE134" s="40" t="str">
        <f>IFERROR(#REF!/GAMSlim2!AD134,"")</f>
        <v/>
      </c>
      <c r="AF134" s="40" t="str">
        <f>IFERROR(#REF!/GAMSlim2!AE134,"")</f>
        <v/>
      </c>
      <c r="AG134" s="40" t="str">
        <f>IFERROR(#REF!/GAMSlim2!AF134,"")</f>
        <v/>
      </c>
      <c r="AH134" s="40" t="str">
        <f>IFERROR(#REF!/GAMSlim2!AG134,"")</f>
        <v/>
      </c>
      <c r="AI134" s="40" t="str">
        <f>IFERROR(#REF!/GAMSlim2!AH134,"")</f>
        <v/>
      </c>
      <c r="AJ134" s="40" t="str">
        <f>IFERROR(#REF!/GAMSlim2!AI134,"")</f>
        <v/>
      </c>
      <c r="AK134" s="40" t="str">
        <f>IFERROR(#REF!/GAMSlim2!AJ134,"")</f>
        <v/>
      </c>
      <c r="AL134" s="40" t="str">
        <f>IFERROR(#REF!/GAMSlim2!AK134,"")</f>
        <v/>
      </c>
      <c r="AM134" s="40" t="str">
        <f>IFERROR(#REF!/GAMSlim2!AL134,"")</f>
        <v/>
      </c>
      <c r="AN134" s="40" t="str">
        <f>IFERROR(#REF!/GAMSlim2!AM134,"")</f>
        <v/>
      </c>
      <c r="AO134" s="40" t="str">
        <f>IFERROR(#REF!/GAMSlim2!AN134,"")</f>
        <v/>
      </c>
      <c r="AP134" s="40" t="str">
        <f>IFERROR(#REF!/GAMSlim2!AO134,"")</f>
        <v/>
      </c>
      <c r="AQ134" s="40" t="str">
        <f>IFERROR(#REF!/GAMSlim2!AP134,"")</f>
        <v/>
      </c>
      <c r="AR134" s="40" t="str">
        <f>IFERROR(#REF!/GAMSlim2!AQ134,"")</f>
        <v/>
      </c>
      <c r="AS134" s="40" t="str">
        <f>IFERROR(#REF!/GAMSlim2!AR134,"")</f>
        <v/>
      </c>
      <c r="AT134" s="40" t="str">
        <f>IFERROR(#REF!/GAMSlim2!AS134,"")</f>
        <v/>
      </c>
      <c r="AU134" s="40" t="str">
        <f>IFERROR(#REF!/GAMSlim2!AT134,"")</f>
        <v/>
      </c>
      <c r="AV134" s="40" t="str">
        <f>IFERROR(#REF!/GAMSlim2!AU134,"")</f>
        <v/>
      </c>
      <c r="AW134" s="40" t="str">
        <f>IFERROR(#REF!/GAMSlim2!AV134,"")</f>
        <v/>
      </c>
      <c r="AX134" s="40" t="str">
        <f>IFERROR(#REF!/GAMSlim2!AW134,"")</f>
        <v/>
      </c>
      <c r="AY134" s="40" t="str">
        <f>IFERROR(#REF!/GAMSlim2!AX134,"")</f>
        <v/>
      </c>
      <c r="AZ134" s="40" t="str">
        <f>IFERROR(#REF!/GAMSlim2!AY134,"")</f>
        <v/>
      </c>
      <c r="BA134" s="40" t="str">
        <f>IFERROR(#REF!/GAMSlim2!AZ134,"")</f>
        <v/>
      </c>
      <c r="BB134" s="40" t="str">
        <f>IFERROR(#REF!/GAMSlim2!BA134,"")</f>
        <v/>
      </c>
      <c r="BC134" s="40" t="str">
        <f>IFERROR(#REF!/GAMSlim2!BB134,"")</f>
        <v/>
      </c>
      <c r="BD134" s="40" t="str">
        <f>IFERROR(#REF!/GAMSlim2!BC134,"")</f>
        <v/>
      </c>
      <c r="BE134" s="40" t="str">
        <f>IFERROR(#REF!/GAMSlim2!BD134,"")</f>
        <v/>
      </c>
      <c r="BF134" s="40" t="str">
        <f>IFERROR(#REF!/GAMSlim2!BE134,"")</f>
        <v/>
      </c>
      <c r="BG134" s="40" t="str">
        <f>IFERROR(#REF!/GAMSlim2!BF134,"")</f>
        <v/>
      </c>
      <c r="BH134" s="40" t="str">
        <f>IFERROR(#REF!/GAMSlim2!BG134,"")</f>
        <v/>
      </c>
      <c r="BI134" s="40" t="str">
        <f>IFERROR(#REF!/GAMSlim2!BH134,"")</f>
        <v/>
      </c>
      <c r="BJ134" s="40" t="str">
        <f>IFERROR(#REF!/GAMSlim2!BI134,"")</f>
        <v/>
      </c>
    </row>
    <row r="135" spans="1:62" x14ac:dyDescent="0.15">
      <c r="A135" t="e">
        <f>#REF!</f>
        <v>#REF!</v>
      </c>
      <c r="B135" t="str">
        <f>GAMSbase!A135</f>
        <v>Emissions Control Rate (total)</v>
      </c>
      <c r="C135" s="40" t="str">
        <f>IFERROR(#REF!/GAMSlim2!B135,"")</f>
        <v/>
      </c>
      <c r="D135" s="40" t="str">
        <f>IFERROR(#REF!/GAMSlim2!C135,"")</f>
        <v/>
      </c>
      <c r="E135" s="40" t="str">
        <f>IFERROR(#REF!/GAMSlim2!D135,"")</f>
        <v/>
      </c>
      <c r="F135" s="40" t="str">
        <f>IFERROR(#REF!/GAMSlim2!E135,"")</f>
        <v/>
      </c>
      <c r="G135" s="40" t="str">
        <f>IFERROR(#REF!/GAMSlim2!F135,"")</f>
        <v/>
      </c>
      <c r="H135" s="40" t="str">
        <f>IFERROR(#REF!/GAMSlim2!G135,"")</f>
        <v/>
      </c>
      <c r="I135" s="40" t="str">
        <f>IFERROR(#REF!/GAMSlim2!H135,"")</f>
        <v/>
      </c>
      <c r="J135" s="40" t="str">
        <f>IFERROR(#REF!/GAMSlim2!I135,"")</f>
        <v/>
      </c>
      <c r="K135" s="40" t="str">
        <f>IFERROR(#REF!/GAMSlim2!J135,"")</f>
        <v/>
      </c>
      <c r="L135" s="40" t="str">
        <f>IFERROR(#REF!/GAMSlim2!K135,"")</f>
        <v/>
      </c>
      <c r="M135" s="40" t="str">
        <f>IFERROR(#REF!/GAMSlim2!L135,"")</f>
        <v/>
      </c>
      <c r="N135" s="40" t="str">
        <f>IFERROR(#REF!/GAMSlim2!M135,"")</f>
        <v/>
      </c>
      <c r="O135" s="40" t="str">
        <f>IFERROR(#REF!/GAMSlim2!N135,"")</f>
        <v/>
      </c>
      <c r="P135" s="40" t="str">
        <f>IFERROR(#REF!/GAMSlim2!O135,"")</f>
        <v/>
      </c>
      <c r="Q135" s="40" t="str">
        <f>IFERROR(#REF!/GAMSlim2!P135,"")</f>
        <v/>
      </c>
      <c r="R135" s="40" t="str">
        <f>IFERROR(#REF!/GAMSlim2!Q135,"")</f>
        <v/>
      </c>
      <c r="S135" s="40" t="str">
        <f>IFERROR(#REF!/GAMSlim2!R135,"")</f>
        <v/>
      </c>
      <c r="T135" s="40" t="str">
        <f>IFERROR(#REF!/GAMSlim2!S135,"")</f>
        <v/>
      </c>
      <c r="U135" s="40" t="str">
        <f>IFERROR(#REF!/GAMSlim2!T135,"")</f>
        <v/>
      </c>
      <c r="V135" s="40" t="str">
        <f>IFERROR(#REF!/GAMSlim2!U135,"")</f>
        <v/>
      </c>
      <c r="W135" s="40" t="str">
        <f>IFERROR(#REF!/GAMSlim2!V135,"")</f>
        <v/>
      </c>
      <c r="X135" s="40" t="str">
        <f>IFERROR(#REF!/GAMSlim2!W135,"")</f>
        <v/>
      </c>
      <c r="Y135" s="40" t="str">
        <f>IFERROR(#REF!/GAMSlim2!X135,"")</f>
        <v/>
      </c>
      <c r="Z135" s="40" t="str">
        <f>IFERROR(#REF!/GAMSlim2!Y135,"")</f>
        <v/>
      </c>
      <c r="AA135" s="40" t="str">
        <f>IFERROR(#REF!/GAMSlim2!Z135,"")</f>
        <v/>
      </c>
      <c r="AB135" s="40" t="str">
        <f>IFERROR(#REF!/GAMSlim2!AA135,"")</f>
        <v/>
      </c>
      <c r="AC135" s="40" t="str">
        <f>IFERROR(#REF!/GAMSlim2!AB135,"")</f>
        <v/>
      </c>
      <c r="AD135" s="40" t="str">
        <f>IFERROR(#REF!/GAMSlim2!AC135,"")</f>
        <v/>
      </c>
      <c r="AE135" s="40" t="str">
        <f>IFERROR(#REF!/GAMSlim2!AD135,"")</f>
        <v/>
      </c>
      <c r="AF135" s="40" t="str">
        <f>IFERROR(#REF!/GAMSlim2!AE135,"")</f>
        <v/>
      </c>
      <c r="AG135" s="40" t="str">
        <f>IFERROR(#REF!/GAMSlim2!AF135,"")</f>
        <v/>
      </c>
      <c r="AH135" s="40" t="str">
        <f>IFERROR(#REF!/GAMSlim2!AG135,"")</f>
        <v/>
      </c>
      <c r="AI135" s="40" t="str">
        <f>IFERROR(#REF!/GAMSlim2!AH135,"")</f>
        <v/>
      </c>
      <c r="AJ135" s="40" t="str">
        <f>IFERROR(#REF!/GAMSlim2!AI135,"")</f>
        <v/>
      </c>
      <c r="AK135" s="40" t="str">
        <f>IFERROR(#REF!/GAMSlim2!AJ135,"")</f>
        <v/>
      </c>
      <c r="AL135" s="40" t="str">
        <f>IFERROR(#REF!/GAMSlim2!AK135,"")</f>
        <v/>
      </c>
      <c r="AM135" s="40" t="str">
        <f>IFERROR(#REF!/GAMSlim2!AL135,"")</f>
        <v/>
      </c>
      <c r="AN135" s="40" t="str">
        <f>IFERROR(#REF!/GAMSlim2!AM135,"")</f>
        <v/>
      </c>
      <c r="AO135" s="40" t="str">
        <f>IFERROR(#REF!/GAMSlim2!AN135,"")</f>
        <v/>
      </c>
      <c r="AP135" s="40" t="str">
        <f>IFERROR(#REF!/GAMSlim2!AO135,"")</f>
        <v/>
      </c>
      <c r="AQ135" s="40" t="str">
        <f>IFERROR(#REF!/GAMSlim2!AP135,"")</f>
        <v/>
      </c>
      <c r="AR135" s="40" t="str">
        <f>IFERROR(#REF!/GAMSlim2!AQ135,"")</f>
        <v/>
      </c>
      <c r="AS135" s="40" t="str">
        <f>IFERROR(#REF!/GAMSlim2!AR135,"")</f>
        <v/>
      </c>
      <c r="AT135" s="40" t="str">
        <f>IFERROR(#REF!/GAMSlim2!AS135,"")</f>
        <v/>
      </c>
      <c r="AU135" s="40" t="str">
        <f>IFERROR(#REF!/GAMSlim2!AT135,"")</f>
        <v/>
      </c>
      <c r="AV135" s="40" t="str">
        <f>IFERROR(#REF!/GAMSlim2!AU135,"")</f>
        <v/>
      </c>
      <c r="AW135" s="40" t="str">
        <f>IFERROR(#REF!/GAMSlim2!AV135,"")</f>
        <v/>
      </c>
      <c r="AX135" s="40" t="str">
        <f>IFERROR(#REF!/GAMSlim2!AW135,"")</f>
        <v/>
      </c>
      <c r="AY135" s="40" t="str">
        <f>IFERROR(#REF!/GAMSlim2!AX135,"")</f>
        <v/>
      </c>
      <c r="AZ135" s="40" t="str">
        <f>IFERROR(#REF!/GAMSlim2!AY135,"")</f>
        <v/>
      </c>
      <c r="BA135" s="40" t="str">
        <f>IFERROR(#REF!/GAMSlim2!AZ135,"")</f>
        <v/>
      </c>
      <c r="BB135" s="40" t="str">
        <f>IFERROR(#REF!/GAMSlim2!BA135,"")</f>
        <v/>
      </c>
      <c r="BC135" s="40" t="str">
        <f>IFERROR(#REF!/GAMSlim2!BB135,"")</f>
        <v/>
      </c>
      <c r="BD135" s="40" t="str">
        <f>IFERROR(#REF!/GAMSlim2!BC135,"")</f>
        <v/>
      </c>
      <c r="BE135" s="40" t="str">
        <f>IFERROR(#REF!/GAMSlim2!BD135,"")</f>
        <v/>
      </c>
      <c r="BF135" s="40" t="str">
        <f>IFERROR(#REF!/GAMSlim2!BE135,"")</f>
        <v/>
      </c>
      <c r="BG135" s="40" t="str">
        <f>IFERROR(#REF!/GAMSlim2!BF135,"")</f>
        <v/>
      </c>
      <c r="BH135" s="40" t="str">
        <f>IFERROR(#REF!/GAMSlim2!BG135,"")</f>
        <v/>
      </c>
      <c r="BI135" s="40" t="str">
        <f>IFERROR(#REF!/GAMSlim2!BH135,"")</f>
        <v/>
      </c>
      <c r="BJ135" s="40" t="str">
        <f>IFERROR(#REF!/GAMSlim2!BI135,"")</f>
        <v/>
      </c>
    </row>
    <row r="136" spans="1:62" x14ac:dyDescent="0.15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1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15">
      <c r="A138" t="e">
        <f>#REF!</f>
        <v>#REF!</v>
      </c>
      <c r="B138" t="str">
        <f>GAMSbase!A138</f>
        <v>Interest Rate (Real Rate of Return)</v>
      </c>
      <c r="C138" s="40" t="str">
        <f>IFERROR(#REF!/GAMSlim2!B138,"")</f>
        <v/>
      </c>
      <c r="D138" s="40" t="str">
        <f>IFERROR(#REF!/GAMSlim2!C138,"")</f>
        <v/>
      </c>
      <c r="E138" s="40" t="str">
        <f>IFERROR(#REF!/GAMSlim2!D138,"")</f>
        <v/>
      </c>
      <c r="F138" s="40" t="str">
        <f>IFERROR(#REF!/GAMSlim2!E138,"")</f>
        <v/>
      </c>
      <c r="G138" s="40" t="str">
        <f>IFERROR(#REF!/GAMSlim2!F138,"")</f>
        <v/>
      </c>
      <c r="H138" s="40" t="str">
        <f>IFERROR(#REF!/GAMSlim2!G138,"")</f>
        <v/>
      </c>
      <c r="I138" s="40" t="str">
        <f>IFERROR(#REF!/GAMSlim2!H138,"")</f>
        <v/>
      </c>
      <c r="J138" s="40" t="str">
        <f>IFERROR(#REF!/GAMSlim2!I138,"")</f>
        <v/>
      </c>
      <c r="K138" s="40" t="str">
        <f>IFERROR(#REF!/GAMSlim2!J138,"")</f>
        <v/>
      </c>
      <c r="L138" s="40" t="str">
        <f>IFERROR(#REF!/GAMSlim2!K138,"")</f>
        <v/>
      </c>
      <c r="M138" s="40" t="str">
        <f>IFERROR(#REF!/GAMSlim2!L138,"")</f>
        <v/>
      </c>
      <c r="N138" s="40" t="str">
        <f>IFERROR(#REF!/GAMSlim2!M138,"")</f>
        <v/>
      </c>
      <c r="O138" s="40" t="str">
        <f>IFERROR(#REF!/GAMSlim2!N138,"")</f>
        <v/>
      </c>
      <c r="P138" s="40" t="str">
        <f>IFERROR(#REF!/GAMSlim2!O138,"")</f>
        <v/>
      </c>
      <c r="Q138" s="40" t="str">
        <f>IFERROR(#REF!/GAMSlim2!P138,"")</f>
        <v/>
      </c>
      <c r="R138" s="40" t="str">
        <f>IFERROR(#REF!/GAMSlim2!Q138,"")</f>
        <v/>
      </c>
      <c r="S138" s="40" t="str">
        <f>IFERROR(#REF!/GAMSlim2!R138,"")</f>
        <v/>
      </c>
      <c r="T138" s="40" t="str">
        <f>IFERROR(#REF!/GAMSlim2!S138,"")</f>
        <v/>
      </c>
      <c r="U138" s="40" t="str">
        <f>IFERROR(#REF!/GAMSlim2!T138,"")</f>
        <v/>
      </c>
      <c r="V138" s="40" t="str">
        <f>IFERROR(#REF!/GAMSlim2!U138,"")</f>
        <v/>
      </c>
      <c r="W138" s="40" t="str">
        <f>IFERROR(#REF!/GAMSlim2!V138,"")</f>
        <v/>
      </c>
      <c r="X138" s="40" t="str">
        <f>IFERROR(#REF!/GAMSlim2!W138,"")</f>
        <v/>
      </c>
      <c r="Y138" s="40" t="str">
        <f>IFERROR(#REF!/GAMSlim2!X138,"")</f>
        <v/>
      </c>
      <c r="Z138" s="40" t="str">
        <f>IFERROR(#REF!/GAMSlim2!Y138,"")</f>
        <v/>
      </c>
      <c r="AA138" s="40" t="str">
        <f>IFERROR(#REF!/GAMSlim2!Z138,"")</f>
        <v/>
      </c>
      <c r="AB138" s="40" t="str">
        <f>IFERROR(#REF!/GAMSlim2!AA138,"")</f>
        <v/>
      </c>
      <c r="AC138" s="40" t="str">
        <f>IFERROR(#REF!/GAMSlim2!AB138,"")</f>
        <v/>
      </c>
      <c r="AD138" s="40" t="str">
        <f>IFERROR(#REF!/GAMSlim2!AC138,"")</f>
        <v/>
      </c>
      <c r="AE138" s="40" t="str">
        <f>IFERROR(#REF!/GAMSlim2!AD138,"")</f>
        <v/>
      </c>
      <c r="AF138" s="40" t="str">
        <f>IFERROR(#REF!/GAMSlim2!AE138,"")</f>
        <v/>
      </c>
      <c r="AG138" s="40" t="str">
        <f>IFERROR(#REF!/GAMSlim2!AF138,"")</f>
        <v/>
      </c>
      <c r="AH138" s="40" t="str">
        <f>IFERROR(#REF!/GAMSlim2!AG138,"")</f>
        <v/>
      </c>
      <c r="AI138" s="40" t="str">
        <f>IFERROR(#REF!/GAMSlim2!AH138,"")</f>
        <v/>
      </c>
      <c r="AJ138" s="40" t="str">
        <f>IFERROR(#REF!/GAMSlim2!AI138,"")</f>
        <v/>
      </c>
      <c r="AK138" s="40" t="str">
        <f>IFERROR(#REF!/GAMSlim2!AJ138,"")</f>
        <v/>
      </c>
      <c r="AL138" s="40" t="str">
        <f>IFERROR(#REF!/GAMSlim2!AK138,"")</f>
        <v/>
      </c>
      <c r="AM138" s="40" t="str">
        <f>IFERROR(#REF!/GAMSlim2!AL138,"")</f>
        <v/>
      </c>
      <c r="AN138" s="40" t="str">
        <f>IFERROR(#REF!/GAMSlim2!AM138,"")</f>
        <v/>
      </c>
      <c r="AO138" s="40" t="str">
        <f>IFERROR(#REF!/GAMSlim2!AN138,"")</f>
        <v/>
      </c>
      <c r="AP138" s="40" t="str">
        <f>IFERROR(#REF!/GAMSlim2!AO138,"")</f>
        <v/>
      </c>
      <c r="AQ138" s="40" t="str">
        <f>IFERROR(#REF!/GAMSlim2!AP138,"")</f>
        <v/>
      </c>
      <c r="AR138" s="40" t="str">
        <f>IFERROR(#REF!/GAMSlim2!AQ138,"")</f>
        <v/>
      </c>
      <c r="AS138" s="40" t="str">
        <f>IFERROR(#REF!/GAMSlim2!AR138,"")</f>
        <v/>
      </c>
      <c r="AT138" s="40" t="str">
        <f>IFERROR(#REF!/GAMSlim2!AS138,"")</f>
        <v/>
      </c>
      <c r="AU138" s="40" t="str">
        <f>IFERROR(#REF!/GAMSlim2!AT138,"")</f>
        <v/>
      </c>
      <c r="AV138" s="40" t="str">
        <f>IFERROR(#REF!/GAMSlim2!AU138,"")</f>
        <v/>
      </c>
      <c r="AW138" s="40" t="str">
        <f>IFERROR(#REF!/GAMSlim2!AV138,"")</f>
        <v/>
      </c>
      <c r="AX138" s="40" t="str">
        <f>IFERROR(#REF!/GAMSlim2!AW138,"")</f>
        <v/>
      </c>
      <c r="AY138" s="40" t="str">
        <f>IFERROR(#REF!/GAMSlim2!AX138,"")</f>
        <v/>
      </c>
      <c r="AZ138" s="40" t="str">
        <f>IFERROR(#REF!/GAMSlim2!AY138,"")</f>
        <v/>
      </c>
      <c r="BA138" s="40" t="str">
        <f>IFERROR(#REF!/GAMSlim2!AZ138,"")</f>
        <v/>
      </c>
      <c r="BB138" s="40" t="str">
        <f>IFERROR(#REF!/GAMSlim2!BA138,"")</f>
        <v/>
      </c>
      <c r="BC138" s="40" t="str">
        <f>IFERROR(#REF!/GAMSlim2!BB138,"")</f>
        <v/>
      </c>
      <c r="BD138" s="40" t="str">
        <f>IFERROR(#REF!/GAMSlim2!BC138,"")</f>
        <v/>
      </c>
      <c r="BE138" s="40" t="str">
        <f>IFERROR(#REF!/GAMSlim2!BD138,"")</f>
        <v/>
      </c>
      <c r="BF138" s="40" t="str">
        <f>IFERROR(#REF!/GAMSlim2!BE138,"")</f>
        <v/>
      </c>
      <c r="BG138" s="40" t="str">
        <f>IFERROR(#REF!/GAMSlim2!BF138,"")</f>
        <v/>
      </c>
      <c r="BH138" s="40" t="str">
        <f>IFERROR(#REF!/GAMSlim2!BG138,"")</f>
        <v/>
      </c>
      <c r="BI138" s="40" t="str">
        <f>IFERROR(#REF!/GAMSlim2!BH138,"")</f>
        <v/>
      </c>
      <c r="BJ138" s="40" t="str">
        <f>IFERROR(#REF!/GAMSlim2!BI138,"")</f>
        <v/>
      </c>
    </row>
    <row r="143" spans="1:62" x14ac:dyDescent="0.1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15">
      <c r="D145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05" sqref="B105"/>
    </sheetView>
  </sheetViews>
  <sheetFormatPr baseColWidth="10" defaultColWidth="8.83203125" defaultRowHeight="13" x14ac:dyDescent="0.15"/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15">
      <c r="A16" t="s">
        <v>226</v>
      </c>
      <c r="B16">
        <v>1E-3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15">
      <c r="A19" t="s">
        <v>229</v>
      </c>
      <c r="B19">
        <v>1.01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847.62005840790005</v>
      </c>
      <c r="D87">
        <v>865.17730849229997</v>
      </c>
      <c r="E87">
        <v>882.38073274579995</v>
      </c>
      <c r="F87">
        <v>898.65677405910003</v>
      </c>
      <c r="G87">
        <v>913.47241954909998</v>
      </c>
      <c r="H87">
        <v>926.30597171509999</v>
      </c>
      <c r="I87">
        <v>936.64018309469998</v>
      </c>
      <c r="J87">
        <v>943.96574896660002</v>
      </c>
      <c r="K87">
        <v>947.78920044129995</v>
      </c>
      <c r="L87">
        <v>947.64214061999996</v>
      </c>
      <c r="M87">
        <v>943.09014071850004</v>
      </c>
      <c r="N87">
        <v>933.74008392179996</v>
      </c>
      <c r="O87">
        <v>919.24446686090005</v>
      </c>
      <c r="P87">
        <v>905.57012291909996</v>
      </c>
      <c r="Q87">
        <v>893.54541622529996</v>
      </c>
      <c r="R87">
        <v>882.96872387120004</v>
      </c>
      <c r="S87">
        <v>873.66245991669996</v>
      </c>
      <c r="T87">
        <v>865.4703381114</v>
      </c>
      <c r="U87">
        <v>858.25491895940002</v>
      </c>
      <c r="V87">
        <v>851.89541770189999</v>
      </c>
      <c r="W87">
        <v>846.28575022400003</v>
      </c>
      <c r="X87">
        <v>841.3327947821</v>
      </c>
      <c r="Y87">
        <v>836.95484862980004</v>
      </c>
      <c r="Z87">
        <v>833.08025997790003</v>
      </c>
      <c r="AA87">
        <v>829.64621717030002</v>
      </c>
      <c r="AB87">
        <v>826.59767842400004</v>
      </c>
      <c r="AC87">
        <v>823.88642693600002</v>
      </c>
      <c r="AD87">
        <v>821.47023755409998</v>
      </c>
      <c r="AE87">
        <v>819.3121425388</v>
      </c>
      <c r="AF87">
        <v>773.64868980680001</v>
      </c>
      <c r="AG87">
        <v>731.73780637870004</v>
      </c>
      <c r="AH87">
        <v>693.13963178639995</v>
      </c>
      <c r="AI87">
        <v>657.47451281190001</v>
      </c>
      <c r="AJ87">
        <v>624.41401184790004</v>
      </c>
      <c r="AK87">
        <v>593.6735683439</v>
      </c>
      <c r="AL87">
        <v>565.00639490890001</v>
      </c>
      <c r="AM87">
        <v>538.1983508239</v>
      </c>
      <c r="AN87">
        <v>513.06363544709995</v>
      </c>
      <c r="AO87">
        <v>489.44121266709999</v>
      </c>
      <c r="AP87">
        <v>473.36265704729999</v>
      </c>
      <c r="AQ87">
        <v>467.62807795650002</v>
      </c>
      <c r="AR87">
        <v>469.24566266660003</v>
      </c>
      <c r="AS87">
        <v>475.27891616580001</v>
      </c>
      <c r="AT87">
        <v>483.2367206596</v>
      </c>
      <c r="AU87">
        <v>491.27250551219998</v>
      </c>
      <c r="AV87">
        <v>498.22180572460002</v>
      </c>
      <c r="AW87">
        <v>503.55087443550002</v>
      </c>
      <c r="AX87">
        <v>507.2827022569</v>
      </c>
      <c r="AY87">
        <v>509.94253136629999</v>
      </c>
      <c r="AZ87">
        <v>512.54101596989995</v>
      </c>
      <c r="BA87">
        <v>511.61774465920001</v>
      </c>
      <c r="BB87">
        <v>516.49969906089996</v>
      </c>
      <c r="BC87">
        <v>528.1864723612</v>
      </c>
      <c r="BD87">
        <v>548.59554394819997</v>
      </c>
      <c r="BE87">
        <v>580.37113246909996</v>
      </c>
      <c r="BF87">
        <v>626.61328065600003</v>
      </c>
      <c r="BG87">
        <v>690.56018034119995</v>
      </c>
      <c r="BH87">
        <v>775.33242274630004</v>
      </c>
      <c r="BI87">
        <v>884.05113559649999</v>
      </c>
    </row>
    <row r="88" spans="1:61" x14ac:dyDescent="0.15">
      <c r="A88" t="s">
        <v>46</v>
      </c>
      <c r="B88">
        <v>389.85915492959998</v>
      </c>
      <c r="C88">
        <v>397.94368939340001</v>
      </c>
      <c r="D88">
        <v>406.18652980860003</v>
      </c>
      <c r="E88">
        <v>414.26325481020001</v>
      </c>
      <c r="F88">
        <v>421.90458876010001</v>
      </c>
      <c r="G88">
        <v>428.86029086809998</v>
      </c>
      <c r="H88">
        <v>434.88543273009998</v>
      </c>
      <c r="I88">
        <v>439.7371751618</v>
      </c>
      <c r="J88">
        <v>443.17640796559999</v>
      </c>
      <c r="K88">
        <v>444.97145560619998</v>
      </c>
      <c r="L88">
        <v>444.9024134366</v>
      </c>
      <c r="M88">
        <v>442.76532428100001</v>
      </c>
      <c r="N88">
        <v>438.3756262544</v>
      </c>
      <c r="O88">
        <v>431.5701722352</v>
      </c>
      <c r="P88">
        <v>425.15029245030001</v>
      </c>
      <c r="Q88">
        <v>419.50489024659998</v>
      </c>
      <c r="R88">
        <v>414.5393069818</v>
      </c>
      <c r="S88">
        <v>410.17016897500002</v>
      </c>
      <c r="T88">
        <v>406.3241023997</v>
      </c>
      <c r="U88">
        <v>402.93658167109999</v>
      </c>
      <c r="V88">
        <v>399.95090032949997</v>
      </c>
      <c r="W88">
        <v>397.31725362629999</v>
      </c>
      <c r="X88">
        <v>394.99192243290003</v>
      </c>
      <c r="Y88">
        <v>392.93654865249999</v>
      </c>
      <c r="Z88">
        <v>391.11749294740002</v>
      </c>
      <c r="AA88">
        <v>389.50526627710002</v>
      </c>
      <c r="AB88">
        <v>388.0740274291</v>
      </c>
      <c r="AC88">
        <v>386.80113940659999</v>
      </c>
      <c r="AD88">
        <v>385.66677819440002</v>
      </c>
      <c r="AE88">
        <v>384.65358804639999</v>
      </c>
      <c r="AF88">
        <v>363.21534732710001</v>
      </c>
      <c r="AG88">
        <v>343.53887623409997</v>
      </c>
      <c r="AH88">
        <v>325.41766750530002</v>
      </c>
      <c r="AI88">
        <v>308.6734801934</v>
      </c>
      <c r="AJ88">
        <v>293.15211823840002</v>
      </c>
      <c r="AK88">
        <v>278.71998513800003</v>
      </c>
      <c r="AL88">
        <v>265.26121826709999</v>
      </c>
      <c r="AM88">
        <v>252.67528207699999</v>
      </c>
      <c r="AN88">
        <v>240.8749462193</v>
      </c>
      <c r="AO88">
        <v>229.78460688600001</v>
      </c>
      <c r="AP88">
        <v>222.2359892241</v>
      </c>
      <c r="AQ88">
        <v>219.54369857110001</v>
      </c>
      <c r="AR88">
        <v>220.3031280125</v>
      </c>
      <c r="AS88">
        <v>223.1356413924</v>
      </c>
      <c r="AT88">
        <v>226.87169984019999</v>
      </c>
      <c r="AU88">
        <v>230.6443687851</v>
      </c>
      <c r="AV88">
        <v>233.90695104439999</v>
      </c>
      <c r="AW88">
        <v>236.40886123729999</v>
      </c>
      <c r="AX88">
        <v>238.16089307830001</v>
      </c>
      <c r="AY88">
        <v>239.40963913909999</v>
      </c>
      <c r="AZ88">
        <v>240.6295849624</v>
      </c>
      <c r="BA88">
        <v>240.19612425310001</v>
      </c>
      <c r="BB88">
        <v>242.48812162479999</v>
      </c>
      <c r="BC88">
        <v>247.9748696531</v>
      </c>
      <c r="BD88">
        <v>257.55659340289998</v>
      </c>
      <c r="BE88">
        <v>272.47471007939998</v>
      </c>
      <c r="BF88">
        <v>294.18463880569999</v>
      </c>
      <c r="BG88">
        <v>324.20665743720002</v>
      </c>
      <c r="BH88">
        <v>364.00583227520002</v>
      </c>
      <c r="BI88">
        <v>415.04748150069997</v>
      </c>
    </row>
    <row r="89" spans="1:61" x14ac:dyDescent="0.15">
      <c r="A89" t="s">
        <v>0</v>
      </c>
      <c r="B89">
        <v>1527</v>
      </c>
      <c r="C89">
        <v>1541.1078616667</v>
      </c>
      <c r="D89">
        <v>1556.1552283614999</v>
      </c>
      <c r="E89">
        <v>1572.133425859</v>
      </c>
      <c r="F89">
        <v>1588.973325341</v>
      </c>
      <c r="G89">
        <v>1606.5581481974</v>
      </c>
      <c r="H89">
        <v>1624.7289793478999</v>
      </c>
      <c r="I89">
        <v>1643.287483282</v>
      </c>
      <c r="J89">
        <v>1661.9979050208001</v>
      </c>
      <c r="K89">
        <v>1680.5892967052</v>
      </c>
      <c r="L89">
        <v>1698.7583478372001</v>
      </c>
      <c r="M89">
        <v>1716.1729127164001</v>
      </c>
      <c r="N89">
        <v>1732.4761766877</v>
      </c>
      <c r="O89">
        <v>1747.2912985204</v>
      </c>
      <c r="P89">
        <v>1760.2262417536999</v>
      </c>
      <c r="Q89">
        <v>1771.4300564171001</v>
      </c>
      <c r="R89">
        <v>1781.118601446</v>
      </c>
      <c r="S89">
        <v>1789.4811782149</v>
      </c>
      <c r="T89">
        <v>1796.6837302894</v>
      </c>
      <c r="U89">
        <v>1802.8716716317999</v>
      </c>
      <c r="V89">
        <v>1808.1723834574</v>
      </c>
      <c r="W89">
        <v>1812.6974162311001</v>
      </c>
      <c r="X89">
        <v>1816.5444297838001</v>
      </c>
      <c r="Y89">
        <v>1819.7989012347</v>
      </c>
      <c r="Z89">
        <v>1822.5356273520999</v>
      </c>
      <c r="AA89">
        <v>1824.8200451768</v>
      </c>
      <c r="AB89">
        <v>1826.7093921648</v>
      </c>
      <c r="AC89">
        <v>1828.2537247708001</v>
      </c>
      <c r="AD89">
        <v>1829.4968122876001</v>
      </c>
      <c r="AE89">
        <v>1830.4769208513001</v>
      </c>
      <c r="AF89">
        <v>1831.2275008187</v>
      </c>
      <c r="AG89">
        <v>1827.9294528</v>
      </c>
      <c r="AH89">
        <v>1821.0783043741001</v>
      </c>
      <c r="AI89">
        <v>1811.110640142</v>
      </c>
      <c r="AJ89">
        <v>1798.4118069603001</v>
      </c>
      <c r="AK89">
        <v>1783.3225132647999</v>
      </c>
      <c r="AL89">
        <v>1766.1445131143</v>
      </c>
      <c r="AM89">
        <v>1747.1455209809001</v>
      </c>
      <c r="AN89">
        <v>1726.5634747112999</v>
      </c>
      <c r="AO89">
        <v>1704.6102454259001</v>
      </c>
      <c r="AP89">
        <v>1681.4748812748001</v>
      </c>
      <c r="AQ89">
        <v>1657.8694891928999</v>
      </c>
      <c r="AR89">
        <v>1634.7235102131001</v>
      </c>
      <c r="AS89">
        <v>1612.6651574139</v>
      </c>
      <c r="AT89">
        <v>1592.0385834650999</v>
      </c>
      <c r="AU89">
        <v>1572.9546722236</v>
      </c>
      <c r="AV89">
        <v>1555.3572832804</v>
      </c>
      <c r="AW89">
        <v>1539.0900967642999</v>
      </c>
      <c r="AX89">
        <v>1523.9562067069</v>
      </c>
      <c r="AY89">
        <v>1509.7687708927001</v>
      </c>
      <c r="AZ89">
        <v>1496.3947979389</v>
      </c>
      <c r="BA89">
        <v>1483.7956647262999</v>
      </c>
      <c r="BB89">
        <v>1471.6298095607999</v>
      </c>
      <c r="BC89">
        <v>1460.3903913739</v>
      </c>
      <c r="BD89">
        <v>1450.6383985353</v>
      </c>
      <c r="BE89">
        <v>1443.0806538541001</v>
      </c>
      <c r="BF89">
        <v>1438.6278138487</v>
      </c>
      <c r="BG89">
        <v>1438.4261595584001</v>
      </c>
      <c r="BH89">
        <v>1443.8601341443</v>
      </c>
      <c r="BI89">
        <v>1456.5322711074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10011.425076257499</v>
      </c>
      <c r="F90">
        <v>10011.9765538589</v>
      </c>
      <c r="G90">
        <v>10012.569945085401</v>
      </c>
      <c r="H90">
        <v>10013.207098099399</v>
      </c>
      <c r="I90">
        <v>10013.8894631521</v>
      </c>
      <c r="J90">
        <v>10014.6179941665</v>
      </c>
      <c r="K90">
        <v>10015.3930553561</v>
      </c>
      <c r="L90">
        <v>10016.2143334416</v>
      </c>
      <c r="M90">
        <v>10017.080756973701</v>
      </c>
      <c r="N90">
        <v>10017.9904245</v>
      </c>
      <c r="O90">
        <v>10018.940543173499</v>
      </c>
      <c r="P90">
        <v>10019.9273789864</v>
      </c>
      <c r="Q90">
        <v>10020.9462191004</v>
      </c>
      <c r="R90">
        <v>10021.9927248925</v>
      </c>
      <c r="S90">
        <v>10023.0630988515</v>
      </c>
      <c r="T90">
        <v>10024.1540180011</v>
      </c>
      <c r="U90">
        <v>10025.2625753458</v>
      </c>
      <c r="V90">
        <v>10026.3862284057</v>
      </c>
      <c r="W90">
        <v>10027.5227540122</v>
      </c>
      <c r="X90">
        <v>10028.6702086233</v>
      </c>
      <c r="Y90">
        <v>10029.826893502401</v>
      </c>
      <c r="Z90">
        <v>10030.9913241789</v>
      </c>
      <c r="AA90">
        <v>10032.1622036754</v>
      </c>
      <c r="AB90">
        <v>10033.3383990446</v>
      </c>
      <c r="AC90">
        <v>10034.518920815301</v>
      </c>
      <c r="AD90">
        <v>10035.7029049915</v>
      </c>
      <c r="AE90">
        <v>10036.8895972918</v>
      </c>
      <c r="AF90">
        <v>10038.078339354801</v>
      </c>
      <c r="AG90">
        <v>10039.268556667301</v>
      </c>
      <c r="AH90">
        <v>10040.450127161501</v>
      </c>
      <c r="AI90">
        <v>10041.614171004499</v>
      </c>
      <c r="AJ90">
        <v>10042.7529028221</v>
      </c>
      <c r="AK90">
        <v>10043.8595032348</v>
      </c>
      <c r="AL90">
        <v>10044.928006935599</v>
      </c>
      <c r="AM90">
        <v>10045.9532050161</v>
      </c>
      <c r="AN90">
        <v>10046.930559611799</v>
      </c>
      <c r="AO90">
        <v>10047.8561292347</v>
      </c>
      <c r="AP90">
        <v>10048.7265034047</v>
      </c>
      <c r="AQ90">
        <v>10049.538745413</v>
      </c>
      <c r="AR90">
        <v>10050.291699809401</v>
      </c>
      <c r="AS90">
        <v>10050.9865351362</v>
      </c>
      <c r="AT90">
        <v>10051.625990074201</v>
      </c>
      <c r="AU90">
        <v>10052.2136627612</v>
      </c>
      <c r="AV90">
        <v>10052.753427330499</v>
      </c>
      <c r="AW90">
        <v>10053.249016256999</v>
      </c>
      <c r="AX90">
        <v>10053.703769956001</v>
      </c>
      <c r="AY90">
        <v>10054.1205354504</v>
      </c>
      <c r="AZ90">
        <v>10054.5016916969</v>
      </c>
      <c r="BA90">
        <v>10054.849284370801</v>
      </c>
      <c r="BB90">
        <v>10055.165261899099</v>
      </c>
      <c r="BC90">
        <v>10055.4507181471</v>
      </c>
      <c r="BD90">
        <v>10055.707979508201</v>
      </c>
      <c r="BE90">
        <v>10055.940774061401</v>
      </c>
      <c r="BF90">
        <v>10056.1545956848</v>
      </c>
      <c r="BG90">
        <v>10056.3572130434</v>
      </c>
      <c r="BH90">
        <v>10056.5592578829</v>
      </c>
      <c r="BI90">
        <v>10056.774819468699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117.26622674399999</v>
      </c>
      <c r="D92">
        <v>146.74443530810001</v>
      </c>
      <c r="E92">
        <v>177.55723813559999</v>
      </c>
      <c r="F92">
        <v>208.92023754709999</v>
      </c>
      <c r="G92">
        <v>240.07056193170001</v>
      </c>
      <c r="H92">
        <v>270.23727011160003</v>
      </c>
      <c r="I92">
        <v>298.63248795769999</v>
      </c>
      <c r="J92">
        <v>324.45311656640001</v>
      </c>
      <c r="K92">
        <v>346.8879089019</v>
      </c>
      <c r="L92">
        <v>365.1270886877</v>
      </c>
      <c r="M92">
        <v>378.37280550909998</v>
      </c>
      <c r="N92">
        <v>385.84906285919999</v>
      </c>
      <c r="O92">
        <v>386.80939242400001</v>
      </c>
      <c r="P92">
        <v>386.80939242400001</v>
      </c>
      <c r="Q92">
        <v>386.80939242400001</v>
      </c>
      <c r="R92">
        <v>386.80939242400001</v>
      </c>
      <c r="S92">
        <v>386.80939242400001</v>
      </c>
      <c r="T92">
        <v>386.80939242400001</v>
      </c>
      <c r="U92">
        <v>386.80939242400001</v>
      </c>
      <c r="V92">
        <v>386.80939242400001</v>
      </c>
      <c r="W92">
        <v>386.80939242400001</v>
      </c>
      <c r="X92">
        <v>386.80939242400001</v>
      </c>
      <c r="Y92">
        <v>386.80939242400001</v>
      </c>
      <c r="Z92">
        <v>386.80939242400001</v>
      </c>
      <c r="AA92">
        <v>386.80939242400001</v>
      </c>
      <c r="AB92">
        <v>386.80939242400001</v>
      </c>
      <c r="AC92">
        <v>386.80939242400001</v>
      </c>
      <c r="AD92">
        <v>386.80939242400001</v>
      </c>
      <c r="AE92">
        <v>386.80939242400001</v>
      </c>
      <c r="AF92">
        <v>343.07829704340003</v>
      </c>
      <c r="AG92">
        <v>299.05401116590002</v>
      </c>
      <c r="AH92">
        <v>254.78180124720001</v>
      </c>
      <c r="AI92">
        <v>210.30949596799999</v>
      </c>
      <c r="AJ92">
        <v>165.68604090740001</v>
      </c>
      <c r="AK92">
        <v>120.9606219345</v>
      </c>
      <c r="AL92">
        <v>76.182126300999997</v>
      </c>
      <c r="AM92">
        <v>31.398827564099999</v>
      </c>
      <c r="AN92">
        <v>-13.3417479659</v>
      </c>
      <c r="AO92">
        <v>-57.992765191700002</v>
      </c>
      <c r="AP92">
        <v>-96.337058619299995</v>
      </c>
      <c r="AQ92">
        <v>-124.8653860451</v>
      </c>
      <c r="AR92">
        <v>-145.6413045276</v>
      </c>
      <c r="AS92">
        <v>-160.97195138800001</v>
      </c>
      <c r="AT92">
        <v>-173.00157221489999</v>
      </c>
      <c r="AU92">
        <v>-183.46227096460001</v>
      </c>
      <c r="AV92">
        <v>-193.5707911643</v>
      </c>
      <c r="AW92">
        <v>-204.0134768737</v>
      </c>
      <c r="AX92">
        <v>-214.96091087529999</v>
      </c>
      <c r="AY92">
        <v>-226.0718524573</v>
      </c>
      <c r="AZ92">
        <v>-236.46626485819999</v>
      </c>
      <c r="BA92">
        <v>-249.64114094550001</v>
      </c>
      <c r="BB92">
        <v>-256.60911557119999</v>
      </c>
      <c r="BC92">
        <v>-255.87634532199999</v>
      </c>
      <c r="BD92">
        <v>-244.9620381023</v>
      </c>
      <c r="BE92">
        <v>-220.51142602120001</v>
      </c>
      <c r="BF92">
        <v>-178.50831726569999</v>
      </c>
      <c r="BG92">
        <v>-114.5604713518</v>
      </c>
      <c r="BH92">
        <v>-24.152222992999999</v>
      </c>
      <c r="BI92">
        <v>97.454177628899998</v>
      </c>
    </row>
    <row r="93" spans="1:61" x14ac:dyDescent="0.15">
      <c r="A93" t="s">
        <v>300</v>
      </c>
      <c r="B93">
        <v>1.4999999999999999E-2</v>
      </c>
      <c r="C93">
        <v>1.9544371099999999E-2</v>
      </c>
      <c r="D93">
        <v>2.44574059E-2</v>
      </c>
      <c r="E93">
        <v>2.9592872999999999E-2</v>
      </c>
      <c r="F93">
        <v>3.4820039599999998E-2</v>
      </c>
      <c r="G93">
        <v>4.0011760299999997E-2</v>
      </c>
      <c r="H93">
        <v>4.5039545E-2</v>
      </c>
      <c r="I93">
        <v>4.97720813E-2</v>
      </c>
      <c r="J93">
        <v>5.4075519400000001E-2</v>
      </c>
      <c r="K93">
        <v>5.7814651500000001E-2</v>
      </c>
      <c r="L93">
        <v>6.0854514800000002E-2</v>
      </c>
      <c r="M93">
        <v>6.3062134300000003E-2</v>
      </c>
      <c r="N93">
        <v>6.4308177100000002E-2</v>
      </c>
      <c r="O93">
        <v>6.4468232099999995E-2</v>
      </c>
      <c r="P93">
        <v>6.4468232099999995E-2</v>
      </c>
      <c r="Q93">
        <v>6.4468232099999995E-2</v>
      </c>
      <c r="R93">
        <v>6.4468232099999995E-2</v>
      </c>
      <c r="S93">
        <v>6.4468232099999995E-2</v>
      </c>
      <c r="T93">
        <v>6.4468232099999995E-2</v>
      </c>
      <c r="U93">
        <v>6.4468232099999995E-2</v>
      </c>
      <c r="V93">
        <v>6.4468232099999995E-2</v>
      </c>
      <c r="W93">
        <v>6.4468232099999995E-2</v>
      </c>
      <c r="X93">
        <v>6.4468232099999995E-2</v>
      </c>
      <c r="Y93">
        <v>6.4468232099999995E-2</v>
      </c>
      <c r="Z93">
        <v>6.4468232099999995E-2</v>
      </c>
      <c r="AA93">
        <v>6.4468232099999995E-2</v>
      </c>
      <c r="AB93">
        <v>6.4468232099999995E-2</v>
      </c>
      <c r="AC93">
        <v>6.4468232099999995E-2</v>
      </c>
      <c r="AD93">
        <v>6.4468232099999995E-2</v>
      </c>
      <c r="AE93">
        <v>6.4468232099999995E-2</v>
      </c>
      <c r="AF93">
        <v>5.7179716200000001E-2</v>
      </c>
      <c r="AG93">
        <v>4.9842335199999997E-2</v>
      </c>
      <c r="AH93">
        <v>4.24636335E-2</v>
      </c>
      <c r="AI93">
        <v>3.50515827E-2</v>
      </c>
      <c r="AJ93">
        <v>2.76143402E-2</v>
      </c>
      <c r="AK93">
        <v>2.0160103700000001E-2</v>
      </c>
      <c r="AL93">
        <v>1.2697021100000001E-2</v>
      </c>
      <c r="AM93">
        <v>5.2331379000000004E-3</v>
      </c>
      <c r="AN93">
        <v>-2.2236246999999998E-3</v>
      </c>
      <c r="AO93">
        <v>-9.6654609000000006E-3</v>
      </c>
      <c r="AP93">
        <v>-1.60561764E-2</v>
      </c>
      <c r="AQ93">
        <v>-2.0810897700000001E-2</v>
      </c>
      <c r="AR93">
        <v>-2.4273550800000002E-2</v>
      </c>
      <c r="AS93">
        <v>-2.6828658599999999E-2</v>
      </c>
      <c r="AT93">
        <v>-2.8833595399999998E-2</v>
      </c>
      <c r="AU93">
        <v>-3.05770452E-2</v>
      </c>
      <c r="AV93">
        <v>-3.2261798500000001E-2</v>
      </c>
      <c r="AW93">
        <v>-3.4002246100000001E-2</v>
      </c>
      <c r="AX93">
        <v>-3.5826818500000003E-2</v>
      </c>
      <c r="AY93">
        <v>-3.76786421E-2</v>
      </c>
      <c r="AZ93">
        <v>-3.9411044100000001E-2</v>
      </c>
      <c r="BA93">
        <v>-4.1606856800000001E-2</v>
      </c>
      <c r="BB93">
        <v>-4.2768185899999998E-2</v>
      </c>
      <c r="BC93">
        <v>-4.2646057600000002E-2</v>
      </c>
      <c r="BD93">
        <v>-4.0827006399999997E-2</v>
      </c>
      <c r="BE93">
        <v>-3.6751904299999999E-2</v>
      </c>
      <c r="BF93">
        <v>-2.97513862E-2</v>
      </c>
      <c r="BG93">
        <v>-1.9093411899999999E-2</v>
      </c>
      <c r="BH93">
        <v>-4.0253705000000001E-3</v>
      </c>
      <c r="BI93">
        <v>1.6242362900000001E-2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</v>
      </c>
      <c r="C99">
        <v>0.91385723470000002</v>
      </c>
      <c r="D99">
        <v>1.0257476231</v>
      </c>
      <c r="E99">
        <v>1.1355242799</v>
      </c>
      <c r="F99">
        <v>1.2427377992999999</v>
      </c>
      <c r="G99">
        <v>1.3467233182</v>
      </c>
      <c r="H99">
        <v>1.446650845</v>
      </c>
      <c r="I99">
        <v>1.5415578806000001</v>
      </c>
      <c r="J99">
        <v>1.6303723408999999</v>
      </c>
      <c r="K99">
        <v>1.7119287678999999</v>
      </c>
      <c r="L99">
        <v>1.784978559</v>
      </c>
      <c r="M99">
        <v>1.8481938751</v>
      </c>
      <c r="N99">
        <v>1.9001641585</v>
      </c>
      <c r="O99">
        <v>1.9393831568</v>
      </c>
      <c r="P99">
        <v>1.9679551737000001</v>
      </c>
      <c r="Q99">
        <v>1.9882097339</v>
      </c>
      <c r="R99">
        <v>2.0020690478000001</v>
      </c>
      <c r="S99">
        <v>2.0111104039000001</v>
      </c>
      <c r="T99">
        <v>2.0166200444000002</v>
      </c>
      <c r="U99">
        <v>2.0171895433000002</v>
      </c>
      <c r="V99">
        <v>2.0139913482999998</v>
      </c>
      <c r="W99">
        <v>2.0079805420999999</v>
      </c>
      <c r="X99">
        <v>1.9999303247</v>
      </c>
      <c r="Y99">
        <v>1.9904622325000001</v>
      </c>
      <c r="Z99">
        <v>1.9800718011</v>
      </c>
      <c r="AA99">
        <v>1.9691502976999999</v>
      </c>
      <c r="AB99">
        <v>1.9580030703</v>
      </c>
      <c r="AC99">
        <v>1.9468649951000001</v>
      </c>
      <c r="AD99">
        <v>1.9359134414000001</v>
      </c>
      <c r="AE99">
        <v>1.9252791172999999</v>
      </c>
      <c r="AF99">
        <v>1.8855133785</v>
      </c>
      <c r="AG99">
        <v>1.8214878535000001</v>
      </c>
      <c r="AH99">
        <v>1.7373216132</v>
      </c>
      <c r="AI99">
        <v>1.6364894297999999</v>
      </c>
      <c r="AJ99">
        <v>1.5219149875</v>
      </c>
      <c r="AK99">
        <v>1.3960512732000001</v>
      </c>
      <c r="AL99">
        <v>1.2609499834</v>
      </c>
      <c r="AM99">
        <v>1.1183214978</v>
      </c>
      <c r="AN99">
        <v>0.96958677640000002</v>
      </c>
      <c r="AO99">
        <v>0.81592241259999998</v>
      </c>
      <c r="AP99">
        <v>0.66534975939999996</v>
      </c>
      <c r="AQ99">
        <v>0.52880994339999998</v>
      </c>
      <c r="AR99">
        <v>0.41275244560000002</v>
      </c>
      <c r="AS99">
        <v>0.31935153710000003</v>
      </c>
      <c r="AT99">
        <v>0.24753756599999999</v>
      </c>
      <c r="AU99">
        <v>0.1942750791</v>
      </c>
      <c r="AV99">
        <v>0.155695994</v>
      </c>
      <c r="AW99">
        <v>0.1279502464</v>
      </c>
      <c r="AX99">
        <v>0.1078000355</v>
      </c>
      <c r="AY99">
        <v>9.3045529299999999E-2</v>
      </c>
      <c r="AZ99">
        <v>8.2868434099999999E-2</v>
      </c>
      <c r="BA99">
        <v>7.2943269199999994E-2</v>
      </c>
      <c r="BB99">
        <v>6.9308667800000001E-2</v>
      </c>
      <c r="BC99">
        <v>7.8023427100000001E-2</v>
      </c>
      <c r="BD99">
        <v>0.1057462871</v>
      </c>
      <c r="BE99">
        <v>0.15976094830000001</v>
      </c>
      <c r="BF99">
        <v>0.24741059239999999</v>
      </c>
      <c r="BG99">
        <v>0.37512149820000001</v>
      </c>
      <c r="BH99">
        <v>0.54742722030000002</v>
      </c>
      <c r="BI99">
        <v>0.76653915399999994</v>
      </c>
    </row>
    <row r="100" spans="1:61" x14ac:dyDescent="0.15">
      <c r="A100" t="s">
        <v>305</v>
      </c>
      <c r="B100">
        <v>2.1423630968</v>
      </c>
      <c r="C100">
        <v>2.2798859794999999</v>
      </c>
      <c r="D100">
        <v>2.4172827549</v>
      </c>
      <c r="E100">
        <v>2.5502235098999999</v>
      </c>
      <c r="F100">
        <v>2.675425406</v>
      </c>
      <c r="G100">
        <v>2.7900710577000001</v>
      </c>
      <c r="H100">
        <v>2.8915561054999999</v>
      </c>
      <c r="I100">
        <v>2.9773793557000001</v>
      </c>
      <c r="J100">
        <v>3.0450897620999999</v>
      </c>
      <c r="K100">
        <v>3.0922502556000002</v>
      </c>
      <c r="L100">
        <v>3.1163995601000001</v>
      </c>
      <c r="M100">
        <v>3.1150021587999999</v>
      </c>
      <c r="N100">
        <v>3.0853784751000002</v>
      </c>
      <c r="O100">
        <v>3.0246032435000001</v>
      </c>
      <c r="P100">
        <v>2.9674387815999999</v>
      </c>
      <c r="Q100">
        <v>2.9191546348999999</v>
      </c>
      <c r="R100">
        <v>2.8788754885999999</v>
      </c>
      <c r="S100">
        <v>2.8457874151999998</v>
      </c>
      <c r="T100">
        <v>2.819139238</v>
      </c>
      <c r="U100">
        <v>2.7732422498</v>
      </c>
      <c r="V100">
        <v>2.7324686645999998</v>
      </c>
      <c r="W100">
        <v>2.6962491346999999</v>
      </c>
      <c r="X100">
        <v>2.6640696185000001</v>
      </c>
      <c r="Y100">
        <v>2.6354678336999999</v>
      </c>
      <c r="Z100">
        <v>2.6100294853000001</v>
      </c>
      <c r="AA100">
        <v>2.5873844167</v>
      </c>
      <c r="AB100">
        <v>2.5672027955000001</v>
      </c>
      <c r="AC100">
        <v>2.5491914159000002</v>
      </c>
      <c r="AD100">
        <v>2.5330901745999999</v>
      </c>
      <c r="AE100">
        <v>2.5186687566999999</v>
      </c>
      <c r="AF100">
        <v>2.2042772683999998</v>
      </c>
      <c r="AG100">
        <v>1.8989404503</v>
      </c>
      <c r="AH100">
        <v>1.601853449</v>
      </c>
      <c r="AI100">
        <v>1.312251493</v>
      </c>
      <c r="AJ100">
        <v>1.0294096753999999</v>
      </c>
      <c r="AK100">
        <v>0.75264416450000005</v>
      </c>
      <c r="AL100">
        <v>0.48131395729999998</v>
      </c>
      <c r="AM100">
        <v>0.2148228975</v>
      </c>
      <c r="AN100">
        <v>-4.7377844799999999E-2</v>
      </c>
      <c r="AO100">
        <v>-0.30578616050000001</v>
      </c>
      <c r="AP100">
        <v>-0.48890697579999998</v>
      </c>
      <c r="AQ100">
        <v>-0.55572747369999997</v>
      </c>
      <c r="AR100">
        <v>-0.53679643129999999</v>
      </c>
      <c r="AS100">
        <v>-0.46675865509999998</v>
      </c>
      <c r="AT100">
        <v>-0.37572705579999999</v>
      </c>
      <c r="AU100">
        <v>-0.2853120904</v>
      </c>
      <c r="AV100">
        <v>-0.20830636020000001</v>
      </c>
      <c r="AW100">
        <v>-0.1499787256</v>
      </c>
      <c r="AX100">
        <v>-0.10949951419999999</v>
      </c>
      <c r="AY100">
        <v>-8.0829643800000003E-2</v>
      </c>
      <c r="AZ100">
        <v>-5.29650391E-2</v>
      </c>
      <c r="BA100">
        <v>-6.2849439000000007E-2</v>
      </c>
      <c r="BB100">
        <v>-1.0784856900000001E-2</v>
      </c>
      <c r="BC100">
        <v>0.11187854999999999</v>
      </c>
      <c r="BD100">
        <v>0.31972164489999999</v>
      </c>
      <c r="BE100">
        <v>0.62840650580000001</v>
      </c>
      <c r="BF100">
        <v>1.0486849294</v>
      </c>
      <c r="BG100">
        <v>1.5814137682</v>
      </c>
      <c r="BH100">
        <v>2.2161955979000001</v>
      </c>
      <c r="BI100">
        <v>2.9355919302000002</v>
      </c>
    </row>
    <row r="101" spans="1:61" x14ac:dyDescent="0.15">
      <c r="A101" t="s">
        <v>306</v>
      </c>
      <c r="B101">
        <v>6.7999999999999996E-3</v>
      </c>
      <c r="C101">
        <v>2.6630000000000001E-2</v>
      </c>
      <c r="D101">
        <v>4.88106809E-2</v>
      </c>
      <c r="E101">
        <v>7.32341044E-2</v>
      </c>
      <c r="F101">
        <v>9.9791358799999993E-2</v>
      </c>
      <c r="G101">
        <v>0.12836501980000001</v>
      </c>
      <c r="H101">
        <v>0.1588239773</v>
      </c>
      <c r="I101">
        <v>0.19101964900000001</v>
      </c>
      <c r="J101">
        <v>0.22478310479999999</v>
      </c>
      <c r="K101">
        <v>0.25992283570000002</v>
      </c>
      <c r="L101">
        <v>0.29622298400000002</v>
      </c>
      <c r="M101">
        <v>0.33344187330000002</v>
      </c>
      <c r="N101">
        <v>0.37131067340000001</v>
      </c>
      <c r="O101">
        <v>0.40953201049999999</v>
      </c>
      <c r="P101">
        <v>0.44777828920000001</v>
      </c>
      <c r="Q101">
        <v>0.4857827113</v>
      </c>
      <c r="R101">
        <v>0.52334338690000004</v>
      </c>
      <c r="S101">
        <v>0.56031152839999998</v>
      </c>
      <c r="T101">
        <v>0.59658150030000001</v>
      </c>
      <c r="U101">
        <v>0.6320824639</v>
      </c>
      <c r="V101">
        <v>0.66671014090000003</v>
      </c>
      <c r="W101">
        <v>0.70039217099999995</v>
      </c>
      <c r="X101">
        <v>0.73308188029999999</v>
      </c>
      <c r="Y101">
        <v>0.76475309140000003</v>
      </c>
      <c r="Z101">
        <v>0.79539581999999998</v>
      </c>
      <c r="AA101">
        <v>0.82501271949999999</v>
      </c>
      <c r="AB101">
        <v>0.85361615889999998</v>
      </c>
      <c r="AC101">
        <v>0.88122583170000002</v>
      </c>
      <c r="AD101">
        <v>0.90786681079999998</v>
      </c>
      <c r="AE101">
        <v>0.93356797660000002</v>
      </c>
      <c r="AF101">
        <v>0.95836075509999996</v>
      </c>
      <c r="AG101">
        <v>0.98153957069999997</v>
      </c>
      <c r="AH101">
        <v>1.0025382777</v>
      </c>
      <c r="AI101">
        <v>1.0209078611</v>
      </c>
      <c r="AJ101">
        <v>1.0362974003000001</v>
      </c>
      <c r="AK101">
        <v>1.0484378400000001</v>
      </c>
      <c r="AL101">
        <v>1.0571281759</v>
      </c>
      <c r="AM101">
        <v>1.0622237210000001</v>
      </c>
      <c r="AN101">
        <v>1.0636261655000001</v>
      </c>
      <c r="AO101">
        <v>1.0612751807</v>
      </c>
      <c r="AP101">
        <v>1.0551413615</v>
      </c>
      <c r="AQ101">
        <v>1.0453965715</v>
      </c>
      <c r="AR101">
        <v>1.0324819058000001</v>
      </c>
      <c r="AS101">
        <v>1.0169886693000001</v>
      </c>
      <c r="AT101">
        <v>0.99954774099999999</v>
      </c>
      <c r="AU101">
        <v>0.9807474866</v>
      </c>
      <c r="AV101">
        <v>0.96108567639999998</v>
      </c>
      <c r="AW101">
        <v>0.94095093429999999</v>
      </c>
      <c r="AX101">
        <v>0.92062591719999998</v>
      </c>
      <c r="AY101">
        <v>0.90030527010000005</v>
      </c>
      <c r="AZ101">
        <v>0.88012377659999996</v>
      </c>
      <c r="BA101">
        <v>0.86019239300000006</v>
      </c>
      <c r="BB101">
        <v>0.8405111649</v>
      </c>
      <c r="BC101">
        <v>0.82123110249999998</v>
      </c>
      <c r="BD101">
        <v>0.80265091060000004</v>
      </c>
      <c r="BE101">
        <v>0.78522829500000002</v>
      </c>
      <c r="BF101">
        <v>0.76959161139999999</v>
      </c>
      <c r="BG101">
        <v>0.75653708590000002</v>
      </c>
      <c r="BH101">
        <v>0.74700169620000001</v>
      </c>
      <c r="BI101">
        <v>0.74201233430000002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79.292479218699995</v>
      </c>
      <c r="D104">
        <v>95.781268053999995</v>
      </c>
      <c r="E104">
        <v>113.3525855593</v>
      </c>
      <c r="F104">
        <v>132.21229754140001</v>
      </c>
      <c r="G104">
        <v>152.5014679377</v>
      </c>
      <c r="H104">
        <v>174.31741912140001</v>
      </c>
      <c r="I104">
        <v>197.72703334319999</v>
      </c>
      <c r="J104">
        <v>222.77474792180001</v>
      </c>
      <c r="K104">
        <v>249.48634155670001</v>
      </c>
      <c r="L104">
        <v>277.8685764709</v>
      </c>
      <c r="M104">
        <v>307.90353823639998</v>
      </c>
      <c r="N104">
        <v>339.53454357869998</v>
      </c>
      <c r="O104">
        <v>372.63676205749999</v>
      </c>
      <c r="P104">
        <v>407.58116920190002</v>
      </c>
      <c r="Q104">
        <v>444.36562729780002</v>
      </c>
      <c r="R104">
        <v>482.92747759150001</v>
      </c>
      <c r="S104">
        <v>523.21777989600002</v>
      </c>
      <c r="T104">
        <v>565.19448331779995</v>
      </c>
      <c r="U104">
        <v>608.81818895430001</v>
      </c>
      <c r="V104">
        <v>654.05506355930004</v>
      </c>
      <c r="W104">
        <v>700.86967715829996</v>
      </c>
      <c r="X104">
        <v>749.22558312379999</v>
      </c>
      <c r="Y104">
        <v>799.08694328490003</v>
      </c>
      <c r="Z104">
        <v>850.42177430250001</v>
      </c>
      <c r="AA104">
        <v>903.20796451249998</v>
      </c>
      <c r="AB104">
        <v>957.44418860710005</v>
      </c>
      <c r="AC104">
        <v>1013.169530672</v>
      </c>
      <c r="AD104">
        <v>1070.4984594083001</v>
      </c>
      <c r="AE104">
        <v>1129.6823126766999</v>
      </c>
      <c r="AF104">
        <v>1187.5192300496001</v>
      </c>
      <c r="AG104">
        <v>1246.7178160656999</v>
      </c>
      <c r="AH104">
        <v>1307.1396368013</v>
      </c>
      <c r="AI104">
        <v>1368.6680247166</v>
      </c>
      <c r="AJ104">
        <v>1431.1976134899</v>
      </c>
      <c r="AK104">
        <v>1494.6278672502001</v>
      </c>
      <c r="AL104">
        <v>1558.8582957443</v>
      </c>
      <c r="AM104">
        <v>1623.7836089314001</v>
      </c>
      <c r="AN104">
        <v>1689.2871318904999</v>
      </c>
      <c r="AO104">
        <v>1755.2303497434</v>
      </c>
      <c r="AP104">
        <v>1821.793239435</v>
      </c>
      <c r="AQ104">
        <v>1888.9755652121</v>
      </c>
      <c r="AR104">
        <v>1956.5394856083001</v>
      </c>
      <c r="AS104">
        <v>2024.3155950982</v>
      </c>
      <c r="AT104">
        <v>2092.2039150269002</v>
      </c>
      <c r="AU104">
        <v>2160.1680703872998</v>
      </c>
      <c r="AV104">
        <v>2228.2346561714999</v>
      </c>
      <c r="AW104">
        <v>2296.5084110758999</v>
      </c>
      <c r="AX104">
        <v>2365.2133863243998</v>
      </c>
      <c r="AY104">
        <v>2434.7736022661002</v>
      </c>
      <c r="AZ104">
        <v>2505.9537366324998</v>
      </c>
      <c r="BA104">
        <v>2526.1782613690002</v>
      </c>
      <c r="BB104">
        <v>2557.5843460063002</v>
      </c>
      <c r="BC104">
        <v>2597.1707093156001</v>
      </c>
      <c r="BD104">
        <v>2642.6533620805999</v>
      </c>
      <c r="BE104">
        <v>2692.3118934523</v>
      </c>
      <c r="BF104">
        <v>2744.8519629076</v>
      </c>
      <c r="BG104">
        <v>2799.2906664280999</v>
      </c>
      <c r="BH104">
        <v>2854.8662499700999</v>
      </c>
      <c r="BI104">
        <v>2910.9709381112998</v>
      </c>
    </row>
    <row r="105" spans="1:61" x14ac:dyDescent="0.15">
      <c r="A105" t="s">
        <v>310</v>
      </c>
      <c r="B105">
        <v>1.7087999999999999E-3</v>
      </c>
      <c r="C105">
        <v>2.2298105999999998E-3</v>
      </c>
      <c r="D105">
        <v>2.8092624E-3</v>
      </c>
      <c r="E105">
        <v>3.4427390999999998E-3</v>
      </c>
      <c r="F105">
        <v>4.1235406000000004E-3</v>
      </c>
      <c r="G105">
        <v>4.8424821E-3</v>
      </c>
      <c r="H105">
        <v>5.5877723999999997E-3</v>
      </c>
      <c r="I105">
        <v>6.3449899000000004E-3</v>
      </c>
      <c r="J105">
        <v>7.0971643000000001E-3</v>
      </c>
      <c r="K105">
        <v>7.8249692999999999E-3</v>
      </c>
      <c r="L105">
        <v>8.5070163999999993E-3</v>
      </c>
      <c r="M105">
        <v>9.1202409999999994E-3</v>
      </c>
      <c r="N105">
        <v>9.6403656000000008E-3</v>
      </c>
      <c r="O105">
        <v>1.0042422800000001E-2</v>
      </c>
      <c r="P105">
        <v>1.0340502999999999E-2</v>
      </c>
      <c r="Q105">
        <v>1.0554451100000001E-2</v>
      </c>
      <c r="R105">
        <v>1.07021089E-2</v>
      </c>
      <c r="S105">
        <v>1.07989887E-2</v>
      </c>
      <c r="T105">
        <v>1.08582396E-2</v>
      </c>
      <c r="U105">
        <v>1.0864373300000001E-2</v>
      </c>
      <c r="V105">
        <v>1.08299503E-2</v>
      </c>
      <c r="W105">
        <v>1.07654022E-2</v>
      </c>
      <c r="X105">
        <v>1.06792559E-2</v>
      </c>
      <c r="Y105">
        <v>1.05783795E-2</v>
      </c>
      <c r="Z105">
        <v>1.0468227199999999E-2</v>
      </c>
      <c r="AA105">
        <v>1.03530662E-2</v>
      </c>
      <c r="AB105">
        <v>1.0236182E-2</v>
      </c>
      <c r="AC105">
        <v>1.0120056400000001E-2</v>
      </c>
      <c r="AD105">
        <v>1.0006521500000001E-2</v>
      </c>
      <c r="AE105">
        <v>9.8968881000000009E-3</v>
      </c>
      <c r="AF105">
        <v>9.4922791000000006E-3</v>
      </c>
      <c r="AG105">
        <v>8.8585741000000006E-3</v>
      </c>
      <c r="AH105">
        <v>8.0588246999999998E-3</v>
      </c>
      <c r="AI105">
        <v>7.1505207000000003E-3</v>
      </c>
      <c r="AJ105">
        <v>6.1843213999999997E-3</v>
      </c>
      <c r="AK105">
        <v>5.2037209999999997E-3</v>
      </c>
      <c r="AL105">
        <v>4.2452862999999997E-3</v>
      </c>
      <c r="AM105">
        <v>3.3392167000000001E-3</v>
      </c>
      <c r="AN105">
        <v>2.5100629999999999E-3</v>
      </c>
      <c r="AO105">
        <v>1.7774975E-3</v>
      </c>
      <c r="AP105">
        <v>1.1819831E-3</v>
      </c>
      <c r="AQ105">
        <v>7.4663870000000001E-4</v>
      </c>
      <c r="AR105">
        <v>4.5487339999999998E-4</v>
      </c>
      <c r="AS105">
        <v>2.7230100000000002E-4</v>
      </c>
      <c r="AT105">
        <v>1.6360379999999999E-4</v>
      </c>
      <c r="AU105">
        <v>1.007733E-4</v>
      </c>
      <c r="AV105">
        <v>6.4724100000000006E-5</v>
      </c>
      <c r="AW105">
        <v>4.3711300000000003E-5</v>
      </c>
      <c r="AX105">
        <v>3.1027700000000001E-5</v>
      </c>
      <c r="AY105">
        <v>2.3115399999999999E-5</v>
      </c>
      <c r="AZ105">
        <v>1.8335400000000001E-5</v>
      </c>
      <c r="BA105">
        <v>1.42063E-5</v>
      </c>
      <c r="BB105">
        <v>1.28259E-5</v>
      </c>
      <c r="BC105">
        <v>1.6254000000000001E-5</v>
      </c>
      <c r="BD105">
        <v>2.9856700000000002E-5</v>
      </c>
      <c r="BE105">
        <v>6.8147900000000005E-5</v>
      </c>
      <c r="BF105">
        <v>1.6343600000000001E-4</v>
      </c>
      <c r="BG105">
        <v>3.7571209999999998E-4</v>
      </c>
      <c r="BH105">
        <v>8.0013640000000004E-4</v>
      </c>
      <c r="BI105">
        <v>1.5688447E-3</v>
      </c>
    </row>
    <row r="106" spans="1:61" x14ac:dyDescent="0.15">
      <c r="A106" t="s">
        <v>311</v>
      </c>
      <c r="B106">
        <v>0.1086488991</v>
      </c>
      <c r="C106">
        <v>0.1768072084</v>
      </c>
      <c r="D106">
        <v>0.26907471090000001</v>
      </c>
      <c r="E106">
        <v>0.39024337749999999</v>
      </c>
      <c r="F106">
        <v>0.54518277999999998</v>
      </c>
      <c r="G106">
        <v>0.73848562380000005</v>
      </c>
      <c r="H106">
        <v>0.97404607070000004</v>
      </c>
      <c r="I106">
        <v>1.2545760231</v>
      </c>
      <c r="J106">
        <v>1.5810689877999999</v>
      </c>
      <c r="K106">
        <v>1.9522229594</v>
      </c>
      <c r="L106">
        <v>2.3638325308999999</v>
      </c>
      <c r="M106">
        <v>2.8081544741000002</v>
      </c>
      <c r="N106">
        <v>3.2732371422000002</v>
      </c>
      <c r="O106">
        <v>3.7421759032000002</v>
      </c>
      <c r="P106">
        <v>4.2145943029000001</v>
      </c>
      <c r="Q106">
        <v>4.6900352910000001</v>
      </c>
      <c r="R106">
        <v>5.1683424367999997</v>
      </c>
      <c r="S106">
        <v>5.6502228931999996</v>
      </c>
      <c r="T106">
        <v>6.1370171188000002</v>
      </c>
      <c r="U106">
        <v>6.6144280492999998</v>
      </c>
      <c r="V106">
        <v>7.0833838144000003</v>
      </c>
      <c r="W106">
        <v>7.5451439917999998</v>
      </c>
      <c r="X106">
        <v>8.0011717144999999</v>
      </c>
      <c r="Y106">
        <v>8.4530449636</v>
      </c>
      <c r="Z106">
        <v>8.9024083332000004</v>
      </c>
      <c r="AA106">
        <v>9.3509718754000009</v>
      </c>
      <c r="AB106">
        <v>9.8005729518999996</v>
      </c>
      <c r="AC106">
        <v>10.2533328294</v>
      </c>
      <c r="AD106">
        <v>10.7119658246</v>
      </c>
      <c r="AE106">
        <v>11.180339487099999</v>
      </c>
      <c r="AF106">
        <v>11.2722639328</v>
      </c>
      <c r="AG106">
        <v>11.044142107200001</v>
      </c>
      <c r="AH106">
        <v>10.5340091323</v>
      </c>
      <c r="AI106">
        <v>9.7866890911999995</v>
      </c>
      <c r="AJ106">
        <v>8.8509859741000003</v>
      </c>
      <c r="AK106">
        <v>7.7776263458999999</v>
      </c>
      <c r="AL106">
        <v>6.6177997324</v>
      </c>
      <c r="AM106">
        <v>5.4221654036000002</v>
      </c>
      <c r="AN106">
        <v>4.2402171940000004</v>
      </c>
      <c r="AO106">
        <v>3.1199174775</v>
      </c>
      <c r="AP106">
        <v>2.1533288338999999</v>
      </c>
      <c r="AQ106">
        <v>1.4103822285000001</v>
      </c>
      <c r="AR106">
        <v>0.88997783090000004</v>
      </c>
      <c r="AS106">
        <v>0.55122322020000003</v>
      </c>
      <c r="AT106">
        <v>0.34229259540000001</v>
      </c>
      <c r="AU106">
        <v>0.21768724989999999</v>
      </c>
      <c r="AV106">
        <v>0.14422052199999999</v>
      </c>
      <c r="AW106">
        <v>0.1003833199</v>
      </c>
      <c r="AX106">
        <v>7.3387044400000004E-2</v>
      </c>
      <c r="AY106">
        <v>5.6280878499999999E-2</v>
      </c>
      <c r="AZ106">
        <v>4.5947572899999997E-2</v>
      </c>
      <c r="BA106">
        <v>3.5887706399999997E-2</v>
      </c>
      <c r="BB106">
        <v>3.2803208899999999E-2</v>
      </c>
      <c r="BC106">
        <v>4.22145149E-2</v>
      </c>
      <c r="BD106">
        <v>7.8900856300000002E-2</v>
      </c>
      <c r="BE106">
        <v>0.18347542</v>
      </c>
      <c r="BF106">
        <v>0.4486077443</v>
      </c>
      <c r="BG106">
        <v>1.0517273455</v>
      </c>
      <c r="BH106">
        <v>2.2842824591999999</v>
      </c>
      <c r="BI106">
        <v>4.5668612498999996</v>
      </c>
    </row>
    <row r="107" spans="1:61" x14ac:dyDescent="0.15">
      <c r="A107" t="s">
        <v>312</v>
      </c>
      <c r="B107">
        <v>63.473337920100001</v>
      </c>
      <c r="C107">
        <v>79.115672010300003</v>
      </c>
      <c r="D107">
        <v>95.512193343099995</v>
      </c>
      <c r="E107">
        <v>112.9623421818</v>
      </c>
      <c r="F107">
        <v>131.6671147614</v>
      </c>
      <c r="G107">
        <v>151.76298231390001</v>
      </c>
      <c r="H107">
        <v>173.3433730507</v>
      </c>
      <c r="I107">
        <v>196.47245732019999</v>
      </c>
      <c r="J107">
        <v>221.19367893399999</v>
      </c>
      <c r="K107">
        <v>247.53411859729999</v>
      </c>
      <c r="L107">
        <v>275.50474393989998</v>
      </c>
      <c r="M107">
        <v>305.0953837623</v>
      </c>
      <c r="N107">
        <v>336.26130643649998</v>
      </c>
      <c r="O107">
        <v>368.89458615429999</v>
      </c>
      <c r="P107">
        <v>403.366574899</v>
      </c>
      <c r="Q107">
        <v>439.6755920068</v>
      </c>
      <c r="R107">
        <v>477.7591351547</v>
      </c>
      <c r="S107">
        <v>517.56755700270003</v>
      </c>
      <c r="T107">
        <v>559.05746619900003</v>
      </c>
      <c r="U107">
        <v>602.20376090490004</v>
      </c>
      <c r="V107">
        <v>646.97167974490003</v>
      </c>
      <c r="W107">
        <v>693.32453316650003</v>
      </c>
      <c r="X107">
        <v>741.22441140930005</v>
      </c>
      <c r="Y107">
        <v>790.63389832129997</v>
      </c>
      <c r="Z107">
        <v>841.5193659693</v>
      </c>
      <c r="AA107">
        <v>893.85699263710001</v>
      </c>
      <c r="AB107">
        <v>947.64361565520005</v>
      </c>
      <c r="AC107">
        <v>1002.9161978426</v>
      </c>
      <c r="AD107">
        <v>1059.7864935836999</v>
      </c>
      <c r="AE107">
        <v>1118.5019731896</v>
      </c>
      <c r="AF107">
        <v>1176.2469661166999</v>
      </c>
      <c r="AG107">
        <v>1235.6736739585001</v>
      </c>
      <c r="AH107">
        <v>1296.6056276689999</v>
      </c>
      <c r="AI107">
        <v>1358.8813356254</v>
      </c>
      <c r="AJ107">
        <v>1422.3466275158</v>
      </c>
      <c r="AK107">
        <v>1486.8502409043001</v>
      </c>
      <c r="AL107">
        <v>1552.2404960118999</v>
      </c>
      <c r="AM107">
        <v>1618.3614435278</v>
      </c>
      <c r="AN107">
        <v>1685.0469146964999</v>
      </c>
      <c r="AO107">
        <v>1752.1104322659</v>
      </c>
      <c r="AP107">
        <v>1819.6399106010999</v>
      </c>
      <c r="AQ107">
        <v>1887.5651829835999</v>
      </c>
      <c r="AR107">
        <v>1955.6495077774</v>
      </c>
      <c r="AS107">
        <v>2023.764371878</v>
      </c>
      <c r="AT107">
        <v>2091.8616224315001</v>
      </c>
      <c r="AU107">
        <v>2159.9503831375</v>
      </c>
      <c r="AV107">
        <v>2228.0904356494998</v>
      </c>
      <c r="AW107">
        <v>2296.4080277560001</v>
      </c>
      <c r="AX107">
        <v>2365.1399992800998</v>
      </c>
      <c r="AY107">
        <v>2434.7173213875999</v>
      </c>
      <c r="AZ107">
        <v>2505.9077890594999</v>
      </c>
      <c r="BA107">
        <v>2526.1423736626002</v>
      </c>
      <c r="BB107">
        <v>2557.5515427975001</v>
      </c>
      <c r="BC107">
        <v>2597.1284948007001</v>
      </c>
      <c r="BD107">
        <v>2642.5744612242001</v>
      </c>
      <c r="BE107">
        <v>2692.1284180323</v>
      </c>
      <c r="BF107">
        <v>2744.4033551633001</v>
      </c>
      <c r="BG107">
        <v>2798.2389390826002</v>
      </c>
      <c r="BH107">
        <v>2852.5819675109001</v>
      </c>
      <c r="BI107">
        <v>2906.4040768614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0.39699894730000002</v>
      </c>
      <c r="C109">
        <v>0.62866089329999997</v>
      </c>
      <c r="D109">
        <v>0.91713658369999995</v>
      </c>
      <c r="E109">
        <v>1.2720303377</v>
      </c>
      <c r="F109">
        <v>1.7046853784</v>
      </c>
      <c r="G109">
        <v>2.2270652895</v>
      </c>
      <c r="H109">
        <v>2.8510314493000002</v>
      </c>
      <c r="I109">
        <v>3.5877965528</v>
      </c>
      <c r="J109">
        <v>4.4474420083000004</v>
      </c>
      <c r="K109">
        <v>5.4384499223000002</v>
      </c>
      <c r="L109">
        <v>6.5672453932000003</v>
      </c>
      <c r="M109">
        <v>7.8377998329</v>
      </c>
      <c r="N109">
        <v>9.2514464521999997</v>
      </c>
      <c r="O109">
        <v>9.6255968649000003</v>
      </c>
      <c r="P109">
        <v>9.7951975234000006</v>
      </c>
      <c r="Q109">
        <v>9.9379817628999998</v>
      </c>
      <c r="R109">
        <v>10.0530844759</v>
      </c>
      <c r="S109">
        <v>10.140517300100001</v>
      </c>
      <c r="T109">
        <v>10.2008357292</v>
      </c>
      <c r="U109">
        <v>10.2349377216</v>
      </c>
      <c r="V109">
        <v>10.2440259428</v>
      </c>
      <c r="W109">
        <v>10.2294181588</v>
      </c>
      <c r="X109">
        <v>10.192520739800001</v>
      </c>
      <c r="Y109">
        <v>10.1348175586</v>
      </c>
      <c r="Z109">
        <v>10.0578749447</v>
      </c>
      <c r="AA109">
        <v>9.9633676938000004</v>
      </c>
      <c r="AB109">
        <v>9.8531366149000004</v>
      </c>
      <c r="AC109">
        <v>9.7292959339999996</v>
      </c>
      <c r="AD109">
        <v>9.5944202345999994</v>
      </c>
      <c r="AE109">
        <v>15.747969745900001</v>
      </c>
      <c r="AF109">
        <v>15.457211582499999</v>
      </c>
      <c r="AG109">
        <v>15.1556528343</v>
      </c>
      <c r="AH109">
        <v>14.8435474595</v>
      </c>
      <c r="AI109">
        <v>14.5216468906</v>
      </c>
      <c r="AJ109">
        <v>14.1909579158</v>
      </c>
      <c r="AK109">
        <v>13.8526036786</v>
      </c>
      <c r="AL109">
        <v>13.50773732</v>
      </c>
      <c r="AM109">
        <v>13.1574796828</v>
      </c>
      <c r="AN109">
        <v>12.802863483099999</v>
      </c>
      <c r="AO109">
        <v>11.6563564278</v>
      </c>
      <c r="AP109">
        <v>10.180711285699999</v>
      </c>
      <c r="AQ109">
        <v>9.0564246940000004</v>
      </c>
      <c r="AR109">
        <v>8.2459050266999991</v>
      </c>
      <c r="AS109">
        <v>7.6846302768000001</v>
      </c>
      <c r="AT109">
        <v>7.3034759886999998</v>
      </c>
      <c r="AU109">
        <v>7.0396055747000004</v>
      </c>
      <c r="AV109">
        <v>6.8391048925</v>
      </c>
      <c r="AW109">
        <v>6.6554440921999998</v>
      </c>
      <c r="AX109">
        <v>6.4465920564000001</v>
      </c>
      <c r="AY109">
        <v>6.1726531151000001</v>
      </c>
      <c r="AZ109">
        <v>6.1836242264000001</v>
      </c>
      <c r="BA109">
        <v>5.4061412759999996</v>
      </c>
      <c r="BB109">
        <v>4.6108502543999998</v>
      </c>
      <c r="BC109">
        <v>3.7569849958999999</v>
      </c>
      <c r="BD109">
        <v>2.8477572209000002</v>
      </c>
      <c r="BE109">
        <v>1.9356045040000001</v>
      </c>
      <c r="BF109">
        <v>1.1126016292000001</v>
      </c>
      <c r="BG109">
        <v>0.48121143440000003</v>
      </c>
      <c r="BH109">
        <v>0.1118007394</v>
      </c>
      <c r="BI109">
        <v>0</v>
      </c>
    </row>
    <row r="110" spans="1:61" x14ac:dyDescent="0.15">
      <c r="A110" t="s">
        <v>315</v>
      </c>
      <c r="B110">
        <v>63.076338972800002</v>
      </c>
      <c r="C110">
        <v>78.487011116999994</v>
      </c>
      <c r="D110">
        <v>94.595056759399995</v>
      </c>
      <c r="E110">
        <v>111.69031184409999</v>
      </c>
      <c r="F110">
        <v>129.962429383</v>
      </c>
      <c r="G110">
        <v>149.53591702439999</v>
      </c>
      <c r="H110">
        <v>170.4923416014</v>
      </c>
      <c r="I110">
        <v>192.88466076739999</v>
      </c>
      <c r="J110">
        <v>216.7462369257</v>
      </c>
      <c r="K110">
        <v>242.09566867500001</v>
      </c>
      <c r="L110">
        <v>268.93749854679999</v>
      </c>
      <c r="M110">
        <v>297.25758392940003</v>
      </c>
      <c r="N110">
        <v>327.00985998430002</v>
      </c>
      <c r="O110">
        <v>359.2689892894</v>
      </c>
      <c r="P110">
        <v>393.57137737559998</v>
      </c>
      <c r="Q110">
        <v>429.73761024390001</v>
      </c>
      <c r="R110">
        <v>467.70605067880001</v>
      </c>
      <c r="S110">
        <v>507.42703970269997</v>
      </c>
      <c r="T110">
        <v>548.85663046980005</v>
      </c>
      <c r="U110">
        <v>591.96882318329995</v>
      </c>
      <c r="V110">
        <v>636.72765380210001</v>
      </c>
      <c r="W110">
        <v>683.09511500780002</v>
      </c>
      <c r="X110">
        <v>731.03189066949994</v>
      </c>
      <c r="Y110">
        <v>780.49908076270003</v>
      </c>
      <c r="Z110">
        <v>831.46149102460004</v>
      </c>
      <c r="AA110">
        <v>883.89362494320005</v>
      </c>
      <c r="AB110">
        <v>937.79047904030006</v>
      </c>
      <c r="AC110">
        <v>993.18690190860002</v>
      </c>
      <c r="AD110">
        <v>1050.1920733490999</v>
      </c>
      <c r="AE110">
        <v>1102.7540034437</v>
      </c>
      <c r="AF110">
        <v>1160.7897545343001</v>
      </c>
      <c r="AG110">
        <v>1220.5180211242</v>
      </c>
      <c r="AH110">
        <v>1281.7620802095</v>
      </c>
      <c r="AI110">
        <v>1344.3596887348001</v>
      </c>
      <c r="AJ110">
        <v>1408.1556696</v>
      </c>
      <c r="AK110">
        <v>1472.9976372256999</v>
      </c>
      <c r="AL110">
        <v>1538.7327586919</v>
      </c>
      <c r="AM110">
        <v>1605.2039638450001</v>
      </c>
      <c r="AN110">
        <v>1672.2440512134001</v>
      </c>
      <c r="AO110">
        <v>1740.4540758380999</v>
      </c>
      <c r="AP110">
        <v>1809.4591993153999</v>
      </c>
      <c r="AQ110">
        <v>1878.5087582896001</v>
      </c>
      <c r="AR110">
        <v>1947.4036027507</v>
      </c>
      <c r="AS110">
        <v>2016.0797416012999</v>
      </c>
      <c r="AT110">
        <v>2084.5581464427</v>
      </c>
      <c r="AU110">
        <v>2152.9107775626999</v>
      </c>
      <c r="AV110">
        <v>2221.2513307569002</v>
      </c>
      <c r="AW110">
        <v>2289.7525836638001</v>
      </c>
      <c r="AX110">
        <v>2358.6934072235999</v>
      </c>
      <c r="AY110">
        <v>2428.5446682725001</v>
      </c>
      <c r="AZ110">
        <v>2499.7241648331001</v>
      </c>
      <c r="BA110">
        <v>2520.7362323866</v>
      </c>
      <c r="BB110">
        <v>2552.9406925430999</v>
      </c>
      <c r="BC110">
        <v>2593.3715098048001</v>
      </c>
      <c r="BD110">
        <v>2639.7267040032998</v>
      </c>
      <c r="BE110">
        <v>2690.1928135283001</v>
      </c>
      <c r="BF110">
        <v>2743.2907535341001</v>
      </c>
      <c r="BG110">
        <v>2797.7577276481002</v>
      </c>
      <c r="BH110">
        <v>2852.4701667714999</v>
      </c>
      <c r="BI110">
        <v>2906.4040768614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23.291597448699999</v>
      </c>
      <c r="C112">
        <v>24.253422519299999</v>
      </c>
      <c r="D112">
        <v>24.7039470331</v>
      </c>
      <c r="E112">
        <v>24.6849511685</v>
      </c>
      <c r="F112">
        <v>24.191097838800001</v>
      </c>
      <c r="G112">
        <v>23.199574437500001</v>
      </c>
      <c r="H112">
        <v>21.6844489247</v>
      </c>
      <c r="I112">
        <v>19.623745055899999</v>
      </c>
      <c r="J112">
        <v>17.0028378684</v>
      </c>
      <c r="K112">
        <v>13.815885121299999</v>
      </c>
      <c r="L112">
        <v>10.066094375400001</v>
      </c>
      <c r="M112">
        <v>5.7650597307</v>
      </c>
      <c r="N112">
        <v>0.93088791010000005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5.9447515100000001E-2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-32.058532630400002</v>
      </c>
      <c r="AF112">
        <v>-32.274521203200003</v>
      </c>
      <c r="AG112">
        <v>-32.457116150700003</v>
      </c>
      <c r="AH112">
        <v>-32.604479701400003</v>
      </c>
      <c r="AI112">
        <v>-32.715825626899999</v>
      </c>
      <c r="AJ112">
        <v>-32.791003892100001</v>
      </c>
      <c r="AK112">
        <v>-32.830254359500003</v>
      </c>
      <c r="AL112">
        <v>-32.834043722600001</v>
      </c>
      <c r="AM112">
        <v>-32.802933249600002</v>
      </c>
      <c r="AN112">
        <v>-32.737440446800001</v>
      </c>
      <c r="AO112">
        <v>-28.113487634599998</v>
      </c>
      <c r="AP112">
        <v>-20.916531023400001</v>
      </c>
      <c r="AQ112">
        <v>-15.2325525151</v>
      </c>
      <c r="AR112">
        <v>-11.2401495451</v>
      </c>
      <c r="AS112">
        <v>-8.8198934040000001</v>
      </c>
      <c r="AT112">
        <v>-7.6696046541999996</v>
      </c>
      <c r="AU112">
        <v>-7.4114232751999998</v>
      </c>
      <c r="AV112">
        <v>-7.6564621738999996</v>
      </c>
      <c r="AW112">
        <v>-8.0265666195000005</v>
      </c>
      <c r="AX112">
        <v>-8.1464687755000007</v>
      </c>
      <c r="AY112">
        <v>-7.6211242982999998</v>
      </c>
      <c r="AZ112">
        <v>-9.6597720481000007</v>
      </c>
      <c r="BA112">
        <v>-5.1088813161999997</v>
      </c>
      <c r="BB112">
        <v>0.53729729020000006</v>
      </c>
      <c r="BC112">
        <v>8.0023941683000004</v>
      </c>
      <c r="BD112">
        <v>17.927208069599999</v>
      </c>
      <c r="BE112">
        <v>30.796694772999999</v>
      </c>
      <c r="BF112">
        <v>46.886572970800003</v>
      </c>
      <c r="BG112">
        <v>66.287337574099993</v>
      </c>
      <c r="BH112">
        <v>89.161820837899995</v>
      </c>
      <c r="BI112">
        <v>123.44791333649999</v>
      </c>
    </row>
    <row r="113" spans="1:61" x14ac:dyDescent="0.15">
      <c r="A113" t="s">
        <v>317</v>
      </c>
      <c r="B113">
        <v>19.991597448699999</v>
      </c>
      <c r="C113">
        <v>21.613422519299998</v>
      </c>
      <c r="D113">
        <v>22.591947033099999</v>
      </c>
      <c r="E113">
        <v>22.995351168500001</v>
      </c>
      <c r="F113">
        <v>22.839417838799999</v>
      </c>
      <c r="G113">
        <v>22.118230437499999</v>
      </c>
      <c r="H113">
        <v>20.8193737247</v>
      </c>
      <c r="I113">
        <v>18.931684895899998</v>
      </c>
      <c r="J113">
        <v>16.449189740400001</v>
      </c>
      <c r="K113">
        <v>13.3729666189</v>
      </c>
      <c r="L113">
        <v>9.7117595735000002</v>
      </c>
      <c r="M113">
        <v>5.4815918890999997</v>
      </c>
      <c r="N113">
        <v>0.70411363689999995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-32.063639133099997</v>
      </c>
      <c r="AF113">
        <v>-32.278606405399998</v>
      </c>
      <c r="AG113">
        <v>-32.460384312400002</v>
      </c>
      <c r="AH113">
        <v>-32.6070942307</v>
      </c>
      <c r="AI113">
        <v>-32.717917250399999</v>
      </c>
      <c r="AJ113">
        <v>-32.792677190900001</v>
      </c>
      <c r="AK113">
        <v>-32.8315929985</v>
      </c>
      <c r="AL113">
        <v>-32.835114633899998</v>
      </c>
      <c r="AM113">
        <v>-32.803789978600001</v>
      </c>
      <c r="AN113">
        <v>-32.738125830000001</v>
      </c>
      <c r="AO113">
        <v>-28.114035941099999</v>
      </c>
      <c r="AP113">
        <v>-20.9169696686</v>
      </c>
      <c r="AQ113">
        <v>-15.2329034313</v>
      </c>
      <c r="AR113">
        <v>-11.240430278</v>
      </c>
      <c r="AS113">
        <v>-8.8201179903</v>
      </c>
      <c r="AT113">
        <v>-7.6697843233</v>
      </c>
      <c r="AU113">
        <v>-7.4115670103999998</v>
      </c>
      <c r="AV113">
        <v>-7.6565771620999996</v>
      </c>
      <c r="AW113">
        <v>-8.0266586100000001</v>
      </c>
      <c r="AX113">
        <v>-8.1465423679000004</v>
      </c>
      <c r="AY113">
        <v>-7.6211831723000003</v>
      </c>
      <c r="AZ113">
        <v>-9.6598191472000003</v>
      </c>
      <c r="BA113">
        <v>-5.1089189954999998</v>
      </c>
      <c r="BB113">
        <v>0.53726714669999998</v>
      </c>
      <c r="BC113">
        <v>8.0023700535</v>
      </c>
      <c r="BD113">
        <v>17.927188777800001</v>
      </c>
      <c r="BE113">
        <v>30.796679339600001</v>
      </c>
      <c r="BF113">
        <v>46.886560624099999</v>
      </c>
      <c r="BG113">
        <v>66.287327696700004</v>
      </c>
      <c r="BH113">
        <v>89.161812936000004</v>
      </c>
      <c r="BI113">
        <v>123.4479070149</v>
      </c>
    </row>
    <row r="114" spans="1:61" x14ac:dyDescent="0.15">
      <c r="A114" t="s">
        <v>318</v>
      </c>
      <c r="B114">
        <v>0.3144223458</v>
      </c>
      <c r="C114">
        <v>0.27257846810000003</v>
      </c>
      <c r="D114">
        <v>0.23587020189999999</v>
      </c>
      <c r="E114">
        <v>0.20286569600000001</v>
      </c>
      <c r="F114">
        <v>0.1727480595</v>
      </c>
      <c r="G114">
        <v>0.1450361805</v>
      </c>
      <c r="H114">
        <v>0.11943369650000001</v>
      </c>
      <c r="I114">
        <v>9.5746568300000001E-2</v>
      </c>
      <c r="J114">
        <v>7.3837766099999994E-2</v>
      </c>
      <c r="K114">
        <v>5.3601998999999997E-2</v>
      </c>
      <c r="L114">
        <v>3.49509099E-2</v>
      </c>
      <c r="M114">
        <v>1.7802951899999999E-2</v>
      </c>
      <c r="N114">
        <v>2.0737614000000001E-3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-1.6017291400000001E-2</v>
      </c>
      <c r="AP114">
        <v>-1.14815278E-2</v>
      </c>
      <c r="AQ114">
        <v>-8.0641081999999996E-3</v>
      </c>
      <c r="AR114">
        <v>-5.7450566999999999E-3</v>
      </c>
      <c r="AS114">
        <v>-4.3570863999999997E-3</v>
      </c>
      <c r="AT114">
        <v>-3.6658875999999998E-3</v>
      </c>
      <c r="AU114">
        <v>-3.4310141000000001E-3</v>
      </c>
      <c r="AV114">
        <v>-3.4361628999999999E-3</v>
      </c>
      <c r="AW114">
        <v>-3.4951575000000002E-3</v>
      </c>
      <c r="AX114">
        <v>-3.4443159999999998E-3</v>
      </c>
      <c r="AY114">
        <v>-3.1301404000000001E-3</v>
      </c>
      <c r="AZ114">
        <v>-3.8547476000000002E-3</v>
      </c>
      <c r="BA114">
        <v>-2.0223904999999999E-3</v>
      </c>
      <c r="BB114">
        <v>2.1006820000000001E-4</v>
      </c>
      <c r="BC114">
        <v>3.0811875000000002E-3</v>
      </c>
      <c r="BD114">
        <v>6.7837836999999996E-3</v>
      </c>
      <c r="BE114">
        <v>1.1438748800000001E-2</v>
      </c>
      <c r="BF114">
        <v>1.7081635500000001E-2</v>
      </c>
      <c r="BG114">
        <v>2.3680044599999998E-2</v>
      </c>
      <c r="BH114">
        <v>3.1231520200000001E-2</v>
      </c>
      <c r="BI114">
        <v>4.2407811599999998E-2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21.523993930700001</v>
      </c>
      <c r="C116">
        <v>25.8762770652</v>
      </c>
      <c r="D116">
        <v>30.4706675549</v>
      </c>
      <c r="E116">
        <v>35.412286400900001</v>
      </c>
      <c r="F116">
        <v>40.756034589400002</v>
      </c>
      <c r="G116">
        <v>46.534042968500003</v>
      </c>
      <c r="H116">
        <v>52.766399106100003</v>
      </c>
      <c r="I116">
        <v>59.464577889200001</v>
      </c>
      <c r="J116">
        <v>66.630710841699994</v>
      </c>
      <c r="K116">
        <v>74.252901096499997</v>
      </c>
      <c r="L116">
        <v>82.2946911011</v>
      </c>
      <c r="M116">
        <v>90.674061159100006</v>
      </c>
      <c r="N116">
        <v>99.222436149000004</v>
      </c>
      <c r="O116">
        <v>108.7999786541</v>
      </c>
      <c r="P116">
        <v>119.0023326016</v>
      </c>
      <c r="Q116">
        <v>129.72720528490001</v>
      </c>
      <c r="R116">
        <v>140.9678395734</v>
      </c>
      <c r="S116">
        <v>152.7167966984</v>
      </c>
      <c r="T116">
        <v>164.96561188710001</v>
      </c>
      <c r="U116">
        <v>177.71557903089999</v>
      </c>
      <c r="V116">
        <v>190.96021885479999</v>
      </c>
      <c r="W116">
        <v>204.69465431910001</v>
      </c>
      <c r="X116">
        <v>218.91820435560001</v>
      </c>
      <c r="Y116">
        <v>233.6391010497</v>
      </c>
      <c r="Z116">
        <v>248.88307589350001</v>
      </c>
      <c r="AA116">
        <v>264.7089735733</v>
      </c>
      <c r="AB116">
        <v>281.23704929259998</v>
      </c>
      <c r="AC116">
        <v>298.69993019060001</v>
      </c>
      <c r="AD116">
        <v>317.53343130669998</v>
      </c>
      <c r="AE116">
        <v>330.70224357529997</v>
      </c>
      <c r="AF116">
        <v>347.91847783920002</v>
      </c>
      <c r="AG116">
        <v>365.57672748260001</v>
      </c>
      <c r="AH116">
        <v>383.64416691920002</v>
      </c>
      <c r="AI116">
        <v>402.08447775529999</v>
      </c>
      <c r="AJ116">
        <v>420.85707544799999</v>
      </c>
      <c r="AK116">
        <v>439.91482642659997</v>
      </c>
      <c r="AL116">
        <v>459.1994233639</v>
      </c>
      <c r="AM116">
        <v>478.63296917410003</v>
      </c>
      <c r="AN116">
        <v>498.10322139559997</v>
      </c>
      <c r="AO116">
        <v>518.22139513469995</v>
      </c>
      <c r="AP116">
        <v>538.79938313000002</v>
      </c>
      <c r="AQ116">
        <v>559.35561830179995</v>
      </c>
      <c r="AR116">
        <v>579.86155594759998</v>
      </c>
      <c r="AS116">
        <v>600.35244353589997</v>
      </c>
      <c r="AT116">
        <v>620.91406608310001</v>
      </c>
      <c r="AU116">
        <v>641.68954172890005</v>
      </c>
      <c r="AV116">
        <v>662.91491061249997</v>
      </c>
      <c r="AW116">
        <v>684.99345825520004</v>
      </c>
      <c r="AX116">
        <v>708.62784581250003</v>
      </c>
      <c r="AY116">
        <v>735.04412492680001</v>
      </c>
      <c r="AZ116">
        <v>645.62412204300006</v>
      </c>
      <c r="BA116">
        <v>651.05107988789996</v>
      </c>
      <c r="BB116">
        <v>659.36878814030001</v>
      </c>
      <c r="BC116">
        <v>669.8111846516</v>
      </c>
      <c r="BD116">
        <v>681.78371825249997</v>
      </c>
      <c r="BE116">
        <v>694.8180114411</v>
      </c>
      <c r="BF116">
        <v>708.53204892600002</v>
      </c>
      <c r="BG116">
        <v>722.59967800180004</v>
      </c>
      <c r="BH116">
        <v>736.73070532509996</v>
      </c>
      <c r="BI116">
        <v>750.66065561319999</v>
      </c>
    </row>
    <row r="117" spans="1:61" x14ac:dyDescent="0.15">
      <c r="A117" t="s">
        <v>321</v>
      </c>
      <c r="B117">
        <v>135</v>
      </c>
      <c r="C117">
        <v>187.3361196537</v>
      </c>
      <c r="D117">
        <v>240.00149062029999</v>
      </c>
      <c r="E117">
        <v>294.0718179708</v>
      </c>
      <c r="F117">
        <v>350.70789979789998</v>
      </c>
      <c r="G117">
        <v>410.86968069850002</v>
      </c>
      <c r="H117">
        <v>475.28465259839999</v>
      </c>
      <c r="I117">
        <v>544.48283004350003</v>
      </c>
      <c r="J117">
        <v>618.83455575820005</v>
      </c>
      <c r="K117">
        <v>698.56917103820001</v>
      </c>
      <c r="L117">
        <v>783.762615289</v>
      </c>
      <c r="M117">
        <v>874.27744220750003</v>
      </c>
      <c r="N117">
        <v>969.62239264460004</v>
      </c>
      <c r="O117">
        <v>1068.6645073779</v>
      </c>
      <c r="P117">
        <v>1175.0355982318999</v>
      </c>
      <c r="Q117">
        <v>1288.8584334082</v>
      </c>
      <c r="R117">
        <v>1409.6940427676</v>
      </c>
      <c r="S117">
        <v>1537.2494331807</v>
      </c>
      <c r="T117">
        <v>1671.3144012907001</v>
      </c>
      <c r="U117">
        <v>1811.7225002539001</v>
      </c>
      <c r="V117">
        <v>1958.3819143292001</v>
      </c>
      <c r="W117">
        <v>2111.2060308663999</v>
      </c>
      <c r="X117">
        <v>2270.1193207616998</v>
      </c>
      <c r="Y117">
        <v>2435.0737794944998</v>
      </c>
      <c r="Z117">
        <v>2606.0822213022002</v>
      </c>
      <c r="AA117">
        <v>2783.2808703242999</v>
      </c>
      <c r="AB117">
        <v>2967.0443889845001</v>
      </c>
      <c r="AC117">
        <v>3158.1952877143999</v>
      </c>
      <c r="AD117">
        <v>3358.3823863951998</v>
      </c>
      <c r="AE117">
        <v>3570.7583718761998</v>
      </c>
      <c r="AF117">
        <v>3762.0083288856999</v>
      </c>
      <c r="AG117">
        <v>3961.0206873195002</v>
      </c>
      <c r="AH117">
        <v>4166.8267430685</v>
      </c>
      <c r="AI117">
        <v>4378.6903581105998</v>
      </c>
      <c r="AJ117">
        <v>4595.9952583370996</v>
      </c>
      <c r="AK117">
        <v>4818.1746173353004</v>
      </c>
      <c r="AL117">
        <v>5044.6580619234001</v>
      </c>
      <c r="AM117">
        <v>5274.8172558046999</v>
      </c>
      <c r="AN117">
        <v>5507.8916872504997</v>
      </c>
      <c r="AO117">
        <v>5742.8710693825997</v>
      </c>
      <c r="AP117">
        <v>5982.2149134330002</v>
      </c>
      <c r="AQ117">
        <v>6226.4349998832004</v>
      </c>
      <c r="AR117">
        <v>6473.4256945901998</v>
      </c>
      <c r="AS117">
        <v>6721.8009181364996</v>
      </c>
      <c r="AT117">
        <v>6970.9184418299001</v>
      </c>
      <c r="AU117">
        <v>7220.8279611314001</v>
      </c>
      <c r="AV117">
        <v>7472.2744114130001</v>
      </c>
      <c r="AW117">
        <v>7726.8778702578002</v>
      </c>
      <c r="AX117">
        <v>7987.6114048847003</v>
      </c>
      <c r="AY117">
        <v>8259.7438875329008</v>
      </c>
      <c r="AZ117">
        <v>8552.5167927834991</v>
      </c>
      <c r="BA117">
        <v>8278.2962511857004</v>
      </c>
      <c r="BB117">
        <v>8143.5065528022997</v>
      </c>
      <c r="BC117">
        <v>8105.5031250656002</v>
      </c>
      <c r="BD117">
        <v>8135.2744635777999</v>
      </c>
      <c r="BE117">
        <v>8212.7168092606007</v>
      </c>
      <c r="BF117">
        <v>8323.6172059057008</v>
      </c>
      <c r="BG117">
        <v>8457.6729685453993</v>
      </c>
      <c r="BH117">
        <v>8607.1697012054992</v>
      </c>
      <c r="BI117">
        <v>8766.1011634904007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15">
      <c r="A120" t="s">
        <v>324</v>
      </c>
      <c r="B120">
        <v>0.14129330400000001</v>
      </c>
      <c r="C120">
        <v>0.12697895000000001</v>
      </c>
      <c r="D120">
        <v>0.1197258415</v>
      </c>
      <c r="E120">
        <v>0.1156376558</v>
      </c>
      <c r="F120">
        <v>0.1130960816</v>
      </c>
      <c r="G120">
        <v>0.11135024690000001</v>
      </c>
      <c r="H120">
        <v>0.110029275</v>
      </c>
      <c r="I120">
        <v>0.10894394960000001</v>
      </c>
      <c r="J120">
        <v>0.10799724049999999</v>
      </c>
      <c r="K120">
        <v>0.1071417199</v>
      </c>
      <c r="L120">
        <v>0.10635946559999999</v>
      </c>
      <c r="M120">
        <v>0.1056541745</v>
      </c>
      <c r="N120">
        <v>0.1050515787</v>
      </c>
      <c r="O120">
        <v>0.1046081608</v>
      </c>
      <c r="P120">
        <v>0.1040601246</v>
      </c>
      <c r="Q120">
        <v>0.10343237449999999</v>
      </c>
      <c r="R120">
        <v>0.1027728279</v>
      </c>
      <c r="S120">
        <v>0.1021079147</v>
      </c>
      <c r="T120">
        <v>0.1014520936</v>
      </c>
      <c r="U120">
        <v>0.1008131525</v>
      </c>
      <c r="V120">
        <v>0.1001931838</v>
      </c>
      <c r="W120">
        <v>9.9592791999999999E-2</v>
      </c>
      <c r="X120">
        <v>9.9011392399999995E-2</v>
      </c>
      <c r="Y120">
        <v>9.8447153800000006E-2</v>
      </c>
      <c r="Z120">
        <v>9.7896578299999995E-2</v>
      </c>
      <c r="AA120">
        <v>9.7353591700000006E-2</v>
      </c>
      <c r="AB120">
        <v>9.6807873099999997E-2</v>
      </c>
      <c r="AC120">
        <v>9.6241945600000003E-2</v>
      </c>
      <c r="AD120">
        <v>9.5626257199999995E-2</v>
      </c>
      <c r="AE120">
        <v>9.4911124900000005E-2</v>
      </c>
      <c r="AF120">
        <v>9.4698293500000003E-2</v>
      </c>
      <c r="AG120">
        <v>9.4423981700000006E-2</v>
      </c>
      <c r="AH120">
        <v>9.4110438300000002E-2</v>
      </c>
      <c r="AI120">
        <v>9.3772423699999996E-2</v>
      </c>
      <c r="AJ120">
        <v>9.3420306100000003E-2</v>
      </c>
      <c r="AK120">
        <v>9.3061874200000005E-2</v>
      </c>
      <c r="AL120">
        <v>9.2703506000000005E-2</v>
      </c>
      <c r="AM120">
        <v>9.2351082299999998E-2</v>
      </c>
      <c r="AN120">
        <v>9.2010912400000006E-2</v>
      </c>
      <c r="AO120">
        <v>9.1690915299999995E-2</v>
      </c>
      <c r="AP120">
        <v>9.1360470999999999E-2</v>
      </c>
      <c r="AQ120">
        <v>9.1013986300000002E-2</v>
      </c>
      <c r="AR120">
        <v>9.0672523800000002E-2</v>
      </c>
      <c r="AS120">
        <v>9.03470195E-2</v>
      </c>
      <c r="AT120">
        <v>9.0039953800000003E-2</v>
      </c>
      <c r="AU120">
        <v>8.9747384200000002E-2</v>
      </c>
      <c r="AV120">
        <v>8.9460097399999994E-2</v>
      </c>
      <c r="AW120">
        <v>8.9163118E-2</v>
      </c>
      <c r="AX120">
        <v>8.8833066599999996E-2</v>
      </c>
      <c r="AY120">
        <v>8.8432776000000005E-2</v>
      </c>
      <c r="AZ120">
        <v>8.7902326200000006E-2</v>
      </c>
      <c r="BA120">
        <v>9.1547035200000001E-2</v>
      </c>
      <c r="BB120">
        <v>9.4219277500000004E-2</v>
      </c>
      <c r="BC120">
        <v>9.6126199800000006E-2</v>
      </c>
      <c r="BD120">
        <v>9.7451660900000001E-2</v>
      </c>
      <c r="BE120">
        <v>9.8346696600000005E-2</v>
      </c>
      <c r="BF120">
        <v>9.8930016699999998E-2</v>
      </c>
      <c r="BG120">
        <v>9.9292938299999994E-2</v>
      </c>
      <c r="BH120">
        <v>9.9505401300000004E-2</v>
      </c>
      <c r="BI120">
        <v>9.9621401299999995E-2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41.552345041999999</v>
      </c>
      <c r="C123">
        <v>52.610734051800002</v>
      </c>
      <c r="D123">
        <v>64.124389204600007</v>
      </c>
      <c r="E123">
        <v>76.278025443199994</v>
      </c>
      <c r="F123">
        <v>89.206394793699999</v>
      </c>
      <c r="G123">
        <v>103.0018740558</v>
      </c>
      <c r="H123">
        <v>117.7259424953</v>
      </c>
      <c r="I123">
        <v>133.42008287819999</v>
      </c>
      <c r="J123">
        <v>150.11552608400001</v>
      </c>
      <c r="K123">
        <v>167.84276757839999</v>
      </c>
      <c r="L123">
        <v>186.64280744569999</v>
      </c>
      <c r="M123">
        <v>206.58352277029999</v>
      </c>
      <c r="N123">
        <v>227.7874238352</v>
      </c>
      <c r="O123">
        <v>250.46901063530001</v>
      </c>
      <c r="P123">
        <v>274.56904477400002</v>
      </c>
      <c r="Q123">
        <v>300.01040495900003</v>
      </c>
      <c r="R123">
        <v>326.7382111055</v>
      </c>
      <c r="S123">
        <v>354.71024300430003</v>
      </c>
      <c r="T123">
        <v>383.89101858269999</v>
      </c>
      <c r="U123">
        <v>414.25324415249997</v>
      </c>
      <c r="V123">
        <v>445.76743494729999</v>
      </c>
      <c r="W123">
        <v>478.40046068869998</v>
      </c>
      <c r="X123">
        <v>512.11368631389996</v>
      </c>
      <c r="Y123">
        <v>546.85997971300003</v>
      </c>
      <c r="Z123">
        <v>582.57841513109997</v>
      </c>
      <c r="AA123">
        <v>619.18465136990005</v>
      </c>
      <c r="AB123">
        <v>656.55342974769997</v>
      </c>
      <c r="AC123">
        <v>694.48697171809999</v>
      </c>
      <c r="AD123">
        <v>732.65864204230002</v>
      </c>
      <c r="AE123">
        <v>772.05175986840004</v>
      </c>
      <c r="AF123">
        <v>812.87127669510005</v>
      </c>
      <c r="AG123">
        <v>854.94129364160005</v>
      </c>
      <c r="AH123">
        <v>898.11791329020002</v>
      </c>
      <c r="AI123">
        <v>942.27521097960005</v>
      </c>
      <c r="AJ123">
        <v>987.29859415210001</v>
      </c>
      <c r="AK123">
        <v>1033.0828107990999</v>
      </c>
      <c r="AL123">
        <v>1079.533335328</v>
      </c>
      <c r="AM123">
        <v>1126.5709946709001</v>
      </c>
      <c r="AN123">
        <v>1174.1408298178001</v>
      </c>
      <c r="AO123">
        <v>1222.2326807034999</v>
      </c>
      <c r="AP123">
        <v>1270.6598161853999</v>
      </c>
      <c r="AQ123">
        <v>1319.1531399877999</v>
      </c>
      <c r="AR123">
        <v>1367.5420468031</v>
      </c>
      <c r="AS123">
        <v>1415.7272980654</v>
      </c>
      <c r="AT123">
        <v>1463.6440803597</v>
      </c>
      <c r="AU123">
        <v>1511.2212358337999</v>
      </c>
      <c r="AV123">
        <v>1558.3364201444001</v>
      </c>
      <c r="AW123">
        <v>1604.7591254086001</v>
      </c>
      <c r="AX123">
        <v>1650.0655614110999</v>
      </c>
      <c r="AY123">
        <v>1693.5005433455999</v>
      </c>
      <c r="AZ123">
        <v>1854.1000427902</v>
      </c>
      <c r="BA123">
        <v>1869.6851524987001</v>
      </c>
      <c r="BB123">
        <v>1893.5719044028001</v>
      </c>
      <c r="BC123">
        <v>1923.5603251532</v>
      </c>
      <c r="BD123">
        <v>1957.9429857508001</v>
      </c>
      <c r="BE123">
        <v>1995.3748020871999</v>
      </c>
      <c r="BF123">
        <v>2034.7587046081001</v>
      </c>
      <c r="BG123">
        <v>2075.1580496462998</v>
      </c>
      <c r="BH123">
        <v>2115.7394614464001</v>
      </c>
      <c r="BI123">
        <v>2155.7434212481999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6.0766810531999997</v>
      </c>
      <c r="C126">
        <v>7.2641766655</v>
      </c>
      <c r="D126">
        <v>8.4240492815000003</v>
      </c>
      <c r="E126">
        <v>9.5979624719000007</v>
      </c>
      <c r="F126">
        <v>10.813486942000001</v>
      </c>
      <c r="G126">
        <v>12.0886327232</v>
      </c>
      <c r="H126">
        <v>13.4353062669</v>
      </c>
      <c r="I126">
        <v>14.861715113700001</v>
      </c>
      <c r="J126">
        <v>16.374059988399999</v>
      </c>
      <c r="K126">
        <v>17.977864717999999</v>
      </c>
      <c r="L126">
        <v>19.679289497500001</v>
      </c>
      <c r="M126">
        <v>21.486848224300001</v>
      </c>
      <c r="N126">
        <v>23.414187458499999</v>
      </c>
      <c r="O126">
        <v>25.483716773600001</v>
      </c>
      <c r="P126">
        <v>27.6894800713</v>
      </c>
      <c r="Q126">
        <v>30.024052218400001</v>
      </c>
      <c r="R126">
        <v>32.482461310200001</v>
      </c>
      <c r="S126">
        <v>35.061072777500002</v>
      </c>
      <c r="T126">
        <v>37.756919927299997</v>
      </c>
      <c r="U126">
        <v>40.567802764600003</v>
      </c>
      <c r="V126">
        <v>43.491246394800001</v>
      </c>
      <c r="W126">
        <v>46.524360012700001</v>
      </c>
      <c r="X126">
        <v>49.663661289700002</v>
      </c>
      <c r="Y126">
        <v>52.9047944892</v>
      </c>
      <c r="Z126">
        <v>56.242029273599996</v>
      </c>
      <c r="AA126">
        <v>59.667346600199998</v>
      </c>
      <c r="AB126">
        <v>63.168772025499997</v>
      </c>
      <c r="AC126">
        <v>66.727362760999995</v>
      </c>
      <c r="AD126">
        <v>70.311834210100002</v>
      </c>
      <c r="AE126">
        <v>74.016546438399999</v>
      </c>
      <c r="AF126">
        <v>77.860891161799998</v>
      </c>
      <c r="AG126">
        <v>81.827756273899993</v>
      </c>
      <c r="AH126">
        <v>85.903155812700007</v>
      </c>
      <c r="AI126">
        <v>90.074862572000001</v>
      </c>
      <c r="AJ126">
        <v>94.331758798500005</v>
      </c>
      <c r="AK126">
        <v>98.663637144199996</v>
      </c>
      <c r="AL126">
        <v>103.0613272818</v>
      </c>
      <c r="AM126">
        <v>107.5171333864</v>
      </c>
      <c r="AN126">
        <v>112.0256764097</v>
      </c>
      <c r="AO126">
        <v>116.5858546356</v>
      </c>
      <c r="AP126">
        <v>121.1797283759</v>
      </c>
      <c r="AQ126">
        <v>125.78151963019999</v>
      </c>
      <c r="AR126">
        <v>130.37485743869999</v>
      </c>
      <c r="AS126">
        <v>134.9501822217</v>
      </c>
      <c r="AT126">
        <v>139.5012198201</v>
      </c>
      <c r="AU126">
        <v>144.02109478290001</v>
      </c>
      <c r="AV126">
        <v>148.49805822530001</v>
      </c>
      <c r="AW126">
        <v>152.9100610502</v>
      </c>
      <c r="AX126">
        <v>157.2166471116</v>
      </c>
      <c r="AY126">
        <v>161.34579893279999</v>
      </c>
      <c r="AZ126">
        <v>176.63787374559999</v>
      </c>
      <c r="BA126">
        <v>178.11495624099999</v>
      </c>
      <c r="BB126">
        <v>180.3837738069</v>
      </c>
      <c r="BC126">
        <v>183.23456973290001</v>
      </c>
      <c r="BD126">
        <v>186.5045632975</v>
      </c>
      <c r="BE126">
        <v>190.06552789860001</v>
      </c>
      <c r="BF126">
        <v>193.81288784980001</v>
      </c>
      <c r="BG126">
        <v>197.65736710869999</v>
      </c>
      <c r="BH126">
        <v>201.51953954839999</v>
      </c>
      <c r="BI126">
        <v>205.32702394430001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0.78827579599999997</v>
      </c>
      <c r="C128">
        <v>0.96342372139999999</v>
      </c>
      <c r="D128">
        <v>1.1085433404</v>
      </c>
      <c r="E128">
        <v>1.2361694700999999</v>
      </c>
      <c r="F128">
        <v>1.3526768226999999</v>
      </c>
      <c r="G128">
        <v>1.4614650360000001</v>
      </c>
      <c r="H128">
        <v>1.56443131</v>
      </c>
      <c r="I128">
        <v>1.6626965654000001</v>
      </c>
      <c r="J128">
        <v>1.7569803794000001</v>
      </c>
      <c r="K128">
        <v>1.847804625</v>
      </c>
      <c r="L128">
        <v>1.9356153</v>
      </c>
      <c r="M128">
        <v>2.0208724343000002</v>
      </c>
      <c r="N128">
        <v>2.1041428041999999</v>
      </c>
      <c r="O128">
        <v>2.1861764762</v>
      </c>
      <c r="P128">
        <v>2.2665110609000001</v>
      </c>
      <c r="Q128">
        <v>2.3447815010999999</v>
      </c>
      <c r="R128">
        <v>2.4208206729000001</v>
      </c>
      <c r="S128">
        <v>2.4945704803000002</v>
      </c>
      <c r="T128">
        <v>2.5660326161999998</v>
      </c>
      <c r="U128">
        <v>2.6352530859000001</v>
      </c>
      <c r="V128">
        <v>2.7022851401999999</v>
      </c>
      <c r="W128">
        <v>2.7671836769000002</v>
      </c>
      <c r="X128">
        <v>2.8300007482999998</v>
      </c>
      <c r="Y128">
        <v>2.8907806527000002</v>
      </c>
      <c r="Z128">
        <v>2.9495530320999999</v>
      </c>
      <c r="AA128">
        <v>3.006321834</v>
      </c>
      <c r="AB128">
        <v>3.0610467708</v>
      </c>
      <c r="AC128">
        <v>3.1136117466000002</v>
      </c>
      <c r="AD128">
        <v>3.1637711927000001</v>
      </c>
      <c r="AE128">
        <v>3.2129690698000002</v>
      </c>
      <c r="AF128">
        <v>3.2614586696000001</v>
      </c>
      <c r="AG128">
        <v>3.3090219332999999</v>
      </c>
      <c r="AH128">
        <v>3.3555203343</v>
      </c>
      <c r="AI128">
        <v>3.4008647342999998</v>
      </c>
      <c r="AJ128">
        <v>3.4449991523999999</v>
      </c>
      <c r="AK128">
        <v>3.4878923254999998</v>
      </c>
      <c r="AL128">
        <v>3.5295339370000001</v>
      </c>
      <c r="AM128">
        <v>3.5699342099</v>
      </c>
      <c r="AN128">
        <v>3.6091268107999999</v>
      </c>
      <c r="AO128">
        <v>3.6471800365</v>
      </c>
      <c r="AP128">
        <v>3.6840237785999999</v>
      </c>
      <c r="AQ128">
        <v>3.7195429756</v>
      </c>
      <c r="AR128">
        <v>3.7537114598999999</v>
      </c>
      <c r="AS128">
        <v>3.7865580207999998</v>
      </c>
      <c r="AT128">
        <v>3.8181328508000001</v>
      </c>
      <c r="AU128">
        <v>3.8484781167</v>
      </c>
      <c r="AV128">
        <v>3.8776015396000001</v>
      </c>
      <c r="AW128">
        <v>3.9054474273999999</v>
      </c>
      <c r="AX128">
        <v>3.9318561384000001</v>
      </c>
      <c r="AY128">
        <v>3.9564994639000002</v>
      </c>
      <c r="AZ128">
        <v>4.0425241525000004</v>
      </c>
      <c r="BA128">
        <v>4.0504313478</v>
      </c>
      <c r="BB128">
        <v>4.0624488236999996</v>
      </c>
      <c r="BC128">
        <v>4.0773343164</v>
      </c>
      <c r="BD128">
        <v>4.0941232965000003</v>
      </c>
      <c r="BE128">
        <v>4.1120713274999998</v>
      </c>
      <c r="BF128">
        <v>4.1305957245</v>
      </c>
      <c r="BG128">
        <v>4.1492280145000002</v>
      </c>
      <c r="BH128">
        <v>4.1675810814999998</v>
      </c>
      <c r="BI128">
        <v>4.1853297729000003</v>
      </c>
    </row>
    <row r="129" spans="1:61" x14ac:dyDescent="0.15">
      <c r="A129" t="s">
        <v>332</v>
      </c>
      <c r="B129">
        <v>123452.43002689299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0.34123721000000001</v>
      </c>
      <c r="C131">
        <v>0.32968865419999999</v>
      </c>
      <c r="D131">
        <v>0.32211691180000002</v>
      </c>
      <c r="E131">
        <v>0.31705781649999998</v>
      </c>
      <c r="F131">
        <v>0.3135985899</v>
      </c>
      <c r="G131">
        <v>0.31118973890000001</v>
      </c>
      <c r="H131">
        <v>0.3094942483</v>
      </c>
      <c r="I131">
        <v>0.30829085969999998</v>
      </c>
      <c r="J131">
        <v>0.307413461</v>
      </c>
      <c r="K131">
        <v>0.3067089201</v>
      </c>
      <c r="L131">
        <v>0.30599931790000001</v>
      </c>
      <c r="M131">
        <v>0.30503531639999998</v>
      </c>
      <c r="N131">
        <v>0.30342337740000003</v>
      </c>
      <c r="O131">
        <v>0.30283709949999998</v>
      </c>
      <c r="P131">
        <v>0.3023653127</v>
      </c>
      <c r="Q131">
        <v>0.30187538209999998</v>
      </c>
      <c r="R131">
        <v>0.30140264249999998</v>
      </c>
      <c r="S131">
        <v>0.30096306410000001</v>
      </c>
      <c r="T131">
        <v>0.30056230119999999</v>
      </c>
      <c r="U131">
        <v>0.30021104500000001</v>
      </c>
      <c r="V131">
        <v>0.29990878789999997</v>
      </c>
      <c r="W131">
        <v>0.29965761699999999</v>
      </c>
      <c r="X131">
        <v>0.2994646433</v>
      </c>
      <c r="Y131">
        <v>0.29934577350000002</v>
      </c>
      <c r="Z131">
        <v>0.29933205400000001</v>
      </c>
      <c r="AA131">
        <v>0.29948057789999999</v>
      </c>
      <c r="AB131">
        <v>0.29989326570000002</v>
      </c>
      <c r="AC131">
        <v>0.30074896239999999</v>
      </c>
      <c r="AD131">
        <v>0.30235748239999999</v>
      </c>
      <c r="AE131">
        <v>0.29988759279999999</v>
      </c>
      <c r="AF131">
        <v>0.29972566220000002</v>
      </c>
      <c r="AG131">
        <v>0.2995258744</v>
      </c>
      <c r="AH131">
        <v>0.29930996780000002</v>
      </c>
      <c r="AI131">
        <v>0.29908995420000001</v>
      </c>
      <c r="AJ131">
        <v>0.2988711295</v>
      </c>
      <c r="AK131">
        <v>0.29865277130000001</v>
      </c>
      <c r="AL131">
        <v>0.29842701449999998</v>
      </c>
      <c r="AM131">
        <v>0.29817579570000002</v>
      </c>
      <c r="AN131">
        <v>0.29786514780000001</v>
      </c>
      <c r="AO131">
        <v>0.29775068609999999</v>
      </c>
      <c r="AP131">
        <v>0.29776818579999997</v>
      </c>
      <c r="AQ131">
        <v>0.29776577609999999</v>
      </c>
      <c r="AR131">
        <v>0.29776136549999999</v>
      </c>
      <c r="AS131">
        <v>0.29778209220000001</v>
      </c>
      <c r="AT131">
        <v>0.29786363459999998</v>
      </c>
      <c r="AU131">
        <v>0.29805672789999998</v>
      </c>
      <c r="AV131">
        <v>0.2984420995</v>
      </c>
      <c r="AW131">
        <v>0.2991561023</v>
      </c>
      <c r="AX131">
        <v>0.30043236800000001</v>
      </c>
      <c r="AY131">
        <v>0.302668563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74.488472464899999</v>
      </c>
      <c r="C132">
        <v>88.880125692899995</v>
      </c>
      <c r="D132">
        <v>102.6743337371</v>
      </c>
      <c r="E132">
        <v>116.3205446801</v>
      </c>
      <c r="F132">
        <v>130.0916439712</v>
      </c>
      <c r="G132">
        <v>144.13694436270001</v>
      </c>
      <c r="H132">
        <v>158.52328738720001</v>
      </c>
      <c r="I132">
        <v>173.26308668460001</v>
      </c>
      <c r="J132">
        <v>188.3326395512</v>
      </c>
      <c r="K132">
        <v>203.6842193729</v>
      </c>
      <c r="L132">
        <v>219.2550427207</v>
      </c>
      <c r="M132">
        <v>234.9762274862</v>
      </c>
      <c r="N132">
        <v>250.78585869130001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218.09289887739999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170.60512688989999</v>
      </c>
      <c r="AP132">
        <v>155.37045581929999</v>
      </c>
      <c r="AQ132">
        <v>143.2478713555</v>
      </c>
      <c r="AR132">
        <v>134.13574251790001</v>
      </c>
      <c r="AS132">
        <v>127.5683179426</v>
      </c>
      <c r="AT132">
        <v>122.93095756149999</v>
      </c>
      <c r="AU132">
        <v>119.6016124379</v>
      </c>
      <c r="AV132">
        <v>117.01108395519999</v>
      </c>
      <c r="AW132">
        <v>114.6473611255</v>
      </c>
      <c r="AX132">
        <v>112.0315126055</v>
      </c>
      <c r="AY132">
        <v>108.6869016405</v>
      </c>
      <c r="AZ132">
        <v>108.54900665149999</v>
      </c>
      <c r="BA132">
        <v>100.6492763408</v>
      </c>
      <c r="BB132">
        <v>91.585072870900007</v>
      </c>
      <c r="BC132">
        <v>80.759742628200001</v>
      </c>
      <c r="BD132">
        <v>67.884439718300001</v>
      </c>
      <c r="BE132">
        <v>53.149878525600002</v>
      </c>
      <c r="BF132">
        <v>37.341257878699999</v>
      </c>
      <c r="BG132">
        <v>21.843664313200001</v>
      </c>
      <c r="BH132">
        <v>8.5684979739999996</v>
      </c>
      <c r="BI132">
        <v>4.8733999999999998E-6</v>
      </c>
    </row>
    <row r="133" spans="1:61" x14ac:dyDescent="0.15">
      <c r="A133" t="s">
        <v>343</v>
      </c>
      <c r="B133">
        <v>74.488472464899999</v>
      </c>
      <c r="C133">
        <v>88.880125692899995</v>
      </c>
      <c r="D133">
        <v>102.6743337371</v>
      </c>
      <c r="E133">
        <v>116.3205446801</v>
      </c>
      <c r="F133">
        <v>130.0916439712</v>
      </c>
      <c r="G133">
        <v>144.13694436270001</v>
      </c>
      <c r="H133">
        <v>158.52328738720001</v>
      </c>
      <c r="I133">
        <v>173.26308668460001</v>
      </c>
      <c r="J133">
        <v>188.3326395512</v>
      </c>
      <c r="K133">
        <v>203.6842193729</v>
      </c>
      <c r="L133">
        <v>219.2550427207</v>
      </c>
      <c r="M133">
        <v>234.9762274862</v>
      </c>
      <c r="N133">
        <v>250.78585869130001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218.09289887739999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170.60512688989999</v>
      </c>
      <c r="AP133">
        <v>155.37045581929999</v>
      </c>
      <c r="AQ133">
        <v>143.2478713555</v>
      </c>
      <c r="AR133">
        <v>134.13574251790001</v>
      </c>
      <c r="AS133">
        <v>127.5683179426</v>
      </c>
      <c r="AT133">
        <v>122.93095756149999</v>
      </c>
      <c r="AU133">
        <v>119.6016124379</v>
      </c>
      <c r="AV133">
        <v>117.01108395519999</v>
      </c>
      <c r="AW133">
        <v>114.6473611255</v>
      </c>
      <c r="AX133">
        <v>112.0315126055</v>
      </c>
      <c r="AY133">
        <v>108.6869016405</v>
      </c>
      <c r="AZ133">
        <v>108.54900665149999</v>
      </c>
      <c r="BA133">
        <v>100.6492763408</v>
      </c>
      <c r="BB133">
        <v>91.585072870900007</v>
      </c>
      <c r="BC133">
        <v>80.759742628200001</v>
      </c>
      <c r="BD133">
        <v>67.884439718300001</v>
      </c>
      <c r="BE133">
        <v>53.149878525600002</v>
      </c>
      <c r="BF133">
        <v>37.341257878699999</v>
      </c>
      <c r="BG133">
        <v>21.843664313200001</v>
      </c>
      <c r="BH133">
        <v>8.5684979739999996</v>
      </c>
      <c r="BI133">
        <v>4.8733999999999998E-6</v>
      </c>
    </row>
    <row r="134" spans="1:61" x14ac:dyDescent="0.15">
      <c r="A134" t="s">
        <v>344</v>
      </c>
      <c r="B134">
        <v>273.07474005620003</v>
      </c>
      <c r="C134">
        <v>325.83454079030003</v>
      </c>
      <c r="D134">
        <v>376.40410748030001</v>
      </c>
      <c r="E134">
        <v>426.43111679719999</v>
      </c>
      <c r="F134">
        <v>476.91596679859998</v>
      </c>
      <c r="G134">
        <v>528.40603803349995</v>
      </c>
      <c r="H134">
        <v>581.14637156159995</v>
      </c>
      <c r="I134">
        <v>635.18247578579997</v>
      </c>
      <c r="J134">
        <v>690.42745659479999</v>
      </c>
      <c r="K134">
        <v>746.70634822099998</v>
      </c>
      <c r="L134">
        <v>803.78898661389997</v>
      </c>
      <c r="M134">
        <v>861.42284996429999</v>
      </c>
      <c r="N134">
        <v>919.38095796230004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799.52856728469999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625.43839517840001</v>
      </c>
      <c r="AP134">
        <v>569.58809103349995</v>
      </c>
      <c r="AQ134">
        <v>525.14669638910004</v>
      </c>
      <c r="AR134">
        <v>491.74163207070001</v>
      </c>
      <c r="AS134">
        <v>467.66545357770002</v>
      </c>
      <c r="AT134">
        <v>450.66489042030003</v>
      </c>
      <c r="AU134">
        <v>438.4595111973</v>
      </c>
      <c r="AV134">
        <v>428.9626337798</v>
      </c>
      <c r="AW134">
        <v>420.29722588610002</v>
      </c>
      <c r="AX134">
        <v>410.70752521169999</v>
      </c>
      <c r="AY134">
        <v>398.4461814142</v>
      </c>
      <c r="AZ134">
        <v>397.94065838450001</v>
      </c>
      <c r="BA134">
        <v>368.98024706540002</v>
      </c>
      <c r="BB134">
        <v>335.75087714479997</v>
      </c>
      <c r="BC134">
        <v>296.06521647519997</v>
      </c>
      <c r="BD134">
        <v>248.8643560074</v>
      </c>
      <c r="BE134">
        <v>194.84745467479999</v>
      </c>
      <c r="BF134">
        <v>136.89305138329999</v>
      </c>
      <c r="BG134">
        <v>80.078873372100006</v>
      </c>
      <c r="BH134">
        <v>31.412113572799999</v>
      </c>
      <c r="BI134">
        <v>1.7865800000000001E-5</v>
      </c>
    </row>
    <row r="135" spans="1:61" x14ac:dyDescent="0.15">
      <c r="A135" t="s">
        <v>337</v>
      </c>
      <c r="B135">
        <v>0.42741557879999997</v>
      </c>
      <c r="C135">
        <v>0.47816597280000001</v>
      </c>
      <c r="D135">
        <v>0.52540812989999996</v>
      </c>
      <c r="E135">
        <v>0.57110164320000001</v>
      </c>
      <c r="F135">
        <v>0.6163367354</v>
      </c>
      <c r="G135">
        <v>0.66170317209999996</v>
      </c>
      <c r="H135">
        <v>0.70749939689999997</v>
      </c>
      <c r="I135">
        <v>0.7538523184</v>
      </c>
      <c r="J135">
        <v>0.80078658979999995</v>
      </c>
      <c r="K135">
        <v>0.84826566469999998</v>
      </c>
      <c r="L135">
        <v>0.89621845759999996</v>
      </c>
      <c r="M135">
        <v>0.94456183819999995</v>
      </c>
      <c r="N135">
        <v>0.99322939170000002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1.1722757758</v>
      </c>
      <c r="AP135">
        <v>1.1286769337</v>
      </c>
      <c r="AQ135">
        <v>1.0941529875</v>
      </c>
      <c r="AR135">
        <v>1.0698650706999999</v>
      </c>
      <c r="AS135">
        <v>1.0551774622000001</v>
      </c>
      <c r="AT135">
        <v>1.0483344332</v>
      </c>
      <c r="AU135">
        <v>1.0470895501999999</v>
      </c>
      <c r="AV135">
        <v>1.0490809987</v>
      </c>
      <c r="AW135">
        <v>1.0519466441000001</v>
      </c>
      <c r="AX135">
        <v>1.0532547986</v>
      </c>
      <c r="AY135">
        <v>1.0503383442000001</v>
      </c>
      <c r="AZ135">
        <v>1.0644651781000001</v>
      </c>
      <c r="BA135">
        <v>1.0351644308000001</v>
      </c>
      <c r="BB135">
        <v>0.99620314649999997</v>
      </c>
      <c r="BC135">
        <v>0.9421207828</v>
      </c>
      <c r="BD135">
        <v>0.86758598229999995</v>
      </c>
      <c r="BE135">
        <v>0.76803907660000004</v>
      </c>
      <c r="BF135">
        <v>0.64020312530000001</v>
      </c>
      <c r="BG135">
        <v>0.48201189249999998</v>
      </c>
      <c r="BH135">
        <v>0.29065444540000002</v>
      </c>
      <c r="BI135">
        <v>1E-4</v>
      </c>
    </row>
    <row r="136" spans="1:61" x14ac:dyDescent="0.15">
      <c r="A136" t="s">
        <v>345</v>
      </c>
      <c r="B136">
        <v>0.42741557879999997</v>
      </c>
      <c r="C136">
        <v>0.47816597280000001</v>
      </c>
      <c r="D136">
        <v>0.52540812989999996</v>
      </c>
      <c r="E136">
        <v>0.57110164320000001</v>
      </c>
      <c r="F136">
        <v>0.6163367354</v>
      </c>
      <c r="G136">
        <v>0.66170317209999996</v>
      </c>
      <c r="H136">
        <v>0.70749939689999997</v>
      </c>
      <c r="I136">
        <v>0.7538523184</v>
      </c>
      <c r="J136">
        <v>0.80078658979999995</v>
      </c>
      <c r="K136">
        <v>0.84826566469999998</v>
      </c>
      <c r="L136">
        <v>0.89621845759999996</v>
      </c>
      <c r="M136">
        <v>0.94456183819999995</v>
      </c>
      <c r="N136">
        <v>0.99322939170000002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1.1722757758</v>
      </c>
      <c r="AP136">
        <v>1.1286769337</v>
      </c>
      <c r="AQ136">
        <v>1.0941529875</v>
      </c>
      <c r="AR136">
        <v>1.0698650706999999</v>
      </c>
      <c r="AS136">
        <v>1.0551774622000001</v>
      </c>
      <c r="AT136">
        <v>1.0483344332</v>
      </c>
      <c r="AU136">
        <v>1.0470895501999999</v>
      </c>
      <c r="AV136">
        <v>1.0490809987</v>
      </c>
      <c r="AW136">
        <v>1.0519466441000001</v>
      </c>
      <c r="AX136">
        <v>1.0532547986</v>
      </c>
      <c r="AY136">
        <v>1.0503383442000001</v>
      </c>
      <c r="AZ136">
        <v>1.0644651781000001</v>
      </c>
      <c r="BA136">
        <v>1.0351644308000001</v>
      </c>
      <c r="BB136">
        <v>0.99620314649999997</v>
      </c>
      <c r="BC136">
        <v>0.9421207828</v>
      </c>
      <c r="BD136">
        <v>0.86758598229999995</v>
      </c>
      <c r="BE136">
        <v>0.76803907660000004</v>
      </c>
      <c r="BF136">
        <v>0.64020312530000001</v>
      </c>
      <c r="BG136">
        <v>0.48201189249999998</v>
      </c>
      <c r="BH136">
        <v>0.29065444540000002</v>
      </c>
      <c r="BI136">
        <v>1E-4</v>
      </c>
    </row>
    <row r="137" spans="1:61" x14ac:dyDescent="0.15">
      <c r="A137" t="s">
        <v>346</v>
      </c>
      <c r="B137">
        <v>74.488472464899999</v>
      </c>
      <c r="C137">
        <v>88.880125692899995</v>
      </c>
      <c r="D137">
        <v>102.6743337371</v>
      </c>
      <c r="E137">
        <v>116.3205446801</v>
      </c>
      <c r="F137">
        <v>130.0916439712</v>
      </c>
      <c r="G137">
        <v>144.13694436270001</v>
      </c>
      <c r="H137">
        <v>158.52328738720001</v>
      </c>
      <c r="I137">
        <v>173.26308668460001</v>
      </c>
      <c r="J137">
        <v>188.3326395512</v>
      </c>
      <c r="K137">
        <v>203.6842193729</v>
      </c>
      <c r="L137">
        <v>219.2550427207</v>
      </c>
      <c r="M137">
        <v>234.9762274862</v>
      </c>
      <c r="N137">
        <v>250.78585869130001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218.09289887739999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170.60512688989999</v>
      </c>
      <c r="AP137">
        <v>155.37045581929999</v>
      </c>
      <c r="AQ137">
        <v>143.2478713555</v>
      </c>
      <c r="AR137">
        <v>134.13574251790001</v>
      </c>
      <c r="AS137">
        <v>127.5683179426</v>
      </c>
      <c r="AT137">
        <v>122.93095756149999</v>
      </c>
      <c r="AU137">
        <v>119.6016124379</v>
      </c>
      <c r="AV137">
        <v>117.01108395519999</v>
      </c>
      <c r="AW137">
        <v>114.6473611255</v>
      </c>
      <c r="AX137">
        <v>112.0315126055</v>
      </c>
      <c r="AY137">
        <v>108.6869016405</v>
      </c>
      <c r="AZ137">
        <v>108.54900665149999</v>
      </c>
      <c r="BA137">
        <v>100.6492763408</v>
      </c>
      <c r="BB137">
        <v>91.585072870900007</v>
      </c>
      <c r="BC137">
        <v>80.759742628200001</v>
      </c>
      <c r="BD137">
        <v>67.884439718300001</v>
      </c>
      <c r="BE137">
        <v>53.149878525600002</v>
      </c>
      <c r="BF137">
        <v>37.341257878699999</v>
      </c>
      <c r="BG137">
        <v>21.843664313200001</v>
      </c>
      <c r="BH137">
        <v>8.5684979739999996</v>
      </c>
      <c r="BI137">
        <v>4.8733999999999998E-6</v>
      </c>
    </row>
    <row r="138" spans="1:61" x14ac:dyDescent="0.15">
      <c r="A138" t="s">
        <v>338</v>
      </c>
      <c r="B138">
        <v>3.7750875699999999E-2</v>
      </c>
      <c r="C138">
        <v>3.1405983899999997E-2</v>
      </c>
      <c r="D138">
        <v>2.77299752E-2</v>
      </c>
      <c r="E138">
        <v>2.5403967400000001E-2</v>
      </c>
      <c r="F138">
        <v>2.3795426000000001E-2</v>
      </c>
      <c r="G138">
        <v>2.2586125299999999E-2</v>
      </c>
      <c r="H138">
        <v>2.1612016099999999E-2</v>
      </c>
      <c r="I138">
        <v>2.0788435800000001E-2</v>
      </c>
      <c r="J138">
        <v>2.0073785899999998E-2</v>
      </c>
      <c r="K138">
        <v>1.94522328E-2</v>
      </c>
      <c r="L138">
        <v>1.8926985600000001E-2</v>
      </c>
      <c r="M138">
        <v>1.8520947100000001E-2</v>
      </c>
      <c r="N138">
        <v>1.8273356800000001E-2</v>
      </c>
      <c r="O138">
        <v>1.7926891800000001E-2</v>
      </c>
      <c r="P138">
        <v>1.75020377E-2</v>
      </c>
      <c r="Q138">
        <v>1.70407666E-2</v>
      </c>
      <c r="R138">
        <v>1.6566243099999999E-2</v>
      </c>
      <c r="S138">
        <v>1.6091204200000001E-2</v>
      </c>
      <c r="T138">
        <v>1.56251172E-2</v>
      </c>
      <c r="U138">
        <v>1.5169571499999999E-2</v>
      </c>
      <c r="V138">
        <v>1.47249649E-2</v>
      </c>
      <c r="W138">
        <v>1.42907369E-2</v>
      </c>
      <c r="X138">
        <v>1.38652775E-2</v>
      </c>
      <c r="Y138">
        <v>1.3445502E-2</v>
      </c>
      <c r="Z138">
        <v>1.30259665E-2</v>
      </c>
      <c r="AA138">
        <v>1.25972667E-2</v>
      </c>
      <c r="AB138">
        <v>1.2143256200000001E-2</v>
      </c>
      <c r="AC138">
        <v>1.1636335500000001E-2</v>
      </c>
      <c r="AD138">
        <v>1.1436812399999999E-2</v>
      </c>
      <c r="AE138">
        <v>1.12910626E-2</v>
      </c>
      <c r="AF138">
        <v>1.1098566299999999E-2</v>
      </c>
      <c r="AG138">
        <v>1.0876241700000001E-2</v>
      </c>
      <c r="AH138">
        <v>1.0634604000000001E-2</v>
      </c>
      <c r="AI138">
        <v>1.0380720899999999E-2</v>
      </c>
      <c r="AJ138">
        <v>1.0119869E-2</v>
      </c>
      <c r="AK138">
        <v>9.8565267999999994E-3</v>
      </c>
      <c r="AL138">
        <v>9.5950915999999994E-3</v>
      </c>
      <c r="AM138">
        <v>9.3405863000000002E-3</v>
      </c>
      <c r="AN138">
        <v>9.1004299E-3</v>
      </c>
      <c r="AO138">
        <v>8.8450525000000006E-3</v>
      </c>
      <c r="AP138">
        <v>8.5648394999999992E-3</v>
      </c>
      <c r="AQ138">
        <v>8.2787942E-3</v>
      </c>
      <c r="AR138">
        <v>7.9986779000000008E-3</v>
      </c>
      <c r="AS138">
        <v>7.7290830999999999E-3</v>
      </c>
      <c r="AT138">
        <v>7.4683099000000001E-3</v>
      </c>
      <c r="AU138">
        <v>7.2090056000000003E-3</v>
      </c>
      <c r="AV138">
        <v>6.9376168999999996E-3</v>
      </c>
      <c r="AW138">
        <v>6.6319164E-3</v>
      </c>
      <c r="AX138">
        <v>6.2558589999999999E-3</v>
      </c>
      <c r="AY138">
        <v>1.9478246099999999E-2</v>
      </c>
      <c r="AZ138">
        <v>2.6852415999999999E-3</v>
      </c>
      <c r="BA138">
        <v>3.5626453999999998E-3</v>
      </c>
      <c r="BB138">
        <v>4.1756503E-3</v>
      </c>
      <c r="BC138">
        <v>4.5830623000000003E-3</v>
      </c>
      <c r="BD138">
        <v>4.8315993000000003E-3</v>
      </c>
      <c r="BE138">
        <v>4.9556480999999996E-3</v>
      </c>
      <c r="BF138">
        <v>4.9795137000000003E-3</v>
      </c>
      <c r="BG138">
        <v>4.9205259999999997E-3</v>
      </c>
      <c r="BH138">
        <v>4.7919000999999996E-3</v>
      </c>
      <c r="BI138">
        <v>0</v>
      </c>
    </row>
    <row r="139" spans="1:61" x14ac:dyDescent="0.15">
      <c r="A139" t="s">
        <v>335</v>
      </c>
      <c r="B139">
        <v>74.488472464599994</v>
      </c>
      <c r="C139">
        <v>88.880125692700005</v>
      </c>
      <c r="D139">
        <v>102.6743337372</v>
      </c>
      <c r="E139">
        <v>116.3205446807</v>
      </c>
      <c r="F139">
        <v>130.09164397160001</v>
      </c>
      <c r="G139">
        <v>144.1369443637</v>
      </c>
      <c r="H139">
        <v>158.52328738809999</v>
      </c>
      <c r="I139">
        <v>173.26308668569999</v>
      </c>
      <c r="J139">
        <v>188.33263955320001</v>
      </c>
      <c r="K139">
        <v>203.68421937479999</v>
      </c>
      <c r="L139">
        <v>219.25504272200001</v>
      </c>
      <c r="M139">
        <v>234.9762274874</v>
      </c>
      <c r="N139">
        <v>250.7858586925</v>
      </c>
      <c r="O139">
        <v>266.63797966089999</v>
      </c>
      <c r="P139">
        <v>282.25984244469998</v>
      </c>
      <c r="Q139">
        <v>297.38440545579999</v>
      </c>
      <c r="R139">
        <v>311.77323555269999</v>
      </c>
      <c r="S139">
        <v>325.20552972230001</v>
      </c>
      <c r="T139">
        <v>337.47373728999997</v>
      </c>
      <c r="U139">
        <v>348.38834925999998</v>
      </c>
      <c r="V139">
        <v>357.7652460356</v>
      </c>
      <c r="W139">
        <v>365.42940263359998</v>
      </c>
      <c r="X139">
        <v>371.22051564869997</v>
      </c>
      <c r="Y139">
        <v>375.00071198310002</v>
      </c>
      <c r="Z139">
        <v>376.66459756440003</v>
      </c>
      <c r="AA139">
        <v>376.15196387010002</v>
      </c>
      <c r="AB139">
        <v>373.46349195599998</v>
      </c>
      <c r="AC139">
        <v>368.67976842489998</v>
      </c>
      <c r="AD139">
        <v>361.9838251182</v>
      </c>
      <c r="AE139">
        <v>354.39984730359998</v>
      </c>
      <c r="AF139">
        <v>343.49541131490002</v>
      </c>
      <c r="AG139">
        <v>329.475850186</v>
      </c>
      <c r="AH139">
        <v>312.69523541119997</v>
      </c>
      <c r="AI139">
        <v>293.64462335799999</v>
      </c>
      <c r="AJ139">
        <v>272.93755072689999</v>
      </c>
      <c r="AK139">
        <v>251.28798021989999</v>
      </c>
      <c r="AL139">
        <v>229.4760264196</v>
      </c>
      <c r="AM139">
        <v>208.29634735639999</v>
      </c>
      <c r="AN139">
        <v>188.48315644940001</v>
      </c>
      <c r="AO139">
        <v>170.6051268997</v>
      </c>
      <c r="AP139">
        <v>155.37045582490001</v>
      </c>
      <c r="AQ139">
        <v>143.24787136929999</v>
      </c>
      <c r="AR139">
        <v>134.1357425221</v>
      </c>
      <c r="AS139">
        <v>127.56831795239999</v>
      </c>
      <c r="AT139">
        <v>122.93095756949999</v>
      </c>
      <c r="AU139">
        <v>119.60161244139999</v>
      </c>
      <c r="AV139">
        <v>117.01108395599999</v>
      </c>
      <c r="AW139">
        <v>114.6473611186</v>
      </c>
      <c r="AX139">
        <v>112.0315125926</v>
      </c>
      <c r="AY139">
        <v>108.68690163479999</v>
      </c>
      <c r="AZ139">
        <v>108.5490066525</v>
      </c>
      <c r="BA139">
        <v>100.6492763418</v>
      </c>
      <c r="BB139">
        <v>91.585072868699996</v>
      </c>
      <c r="BC139">
        <v>80.759742630600002</v>
      </c>
      <c r="BD139">
        <v>67.884439719400007</v>
      </c>
      <c r="BE139">
        <v>53.149878527799999</v>
      </c>
      <c r="BF139">
        <v>37.3412578772</v>
      </c>
      <c r="BG139">
        <v>21.843664306000001</v>
      </c>
      <c r="BH139">
        <v>8.5684979768999998</v>
      </c>
      <c r="BI139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92D050"/>
  </sheetPr>
  <dimension ref="A1:BJ145"/>
  <sheetViews>
    <sheetView workbookViewId="0">
      <pane xSplit="2" ySplit="2" topLeftCell="C108" activePane="bottomRight" state="frozen"/>
      <selection pane="topRight" activeCell="C1" sqref="C1"/>
      <selection pane="bottomLeft" activeCell="A3" sqref="A3"/>
      <selection pane="bottomRight" activeCell="D146" sqref="D146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e">
        <f>#REF!</f>
        <v>#REF!</v>
      </c>
      <c r="B3" t="str">
        <f>GAMSbase!A3</f>
        <v>** World Economic Parameters</v>
      </c>
      <c r="C3" s="40" t="str">
        <f>IFERROR(#REF!/GAMSstern!B3,"")</f>
        <v/>
      </c>
      <c r="D3" s="40" t="str">
        <f>IFERROR(#REF!/GAMSstern!C3,"")</f>
        <v/>
      </c>
      <c r="E3" s="40" t="str">
        <f>IFERROR(#REF!/GAMSstern!D3,"")</f>
        <v/>
      </c>
      <c r="F3" s="40" t="str">
        <f>IFERROR(#REF!/GAMSstern!E3,"")</f>
        <v/>
      </c>
      <c r="G3" s="40" t="str">
        <f>IFERROR(#REF!/GAMSstern!F3,"")</f>
        <v/>
      </c>
      <c r="H3" s="40" t="str">
        <f>IFERROR(#REF!/GAMSstern!G3,"")</f>
        <v/>
      </c>
      <c r="I3" s="40" t="str">
        <f>IFERROR(#REF!/GAMSstern!H3,"")</f>
        <v/>
      </c>
      <c r="J3" s="40" t="str">
        <f>IFERROR(#REF!/GAMSstern!I3,"")</f>
        <v/>
      </c>
      <c r="K3" s="40" t="str">
        <f>IFERROR(#REF!/GAMSstern!J3,"")</f>
        <v/>
      </c>
      <c r="L3" s="40" t="str">
        <f>IFERROR(#REF!/GAMSstern!K3,"")</f>
        <v/>
      </c>
      <c r="M3" s="40" t="str">
        <f>IFERROR(#REF!/GAMSstern!L3,"")</f>
        <v/>
      </c>
      <c r="N3" s="40" t="str">
        <f>IFERROR(#REF!/GAMSstern!M3,"")</f>
        <v/>
      </c>
      <c r="O3" s="40" t="str">
        <f>IFERROR(#REF!/GAMSstern!N3,"")</f>
        <v/>
      </c>
      <c r="P3" s="40" t="str">
        <f>IFERROR(#REF!/GAMSstern!O3,"")</f>
        <v/>
      </c>
      <c r="Q3" s="40" t="str">
        <f>IFERROR(#REF!/GAMSstern!P3,"")</f>
        <v/>
      </c>
      <c r="R3" s="40" t="str">
        <f>IFERROR(#REF!/GAMSstern!Q3,"")</f>
        <v/>
      </c>
      <c r="S3" s="40" t="str">
        <f>IFERROR(#REF!/GAMSstern!R3,"")</f>
        <v/>
      </c>
      <c r="T3" s="40" t="str">
        <f>IFERROR(#REF!/GAMSstern!S3,"")</f>
        <v/>
      </c>
      <c r="U3" s="40" t="str">
        <f>IFERROR(#REF!/GAMSstern!T3,"")</f>
        <v/>
      </c>
      <c r="V3" s="40" t="str">
        <f>IFERROR(#REF!/GAMSstern!U3,"")</f>
        <v/>
      </c>
      <c r="W3" s="40" t="str">
        <f>IFERROR(#REF!/GAMSstern!V3,"")</f>
        <v/>
      </c>
      <c r="X3" s="40" t="str">
        <f>IFERROR(#REF!/GAMSstern!W3,"")</f>
        <v/>
      </c>
      <c r="Y3" s="40" t="str">
        <f>IFERROR(#REF!/GAMSstern!X3,"")</f>
        <v/>
      </c>
      <c r="Z3" s="40" t="str">
        <f>IFERROR(#REF!/GAMSstern!Y3,"")</f>
        <v/>
      </c>
      <c r="AA3" s="40" t="str">
        <f>IFERROR(#REF!/GAMSstern!Z3,"")</f>
        <v/>
      </c>
      <c r="AB3" s="40" t="str">
        <f>IFERROR(#REF!/GAMSstern!AA3,"")</f>
        <v/>
      </c>
      <c r="AC3" s="40" t="str">
        <f>IFERROR(#REF!/GAMSstern!AB3,"")</f>
        <v/>
      </c>
      <c r="AD3" s="40" t="str">
        <f>IFERROR(#REF!/GAMSstern!AC3,"")</f>
        <v/>
      </c>
      <c r="AE3" s="40" t="str">
        <f>IFERROR(#REF!/GAMSstern!AD3,"")</f>
        <v/>
      </c>
      <c r="AF3" s="40" t="str">
        <f>IFERROR(#REF!/GAMSstern!AE3,"")</f>
        <v/>
      </c>
      <c r="AG3" s="40" t="str">
        <f>IFERROR(#REF!/GAMSstern!AF3,"")</f>
        <v/>
      </c>
      <c r="AH3" s="40" t="str">
        <f>IFERROR(#REF!/GAMSstern!AG3,"")</f>
        <v/>
      </c>
      <c r="AI3" s="40" t="str">
        <f>IFERROR(#REF!/GAMSstern!AH3,"")</f>
        <v/>
      </c>
      <c r="AJ3" s="40" t="str">
        <f>IFERROR(#REF!/GAMSstern!AI3,"")</f>
        <v/>
      </c>
      <c r="AK3" s="40" t="str">
        <f>IFERROR(#REF!/GAMSstern!AJ3,"")</f>
        <v/>
      </c>
      <c r="AL3" s="40" t="str">
        <f>IFERROR(#REF!/GAMSstern!AK3,"")</f>
        <v/>
      </c>
      <c r="AM3" s="40" t="str">
        <f>IFERROR(#REF!/GAMSstern!AL3,"")</f>
        <v/>
      </c>
      <c r="AN3" s="40" t="str">
        <f>IFERROR(#REF!/GAMSstern!AM3,"")</f>
        <v/>
      </c>
      <c r="AO3" s="40" t="str">
        <f>IFERROR(#REF!/GAMSstern!AN3,"")</f>
        <v/>
      </c>
      <c r="AP3" s="40" t="str">
        <f>IFERROR(#REF!/GAMSstern!AO3,"")</f>
        <v/>
      </c>
      <c r="AQ3" s="40" t="str">
        <f>IFERROR(#REF!/GAMSstern!AP3,"")</f>
        <v/>
      </c>
      <c r="AR3" s="40" t="str">
        <f>IFERROR(#REF!/GAMSstern!AQ3,"")</f>
        <v/>
      </c>
      <c r="AS3" s="40" t="str">
        <f>IFERROR(#REF!/GAMSstern!AR3,"")</f>
        <v/>
      </c>
      <c r="AT3" s="40" t="str">
        <f>IFERROR(#REF!/GAMSstern!AS3,"")</f>
        <v/>
      </c>
      <c r="AU3" s="40" t="str">
        <f>IFERROR(#REF!/GAMSstern!AT3,"")</f>
        <v/>
      </c>
      <c r="AV3" s="40" t="str">
        <f>IFERROR(#REF!/GAMSstern!AU3,"")</f>
        <v/>
      </c>
      <c r="AW3" s="40" t="str">
        <f>IFERROR(#REF!/GAMSstern!AV3,"")</f>
        <v/>
      </c>
      <c r="AX3" s="40" t="str">
        <f>IFERROR(#REF!/GAMSstern!AW3,"")</f>
        <v/>
      </c>
      <c r="AY3" s="40" t="str">
        <f>IFERROR(#REF!/GAMSstern!AX3,"")</f>
        <v/>
      </c>
      <c r="AZ3" s="40" t="str">
        <f>IFERROR(#REF!/GAMSstern!AY3,"")</f>
        <v/>
      </c>
      <c r="BA3" s="40" t="str">
        <f>IFERROR(#REF!/GAMSstern!AZ3,"")</f>
        <v/>
      </c>
      <c r="BB3" s="40" t="str">
        <f>IFERROR(#REF!/GAMSstern!BA3,"")</f>
        <v/>
      </c>
      <c r="BC3" s="40" t="str">
        <f>IFERROR(#REF!/GAMSstern!BB3,"")</f>
        <v/>
      </c>
      <c r="BD3" s="40" t="str">
        <f>IFERROR(#REF!/GAMSstern!BC3,"")</f>
        <v/>
      </c>
      <c r="BE3" s="40" t="str">
        <f>IFERROR(#REF!/GAMSstern!BD3,"")</f>
        <v/>
      </c>
      <c r="BF3" s="40" t="str">
        <f>IFERROR(#REF!/GAMSstern!BE3,"")</f>
        <v/>
      </c>
      <c r="BG3" s="40" t="str">
        <f>IFERROR(#REF!/GAMSstern!BF3,"")</f>
        <v/>
      </c>
      <c r="BH3" s="40" t="str">
        <f>IFERROR(#REF!/GAMSstern!BG3,"")</f>
        <v/>
      </c>
      <c r="BI3" s="40" t="str">
        <f>IFERROR(#REF!/GAMSstern!BH3,"")</f>
        <v/>
      </c>
      <c r="BJ3" s="40" t="str">
        <f>IFERROR(#REF!/GAMSstern!BI3,"")</f>
        <v/>
      </c>
    </row>
    <row r="4" spans="1:62" x14ac:dyDescent="0.15">
      <c r="A4" t="e">
        <f>#REF!</f>
        <v>#REF!</v>
      </c>
      <c r="B4" t="str">
        <f>GAMSbase!A4</f>
        <v>* OUTPUT AND CAPTIAL ACCUMULATION</v>
      </c>
      <c r="C4" s="40" t="str">
        <f>IFERROR(#REF!/GAMSstern!B4,"")</f>
        <v/>
      </c>
      <c r="D4" s="40" t="str">
        <f>IFERROR(#REF!/GAMSstern!C4,"")</f>
        <v/>
      </c>
      <c r="E4" s="40" t="str">
        <f>IFERROR(#REF!/GAMSstern!D4,"")</f>
        <v/>
      </c>
      <c r="F4" s="40" t="str">
        <f>IFERROR(#REF!/GAMSstern!E4,"")</f>
        <v/>
      </c>
      <c r="G4" s="40" t="str">
        <f>IFERROR(#REF!/GAMSstern!F4,"")</f>
        <v/>
      </c>
      <c r="H4" s="40" t="str">
        <f>IFERROR(#REF!/GAMSstern!G4,"")</f>
        <v/>
      </c>
      <c r="I4" s="40" t="str">
        <f>IFERROR(#REF!/GAMSstern!H4,"")</f>
        <v/>
      </c>
      <c r="J4" s="40" t="str">
        <f>IFERROR(#REF!/GAMSstern!I4,"")</f>
        <v/>
      </c>
      <c r="K4" s="40" t="str">
        <f>IFERROR(#REF!/GAMSstern!J4,"")</f>
        <v/>
      </c>
      <c r="L4" s="40" t="str">
        <f>IFERROR(#REF!/GAMSstern!K4,"")</f>
        <v/>
      </c>
      <c r="M4" s="40" t="str">
        <f>IFERROR(#REF!/GAMSstern!L4,"")</f>
        <v/>
      </c>
      <c r="N4" s="40" t="str">
        <f>IFERROR(#REF!/GAMSstern!M4,"")</f>
        <v/>
      </c>
      <c r="O4" s="40" t="str">
        <f>IFERROR(#REF!/GAMSstern!N4,"")</f>
        <v/>
      </c>
      <c r="P4" s="40" t="str">
        <f>IFERROR(#REF!/GAMSstern!O4,"")</f>
        <v/>
      </c>
      <c r="Q4" s="40" t="str">
        <f>IFERROR(#REF!/GAMSstern!P4,"")</f>
        <v/>
      </c>
      <c r="R4" s="40" t="str">
        <f>IFERROR(#REF!/GAMSstern!Q4,"")</f>
        <v/>
      </c>
      <c r="S4" s="40" t="str">
        <f>IFERROR(#REF!/GAMSstern!R4,"")</f>
        <v/>
      </c>
      <c r="T4" s="40" t="str">
        <f>IFERROR(#REF!/GAMSstern!S4,"")</f>
        <v/>
      </c>
      <c r="U4" s="40" t="str">
        <f>IFERROR(#REF!/GAMSstern!T4,"")</f>
        <v/>
      </c>
      <c r="V4" s="40" t="str">
        <f>IFERROR(#REF!/GAMSstern!U4,"")</f>
        <v/>
      </c>
      <c r="W4" s="40" t="str">
        <f>IFERROR(#REF!/GAMSstern!V4,"")</f>
        <v/>
      </c>
      <c r="X4" s="40" t="str">
        <f>IFERROR(#REF!/GAMSstern!W4,"")</f>
        <v/>
      </c>
      <c r="Y4" s="40" t="str">
        <f>IFERROR(#REF!/GAMSstern!X4,"")</f>
        <v/>
      </c>
      <c r="Z4" s="40" t="str">
        <f>IFERROR(#REF!/GAMSstern!Y4,"")</f>
        <v/>
      </c>
      <c r="AA4" s="40" t="str">
        <f>IFERROR(#REF!/GAMSstern!Z4,"")</f>
        <v/>
      </c>
      <c r="AB4" s="40" t="str">
        <f>IFERROR(#REF!/GAMSstern!AA4,"")</f>
        <v/>
      </c>
      <c r="AC4" s="40" t="str">
        <f>IFERROR(#REF!/GAMSstern!AB4,"")</f>
        <v/>
      </c>
      <c r="AD4" s="40" t="str">
        <f>IFERROR(#REF!/GAMSstern!AC4,"")</f>
        <v/>
      </c>
      <c r="AE4" s="40" t="str">
        <f>IFERROR(#REF!/GAMSstern!AD4,"")</f>
        <v/>
      </c>
      <c r="AF4" s="40" t="str">
        <f>IFERROR(#REF!/GAMSstern!AE4,"")</f>
        <v/>
      </c>
      <c r="AG4" s="40" t="str">
        <f>IFERROR(#REF!/GAMSstern!AF4,"")</f>
        <v/>
      </c>
      <c r="AH4" s="40" t="str">
        <f>IFERROR(#REF!/GAMSstern!AG4,"")</f>
        <v/>
      </c>
      <c r="AI4" s="40" t="str">
        <f>IFERROR(#REF!/GAMSstern!AH4,"")</f>
        <v/>
      </c>
      <c r="AJ4" s="40" t="str">
        <f>IFERROR(#REF!/GAMSstern!AI4,"")</f>
        <v/>
      </c>
      <c r="AK4" s="40" t="str">
        <f>IFERROR(#REF!/GAMSstern!AJ4,"")</f>
        <v/>
      </c>
      <c r="AL4" s="40" t="str">
        <f>IFERROR(#REF!/GAMSstern!AK4,"")</f>
        <v/>
      </c>
      <c r="AM4" s="40" t="str">
        <f>IFERROR(#REF!/GAMSstern!AL4,"")</f>
        <v/>
      </c>
      <c r="AN4" s="40" t="str">
        <f>IFERROR(#REF!/GAMSstern!AM4,"")</f>
        <v/>
      </c>
      <c r="AO4" s="40" t="str">
        <f>IFERROR(#REF!/GAMSstern!AN4,"")</f>
        <v/>
      </c>
      <c r="AP4" s="40" t="str">
        <f>IFERROR(#REF!/GAMSstern!AO4,"")</f>
        <v/>
      </c>
      <c r="AQ4" s="40" t="str">
        <f>IFERROR(#REF!/GAMSstern!AP4,"")</f>
        <v/>
      </c>
      <c r="AR4" s="40" t="str">
        <f>IFERROR(#REF!/GAMSstern!AQ4,"")</f>
        <v/>
      </c>
      <c r="AS4" s="40" t="str">
        <f>IFERROR(#REF!/GAMSstern!AR4,"")</f>
        <v/>
      </c>
      <c r="AT4" s="40" t="str">
        <f>IFERROR(#REF!/GAMSstern!AS4,"")</f>
        <v/>
      </c>
      <c r="AU4" s="40" t="str">
        <f>IFERROR(#REF!/GAMSstern!AT4,"")</f>
        <v/>
      </c>
      <c r="AV4" s="40" t="str">
        <f>IFERROR(#REF!/GAMSstern!AU4,"")</f>
        <v/>
      </c>
      <c r="AW4" s="40" t="str">
        <f>IFERROR(#REF!/GAMSstern!AV4,"")</f>
        <v/>
      </c>
      <c r="AX4" s="40" t="str">
        <f>IFERROR(#REF!/GAMSstern!AW4,"")</f>
        <v/>
      </c>
      <c r="AY4" s="40" t="str">
        <f>IFERROR(#REF!/GAMSstern!AX4,"")</f>
        <v/>
      </c>
      <c r="AZ4" s="40" t="str">
        <f>IFERROR(#REF!/GAMSstern!AY4,"")</f>
        <v/>
      </c>
      <c r="BA4" s="40" t="str">
        <f>IFERROR(#REF!/GAMSstern!AZ4,"")</f>
        <v/>
      </c>
      <c r="BB4" s="40" t="str">
        <f>IFERROR(#REF!/GAMSstern!BA4,"")</f>
        <v/>
      </c>
      <c r="BC4" s="40" t="str">
        <f>IFERROR(#REF!/GAMSstern!BB4,"")</f>
        <v/>
      </c>
      <c r="BD4" s="40" t="str">
        <f>IFERROR(#REF!/GAMSstern!BC4,"")</f>
        <v/>
      </c>
      <c r="BE4" s="40" t="str">
        <f>IFERROR(#REF!/GAMSstern!BD4,"")</f>
        <v/>
      </c>
      <c r="BF4" s="40" t="str">
        <f>IFERROR(#REF!/GAMSstern!BE4,"")</f>
        <v/>
      </c>
      <c r="BG4" s="40" t="str">
        <f>IFERROR(#REF!/GAMSstern!BF4,"")</f>
        <v/>
      </c>
      <c r="BH4" s="40" t="str">
        <f>IFERROR(#REF!/GAMSstern!BG4,"")</f>
        <v/>
      </c>
      <c r="BI4" s="40" t="str">
        <f>IFERROR(#REF!/GAMSstern!BH4,"")</f>
        <v/>
      </c>
      <c r="BJ4" s="40" t="str">
        <f>IFERROR(#REF!/GAMSstern!BI4,"")</f>
        <v/>
      </c>
    </row>
    <row r="5" spans="1:62" x14ac:dyDescent="0.15">
      <c r="A5" t="e">
        <f>#REF!</f>
        <v>#REF!</v>
      </c>
      <c r="B5" t="str">
        <f>GAMSbase!A5</f>
        <v>Capital Share</v>
      </c>
      <c r="C5" s="40" t="str">
        <f>IFERROR(#REF!/GAMSstern!B5,"")</f>
        <v/>
      </c>
      <c r="D5" s="40" t="str">
        <f>IFERROR(#REF!/GAMSstern!C5,"")</f>
        <v/>
      </c>
      <c r="E5" s="40" t="str">
        <f>IFERROR(#REF!/GAMSstern!D5,"")</f>
        <v/>
      </c>
      <c r="F5" s="40" t="str">
        <f>IFERROR(#REF!/GAMSstern!E5,"")</f>
        <v/>
      </c>
      <c r="G5" s="40" t="str">
        <f>IFERROR(#REF!/GAMSstern!F5,"")</f>
        <v/>
      </c>
      <c r="H5" s="40" t="str">
        <f>IFERROR(#REF!/GAMSstern!G5,"")</f>
        <v/>
      </c>
      <c r="I5" s="40" t="str">
        <f>IFERROR(#REF!/GAMSstern!H5,"")</f>
        <v/>
      </c>
      <c r="J5" s="40" t="str">
        <f>IFERROR(#REF!/GAMSstern!I5,"")</f>
        <v/>
      </c>
      <c r="K5" s="40" t="str">
        <f>IFERROR(#REF!/GAMSstern!J5,"")</f>
        <v/>
      </c>
      <c r="L5" s="40" t="str">
        <f>IFERROR(#REF!/GAMSstern!K5,"")</f>
        <v/>
      </c>
      <c r="M5" s="40" t="str">
        <f>IFERROR(#REF!/GAMSstern!L5,"")</f>
        <v/>
      </c>
      <c r="N5" s="40" t="str">
        <f>IFERROR(#REF!/GAMSstern!M5,"")</f>
        <v/>
      </c>
      <c r="O5" s="40" t="str">
        <f>IFERROR(#REF!/GAMSstern!N5,"")</f>
        <v/>
      </c>
      <c r="P5" s="40" t="str">
        <f>IFERROR(#REF!/GAMSstern!O5,"")</f>
        <v/>
      </c>
      <c r="Q5" s="40" t="str">
        <f>IFERROR(#REF!/GAMSstern!P5,"")</f>
        <v/>
      </c>
      <c r="R5" s="40" t="str">
        <f>IFERROR(#REF!/GAMSstern!Q5,"")</f>
        <v/>
      </c>
      <c r="S5" s="40" t="str">
        <f>IFERROR(#REF!/GAMSstern!R5,"")</f>
        <v/>
      </c>
      <c r="T5" s="40" t="str">
        <f>IFERROR(#REF!/GAMSstern!S5,"")</f>
        <v/>
      </c>
      <c r="U5" s="40" t="str">
        <f>IFERROR(#REF!/GAMSstern!T5,"")</f>
        <v/>
      </c>
      <c r="V5" s="40" t="str">
        <f>IFERROR(#REF!/GAMSstern!U5,"")</f>
        <v/>
      </c>
      <c r="W5" s="40" t="str">
        <f>IFERROR(#REF!/GAMSstern!V5,"")</f>
        <v/>
      </c>
      <c r="X5" s="40" t="str">
        <f>IFERROR(#REF!/GAMSstern!W5,"")</f>
        <v/>
      </c>
      <c r="Y5" s="40" t="str">
        <f>IFERROR(#REF!/GAMSstern!X5,"")</f>
        <v/>
      </c>
      <c r="Z5" s="40" t="str">
        <f>IFERROR(#REF!/GAMSstern!Y5,"")</f>
        <v/>
      </c>
      <c r="AA5" s="40" t="str">
        <f>IFERROR(#REF!/GAMSstern!Z5,"")</f>
        <v/>
      </c>
      <c r="AB5" s="40" t="str">
        <f>IFERROR(#REF!/GAMSstern!AA5,"")</f>
        <v/>
      </c>
      <c r="AC5" s="40" t="str">
        <f>IFERROR(#REF!/GAMSstern!AB5,"")</f>
        <v/>
      </c>
      <c r="AD5" s="40" t="str">
        <f>IFERROR(#REF!/GAMSstern!AC5,"")</f>
        <v/>
      </c>
      <c r="AE5" s="40" t="str">
        <f>IFERROR(#REF!/GAMSstern!AD5,"")</f>
        <v/>
      </c>
      <c r="AF5" s="40" t="str">
        <f>IFERROR(#REF!/GAMSstern!AE5,"")</f>
        <v/>
      </c>
      <c r="AG5" s="40" t="str">
        <f>IFERROR(#REF!/GAMSstern!AF5,"")</f>
        <v/>
      </c>
      <c r="AH5" s="40" t="str">
        <f>IFERROR(#REF!/GAMSstern!AG5,"")</f>
        <v/>
      </c>
      <c r="AI5" s="40" t="str">
        <f>IFERROR(#REF!/GAMSstern!AH5,"")</f>
        <v/>
      </c>
      <c r="AJ5" s="40" t="str">
        <f>IFERROR(#REF!/GAMSstern!AI5,"")</f>
        <v/>
      </c>
      <c r="AK5" s="40" t="str">
        <f>IFERROR(#REF!/GAMSstern!AJ5,"")</f>
        <v/>
      </c>
      <c r="AL5" s="40" t="str">
        <f>IFERROR(#REF!/GAMSstern!AK5,"")</f>
        <v/>
      </c>
      <c r="AM5" s="40" t="str">
        <f>IFERROR(#REF!/GAMSstern!AL5,"")</f>
        <v/>
      </c>
      <c r="AN5" s="40" t="str">
        <f>IFERROR(#REF!/GAMSstern!AM5,"")</f>
        <v/>
      </c>
      <c r="AO5" s="40" t="str">
        <f>IFERROR(#REF!/GAMSstern!AN5,"")</f>
        <v/>
      </c>
      <c r="AP5" s="40" t="str">
        <f>IFERROR(#REF!/GAMSstern!AO5,"")</f>
        <v/>
      </c>
      <c r="AQ5" s="40" t="str">
        <f>IFERROR(#REF!/GAMSstern!AP5,"")</f>
        <v/>
      </c>
      <c r="AR5" s="40" t="str">
        <f>IFERROR(#REF!/GAMSstern!AQ5,"")</f>
        <v/>
      </c>
      <c r="AS5" s="40" t="str">
        <f>IFERROR(#REF!/GAMSstern!AR5,"")</f>
        <v/>
      </c>
      <c r="AT5" s="40" t="str">
        <f>IFERROR(#REF!/GAMSstern!AS5,"")</f>
        <v/>
      </c>
      <c r="AU5" s="40" t="str">
        <f>IFERROR(#REF!/GAMSstern!AT5,"")</f>
        <v/>
      </c>
      <c r="AV5" s="40" t="str">
        <f>IFERROR(#REF!/GAMSstern!AU5,"")</f>
        <v/>
      </c>
      <c r="AW5" s="40" t="str">
        <f>IFERROR(#REF!/GAMSstern!AV5,"")</f>
        <v/>
      </c>
      <c r="AX5" s="40" t="str">
        <f>IFERROR(#REF!/GAMSstern!AW5,"")</f>
        <v/>
      </c>
      <c r="AY5" s="40" t="str">
        <f>IFERROR(#REF!/GAMSstern!AX5,"")</f>
        <v/>
      </c>
      <c r="AZ5" s="40" t="str">
        <f>IFERROR(#REF!/GAMSstern!AY5,"")</f>
        <v/>
      </c>
      <c r="BA5" s="40" t="str">
        <f>IFERROR(#REF!/GAMSstern!AZ5,"")</f>
        <v/>
      </c>
      <c r="BB5" s="40" t="str">
        <f>IFERROR(#REF!/GAMSstern!BA5,"")</f>
        <v/>
      </c>
      <c r="BC5" s="40" t="str">
        <f>IFERROR(#REF!/GAMSstern!BB5,"")</f>
        <v/>
      </c>
      <c r="BD5" s="40" t="str">
        <f>IFERROR(#REF!/GAMSstern!BC5,"")</f>
        <v/>
      </c>
      <c r="BE5" s="40" t="str">
        <f>IFERROR(#REF!/GAMSstern!BD5,"")</f>
        <v/>
      </c>
      <c r="BF5" s="40" t="str">
        <f>IFERROR(#REF!/GAMSstern!BE5,"")</f>
        <v/>
      </c>
      <c r="BG5" s="40" t="str">
        <f>IFERROR(#REF!/GAMSstern!BF5,"")</f>
        <v/>
      </c>
      <c r="BH5" s="40" t="str">
        <f>IFERROR(#REF!/GAMSstern!BG5,"")</f>
        <v/>
      </c>
      <c r="BI5" s="40" t="str">
        <f>IFERROR(#REF!/GAMSstern!BH5,"")</f>
        <v/>
      </c>
      <c r="BJ5" s="40" t="str">
        <f>IFERROR(#REF!/GAMSstern!BI5,"")</f>
        <v/>
      </c>
    </row>
    <row r="6" spans="1:62" x14ac:dyDescent="0.15">
      <c r="A6" t="e">
        <f>#REF!</f>
        <v>#REF!</v>
      </c>
      <c r="B6" t="str">
        <f>GAMSbase!A6</f>
        <v>Depreciation</v>
      </c>
      <c r="C6" s="40" t="str">
        <f>IFERROR(#REF!/GAMSstern!B6,"")</f>
        <v/>
      </c>
      <c r="D6" s="40" t="str">
        <f>IFERROR(#REF!/GAMSstern!C6,"")</f>
        <v/>
      </c>
      <c r="E6" s="40" t="str">
        <f>IFERROR(#REF!/GAMSstern!D6,"")</f>
        <v/>
      </c>
      <c r="F6" s="40" t="str">
        <f>IFERROR(#REF!/GAMSstern!E6,"")</f>
        <v/>
      </c>
      <c r="G6" s="40" t="str">
        <f>IFERROR(#REF!/GAMSstern!F6,"")</f>
        <v/>
      </c>
      <c r="H6" s="40" t="str">
        <f>IFERROR(#REF!/GAMSstern!G6,"")</f>
        <v/>
      </c>
      <c r="I6" s="40" t="str">
        <f>IFERROR(#REF!/GAMSstern!H6,"")</f>
        <v/>
      </c>
      <c r="J6" s="40" t="str">
        <f>IFERROR(#REF!/GAMSstern!I6,"")</f>
        <v/>
      </c>
      <c r="K6" s="40" t="str">
        <f>IFERROR(#REF!/GAMSstern!J6,"")</f>
        <v/>
      </c>
      <c r="L6" s="40" t="str">
        <f>IFERROR(#REF!/GAMSstern!K6,"")</f>
        <v/>
      </c>
      <c r="M6" s="40" t="str">
        <f>IFERROR(#REF!/GAMSstern!L6,"")</f>
        <v/>
      </c>
      <c r="N6" s="40" t="str">
        <f>IFERROR(#REF!/GAMSstern!M6,"")</f>
        <v/>
      </c>
      <c r="O6" s="40" t="str">
        <f>IFERROR(#REF!/GAMSstern!N6,"")</f>
        <v/>
      </c>
      <c r="P6" s="40" t="str">
        <f>IFERROR(#REF!/GAMSstern!O6,"")</f>
        <v/>
      </c>
      <c r="Q6" s="40" t="str">
        <f>IFERROR(#REF!/GAMSstern!P6,"")</f>
        <v/>
      </c>
      <c r="R6" s="40" t="str">
        <f>IFERROR(#REF!/GAMSstern!Q6,"")</f>
        <v/>
      </c>
      <c r="S6" s="40" t="str">
        <f>IFERROR(#REF!/GAMSstern!R6,"")</f>
        <v/>
      </c>
      <c r="T6" s="40" t="str">
        <f>IFERROR(#REF!/GAMSstern!S6,"")</f>
        <v/>
      </c>
      <c r="U6" s="40" t="str">
        <f>IFERROR(#REF!/GAMSstern!T6,"")</f>
        <v/>
      </c>
      <c r="V6" s="40" t="str">
        <f>IFERROR(#REF!/GAMSstern!U6,"")</f>
        <v/>
      </c>
      <c r="W6" s="40" t="str">
        <f>IFERROR(#REF!/GAMSstern!V6,"")</f>
        <v/>
      </c>
      <c r="X6" s="40" t="str">
        <f>IFERROR(#REF!/GAMSstern!W6,"")</f>
        <v/>
      </c>
      <c r="Y6" s="40" t="str">
        <f>IFERROR(#REF!/GAMSstern!X6,"")</f>
        <v/>
      </c>
      <c r="Z6" s="40" t="str">
        <f>IFERROR(#REF!/GAMSstern!Y6,"")</f>
        <v/>
      </c>
      <c r="AA6" s="40" t="str">
        <f>IFERROR(#REF!/GAMSstern!Z6,"")</f>
        <v/>
      </c>
      <c r="AB6" s="40" t="str">
        <f>IFERROR(#REF!/GAMSstern!AA6,"")</f>
        <v/>
      </c>
      <c r="AC6" s="40" t="str">
        <f>IFERROR(#REF!/GAMSstern!AB6,"")</f>
        <v/>
      </c>
      <c r="AD6" s="40" t="str">
        <f>IFERROR(#REF!/GAMSstern!AC6,"")</f>
        <v/>
      </c>
      <c r="AE6" s="40" t="str">
        <f>IFERROR(#REF!/GAMSstern!AD6,"")</f>
        <v/>
      </c>
      <c r="AF6" s="40" t="str">
        <f>IFERROR(#REF!/GAMSstern!AE6,"")</f>
        <v/>
      </c>
      <c r="AG6" s="40" t="str">
        <f>IFERROR(#REF!/GAMSstern!AF6,"")</f>
        <v/>
      </c>
      <c r="AH6" s="40" t="str">
        <f>IFERROR(#REF!/GAMSstern!AG6,"")</f>
        <v/>
      </c>
      <c r="AI6" s="40" t="str">
        <f>IFERROR(#REF!/GAMSstern!AH6,"")</f>
        <v/>
      </c>
      <c r="AJ6" s="40" t="str">
        <f>IFERROR(#REF!/GAMSstern!AI6,"")</f>
        <v/>
      </c>
      <c r="AK6" s="40" t="str">
        <f>IFERROR(#REF!/GAMSstern!AJ6,"")</f>
        <v/>
      </c>
      <c r="AL6" s="40" t="str">
        <f>IFERROR(#REF!/GAMSstern!AK6,"")</f>
        <v/>
      </c>
      <c r="AM6" s="40" t="str">
        <f>IFERROR(#REF!/GAMSstern!AL6,"")</f>
        <v/>
      </c>
      <c r="AN6" s="40" t="str">
        <f>IFERROR(#REF!/GAMSstern!AM6,"")</f>
        <v/>
      </c>
      <c r="AO6" s="40" t="str">
        <f>IFERROR(#REF!/GAMSstern!AN6,"")</f>
        <v/>
      </c>
      <c r="AP6" s="40" t="str">
        <f>IFERROR(#REF!/GAMSstern!AO6,"")</f>
        <v/>
      </c>
      <c r="AQ6" s="40" t="str">
        <f>IFERROR(#REF!/GAMSstern!AP6,"")</f>
        <v/>
      </c>
      <c r="AR6" s="40" t="str">
        <f>IFERROR(#REF!/GAMSstern!AQ6,"")</f>
        <v/>
      </c>
      <c r="AS6" s="40" t="str">
        <f>IFERROR(#REF!/GAMSstern!AR6,"")</f>
        <v/>
      </c>
      <c r="AT6" s="40" t="str">
        <f>IFERROR(#REF!/GAMSstern!AS6,"")</f>
        <v/>
      </c>
      <c r="AU6" s="40" t="str">
        <f>IFERROR(#REF!/GAMSstern!AT6,"")</f>
        <v/>
      </c>
      <c r="AV6" s="40" t="str">
        <f>IFERROR(#REF!/GAMSstern!AU6,"")</f>
        <v/>
      </c>
      <c r="AW6" s="40" t="str">
        <f>IFERROR(#REF!/GAMSstern!AV6,"")</f>
        <v/>
      </c>
      <c r="AX6" s="40" t="str">
        <f>IFERROR(#REF!/GAMSstern!AW6,"")</f>
        <v/>
      </c>
      <c r="AY6" s="40" t="str">
        <f>IFERROR(#REF!/GAMSstern!AX6,"")</f>
        <v/>
      </c>
      <c r="AZ6" s="40" t="str">
        <f>IFERROR(#REF!/GAMSstern!AY6,"")</f>
        <v/>
      </c>
      <c r="BA6" s="40" t="str">
        <f>IFERROR(#REF!/GAMSstern!AZ6,"")</f>
        <v/>
      </c>
      <c r="BB6" s="40" t="str">
        <f>IFERROR(#REF!/GAMSstern!BA6,"")</f>
        <v/>
      </c>
      <c r="BC6" s="40" t="str">
        <f>IFERROR(#REF!/GAMSstern!BB6,"")</f>
        <v/>
      </c>
      <c r="BD6" s="40" t="str">
        <f>IFERROR(#REF!/GAMSstern!BC6,"")</f>
        <v/>
      </c>
      <c r="BE6" s="40" t="str">
        <f>IFERROR(#REF!/GAMSstern!BD6,"")</f>
        <v/>
      </c>
      <c r="BF6" s="40" t="str">
        <f>IFERROR(#REF!/GAMSstern!BE6,"")</f>
        <v/>
      </c>
      <c r="BG6" s="40" t="str">
        <f>IFERROR(#REF!/GAMSstern!BF6,"")</f>
        <v/>
      </c>
      <c r="BH6" s="40" t="str">
        <f>IFERROR(#REF!/GAMSstern!BG6,"")</f>
        <v/>
      </c>
      <c r="BI6" s="40" t="str">
        <f>IFERROR(#REF!/GAMSstern!BH6,"")</f>
        <v/>
      </c>
      <c r="BJ6" s="40" t="str">
        <f>IFERROR(#REF!/GAMSstern!BI6,"")</f>
        <v/>
      </c>
    </row>
    <row r="7" spans="1:62" x14ac:dyDescent="0.15">
      <c r="A7" t="e">
        <f>#REF!</f>
        <v>#REF!</v>
      </c>
      <c r="B7" t="str">
        <f>GAMSbase!A7</f>
        <v>World Capital Risk Premium</v>
      </c>
      <c r="C7" s="40" t="str">
        <f>IFERROR(#REF!/GAMSstern!B7,"")</f>
        <v/>
      </c>
      <c r="D7" s="40" t="str">
        <f>IFERROR(#REF!/GAMSstern!C7,"")</f>
        <v/>
      </c>
      <c r="E7" s="40" t="str">
        <f>IFERROR(#REF!/GAMSstern!D7,"")</f>
        <v/>
      </c>
      <c r="F7" s="40" t="str">
        <f>IFERROR(#REF!/GAMSstern!E7,"")</f>
        <v/>
      </c>
      <c r="G7" s="40" t="str">
        <f>IFERROR(#REF!/GAMSstern!F7,"")</f>
        <v/>
      </c>
      <c r="H7" s="40" t="str">
        <f>IFERROR(#REF!/GAMSstern!G7,"")</f>
        <v/>
      </c>
      <c r="I7" s="40" t="str">
        <f>IFERROR(#REF!/GAMSstern!H7,"")</f>
        <v/>
      </c>
      <c r="J7" s="40" t="str">
        <f>IFERROR(#REF!/GAMSstern!I7,"")</f>
        <v/>
      </c>
      <c r="K7" s="40" t="str">
        <f>IFERROR(#REF!/GAMSstern!J7,"")</f>
        <v/>
      </c>
      <c r="L7" s="40" t="str">
        <f>IFERROR(#REF!/GAMSstern!K7,"")</f>
        <v/>
      </c>
      <c r="M7" s="40" t="str">
        <f>IFERROR(#REF!/GAMSstern!L7,"")</f>
        <v/>
      </c>
      <c r="N7" s="40" t="str">
        <f>IFERROR(#REF!/GAMSstern!M7,"")</f>
        <v/>
      </c>
      <c r="O7" s="40" t="str">
        <f>IFERROR(#REF!/GAMSstern!N7,"")</f>
        <v/>
      </c>
      <c r="P7" s="40" t="str">
        <f>IFERROR(#REF!/GAMSstern!O7,"")</f>
        <v/>
      </c>
      <c r="Q7" s="40" t="str">
        <f>IFERROR(#REF!/GAMSstern!P7,"")</f>
        <v/>
      </c>
      <c r="R7" s="40" t="str">
        <f>IFERROR(#REF!/GAMSstern!Q7,"")</f>
        <v/>
      </c>
      <c r="S7" s="40" t="str">
        <f>IFERROR(#REF!/GAMSstern!R7,"")</f>
        <v/>
      </c>
      <c r="T7" s="40" t="str">
        <f>IFERROR(#REF!/GAMSstern!S7,"")</f>
        <v/>
      </c>
      <c r="U7" s="40" t="str">
        <f>IFERROR(#REF!/GAMSstern!T7,"")</f>
        <v/>
      </c>
      <c r="V7" s="40" t="str">
        <f>IFERROR(#REF!/GAMSstern!U7,"")</f>
        <v/>
      </c>
      <c r="W7" s="40" t="str">
        <f>IFERROR(#REF!/GAMSstern!V7,"")</f>
        <v/>
      </c>
      <c r="X7" s="40" t="str">
        <f>IFERROR(#REF!/GAMSstern!W7,"")</f>
        <v/>
      </c>
      <c r="Y7" s="40" t="str">
        <f>IFERROR(#REF!/GAMSstern!X7,"")</f>
        <v/>
      </c>
      <c r="Z7" s="40" t="str">
        <f>IFERROR(#REF!/GAMSstern!Y7,"")</f>
        <v/>
      </c>
      <c r="AA7" s="40" t="str">
        <f>IFERROR(#REF!/GAMSstern!Z7,"")</f>
        <v/>
      </c>
      <c r="AB7" s="40" t="str">
        <f>IFERROR(#REF!/GAMSstern!AA7,"")</f>
        <v/>
      </c>
      <c r="AC7" s="40" t="str">
        <f>IFERROR(#REF!/GAMSstern!AB7,"")</f>
        <v/>
      </c>
      <c r="AD7" s="40" t="str">
        <f>IFERROR(#REF!/GAMSstern!AC7,"")</f>
        <v/>
      </c>
      <c r="AE7" s="40" t="str">
        <f>IFERROR(#REF!/GAMSstern!AD7,"")</f>
        <v/>
      </c>
      <c r="AF7" s="40" t="str">
        <f>IFERROR(#REF!/GAMSstern!AE7,"")</f>
        <v/>
      </c>
      <c r="AG7" s="40" t="str">
        <f>IFERROR(#REF!/GAMSstern!AF7,"")</f>
        <v/>
      </c>
      <c r="AH7" s="40" t="str">
        <f>IFERROR(#REF!/GAMSstern!AG7,"")</f>
        <v/>
      </c>
      <c r="AI7" s="40" t="str">
        <f>IFERROR(#REF!/GAMSstern!AH7,"")</f>
        <v/>
      </c>
      <c r="AJ7" s="40" t="str">
        <f>IFERROR(#REF!/GAMSstern!AI7,"")</f>
        <v/>
      </c>
      <c r="AK7" s="40" t="str">
        <f>IFERROR(#REF!/GAMSstern!AJ7,"")</f>
        <v/>
      </c>
      <c r="AL7" s="40" t="str">
        <f>IFERROR(#REF!/GAMSstern!AK7,"")</f>
        <v/>
      </c>
      <c r="AM7" s="40" t="str">
        <f>IFERROR(#REF!/GAMSstern!AL7,"")</f>
        <v/>
      </c>
      <c r="AN7" s="40" t="str">
        <f>IFERROR(#REF!/GAMSstern!AM7,"")</f>
        <v/>
      </c>
      <c r="AO7" s="40" t="str">
        <f>IFERROR(#REF!/GAMSstern!AN7,"")</f>
        <v/>
      </c>
      <c r="AP7" s="40" t="str">
        <f>IFERROR(#REF!/GAMSstern!AO7,"")</f>
        <v/>
      </c>
      <c r="AQ7" s="40" t="str">
        <f>IFERROR(#REF!/GAMSstern!AP7,"")</f>
        <v/>
      </c>
      <c r="AR7" s="40" t="str">
        <f>IFERROR(#REF!/GAMSstern!AQ7,"")</f>
        <v/>
      </c>
      <c r="AS7" s="40" t="str">
        <f>IFERROR(#REF!/GAMSstern!AR7,"")</f>
        <v/>
      </c>
      <c r="AT7" s="40" t="str">
        <f>IFERROR(#REF!/GAMSstern!AS7,"")</f>
        <v/>
      </c>
      <c r="AU7" s="40" t="str">
        <f>IFERROR(#REF!/GAMSstern!AT7,"")</f>
        <v/>
      </c>
      <c r="AV7" s="40" t="str">
        <f>IFERROR(#REF!/GAMSstern!AU7,"")</f>
        <v/>
      </c>
      <c r="AW7" s="40" t="str">
        <f>IFERROR(#REF!/GAMSstern!AV7,"")</f>
        <v/>
      </c>
      <c r="AX7" s="40" t="str">
        <f>IFERROR(#REF!/GAMSstern!AW7,"")</f>
        <v/>
      </c>
      <c r="AY7" s="40" t="str">
        <f>IFERROR(#REF!/GAMSstern!AX7,"")</f>
        <v/>
      </c>
      <c r="AZ7" s="40" t="str">
        <f>IFERROR(#REF!/GAMSstern!AY7,"")</f>
        <v/>
      </c>
      <c r="BA7" s="40" t="str">
        <f>IFERROR(#REF!/GAMSstern!AZ7,"")</f>
        <v/>
      </c>
      <c r="BB7" s="40" t="str">
        <f>IFERROR(#REF!/GAMSstern!BA7,"")</f>
        <v/>
      </c>
      <c r="BC7" s="40" t="str">
        <f>IFERROR(#REF!/GAMSstern!BB7,"")</f>
        <v/>
      </c>
      <c r="BD7" s="40" t="str">
        <f>IFERROR(#REF!/GAMSstern!BC7,"")</f>
        <v/>
      </c>
      <c r="BE7" s="40" t="str">
        <f>IFERROR(#REF!/GAMSstern!BD7,"")</f>
        <v/>
      </c>
      <c r="BF7" s="40" t="str">
        <f>IFERROR(#REF!/GAMSstern!BE7,"")</f>
        <v/>
      </c>
      <c r="BG7" s="40" t="str">
        <f>IFERROR(#REF!/GAMSstern!BF7,"")</f>
        <v/>
      </c>
      <c r="BH7" s="40" t="str">
        <f>IFERROR(#REF!/GAMSstern!BG7,"")</f>
        <v/>
      </c>
      <c r="BI7" s="40" t="str">
        <f>IFERROR(#REF!/GAMSstern!BH7,"")</f>
        <v/>
      </c>
      <c r="BJ7" s="40" t="str">
        <f>IFERROR(#REF!/GAMSstern!BI7,"")</f>
        <v/>
      </c>
    </row>
    <row r="8" spans="1:62" x14ac:dyDescent="0.15">
      <c r="A8" t="e">
        <f>#REF!</f>
        <v>#REF!</v>
      </c>
      <c r="B8" t="str">
        <f>GAMSbase!A8</f>
        <v>Fraction Diversifiable Risk</v>
      </c>
      <c r="C8" s="40" t="str">
        <f>IFERROR(#REF!/GAMSstern!B8,"")</f>
        <v/>
      </c>
      <c r="D8" s="40" t="str">
        <f>IFERROR(#REF!/GAMSstern!C8,"")</f>
        <v/>
      </c>
      <c r="E8" s="40" t="str">
        <f>IFERROR(#REF!/GAMSstern!D8,"")</f>
        <v/>
      </c>
      <c r="F8" s="40" t="str">
        <f>IFERROR(#REF!/GAMSstern!E8,"")</f>
        <v/>
      </c>
      <c r="G8" s="40" t="str">
        <f>IFERROR(#REF!/GAMSstern!F8,"")</f>
        <v/>
      </c>
      <c r="H8" s="40" t="str">
        <f>IFERROR(#REF!/GAMSstern!G8,"")</f>
        <v/>
      </c>
      <c r="I8" s="40" t="str">
        <f>IFERROR(#REF!/GAMSstern!H8,"")</f>
        <v/>
      </c>
      <c r="J8" s="40" t="str">
        <f>IFERROR(#REF!/GAMSstern!I8,"")</f>
        <v/>
      </c>
      <c r="K8" s="40" t="str">
        <f>IFERROR(#REF!/GAMSstern!J8,"")</f>
        <v/>
      </c>
      <c r="L8" s="40" t="str">
        <f>IFERROR(#REF!/GAMSstern!K8,"")</f>
        <v/>
      </c>
      <c r="M8" s="40" t="str">
        <f>IFERROR(#REF!/GAMSstern!L8,"")</f>
        <v/>
      </c>
      <c r="N8" s="40" t="str">
        <f>IFERROR(#REF!/GAMSstern!M8,"")</f>
        <v/>
      </c>
      <c r="O8" s="40" t="str">
        <f>IFERROR(#REF!/GAMSstern!N8,"")</f>
        <v/>
      </c>
      <c r="P8" s="40" t="str">
        <f>IFERROR(#REF!/GAMSstern!O8,"")</f>
        <v/>
      </c>
      <c r="Q8" s="40" t="str">
        <f>IFERROR(#REF!/GAMSstern!P8,"")</f>
        <v/>
      </c>
      <c r="R8" s="40" t="str">
        <f>IFERROR(#REF!/GAMSstern!Q8,"")</f>
        <v/>
      </c>
      <c r="S8" s="40" t="str">
        <f>IFERROR(#REF!/GAMSstern!R8,"")</f>
        <v/>
      </c>
      <c r="T8" s="40" t="str">
        <f>IFERROR(#REF!/GAMSstern!S8,"")</f>
        <v/>
      </c>
      <c r="U8" s="40" t="str">
        <f>IFERROR(#REF!/GAMSstern!T8,"")</f>
        <v/>
      </c>
      <c r="V8" s="40" t="str">
        <f>IFERROR(#REF!/GAMSstern!U8,"")</f>
        <v/>
      </c>
      <c r="W8" s="40" t="str">
        <f>IFERROR(#REF!/GAMSstern!V8,"")</f>
        <v/>
      </c>
      <c r="X8" s="40" t="str">
        <f>IFERROR(#REF!/GAMSstern!W8,"")</f>
        <v/>
      </c>
      <c r="Y8" s="40" t="str">
        <f>IFERROR(#REF!/GAMSstern!X8,"")</f>
        <v/>
      </c>
      <c r="Z8" s="40" t="str">
        <f>IFERROR(#REF!/GAMSstern!Y8,"")</f>
        <v/>
      </c>
      <c r="AA8" s="40" t="str">
        <f>IFERROR(#REF!/GAMSstern!Z8,"")</f>
        <v/>
      </c>
      <c r="AB8" s="40" t="str">
        <f>IFERROR(#REF!/GAMSstern!AA8,"")</f>
        <v/>
      </c>
      <c r="AC8" s="40" t="str">
        <f>IFERROR(#REF!/GAMSstern!AB8,"")</f>
        <v/>
      </c>
      <c r="AD8" s="40" t="str">
        <f>IFERROR(#REF!/GAMSstern!AC8,"")</f>
        <v/>
      </c>
      <c r="AE8" s="40" t="str">
        <f>IFERROR(#REF!/GAMSstern!AD8,"")</f>
        <v/>
      </c>
      <c r="AF8" s="40" t="str">
        <f>IFERROR(#REF!/GAMSstern!AE8,"")</f>
        <v/>
      </c>
      <c r="AG8" s="40" t="str">
        <f>IFERROR(#REF!/GAMSstern!AF8,"")</f>
        <v/>
      </c>
      <c r="AH8" s="40" t="str">
        <f>IFERROR(#REF!/GAMSstern!AG8,"")</f>
        <v/>
      </c>
      <c r="AI8" s="40" t="str">
        <f>IFERROR(#REF!/GAMSstern!AH8,"")</f>
        <v/>
      </c>
      <c r="AJ8" s="40" t="str">
        <f>IFERROR(#REF!/GAMSstern!AI8,"")</f>
        <v/>
      </c>
      <c r="AK8" s="40" t="str">
        <f>IFERROR(#REF!/GAMSstern!AJ8,"")</f>
        <v/>
      </c>
      <c r="AL8" s="40" t="str">
        <f>IFERROR(#REF!/GAMSstern!AK8,"")</f>
        <v/>
      </c>
      <c r="AM8" s="40" t="str">
        <f>IFERROR(#REF!/GAMSstern!AL8,"")</f>
        <v/>
      </c>
      <c r="AN8" s="40" t="str">
        <f>IFERROR(#REF!/GAMSstern!AM8,"")</f>
        <v/>
      </c>
      <c r="AO8" s="40" t="str">
        <f>IFERROR(#REF!/GAMSstern!AN8,"")</f>
        <v/>
      </c>
      <c r="AP8" s="40" t="str">
        <f>IFERROR(#REF!/GAMSstern!AO8,"")</f>
        <v/>
      </c>
      <c r="AQ8" s="40" t="str">
        <f>IFERROR(#REF!/GAMSstern!AP8,"")</f>
        <v/>
      </c>
      <c r="AR8" s="40" t="str">
        <f>IFERROR(#REF!/GAMSstern!AQ8,"")</f>
        <v/>
      </c>
      <c r="AS8" s="40" t="str">
        <f>IFERROR(#REF!/GAMSstern!AR8,"")</f>
        <v/>
      </c>
      <c r="AT8" s="40" t="str">
        <f>IFERROR(#REF!/GAMSstern!AS8,"")</f>
        <v/>
      </c>
      <c r="AU8" s="40" t="str">
        <f>IFERROR(#REF!/GAMSstern!AT8,"")</f>
        <v/>
      </c>
      <c r="AV8" s="40" t="str">
        <f>IFERROR(#REF!/GAMSstern!AU8,"")</f>
        <v/>
      </c>
      <c r="AW8" s="40" t="str">
        <f>IFERROR(#REF!/GAMSstern!AV8,"")</f>
        <v/>
      </c>
      <c r="AX8" s="40" t="str">
        <f>IFERROR(#REF!/GAMSstern!AW8,"")</f>
        <v/>
      </c>
      <c r="AY8" s="40" t="str">
        <f>IFERROR(#REF!/GAMSstern!AX8,"")</f>
        <v/>
      </c>
      <c r="AZ8" s="40" t="str">
        <f>IFERROR(#REF!/GAMSstern!AY8,"")</f>
        <v/>
      </c>
      <c r="BA8" s="40" t="str">
        <f>IFERROR(#REF!/GAMSstern!AZ8,"")</f>
        <v/>
      </c>
      <c r="BB8" s="40" t="str">
        <f>IFERROR(#REF!/GAMSstern!BA8,"")</f>
        <v/>
      </c>
      <c r="BC8" s="40" t="str">
        <f>IFERROR(#REF!/GAMSstern!BB8,"")</f>
        <v/>
      </c>
      <c r="BD8" s="40" t="str">
        <f>IFERROR(#REF!/GAMSstern!BC8,"")</f>
        <v/>
      </c>
      <c r="BE8" s="40" t="str">
        <f>IFERROR(#REF!/GAMSstern!BD8,"")</f>
        <v/>
      </c>
      <c r="BF8" s="40" t="str">
        <f>IFERROR(#REF!/GAMSstern!BE8,"")</f>
        <v/>
      </c>
      <c r="BG8" s="40" t="str">
        <f>IFERROR(#REF!/GAMSstern!BF8,"")</f>
        <v/>
      </c>
      <c r="BH8" s="40" t="str">
        <f>IFERROR(#REF!/GAMSstern!BG8,"")</f>
        <v/>
      </c>
      <c r="BI8" s="40" t="str">
        <f>IFERROR(#REF!/GAMSstern!BH8,"")</f>
        <v/>
      </c>
      <c r="BJ8" s="40" t="str">
        <f>IFERROR(#REF!/GAMSstern!BI8,"")</f>
        <v/>
      </c>
    </row>
    <row r="9" spans="1:62" x14ac:dyDescent="0.15">
      <c r="A9" t="e">
        <f>#REF!</f>
        <v>#REF!</v>
      </c>
      <c r="B9" t="str">
        <f>GAMSbase!A9</f>
        <v>Diversifiable Risk ( per year)</v>
      </c>
      <c r="C9" s="40" t="str">
        <f>IFERROR(#REF!/GAMSstern!B9,"")</f>
        <v/>
      </c>
      <c r="D9" s="40" t="str">
        <f>IFERROR(#REF!/GAMSstern!C9,"")</f>
        <v/>
      </c>
      <c r="E9" s="40" t="str">
        <f>IFERROR(#REF!/GAMSstern!D9,"")</f>
        <v/>
      </c>
      <c r="F9" s="40" t="str">
        <f>IFERROR(#REF!/GAMSstern!E9,"")</f>
        <v/>
      </c>
      <c r="G9" s="40" t="str">
        <f>IFERROR(#REF!/GAMSstern!F9,"")</f>
        <v/>
      </c>
      <c r="H9" s="40" t="str">
        <f>IFERROR(#REF!/GAMSstern!G9,"")</f>
        <v/>
      </c>
      <c r="I9" s="40" t="str">
        <f>IFERROR(#REF!/GAMSstern!H9,"")</f>
        <v/>
      </c>
      <c r="J9" s="40" t="str">
        <f>IFERROR(#REF!/GAMSstern!I9,"")</f>
        <v/>
      </c>
      <c r="K9" s="40" t="str">
        <f>IFERROR(#REF!/GAMSstern!J9,"")</f>
        <v/>
      </c>
      <c r="L9" s="40" t="str">
        <f>IFERROR(#REF!/GAMSstern!K9,"")</f>
        <v/>
      </c>
      <c r="M9" s="40" t="str">
        <f>IFERROR(#REF!/GAMSstern!L9,"")</f>
        <v/>
      </c>
      <c r="N9" s="40" t="str">
        <f>IFERROR(#REF!/GAMSstern!M9,"")</f>
        <v/>
      </c>
      <c r="O9" s="40" t="str">
        <f>IFERROR(#REF!/GAMSstern!N9,"")</f>
        <v/>
      </c>
      <c r="P9" s="40" t="str">
        <f>IFERROR(#REF!/GAMSstern!O9,"")</f>
        <v/>
      </c>
      <c r="Q9" s="40" t="str">
        <f>IFERROR(#REF!/GAMSstern!P9,"")</f>
        <v/>
      </c>
      <c r="R9" s="40" t="str">
        <f>IFERROR(#REF!/GAMSstern!Q9,"")</f>
        <v/>
      </c>
      <c r="S9" s="40" t="str">
        <f>IFERROR(#REF!/GAMSstern!R9,"")</f>
        <v/>
      </c>
      <c r="T9" s="40" t="str">
        <f>IFERROR(#REF!/GAMSstern!S9,"")</f>
        <v/>
      </c>
      <c r="U9" s="40" t="str">
        <f>IFERROR(#REF!/GAMSstern!T9,"")</f>
        <v/>
      </c>
      <c r="V9" s="40" t="str">
        <f>IFERROR(#REF!/GAMSstern!U9,"")</f>
        <v/>
      </c>
      <c r="W9" s="40" t="str">
        <f>IFERROR(#REF!/GAMSstern!V9,"")</f>
        <v/>
      </c>
      <c r="X9" s="40" t="str">
        <f>IFERROR(#REF!/GAMSstern!W9,"")</f>
        <v/>
      </c>
      <c r="Y9" s="40" t="str">
        <f>IFERROR(#REF!/GAMSstern!X9,"")</f>
        <v/>
      </c>
      <c r="Z9" s="40" t="str">
        <f>IFERROR(#REF!/GAMSstern!Y9,"")</f>
        <v/>
      </c>
      <c r="AA9" s="40" t="str">
        <f>IFERROR(#REF!/GAMSstern!Z9,"")</f>
        <v/>
      </c>
      <c r="AB9" s="40" t="str">
        <f>IFERROR(#REF!/GAMSstern!AA9,"")</f>
        <v/>
      </c>
      <c r="AC9" s="40" t="str">
        <f>IFERROR(#REF!/GAMSstern!AB9,"")</f>
        <v/>
      </c>
      <c r="AD9" s="40" t="str">
        <f>IFERROR(#REF!/GAMSstern!AC9,"")</f>
        <v/>
      </c>
      <c r="AE9" s="40" t="str">
        <f>IFERROR(#REF!/GAMSstern!AD9,"")</f>
        <v/>
      </c>
      <c r="AF9" s="40" t="str">
        <f>IFERROR(#REF!/GAMSstern!AE9,"")</f>
        <v/>
      </c>
      <c r="AG9" s="40" t="str">
        <f>IFERROR(#REF!/GAMSstern!AF9,"")</f>
        <v/>
      </c>
      <c r="AH9" s="40" t="str">
        <f>IFERROR(#REF!/GAMSstern!AG9,"")</f>
        <v/>
      </c>
      <c r="AI9" s="40" t="str">
        <f>IFERROR(#REF!/GAMSstern!AH9,"")</f>
        <v/>
      </c>
      <c r="AJ9" s="40" t="str">
        <f>IFERROR(#REF!/GAMSstern!AI9,"")</f>
        <v/>
      </c>
      <c r="AK9" s="40" t="str">
        <f>IFERROR(#REF!/GAMSstern!AJ9,"")</f>
        <v/>
      </c>
      <c r="AL9" s="40" t="str">
        <f>IFERROR(#REF!/GAMSstern!AK9,"")</f>
        <v/>
      </c>
      <c r="AM9" s="40" t="str">
        <f>IFERROR(#REF!/GAMSstern!AL9,"")</f>
        <v/>
      </c>
      <c r="AN9" s="40" t="str">
        <f>IFERROR(#REF!/GAMSstern!AM9,"")</f>
        <v/>
      </c>
      <c r="AO9" s="40" t="str">
        <f>IFERROR(#REF!/GAMSstern!AN9,"")</f>
        <v/>
      </c>
      <c r="AP9" s="40" t="str">
        <f>IFERROR(#REF!/GAMSstern!AO9,"")</f>
        <v/>
      </c>
      <c r="AQ9" s="40" t="str">
        <f>IFERROR(#REF!/GAMSstern!AP9,"")</f>
        <v/>
      </c>
      <c r="AR9" s="40" t="str">
        <f>IFERROR(#REF!/GAMSstern!AQ9,"")</f>
        <v/>
      </c>
      <c r="AS9" s="40" t="str">
        <f>IFERROR(#REF!/GAMSstern!AR9,"")</f>
        <v/>
      </c>
      <c r="AT9" s="40" t="str">
        <f>IFERROR(#REF!/GAMSstern!AS9,"")</f>
        <v/>
      </c>
      <c r="AU9" s="40" t="str">
        <f>IFERROR(#REF!/GAMSstern!AT9,"")</f>
        <v/>
      </c>
      <c r="AV9" s="40" t="str">
        <f>IFERROR(#REF!/GAMSstern!AU9,"")</f>
        <v/>
      </c>
      <c r="AW9" s="40" t="str">
        <f>IFERROR(#REF!/GAMSstern!AV9,"")</f>
        <v/>
      </c>
      <c r="AX9" s="40" t="str">
        <f>IFERROR(#REF!/GAMSstern!AW9,"")</f>
        <v/>
      </c>
      <c r="AY9" s="40" t="str">
        <f>IFERROR(#REF!/GAMSstern!AX9,"")</f>
        <v/>
      </c>
      <c r="AZ9" s="40" t="str">
        <f>IFERROR(#REF!/GAMSstern!AY9,"")</f>
        <v/>
      </c>
      <c r="BA9" s="40" t="str">
        <f>IFERROR(#REF!/GAMSstern!AZ9,"")</f>
        <v/>
      </c>
      <c r="BB9" s="40" t="str">
        <f>IFERROR(#REF!/GAMSstern!BA9,"")</f>
        <v/>
      </c>
      <c r="BC9" s="40" t="str">
        <f>IFERROR(#REF!/GAMSstern!BB9,"")</f>
        <v/>
      </c>
      <c r="BD9" s="40" t="str">
        <f>IFERROR(#REF!/GAMSstern!BC9,"")</f>
        <v/>
      </c>
      <c r="BE9" s="40" t="str">
        <f>IFERROR(#REF!/GAMSstern!BD9,"")</f>
        <v/>
      </c>
      <c r="BF9" s="40" t="str">
        <f>IFERROR(#REF!/GAMSstern!BE9,"")</f>
        <v/>
      </c>
      <c r="BG9" s="40" t="str">
        <f>IFERROR(#REF!/GAMSstern!BF9,"")</f>
        <v/>
      </c>
      <c r="BH9" s="40" t="str">
        <f>IFERROR(#REF!/GAMSstern!BG9,"")</f>
        <v/>
      </c>
      <c r="BI9" s="40" t="str">
        <f>IFERROR(#REF!/GAMSstern!BH9,"")</f>
        <v/>
      </c>
      <c r="BJ9" s="40" t="str">
        <f>IFERROR(#REF!/GAMSstern!BI9,"")</f>
        <v/>
      </c>
    </row>
    <row r="10" spans="1:62" x14ac:dyDescent="0.15">
      <c r="A10" t="e">
        <f>#REF!</f>
        <v>#REF!</v>
      </c>
      <c r="B10" t="str">
        <f>GAMSbase!A10</f>
        <v>Depreciation with no Risk (per year)</v>
      </c>
      <c r="C10" s="40" t="str">
        <f>IFERROR(#REF!/GAMSstern!B10,"")</f>
        <v/>
      </c>
      <c r="D10" s="40" t="str">
        <f>IFERROR(#REF!/GAMSstern!C10,"")</f>
        <v/>
      </c>
      <c r="E10" s="40" t="str">
        <f>IFERROR(#REF!/GAMSstern!D10,"")</f>
        <v/>
      </c>
      <c r="F10" s="40" t="str">
        <f>IFERROR(#REF!/GAMSstern!E10,"")</f>
        <v/>
      </c>
      <c r="G10" s="40" t="str">
        <f>IFERROR(#REF!/GAMSstern!F10,"")</f>
        <v/>
      </c>
      <c r="H10" s="40" t="str">
        <f>IFERROR(#REF!/GAMSstern!G10,"")</f>
        <v/>
      </c>
      <c r="I10" s="40" t="str">
        <f>IFERROR(#REF!/GAMSstern!H10,"")</f>
        <v/>
      </c>
      <c r="J10" s="40" t="str">
        <f>IFERROR(#REF!/GAMSstern!I10,"")</f>
        <v/>
      </c>
      <c r="K10" s="40" t="str">
        <f>IFERROR(#REF!/GAMSstern!J10,"")</f>
        <v/>
      </c>
      <c r="L10" s="40" t="str">
        <f>IFERROR(#REF!/GAMSstern!K10,"")</f>
        <v/>
      </c>
      <c r="M10" s="40" t="str">
        <f>IFERROR(#REF!/GAMSstern!L10,"")</f>
        <v/>
      </c>
      <c r="N10" s="40" t="str">
        <f>IFERROR(#REF!/GAMSstern!M10,"")</f>
        <v/>
      </c>
      <c r="O10" s="40" t="str">
        <f>IFERROR(#REF!/GAMSstern!N10,"")</f>
        <v/>
      </c>
      <c r="P10" s="40" t="str">
        <f>IFERROR(#REF!/GAMSstern!O10,"")</f>
        <v/>
      </c>
      <c r="Q10" s="40" t="str">
        <f>IFERROR(#REF!/GAMSstern!P10,"")</f>
        <v/>
      </c>
      <c r="R10" s="40" t="str">
        <f>IFERROR(#REF!/GAMSstern!Q10,"")</f>
        <v/>
      </c>
      <c r="S10" s="40" t="str">
        <f>IFERROR(#REF!/GAMSstern!R10,"")</f>
        <v/>
      </c>
      <c r="T10" s="40" t="str">
        <f>IFERROR(#REF!/GAMSstern!S10,"")</f>
        <v/>
      </c>
      <c r="U10" s="40" t="str">
        <f>IFERROR(#REF!/GAMSstern!T10,"")</f>
        <v/>
      </c>
      <c r="V10" s="40" t="str">
        <f>IFERROR(#REF!/GAMSstern!U10,"")</f>
        <v/>
      </c>
      <c r="W10" s="40" t="str">
        <f>IFERROR(#REF!/GAMSstern!V10,"")</f>
        <v/>
      </c>
      <c r="X10" s="40" t="str">
        <f>IFERROR(#REF!/GAMSstern!W10,"")</f>
        <v/>
      </c>
      <c r="Y10" s="40" t="str">
        <f>IFERROR(#REF!/GAMSstern!X10,"")</f>
        <v/>
      </c>
      <c r="Z10" s="40" t="str">
        <f>IFERROR(#REF!/GAMSstern!Y10,"")</f>
        <v/>
      </c>
      <c r="AA10" s="40" t="str">
        <f>IFERROR(#REF!/GAMSstern!Z10,"")</f>
        <v/>
      </c>
      <c r="AB10" s="40" t="str">
        <f>IFERROR(#REF!/GAMSstern!AA10,"")</f>
        <v/>
      </c>
      <c r="AC10" s="40" t="str">
        <f>IFERROR(#REF!/GAMSstern!AB10,"")</f>
        <v/>
      </c>
      <c r="AD10" s="40" t="str">
        <f>IFERROR(#REF!/GAMSstern!AC10,"")</f>
        <v/>
      </c>
      <c r="AE10" s="40" t="str">
        <f>IFERROR(#REF!/GAMSstern!AD10,"")</f>
        <v/>
      </c>
      <c r="AF10" s="40" t="str">
        <f>IFERROR(#REF!/GAMSstern!AE10,"")</f>
        <v/>
      </c>
      <c r="AG10" s="40" t="str">
        <f>IFERROR(#REF!/GAMSstern!AF10,"")</f>
        <v/>
      </c>
      <c r="AH10" s="40" t="str">
        <f>IFERROR(#REF!/GAMSstern!AG10,"")</f>
        <v/>
      </c>
      <c r="AI10" s="40" t="str">
        <f>IFERROR(#REF!/GAMSstern!AH10,"")</f>
        <v/>
      </c>
      <c r="AJ10" s="40" t="str">
        <f>IFERROR(#REF!/GAMSstern!AI10,"")</f>
        <v/>
      </c>
      <c r="AK10" s="40" t="str">
        <f>IFERROR(#REF!/GAMSstern!AJ10,"")</f>
        <v/>
      </c>
      <c r="AL10" s="40" t="str">
        <f>IFERROR(#REF!/GAMSstern!AK10,"")</f>
        <v/>
      </c>
      <c r="AM10" s="40" t="str">
        <f>IFERROR(#REF!/GAMSstern!AL10,"")</f>
        <v/>
      </c>
      <c r="AN10" s="40" t="str">
        <f>IFERROR(#REF!/GAMSstern!AM10,"")</f>
        <v/>
      </c>
      <c r="AO10" s="40" t="str">
        <f>IFERROR(#REF!/GAMSstern!AN10,"")</f>
        <v/>
      </c>
      <c r="AP10" s="40" t="str">
        <f>IFERROR(#REF!/GAMSstern!AO10,"")</f>
        <v/>
      </c>
      <c r="AQ10" s="40" t="str">
        <f>IFERROR(#REF!/GAMSstern!AP10,"")</f>
        <v/>
      </c>
      <c r="AR10" s="40" t="str">
        <f>IFERROR(#REF!/GAMSstern!AQ10,"")</f>
        <v/>
      </c>
      <c r="AS10" s="40" t="str">
        <f>IFERROR(#REF!/GAMSstern!AR10,"")</f>
        <v/>
      </c>
      <c r="AT10" s="40" t="str">
        <f>IFERROR(#REF!/GAMSstern!AS10,"")</f>
        <v/>
      </c>
      <c r="AU10" s="40" t="str">
        <f>IFERROR(#REF!/GAMSstern!AT10,"")</f>
        <v/>
      </c>
      <c r="AV10" s="40" t="str">
        <f>IFERROR(#REF!/GAMSstern!AU10,"")</f>
        <v/>
      </c>
      <c r="AW10" s="40" t="str">
        <f>IFERROR(#REF!/GAMSstern!AV10,"")</f>
        <v/>
      </c>
      <c r="AX10" s="40" t="str">
        <f>IFERROR(#REF!/GAMSstern!AW10,"")</f>
        <v/>
      </c>
      <c r="AY10" s="40" t="str">
        <f>IFERROR(#REF!/GAMSstern!AX10,"")</f>
        <v/>
      </c>
      <c r="AZ10" s="40" t="str">
        <f>IFERROR(#REF!/GAMSstern!AY10,"")</f>
        <v/>
      </c>
      <c r="BA10" s="40" t="str">
        <f>IFERROR(#REF!/GAMSstern!AZ10,"")</f>
        <v/>
      </c>
      <c r="BB10" s="40" t="str">
        <f>IFERROR(#REF!/GAMSstern!BA10,"")</f>
        <v/>
      </c>
      <c r="BC10" s="40" t="str">
        <f>IFERROR(#REF!/GAMSstern!BB10,"")</f>
        <v/>
      </c>
      <c r="BD10" s="40" t="str">
        <f>IFERROR(#REF!/GAMSstern!BC10,"")</f>
        <v/>
      </c>
      <c r="BE10" s="40" t="str">
        <f>IFERROR(#REF!/GAMSstern!BD10,"")</f>
        <v/>
      </c>
      <c r="BF10" s="40" t="str">
        <f>IFERROR(#REF!/GAMSstern!BE10,"")</f>
        <v/>
      </c>
      <c r="BG10" s="40" t="str">
        <f>IFERROR(#REF!/GAMSstern!BF10,"")</f>
        <v/>
      </c>
      <c r="BH10" s="40" t="str">
        <f>IFERROR(#REF!/GAMSstern!BG10,"")</f>
        <v/>
      </c>
      <c r="BI10" s="40" t="str">
        <f>IFERROR(#REF!/GAMSstern!BH10,"")</f>
        <v/>
      </c>
      <c r="BJ10" s="40" t="str">
        <f>IFERROR(#REF!/GAMSstern!BI10,"")</f>
        <v/>
      </c>
    </row>
    <row r="11" spans="1:62" x14ac:dyDescent="0.15">
      <c r="A11" t="e">
        <f>#REF!</f>
        <v>#REF!</v>
      </c>
      <c r="B11" t="str">
        <f>GAMSbase!A11</f>
        <v>Initial Output (2005 US International $, trillions)</v>
      </c>
      <c r="C11" s="40" t="str">
        <f>IFERROR(#REF!/GAMSstern!B11,"")</f>
        <v/>
      </c>
      <c r="D11" s="40" t="str">
        <f>IFERROR(#REF!/GAMSstern!C11,"")</f>
        <v/>
      </c>
      <c r="E11" s="40" t="str">
        <f>IFERROR(#REF!/GAMSstern!D11,"")</f>
        <v/>
      </c>
      <c r="F11" s="40" t="str">
        <f>IFERROR(#REF!/GAMSstern!E11,"")</f>
        <v/>
      </c>
      <c r="G11" s="40" t="str">
        <f>IFERROR(#REF!/GAMSstern!F11,"")</f>
        <v/>
      </c>
      <c r="H11" s="40" t="str">
        <f>IFERROR(#REF!/GAMSstern!G11,"")</f>
        <v/>
      </c>
      <c r="I11" s="40" t="str">
        <f>IFERROR(#REF!/GAMSstern!H11,"")</f>
        <v/>
      </c>
      <c r="J11" s="40" t="str">
        <f>IFERROR(#REF!/GAMSstern!I11,"")</f>
        <v/>
      </c>
      <c r="K11" s="40" t="str">
        <f>IFERROR(#REF!/GAMSstern!J11,"")</f>
        <v/>
      </c>
      <c r="L11" s="40" t="str">
        <f>IFERROR(#REF!/GAMSstern!K11,"")</f>
        <v/>
      </c>
      <c r="M11" s="40" t="str">
        <f>IFERROR(#REF!/GAMSstern!L11,"")</f>
        <v/>
      </c>
      <c r="N11" s="40" t="str">
        <f>IFERROR(#REF!/GAMSstern!M11,"")</f>
        <v/>
      </c>
      <c r="O11" s="40" t="str">
        <f>IFERROR(#REF!/GAMSstern!N11,"")</f>
        <v/>
      </c>
      <c r="P11" s="40" t="str">
        <f>IFERROR(#REF!/GAMSstern!O11,"")</f>
        <v/>
      </c>
      <c r="Q11" s="40" t="str">
        <f>IFERROR(#REF!/GAMSstern!P11,"")</f>
        <v/>
      </c>
      <c r="R11" s="40" t="str">
        <f>IFERROR(#REF!/GAMSstern!Q11,"")</f>
        <v/>
      </c>
      <c r="S11" s="40" t="str">
        <f>IFERROR(#REF!/GAMSstern!R11,"")</f>
        <v/>
      </c>
      <c r="T11" s="40" t="str">
        <f>IFERROR(#REF!/GAMSstern!S11,"")</f>
        <v/>
      </c>
      <c r="U11" s="40" t="str">
        <f>IFERROR(#REF!/GAMSstern!T11,"")</f>
        <v/>
      </c>
      <c r="V11" s="40" t="str">
        <f>IFERROR(#REF!/GAMSstern!U11,"")</f>
        <v/>
      </c>
      <c r="W11" s="40" t="str">
        <f>IFERROR(#REF!/GAMSstern!V11,"")</f>
        <v/>
      </c>
      <c r="X11" s="40" t="str">
        <f>IFERROR(#REF!/GAMSstern!W11,"")</f>
        <v/>
      </c>
      <c r="Y11" s="40" t="str">
        <f>IFERROR(#REF!/GAMSstern!X11,"")</f>
        <v/>
      </c>
      <c r="Z11" s="40" t="str">
        <f>IFERROR(#REF!/GAMSstern!Y11,"")</f>
        <v/>
      </c>
      <c r="AA11" s="40" t="str">
        <f>IFERROR(#REF!/GAMSstern!Z11,"")</f>
        <v/>
      </c>
      <c r="AB11" s="40" t="str">
        <f>IFERROR(#REF!/GAMSstern!AA11,"")</f>
        <v/>
      </c>
      <c r="AC11" s="40" t="str">
        <f>IFERROR(#REF!/GAMSstern!AB11,"")</f>
        <v/>
      </c>
      <c r="AD11" s="40" t="str">
        <f>IFERROR(#REF!/GAMSstern!AC11,"")</f>
        <v/>
      </c>
      <c r="AE11" s="40" t="str">
        <f>IFERROR(#REF!/GAMSstern!AD11,"")</f>
        <v/>
      </c>
      <c r="AF11" s="40" t="str">
        <f>IFERROR(#REF!/GAMSstern!AE11,"")</f>
        <v/>
      </c>
      <c r="AG11" s="40" t="str">
        <f>IFERROR(#REF!/GAMSstern!AF11,"")</f>
        <v/>
      </c>
      <c r="AH11" s="40" t="str">
        <f>IFERROR(#REF!/GAMSstern!AG11,"")</f>
        <v/>
      </c>
      <c r="AI11" s="40" t="str">
        <f>IFERROR(#REF!/GAMSstern!AH11,"")</f>
        <v/>
      </c>
      <c r="AJ11" s="40" t="str">
        <f>IFERROR(#REF!/GAMSstern!AI11,"")</f>
        <v/>
      </c>
      <c r="AK11" s="40" t="str">
        <f>IFERROR(#REF!/GAMSstern!AJ11,"")</f>
        <v/>
      </c>
      <c r="AL11" s="40" t="str">
        <f>IFERROR(#REF!/GAMSstern!AK11,"")</f>
        <v/>
      </c>
      <c r="AM11" s="40" t="str">
        <f>IFERROR(#REF!/GAMSstern!AL11,"")</f>
        <v/>
      </c>
      <c r="AN11" s="40" t="str">
        <f>IFERROR(#REF!/GAMSstern!AM11,"")</f>
        <v/>
      </c>
      <c r="AO11" s="40" t="str">
        <f>IFERROR(#REF!/GAMSstern!AN11,"")</f>
        <v/>
      </c>
      <c r="AP11" s="40" t="str">
        <f>IFERROR(#REF!/GAMSstern!AO11,"")</f>
        <v/>
      </c>
      <c r="AQ11" s="40" t="str">
        <f>IFERROR(#REF!/GAMSstern!AP11,"")</f>
        <v/>
      </c>
      <c r="AR11" s="40" t="str">
        <f>IFERROR(#REF!/GAMSstern!AQ11,"")</f>
        <v/>
      </c>
      <c r="AS11" s="40" t="str">
        <f>IFERROR(#REF!/GAMSstern!AR11,"")</f>
        <v/>
      </c>
      <c r="AT11" s="40" t="str">
        <f>IFERROR(#REF!/GAMSstern!AS11,"")</f>
        <v/>
      </c>
      <c r="AU11" s="40" t="str">
        <f>IFERROR(#REF!/GAMSstern!AT11,"")</f>
        <v/>
      </c>
      <c r="AV11" s="40" t="str">
        <f>IFERROR(#REF!/GAMSstern!AU11,"")</f>
        <v/>
      </c>
      <c r="AW11" s="40" t="str">
        <f>IFERROR(#REF!/GAMSstern!AV11,"")</f>
        <v/>
      </c>
      <c r="AX11" s="40" t="str">
        <f>IFERROR(#REF!/GAMSstern!AW11,"")</f>
        <v/>
      </c>
      <c r="AY11" s="40" t="str">
        <f>IFERROR(#REF!/GAMSstern!AX11,"")</f>
        <v/>
      </c>
      <c r="AZ11" s="40" t="str">
        <f>IFERROR(#REF!/GAMSstern!AY11,"")</f>
        <v/>
      </c>
      <c r="BA11" s="40" t="str">
        <f>IFERROR(#REF!/GAMSstern!AZ11,"")</f>
        <v/>
      </c>
      <c r="BB11" s="40" t="str">
        <f>IFERROR(#REF!/GAMSstern!BA11,"")</f>
        <v/>
      </c>
      <c r="BC11" s="40" t="str">
        <f>IFERROR(#REF!/GAMSstern!BB11,"")</f>
        <v/>
      </c>
      <c r="BD11" s="40" t="str">
        <f>IFERROR(#REF!/GAMSstern!BC11,"")</f>
        <v/>
      </c>
      <c r="BE11" s="40" t="str">
        <f>IFERROR(#REF!/GAMSstern!BD11,"")</f>
        <v/>
      </c>
      <c r="BF11" s="40" t="str">
        <f>IFERROR(#REF!/GAMSstern!BE11,"")</f>
        <v/>
      </c>
      <c r="BG11" s="40" t="str">
        <f>IFERROR(#REF!/GAMSstern!BF11,"")</f>
        <v/>
      </c>
      <c r="BH11" s="40" t="str">
        <f>IFERROR(#REF!/GAMSstern!BG11,"")</f>
        <v/>
      </c>
      <c r="BI11" s="40" t="str">
        <f>IFERROR(#REF!/GAMSstern!BH11,"")</f>
        <v/>
      </c>
      <c r="BJ11" s="40" t="str">
        <f>IFERROR(#REF!/GAMSstern!BI11,"")</f>
        <v/>
      </c>
    </row>
    <row r="12" spans="1:62" x14ac:dyDescent="0.15">
      <c r="A12" t="e">
        <f>#REF!</f>
        <v>#REF!</v>
      </c>
      <c r="B12" t="str">
        <f>GAMSbase!A12</f>
        <v>Initial K (Capital Stock)</v>
      </c>
      <c r="C12" s="40" t="str">
        <f>IFERROR(#REF!/GAMSstern!B12,"")</f>
        <v/>
      </c>
      <c r="D12" s="40" t="str">
        <f>IFERROR(#REF!/GAMSstern!C12,"")</f>
        <v/>
      </c>
      <c r="E12" s="40" t="str">
        <f>IFERROR(#REF!/GAMSstern!D12,"")</f>
        <v/>
      </c>
      <c r="F12" s="40" t="str">
        <f>IFERROR(#REF!/GAMSstern!E12,"")</f>
        <v/>
      </c>
      <c r="G12" s="40" t="str">
        <f>IFERROR(#REF!/GAMSstern!F12,"")</f>
        <v/>
      </c>
      <c r="H12" s="40" t="str">
        <f>IFERROR(#REF!/GAMSstern!G12,"")</f>
        <v/>
      </c>
      <c r="I12" s="40" t="str">
        <f>IFERROR(#REF!/GAMSstern!H12,"")</f>
        <v/>
      </c>
      <c r="J12" s="40" t="str">
        <f>IFERROR(#REF!/GAMSstern!I12,"")</f>
        <v/>
      </c>
      <c r="K12" s="40" t="str">
        <f>IFERROR(#REF!/GAMSstern!J12,"")</f>
        <v/>
      </c>
      <c r="L12" s="40" t="str">
        <f>IFERROR(#REF!/GAMSstern!K12,"")</f>
        <v/>
      </c>
      <c r="M12" s="40" t="str">
        <f>IFERROR(#REF!/GAMSstern!L12,"")</f>
        <v/>
      </c>
      <c r="N12" s="40" t="str">
        <f>IFERROR(#REF!/GAMSstern!M12,"")</f>
        <v/>
      </c>
      <c r="O12" s="40" t="str">
        <f>IFERROR(#REF!/GAMSstern!N12,"")</f>
        <v/>
      </c>
      <c r="P12" s="40" t="str">
        <f>IFERROR(#REF!/GAMSstern!O12,"")</f>
        <v/>
      </c>
      <c r="Q12" s="40" t="str">
        <f>IFERROR(#REF!/GAMSstern!P12,"")</f>
        <v/>
      </c>
      <c r="R12" s="40" t="str">
        <f>IFERROR(#REF!/GAMSstern!Q12,"")</f>
        <v/>
      </c>
      <c r="S12" s="40" t="str">
        <f>IFERROR(#REF!/GAMSstern!R12,"")</f>
        <v/>
      </c>
      <c r="T12" s="40" t="str">
        <f>IFERROR(#REF!/GAMSstern!S12,"")</f>
        <v/>
      </c>
      <c r="U12" s="40" t="str">
        <f>IFERROR(#REF!/GAMSstern!T12,"")</f>
        <v/>
      </c>
      <c r="V12" s="40" t="str">
        <f>IFERROR(#REF!/GAMSstern!U12,"")</f>
        <v/>
      </c>
      <c r="W12" s="40" t="str">
        <f>IFERROR(#REF!/GAMSstern!V12,"")</f>
        <v/>
      </c>
      <c r="X12" s="40" t="str">
        <f>IFERROR(#REF!/GAMSstern!W12,"")</f>
        <v/>
      </c>
      <c r="Y12" s="40" t="str">
        <f>IFERROR(#REF!/GAMSstern!X12,"")</f>
        <v/>
      </c>
      <c r="Z12" s="40" t="str">
        <f>IFERROR(#REF!/GAMSstern!Y12,"")</f>
        <v/>
      </c>
      <c r="AA12" s="40" t="str">
        <f>IFERROR(#REF!/GAMSstern!Z12,"")</f>
        <v/>
      </c>
      <c r="AB12" s="40" t="str">
        <f>IFERROR(#REF!/GAMSstern!AA12,"")</f>
        <v/>
      </c>
      <c r="AC12" s="40" t="str">
        <f>IFERROR(#REF!/GAMSstern!AB12,"")</f>
        <v/>
      </c>
      <c r="AD12" s="40" t="str">
        <f>IFERROR(#REF!/GAMSstern!AC12,"")</f>
        <v/>
      </c>
      <c r="AE12" s="40" t="str">
        <f>IFERROR(#REF!/GAMSstern!AD12,"")</f>
        <v/>
      </c>
      <c r="AF12" s="40" t="str">
        <f>IFERROR(#REF!/GAMSstern!AE12,"")</f>
        <v/>
      </c>
      <c r="AG12" s="40" t="str">
        <f>IFERROR(#REF!/GAMSstern!AF12,"")</f>
        <v/>
      </c>
      <c r="AH12" s="40" t="str">
        <f>IFERROR(#REF!/GAMSstern!AG12,"")</f>
        <v/>
      </c>
      <c r="AI12" s="40" t="str">
        <f>IFERROR(#REF!/GAMSstern!AH12,"")</f>
        <v/>
      </c>
      <c r="AJ12" s="40" t="str">
        <f>IFERROR(#REF!/GAMSstern!AI12,"")</f>
        <v/>
      </c>
      <c r="AK12" s="40" t="str">
        <f>IFERROR(#REF!/GAMSstern!AJ12,"")</f>
        <v/>
      </c>
      <c r="AL12" s="40" t="str">
        <f>IFERROR(#REF!/GAMSstern!AK12,"")</f>
        <v/>
      </c>
      <c r="AM12" s="40" t="str">
        <f>IFERROR(#REF!/GAMSstern!AL12,"")</f>
        <v/>
      </c>
      <c r="AN12" s="40" t="str">
        <f>IFERROR(#REF!/GAMSstern!AM12,"")</f>
        <v/>
      </c>
      <c r="AO12" s="40" t="str">
        <f>IFERROR(#REF!/GAMSstern!AN12,"")</f>
        <v/>
      </c>
      <c r="AP12" s="40" t="str">
        <f>IFERROR(#REF!/GAMSstern!AO12,"")</f>
        <v/>
      </c>
      <c r="AQ12" s="40" t="str">
        <f>IFERROR(#REF!/GAMSstern!AP12,"")</f>
        <v/>
      </c>
      <c r="AR12" s="40" t="str">
        <f>IFERROR(#REF!/GAMSstern!AQ12,"")</f>
        <v/>
      </c>
      <c r="AS12" s="40" t="str">
        <f>IFERROR(#REF!/GAMSstern!AR12,"")</f>
        <v/>
      </c>
      <c r="AT12" s="40" t="str">
        <f>IFERROR(#REF!/GAMSstern!AS12,"")</f>
        <v/>
      </c>
      <c r="AU12" s="40" t="str">
        <f>IFERROR(#REF!/GAMSstern!AT12,"")</f>
        <v/>
      </c>
      <c r="AV12" s="40" t="str">
        <f>IFERROR(#REF!/GAMSstern!AU12,"")</f>
        <v/>
      </c>
      <c r="AW12" s="40" t="str">
        <f>IFERROR(#REF!/GAMSstern!AV12,"")</f>
        <v/>
      </c>
      <c r="AX12" s="40" t="str">
        <f>IFERROR(#REF!/GAMSstern!AW12,"")</f>
        <v/>
      </c>
      <c r="AY12" s="40" t="str">
        <f>IFERROR(#REF!/GAMSstern!AX12,"")</f>
        <v/>
      </c>
      <c r="AZ12" s="40" t="str">
        <f>IFERROR(#REF!/GAMSstern!AY12,"")</f>
        <v/>
      </c>
      <c r="BA12" s="40" t="str">
        <f>IFERROR(#REF!/GAMSstern!AZ12,"")</f>
        <v/>
      </c>
      <c r="BB12" s="40" t="str">
        <f>IFERROR(#REF!/GAMSstern!BA12,"")</f>
        <v/>
      </c>
      <c r="BC12" s="40" t="str">
        <f>IFERROR(#REF!/GAMSstern!BB12,"")</f>
        <v/>
      </c>
      <c r="BD12" s="40" t="str">
        <f>IFERROR(#REF!/GAMSstern!BC12,"")</f>
        <v/>
      </c>
      <c r="BE12" s="40" t="str">
        <f>IFERROR(#REF!/GAMSstern!BD12,"")</f>
        <v/>
      </c>
      <c r="BF12" s="40" t="str">
        <f>IFERROR(#REF!/GAMSstern!BE12,"")</f>
        <v/>
      </c>
      <c r="BG12" s="40" t="str">
        <f>IFERROR(#REF!/GAMSstern!BF12,"")</f>
        <v/>
      </c>
      <c r="BH12" s="40" t="str">
        <f>IFERROR(#REF!/GAMSstern!BG12,"")</f>
        <v/>
      </c>
      <c r="BI12" s="40" t="str">
        <f>IFERROR(#REF!/GAMSstern!BH12,"")</f>
        <v/>
      </c>
      <c r="BJ12" s="40" t="str">
        <f>IFERROR(#REF!/GAMSstern!BI12,"")</f>
        <v/>
      </c>
    </row>
    <row r="13" spans="1:62" x14ac:dyDescent="0.15">
      <c r="A13" t="e">
        <f>#REF!</f>
        <v>#REF!</v>
      </c>
      <c r="B13" t="str">
        <f>GAMSbase!A13</f>
        <v>Initial A (Total Factor Productivity)</v>
      </c>
      <c r="C13" s="40" t="str">
        <f>IFERROR(#REF!/GAMSstern!B13,"")</f>
        <v/>
      </c>
      <c r="D13" s="40" t="str">
        <f>IFERROR(#REF!/GAMSstern!C13,"")</f>
        <v/>
      </c>
      <c r="E13" s="40" t="str">
        <f>IFERROR(#REF!/GAMSstern!D13,"")</f>
        <v/>
      </c>
      <c r="F13" s="40" t="str">
        <f>IFERROR(#REF!/GAMSstern!E13,"")</f>
        <v/>
      </c>
      <c r="G13" s="40" t="str">
        <f>IFERROR(#REF!/GAMSstern!F13,"")</f>
        <v/>
      </c>
      <c r="H13" s="40" t="str">
        <f>IFERROR(#REF!/GAMSstern!G13,"")</f>
        <v/>
      </c>
      <c r="I13" s="40" t="str">
        <f>IFERROR(#REF!/GAMSstern!H13,"")</f>
        <v/>
      </c>
      <c r="J13" s="40" t="str">
        <f>IFERROR(#REF!/GAMSstern!I13,"")</f>
        <v/>
      </c>
      <c r="K13" s="40" t="str">
        <f>IFERROR(#REF!/GAMSstern!J13,"")</f>
        <v/>
      </c>
      <c r="L13" s="40" t="str">
        <f>IFERROR(#REF!/GAMSstern!K13,"")</f>
        <v/>
      </c>
      <c r="M13" s="40" t="str">
        <f>IFERROR(#REF!/GAMSstern!L13,"")</f>
        <v/>
      </c>
      <c r="N13" s="40" t="str">
        <f>IFERROR(#REF!/GAMSstern!M13,"")</f>
        <v/>
      </c>
      <c r="O13" s="40" t="str">
        <f>IFERROR(#REF!/GAMSstern!N13,"")</f>
        <v/>
      </c>
      <c r="P13" s="40" t="str">
        <f>IFERROR(#REF!/GAMSstern!O13,"")</f>
        <v/>
      </c>
      <c r="Q13" s="40" t="str">
        <f>IFERROR(#REF!/GAMSstern!P13,"")</f>
        <v/>
      </c>
      <c r="R13" s="40" t="str">
        <f>IFERROR(#REF!/GAMSstern!Q13,"")</f>
        <v/>
      </c>
      <c r="S13" s="40" t="str">
        <f>IFERROR(#REF!/GAMSstern!R13,"")</f>
        <v/>
      </c>
      <c r="T13" s="40" t="str">
        <f>IFERROR(#REF!/GAMSstern!S13,"")</f>
        <v/>
      </c>
      <c r="U13" s="40" t="str">
        <f>IFERROR(#REF!/GAMSstern!T13,"")</f>
        <v/>
      </c>
      <c r="V13" s="40" t="str">
        <f>IFERROR(#REF!/GAMSstern!U13,"")</f>
        <v/>
      </c>
      <c r="W13" s="40" t="str">
        <f>IFERROR(#REF!/GAMSstern!V13,"")</f>
        <v/>
      </c>
      <c r="X13" s="40" t="str">
        <f>IFERROR(#REF!/GAMSstern!W13,"")</f>
        <v/>
      </c>
      <c r="Y13" s="40" t="str">
        <f>IFERROR(#REF!/GAMSstern!X13,"")</f>
        <v/>
      </c>
      <c r="Z13" s="40" t="str">
        <f>IFERROR(#REF!/GAMSstern!Y13,"")</f>
        <v/>
      </c>
      <c r="AA13" s="40" t="str">
        <f>IFERROR(#REF!/GAMSstern!Z13,"")</f>
        <v/>
      </c>
      <c r="AB13" s="40" t="str">
        <f>IFERROR(#REF!/GAMSstern!AA13,"")</f>
        <v/>
      </c>
      <c r="AC13" s="40" t="str">
        <f>IFERROR(#REF!/GAMSstern!AB13,"")</f>
        <v/>
      </c>
      <c r="AD13" s="40" t="str">
        <f>IFERROR(#REF!/GAMSstern!AC13,"")</f>
        <v/>
      </c>
      <c r="AE13" s="40" t="str">
        <f>IFERROR(#REF!/GAMSstern!AD13,"")</f>
        <v/>
      </c>
      <c r="AF13" s="40" t="str">
        <f>IFERROR(#REF!/GAMSstern!AE13,"")</f>
        <v/>
      </c>
      <c r="AG13" s="40" t="str">
        <f>IFERROR(#REF!/GAMSstern!AF13,"")</f>
        <v/>
      </c>
      <c r="AH13" s="40" t="str">
        <f>IFERROR(#REF!/GAMSstern!AG13,"")</f>
        <v/>
      </c>
      <c r="AI13" s="40" t="str">
        <f>IFERROR(#REF!/GAMSstern!AH13,"")</f>
        <v/>
      </c>
      <c r="AJ13" s="40" t="str">
        <f>IFERROR(#REF!/GAMSstern!AI13,"")</f>
        <v/>
      </c>
      <c r="AK13" s="40" t="str">
        <f>IFERROR(#REF!/GAMSstern!AJ13,"")</f>
        <v/>
      </c>
      <c r="AL13" s="40" t="str">
        <f>IFERROR(#REF!/GAMSstern!AK13,"")</f>
        <v/>
      </c>
      <c r="AM13" s="40" t="str">
        <f>IFERROR(#REF!/GAMSstern!AL13,"")</f>
        <v/>
      </c>
      <c r="AN13" s="40" t="str">
        <f>IFERROR(#REF!/GAMSstern!AM13,"")</f>
        <v/>
      </c>
      <c r="AO13" s="40" t="str">
        <f>IFERROR(#REF!/GAMSstern!AN13,"")</f>
        <v/>
      </c>
      <c r="AP13" s="40" t="str">
        <f>IFERROR(#REF!/GAMSstern!AO13,"")</f>
        <v/>
      </c>
      <c r="AQ13" s="40" t="str">
        <f>IFERROR(#REF!/GAMSstern!AP13,"")</f>
        <v/>
      </c>
      <c r="AR13" s="40" t="str">
        <f>IFERROR(#REF!/GAMSstern!AQ13,"")</f>
        <v/>
      </c>
      <c r="AS13" s="40" t="str">
        <f>IFERROR(#REF!/GAMSstern!AR13,"")</f>
        <v/>
      </c>
      <c r="AT13" s="40" t="str">
        <f>IFERROR(#REF!/GAMSstern!AS13,"")</f>
        <v/>
      </c>
      <c r="AU13" s="40" t="str">
        <f>IFERROR(#REF!/GAMSstern!AT13,"")</f>
        <v/>
      </c>
      <c r="AV13" s="40" t="str">
        <f>IFERROR(#REF!/GAMSstern!AU13,"")</f>
        <v/>
      </c>
      <c r="AW13" s="40" t="str">
        <f>IFERROR(#REF!/GAMSstern!AV13,"")</f>
        <v/>
      </c>
      <c r="AX13" s="40" t="str">
        <f>IFERROR(#REF!/GAMSstern!AW13,"")</f>
        <v/>
      </c>
      <c r="AY13" s="40" t="str">
        <f>IFERROR(#REF!/GAMSstern!AX13,"")</f>
        <v/>
      </c>
      <c r="AZ13" s="40" t="str">
        <f>IFERROR(#REF!/GAMSstern!AY13,"")</f>
        <v/>
      </c>
      <c r="BA13" s="40" t="str">
        <f>IFERROR(#REF!/GAMSstern!AZ13,"")</f>
        <v/>
      </c>
      <c r="BB13" s="40" t="str">
        <f>IFERROR(#REF!/GAMSstern!BA13,"")</f>
        <v/>
      </c>
      <c r="BC13" s="40" t="str">
        <f>IFERROR(#REF!/GAMSstern!BB13,"")</f>
        <v/>
      </c>
      <c r="BD13" s="40" t="str">
        <f>IFERROR(#REF!/GAMSstern!BC13,"")</f>
        <v/>
      </c>
      <c r="BE13" s="40" t="str">
        <f>IFERROR(#REF!/GAMSstern!BD13,"")</f>
        <v/>
      </c>
      <c r="BF13" s="40" t="str">
        <f>IFERROR(#REF!/GAMSstern!BE13,"")</f>
        <v/>
      </c>
      <c r="BG13" s="40" t="str">
        <f>IFERROR(#REF!/GAMSstern!BF13,"")</f>
        <v/>
      </c>
      <c r="BH13" s="40" t="str">
        <f>IFERROR(#REF!/GAMSstern!BG13,"")</f>
        <v/>
      </c>
      <c r="BI13" s="40" t="str">
        <f>IFERROR(#REF!/GAMSstern!BH13,"")</f>
        <v/>
      </c>
      <c r="BJ13" s="40" t="str">
        <f>IFERROR(#REF!/GAMSstern!BI13,"")</f>
        <v/>
      </c>
    </row>
    <row r="14" spans="1:62" x14ac:dyDescent="0.15">
      <c r="A14" t="e">
        <f>#REF!</f>
        <v>#REF!</v>
      </c>
      <c r="B14" t="str">
        <f>GAMSbase!A14</f>
        <v>* WELFARE</v>
      </c>
      <c r="C14" s="40" t="str">
        <f>IFERROR(#REF!/GAMSstern!B14,"")</f>
        <v/>
      </c>
      <c r="D14" s="40" t="str">
        <f>IFERROR(#REF!/GAMSstern!C14,"")</f>
        <v/>
      </c>
      <c r="E14" s="40" t="str">
        <f>IFERROR(#REF!/GAMSstern!D14,"")</f>
        <v/>
      </c>
      <c r="F14" s="40" t="str">
        <f>IFERROR(#REF!/GAMSstern!E14,"")</f>
        <v/>
      </c>
      <c r="G14" s="40" t="str">
        <f>IFERROR(#REF!/GAMSstern!F14,"")</f>
        <v/>
      </c>
      <c r="H14" s="40" t="str">
        <f>IFERROR(#REF!/GAMSstern!G14,"")</f>
        <v/>
      </c>
      <c r="I14" s="40" t="str">
        <f>IFERROR(#REF!/GAMSstern!H14,"")</f>
        <v/>
      </c>
      <c r="J14" s="40" t="str">
        <f>IFERROR(#REF!/GAMSstern!I14,"")</f>
        <v/>
      </c>
      <c r="K14" s="40" t="str">
        <f>IFERROR(#REF!/GAMSstern!J14,"")</f>
        <v/>
      </c>
      <c r="L14" s="40" t="str">
        <f>IFERROR(#REF!/GAMSstern!K14,"")</f>
        <v/>
      </c>
      <c r="M14" s="40" t="str">
        <f>IFERROR(#REF!/GAMSstern!L14,"")</f>
        <v/>
      </c>
      <c r="N14" s="40" t="str">
        <f>IFERROR(#REF!/GAMSstern!M14,"")</f>
        <v/>
      </c>
      <c r="O14" s="40" t="str">
        <f>IFERROR(#REF!/GAMSstern!N14,"")</f>
        <v/>
      </c>
      <c r="P14" s="40" t="str">
        <f>IFERROR(#REF!/GAMSstern!O14,"")</f>
        <v/>
      </c>
      <c r="Q14" s="40" t="str">
        <f>IFERROR(#REF!/GAMSstern!P14,"")</f>
        <v/>
      </c>
      <c r="R14" s="40" t="str">
        <f>IFERROR(#REF!/GAMSstern!Q14,"")</f>
        <v/>
      </c>
      <c r="S14" s="40" t="str">
        <f>IFERROR(#REF!/GAMSstern!R14,"")</f>
        <v/>
      </c>
      <c r="T14" s="40" t="str">
        <f>IFERROR(#REF!/GAMSstern!S14,"")</f>
        <v/>
      </c>
      <c r="U14" s="40" t="str">
        <f>IFERROR(#REF!/GAMSstern!T14,"")</f>
        <v/>
      </c>
      <c r="V14" s="40" t="str">
        <f>IFERROR(#REF!/GAMSstern!U14,"")</f>
        <v/>
      </c>
      <c r="W14" s="40" t="str">
        <f>IFERROR(#REF!/GAMSstern!V14,"")</f>
        <v/>
      </c>
      <c r="X14" s="40" t="str">
        <f>IFERROR(#REF!/GAMSstern!W14,"")</f>
        <v/>
      </c>
      <c r="Y14" s="40" t="str">
        <f>IFERROR(#REF!/GAMSstern!X14,"")</f>
        <v/>
      </c>
      <c r="Z14" s="40" t="str">
        <f>IFERROR(#REF!/GAMSstern!Y14,"")</f>
        <v/>
      </c>
      <c r="AA14" s="40" t="str">
        <f>IFERROR(#REF!/GAMSstern!Z14,"")</f>
        <v/>
      </c>
      <c r="AB14" s="40" t="str">
        <f>IFERROR(#REF!/GAMSstern!AA14,"")</f>
        <v/>
      </c>
      <c r="AC14" s="40" t="str">
        <f>IFERROR(#REF!/GAMSstern!AB14,"")</f>
        <v/>
      </c>
      <c r="AD14" s="40" t="str">
        <f>IFERROR(#REF!/GAMSstern!AC14,"")</f>
        <v/>
      </c>
      <c r="AE14" s="40" t="str">
        <f>IFERROR(#REF!/GAMSstern!AD14,"")</f>
        <v/>
      </c>
      <c r="AF14" s="40" t="str">
        <f>IFERROR(#REF!/GAMSstern!AE14,"")</f>
        <v/>
      </c>
      <c r="AG14" s="40" t="str">
        <f>IFERROR(#REF!/GAMSstern!AF14,"")</f>
        <v/>
      </c>
      <c r="AH14" s="40" t="str">
        <f>IFERROR(#REF!/GAMSstern!AG14,"")</f>
        <v/>
      </c>
      <c r="AI14" s="40" t="str">
        <f>IFERROR(#REF!/GAMSstern!AH14,"")</f>
        <v/>
      </c>
      <c r="AJ14" s="40" t="str">
        <f>IFERROR(#REF!/GAMSstern!AI14,"")</f>
        <v/>
      </c>
      <c r="AK14" s="40" t="str">
        <f>IFERROR(#REF!/GAMSstern!AJ14,"")</f>
        <v/>
      </c>
      <c r="AL14" s="40" t="str">
        <f>IFERROR(#REF!/GAMSstern!AK14,"")</f>
        <v/>
      </c>
      <c r="AM14" s="40" t="str">
        <f>IFERROR(#REF!/GAMSstern!AL14,"")</f>
        <v/>
      </c>
      <c r="AN14" s="40" t="str">
        <f>IFERROR(#REF!/GAMSstern!AM14,"")</f>
        <v/>
      </c>
      <c r="AO14" s="40" t="str">
        <f>IFERROR(#REF!/GAMSstern!AN14,"")</f>
        <v/>
      </c>
      <c r="AP14" s="40" t="str">
        <f>IFERROR(#REF!/GAMSstern!AO14,"")</f>
        <v/>
      </c>
      <c r="AQ14" s="40" t="str">
        <f>IFERROR(#REF!/GAMSstern!AP14,"")</f>
        <v/>
      </c>
      <c r="AR14" s="40" t="str">
        <f>IFERROR(#REF!/GAMSstern!AQ14,"")</f>
        <v/>
      </c>
      <c r="AS14" s="40" t="str">
        <f>IFERROR(#REF!/GAMSstern!AR14,"")</f>
        <v/>
      </c>
      <c r="AT14" s="40" t="str">
        <f>IFERROR(#REF!/GAMSstern!AS14,"")</f>
        <v/>
      </c>
      <c r="AU14" s="40" t="str">
        <f>IFERROR(#REF!/GAMSstern!AT14,"")</f>
        <v/>
      </c>
      <c r="AV14" s="40" t="str">
        <f>IFERROR(#REF!/GAMSstern!AU14,"")</f>
        <v/>
      </c>
      <c r="AW14" s="40" t="str">
        <f>IFERROR(#REF!/GAMSstern!AV14,"")</f>
        <v/>
      </c>
      <c r="AX14" s="40" t="str">
        <f>IFERROR(#REF!/GAMSstern!AW14,"")</f>
        <v/>
      </c>
      <c r="AY14" s="40" t="str">
        <f>IFERROR(#REF!/GAMSstern!AX14,"")</f>
        <v/>
      </c>
      <c r="AZ14" s="40" t="str">
        <f>IFERROR(#REF!/GAMSstern!AY14,"")</f>
        <v/>
      </c>
      <c r="BA14" s="40" t="str">
        <f>IFERROR(#REF!/GAMSstern!AZ14,"")</f>
        <v/>
      </c>
      <c r="BB14" s="40" t="str">
        <f>IFERROR(#REF!/GAMSstern!BA14,"")</f>
        <v/>
      </c>
      <c r="BC14" s="40" t="str">
        <f>IFERROR(#REF!/GAMSstern!BB14,"")</f>
        <v/>
      </c>
      <c r="BD14" s="40" t="str">
        <f>IFERROR(#REF!/GAMSstern!BC14,"")</f>
        <v/>
      </c>
      <c r="BE14" s="40" t="str">
        <f>IFERROR(#REF!/GAMSstern!BD14,"")</f>
        <v/>
      </c>
      <c r="BF14" s="40" t="str">
        <f>IFERROR(#REF!/GAMSstern!BE14,"")</f>
        <v/>
      </c>
      <c r="BG14" s="40" t="str">
        <f>IFERROR(#REF!/GAMSstern!BF14,"")</f>
        <v/>
      </c>
      <c r="BH14" s="40" t="str">
        <f>IFERROR(#REF!/GAMSstern!BG14,"")</f>
        <v/>
      </c>
      <c r="BI14" s="40" t="str">
        <f>IFERROR(#REF!/GAMSstern!BH14,"")</f>
        <v/>
      </c>
      <c r="BJ14" s="40" t="str">
        <f>IFERROR(#REF!/GAMSstern!BI14,"")</f>
        <v/>
      </c>
    </row>
    <row r="15" spans="1:62" x14ac:dyDescent="0.15">
      <c r="A15" t="e">
        <f>#REF!</f>
        <v>#REF!</v>
      </c>
      <c r="B15" t="str">
        <f>GAMSbase!A15</f>
        <v>Time Preference plus Risk (per year)</v>
      </c>
      <c r="C15" s="40" t="str">
        <f>IFERROR(#REF!/GAMSstern!B15,"")</f>
        <v/>
      </c>
      <c r="D15" s="40" t="str">
        <f>IFERROR(#REF!/GAMSstern!C15,"")</f>
        <v/>
      </c>
      <c r="E15" s="40" t="str">
        <f>IFERROR(#REF!/GAMSstern!D15,"")</f>
        <v/>
      </c>
      <c r="F15" s="40" t="str">
        <f>IFERROR(#REF!/GAMSstern!E15,"")</f>
        <v/>
      </c>
      <c r="G15" s="40" t="str">
        <f>IFERROR(#REF!/GAMSstern!F15,"")</f>
        <v/>
      </c>
      <c r="H15" s="40" t="str">
        <f>IFERROR(#REF!/GAMSstern!G15,"")</f>
        <v/>
      </c>
      <c r="I15" s="40" t="str">
        <f>IFERROR(#REF!/GAMSstern!H15,"")</f>
        <v/>
      </c>
      <c r="J15" s="40" t="str">
        <f>IFERROR(#REF!/GAMSstern!I15,"")</f>
        <v/>
      </c>
      <c r="K15" s="40" t="str">
        <f>IFERROR(#REF!/GAMSstern!J15,"")</f>
        <v/>
      </c>
      <c r="L15" s="40" t="str">
        <f>IFERROR(#REF!/GAMSstern!K15,"")</f>
        <v/>
      </c>
      <c r="M15" s="40" t="str">
        <f>IFERROR(#REF!/GAMSstern!L15,"")</f>
        <v/>
      </c>
      <c r="N15" s="40" t="str">
        <f>IFERROR(#REF!/GAMSstern!M15,"")</f>
        <v/>
      </c>
      <c r="O15" s="40" t="str">
        <f>IFERROR(#REF!/GAMSstern!N15,"")</f>
        <v/>
      </c>
      <c r="P15" s="40" t="str">
        <f>IFERROR(#REF!/GAMSstern!O15,"")</f>
        <v/>
      </c>
      <c r="Q15" s="40" t="str">
        <f>IFERROR(#REF!/GAMSstern!P15,"")</f>
        <v/>
      </c>
      <c r="R15" s="40" t="str">
        <f>IFERROR(#REF!/GAMSstern!Q15,"")</f>
        <v/>
      </c>
      <c r="S15" s="40" t="str">
        <f>IFERROR(#REF!/GAMSstern!R15,"")</f>
        <v/>
      </c>
      <c r="T15" s="40" t="str">
        <f>IFERROR(#REF!/GAMSstern!S15,"")</f>
        <v/>
      </c>
      <c r="U15" s="40" t="str">
        <f>IFERROR(#REF!/GAMSstern!T15,"")</f>
        <v/>
      </c>
      <c r="V15" s="40" t="str">
        <f>IFERROR(#REF!/GAMSstern!U15,"")</f>
        <v/>
      </c>
      <c r="W15" s="40" t="str">
        <f>IFERROR(#REF!/GAMSstern!V15,"")</f>
        <v/>
      </c>
      <c r="X15" s="40" t="str">
        <f>IFERROR(#REF!/GAMSstern!W15,"")</f>
        <v/>
      </c>
      <c r="Y15" s="40" t="str">
        <f>IFERROR(#REF!/GAMSstern!X15,"")</f>
        <v/>
      </c>
      <c r="Z15" s="40" t="str">
        <f>IFERROR(#REF!/GAMSstern!Y15,"")</f>
        <v/>
      </c>
      <c r="AA15" s="40" t="str">
        <f>IFERROR(#REF!/GAMSstern!Z15,"")</f>
        <v/>
      </c>
      <c r="AB15" s="40" t="str">
        <f>IFERROR(#REF!/GAMSstern!AA15,"")</f>
        <v/>
      </c>
      <c r="AC15" s="40" t="str">
        <f>IFERROR(#REF!/GAMSstern!AB15,"")</f>
        <v/>
      </c>
      <c r="AD15" s="40" t="str">
        <f>IFERROR(#REF!/GAMSstern!AC15,"")</f>
        <v/>
      </c>
      <c r="AE15" s="40" t="str">
        <f>IFERROR(#REF!/GAMSstern!AD15,"")</f>
        <v/>
      </c>
      <c r="AF15" s="40" t="str">
        <f>IFERROR(#REF!/GAMSstern!AE15,"")</f>
        <v/>
      </c>
      <c r="AG15" s="40" t="str">
        <f>IFERROR(#REF!/GAMSstern!AF15,"")</f>
        <v/>
      </c>
      <c r="AH15" s="40" t="str">
        <f>IFERROR(#REF!/GAMSstern!AG15,"")</f>
        <v/>
      </c>
      <c r="AI15" s="40" t="str">
        <f>IFERROR(#REF!/GAMSstern!AH15,"")</f>
        <v/>
      </c>
      <c r="AJ15" s="40" t="str">
        <f>IFERROR(#REF!/GAMSstern!AI15,"")</f>
        <v/>
      </c>
      <c r="AK15" s="40" t="str">
        <f>IFERROR(#REF!/GAMSstern!AJ15,"")</f>
        <v/>
      </c>
      <c r="AL15" s="40" t="str">
        <f>IFERROR(#REF!/GAMSstern!AK15,"")</f>
        <v/>
      </c>
      <c r="AM15" s="40" t="str">
        <f>IFERROR(#REF!/GAMSstern!AL15,"")</f>
        <v/>
      </c>
      <c r="AN15" s="40" t="str">
        <f>IFERROR(#REF!/GAMSstern!AM15,"")</f>
        <v/>
      </c>
      <c r="AO15" s="40" t="str">
        <f>IFERROR(#REF!/GAMSstern!AN15,"")</f>
        <v/>
      </c>
      <c r="AP15" s="40" t="str">
        <f>IFERROR(#REF!/GAMSstern!AO15,"")</f>
        <v/>
      </c>
      <c r="AQ15" s="40" t="str">
        <f>IFERROR(#REF!/GAMSstern!AP15,"")</f>
        <v/>
      </c>
      <c r="AR15" s="40" t="str">
        <f>IFERROR(#REF!/GAMSstern!AQ15,"")</f>
        <v/>
      </c>
      <c r="AS15" s="40" t="str">
        <f>IFERROR(#REF!/GAMSstern!AR15,"")</f>
        <v/>
      </c>
      <c r="AT15" s="40" t="str">
        <f>IFERROR(#REF!/GAMSstern!AS15,"")</f>
        <v/>
      </c>
      <c r="AU15" s="40" t="str">
        <f>IFERROR(#REF!/GAMSstern!AT15,"")</f>
        <v/>
      </c>
      <c r="AV15" s="40" t="str">
        <f>IFERROR(#REF!/GAMSstern!AU15,"")</f>
        <v/>
      </c>
      <c r="AW15" s="40" t="str">
        <f>IFERROR(#REF!/GAMSstern!AV15,"")</f>
        <v/>
      </c>
      <c r="AX15" s="40" t="str">
        <f>IFERROR(#REF!/GAMSstern!AW15,"")</f>
        <v/>
      </c>
      <c r="AY15" s="40" t="str">
        <f>IFERROR(#REF!/GAMSstern!AX15,"")</f>
        <v/>
      </c>
      <c r="AZ15" s="40" t="str">
        <f>IFERROR(#REF!/GAMSstern!AY15,"")</f>
        <v/>
      </c>
      <c r="BA15" s="40" t="str">
        <f>IFERROR(#REF!/GAMSstern!AZ15,"")</f>
        <v/>
      </c>
      <c r="BB15" s="40" t="str">
        <f>IFERROR(#REF!/GAMSstern!BA15,"")</f>
        <v/>
      </c>
      <c r="BC15" s="40" t="str">
        <f>IFERROR(#REF!/GAMSstern!BB15,"")</f>
        <v/>
      </c>
      <c r="BD15" s="40" t="str">
        <f>IFERROR(#REF!/GAMSstern!BC15,"")</f>
        <v/>
      </c>
      <c r="BE15" s="40" t="str">
        <f>IFERROR(#REF!/GAMSstern!BD15,"")</f>
        <v/>
      </c>
      <c r="BF15" s="40" t="str">
        <f>IFERROR(#REF!/GAMSstern!BE15,"")</f>
        <v/>
      </c>
      <c r="BG15" s="40" t="str">
        <f>IFERROR(#REF!/GAMSstern!BF15,"")</f>
        <v/>
      </c>
      <c r="BH15" s="40" t="str">
        <f>IFERROR(#REF!/GAMSstern!BG15,"")</f>
        <v/>
      </c>
      <c r="BI15" s="40" t="str">
        <f>IFERROR(#REF!/GAMSstern!BH15,"")</f>
        <v/>
      </c>
      <c r="BJ15" s="40" t="str">
        <f>IFERROR(#REF!/GAMSstern!BI15,"")</f>
        <v/>
      </c>
    </row>
    <row r="16" spans="1:62" x14ac:dyDescent="0.15">
      <c r="A16" t="e">
        <f>#REF!</f>
        <v>#REF!</v>
      </c>
      <c r="B16" t="str">
        <f>GAMSbase!A16</f>
        <v>Time Premium</v>
      </c>
      <c r="C16" s="40" t="str">
        <f>IFERROR(#REF!/GAMSstern!B16,"")</f>
        <v/>
      </c>
      <c r="D16" s="40" t="str">
        <f>IFERROR(#REF!/GAMSstern!C16,"")</f>
        <v/>
      </c>
      <c r="E16" s="40" t="str">
        <f>IFERROR(#REF!/GAMSstern!D16,"")</f>
        <v/>
      </c>
      <c r="F16" s="40" t="str">
        <f>IFERROR(#REF!/GAMSstern!E16,"")</f>
        <v/>
      </c>
      <c r="G16" s="40" t="str">
        <f>IFERROR(#REF!/GAMSstern!F16,"")</f>
        <v/>
      </c>
      <c r="H16" s="40" t="str">
        <f>IFERROR(#REF!/GAMSstern!G16,"")</f>
        <v/>
      </c>
      <c r="I16" s="40" t="str">
        <f>IFERROR(#REF!/GAMSstern!H16,"")</f>
        <v/>
      </c>
      <c r="J16" s="40" t="str">
        <f>IFERROR(#REF!/GAMSstern!I16,"")</f>
        <v/>
      </c>
      <c r="K16" s="40" t="str">
        <f>IFERROR(#REF!/GAMSstern!J16,"")</f>
        <v/>
      </c>
      <c r="L16" s="40" t="str">
        <f>IFERROR(#REF!/GAMSstern!K16,"")</f>
        <v/>
      </c>
      <c r="M16" s="40" t="str">
        <f>IFERROR(#REF!/GAMSstern!L16,"")</f>
        <v/>
      </c>
      <c r="N16" s="40" t="str">
        <f>IFERROR(#REF!/GAMSstern!M16,"")</f>
        <v/>
      </c>
      <c r="O16" s="40" t="str">
        <f>IFERROR(#REF!/GAMSstern!N16,"")</f>
        <v/>
      </c>
      <c r="P16" s="40" t="str">
        <f>IFERROR(#REF!/GAMSstern!O16,"")</f>
        <v/>
      </c>
      <c r="Q16" s="40" t="str">
        <f>IFERROR(#REF!/GAMSstern!P16,"")</f>
        <v/>
      </c>
      <c r="R16" s="40" t="str">
        <f>IFERROR(#REF!/GAMSstern!Q16,"")</f>
        <v/>
      </c>
      <c r="S16" s="40" t="str">
        <f>IFERROR(#REF!/GAMSstern!R16,"")</f>
        <v/>
      </c>
      <c r="T16" s="40" t="str">
        <f>IFERROR(#REF!/GAMSstern!S16,"")</f>
        <v/>
      </c>
      <c r="U16" s="40" t="str">
        <f>IFERROR(#REF!/GAMSstern!T16,"")</f>
        <v/>
      </c>
      <c r="V16" s="40" t="str">
        <f>IFERROR(#REF!/GAMSstern!U16,"")</f>
        <v/>
      </c>
      <c r="W16" s="40" t="str">
        <f>IFERROR(#REF!/GAMSstern!V16,"")</f>
        <v/>
      </c>
      <c r="X16" s="40" t="str">
        <f>IFERROR(#REF!/GAMSstern!W16,"")</f>
        <v/>
      </c>
      <c r="Y16" s="40" t="str">
        <f>IFERROR(#REF!/GAMSstern!X16,"")</f>
        <v/>
      </c>
      <c r="Z16" s="40" t="str">
        <f>IFERROR(#REF!/GAMSstern!Y16,"")</f>
        <v/>
      </c>
      <c r="AA16" s="40" t="str">
        <f>IFERROR(#REF!/GAMSstern!Z16,"")</f>
        <v/>
      </c>
      <c r="AB16" s="40" t="str">
        <f>IFERROR(#REF!/GAMSstern!AA16,"")</f>
        <v/>
      </c>
      <c r="AC16" s="40" t="str">
        <f>IFERROR(#REF!/GAMSstern!AB16,"")</f>
        <v/>
      </c>
      <c r="AD16" s="40" t="str">
        <f>IFERROR(#REF!/GAMSstern!AC16,"")</f>
        <v/>
      </c>
      <c r="AE16" s="40" t="str">
        <f>IFERROR(#REF!/GAMSstern!AD16,"")</f>
        <v/>
      </c>
      <c r="AF16" s="40" t="str">
        <f>IFERROR(#REF!/GAMSstern!AE16,"")</f>
        <v/>
      </c>
      <c r="AG16" s="40" t="str">
        <f>IFERROR(#REF!/GAMSstern!AF16,"")</f>
        <v/>
      </c>
      <c r="AH16" s="40" t="str">
        <f>IFERROR(#REF!/GAMSstern!AG16,"")</f>
        <v/>
      </c>
      <c r="AI16" s="40" t="str">
        <f>IFERROR(#REF!/GAMSstern!AH16,"")</f>
        <v/>
      </c>
      <c r="AJ16" s="40" t="str">
        <f>IFERROR(#REF!/GAMSstern!AI16,"")</f>
        <v/>
      </c>
      <c r="AK16" s="40" t="str">
        <f>IFERROR(#REF!/GAMSstern!AJ16,"")</f>
        <v/>
      </c>
      <c r="AL16" s="40" t="str">
        <f>IFERROR(#REF!/GAMSstern!AK16,"")</f>
        <v/>
      </c>
      <c r="AM16" s="40" t="str">
        <f>IFERROR(#REF!/GAMSstern!AL16,"")</f>
        <v/>
      </c>
      <c r="AN16" s="40" t="str">
        <f>IFERROR(#REF!/GAMSstern!AM16,"")</f>
        <v/>
      </c>
      <c r="AO16" s="40" t="str">
        <f>IFERROR(#REF!/GAMSstern!AN16,"")</f>
        <v/>
      </c>
      <c r="AP16" s="40" t="str">
        <f>IFERROR(#REF!/GAMSstern!AO16,"")</f>
        <v/>
      </c>
      <c r="AQ16" s="40" t="str">
        <f>IFERROR(#REF!/GAMSstern!AP16,"")</f>
        <v/>
      </c>
      <c r="AR16" s="40" t="str">
        <f>IFERROR(#REF!/GAMSstern!AQ16,"")</f>
        <v/>
      </c>
      <c r="AS16" s="40" t="str">
        <f>IFERROR(#REF!/GAMSstern!AR16,"")</f>
        <v/>
      </c>
      <c r="AT16" s="40" t="str">
        <f>IFERROR(#REF!/GAMSstern!AS16,"")</f>
        <v/>
      </c>
      <c r="AU16" s="40" t="str">
        <f>IFERROR(#REF!/GAMSstern!AT16,"")</f>
        <v/>
      </c>
      <c r="AV16" s="40" t="str">
        <f>IFERROR(#REF!/GAMSstern!AU16,"")</f>
        <v/>
      </c>
      <c r="AW16" s="40" t="str">
        <f>IFERROR(#REF!/GAMSstern!AV16,"")</f>
        <v/>
      </c>
      <c r="AX16" s="40" t="str">
        <f>IFERROR(#REF!/GAMSstern!AW16,"")</f>
        <v/>
      </c>
      <c r="AY16" s="40" t="str">
        <f>IFERROR(#REF!/GAMSstern!AX16,"")</f>
        <v/>
      </c>
      <c r="AZ16" s="40" t="str">
        <f>IFERROR(#REF!/GAMSstern!AY16,"")</f>
        <v/>
      </c>
      <c r="BA16" s="40" t="str">
        <f>IFERROR(#REF!/GAMSstern!AZ16,"")</f>
        <v/>
      </c>
      <c r="BB16" s="40" t="str">
        <f>IFERROR(#REF!/GAMSstern!BA16,"")</f>
        <v/>
      </c>
      <c r="BC16" s="40" t="str">
        <f>IFERROR(#REF!/GAMSstern!BB16,"")</f>
        <v/>
      </c>
      <c r="BD16" s="40" t="str">
        <f>IFERROR(#REF!/GAMSstern!BC16,"")</f>
        <v/>
      </c>
      <c r="BE16" s="40" t="str">
        <f>IFERROR(#REF!/GAMSstern!BD16,"")</f>
        <v/>
      </c>
      <c r="BF16" s="40" t="str">
        <f>IFERROR(#REF!/GAMSstern!BE16,"")</f>
        <v/>
      </c>
      <c r="BG16" s="40" t="str">
        <f>IFERROR(#REF!/GAMSstern!BF16,"")</f>
        <v/>
      </c>
      <c r="BH16" s="40" t="str">
        <f>IFERROR(#REF!/GAMSstern!BG16,"")</f>
        <v/>
      </c>
      <c r="BI16" s="40" t="str">
        <f>IFERROR(#REF!/GAMSstern!BH16,"")</f>
        <v/>
      </c>
      <c r="BJ16" s="40" t="str">
        <f>IFERROR(#REF!/GAMSstern!BI16,"")</f>
        <v/>
      </c>
    </row>
    <row r="17" spans="1:62" x14ac:dyDescent="0.15">
      <c r="A17" t="e">
        <f>#REF!</f>
        <v>#REF!</v>
      </c>
      <c r="B17" t="str">
        <f>GAMSbase!A17</f>
        <v>Non-Diversifiable Global Risk (per year)</v>
      </c>
      <c r="C17" s="40" t="str">
        <f>IFERROR(#REF!/GAMSstern!B17,"")</f>
        <v/>
      </c>
      <c r="D17" s="40" t="str">
        <f>IFERROR(#REF!/GAMSstern!C17,"")</f>
        <v/>
      </c>
      <c r="E17" s="40" t="str">
        <f>IFERROR(#REF!/GAMSstern!D17,"")</f>
        <v/>
      </c>
      <c r="F17" s="40" t="str">
        <f>IFERROR(#REF!/GAMSstern!E17,"")</f>
        <v/>
      </c>
      <c r="G17" s="40" t="str">
        <f>IFERROR(#REF!/GAMSstern!F17,"")</f>
        <v/>
      </c>
      <c r="H17" s="40" t="str">
        <f>IFERROR(#REF!/GAMSstern!G17,"")</f>
        <v/>
      </c>
      <c r="I17" s="40" t="str">
        <f>IFERROR(#REF!/GAMSstern!H17,"")</f>
        <v/>
      </c>
      <c r="J17" s="40" t="str">
        <f>IFERROR(#REF!/GAMSstern!I17,"")</f>
        <v/>
      </c>
      <c r="K17" s="40" t="str">
        <f>IFERROR(#REF!/GAMSstern!J17,"")</f>
        <v/>
      </c>
      <c r="L17" s="40" t="str">
        <f>IFERROR(#REF!/GAMSstern!K17,"")</f>
        <v/>
      </c>
      <c r="M17" s="40" t="str">
        <f>IFERROR(#REF!/GAMSstern!L17,"")</f>
        <v/>
      </c>
      <c r="N17" s="40" t="str">
        <f>IFERROR(#REF!/GAMSstern!M17,"")</f>
        <v/>
      </c>
      <c r="O17" s="40" t="str">
        <f>IFERROR(#REF!/GAMSstern!N17,"")</f>
        <v/>
      </c>
      <c r="P17" s="40" t="str">
        <f>IFERROR(#REF!/GAMSstern!O17,"")</f>
        <v/>
      </c>
      <c r="Q17" s="40" t="str">
        <f>IFERROR(#REF!/GAMSstern!P17,"")</f>
        <v/>
      </c>
      <c r="R17" s="40" t="str">
        <f>IFERROR(#REF!/GAMSstern!Q17,"")</f>
        <v/>
      </c>
      <c r="S17" s="40" t="str">
        <f>IFERROR(#REF!/GAMSstern!R17,"")</f>
        <v/>
      </c>
      <c r="T17" s="40" t="str">
        <f>IFERROR(#REF!/GAMSstern!S17,"")</f>
        <v/>
      </c>
      <c r="U17" s="40" t="str">
        <f>IFERROR(#REF!/GAMSstern!T17,"")</f>
        <v/>
      </c>
      <c r="V17" s="40" t="str">
        <f>IFERROR(#REF!/GAMSstern!U17,"")</f>
        <v/>
      </c>
      <c r="W17" s="40" t="str">
        <f>IFERROR(#REF!/GAMSstern!V17,"")</f>
        <v/>
      </c>
      <c r="X17" s="40" t="str">
        <f>IFERROR(#REF!/GAMSstern!W17,"")</f>
        <v/>
      </c>
      <c r="Y17" s="40" t="str">
        <f>IFERROR(#REF!/GAMSstern!X17,"")</f>
        <v/>
      </c>
      <c r="Z17" s="40" t="str">
        <f>IFERROR(#REF!/GAMSstern!Y17,"")</f>
        <v/>
      </c>
      <c r="AA17" s="40" t="str">
        <f>IFERROR(#REF!/GAMSstern!Z17,"")</f>
        <v/>
      </c>
      <c r="AB17" s="40" t="str">
        <f>IFERROR(#REF!/GAMSstern!AA17,"")</f>
        <v/>
      </c>
      <c r="AC17" s="40" t="str">
        <f>IFERROR(#REF!/GAMSstern!AB17,"")</f>
        <v/>
      </c>
      <c r="AD17" s="40" t="str">
        <f>IFERROR(#REF!/GAMSstern!AC17,"")</f>
        <v/>
      </c>
      <c r="AE17" s="40" t="str">
        <f>IFERROR(#REF!/GAMSstern!AD17,"")</f>
        <v/>
      </c>
      <c r="AF17" s="40" t="str">
        <f>IFERROR(#REF!/GAMSstern!AE17,"")</f>
        <v/>
      </c>
      <c r="AG17" s="40" t="str">
        <f>IFERROR(#REF!/GAMSstern!AF17,"")</f>
        <v/>
      </c>
      <c r="AH17" s="40" t="str">
        <f>IFERROR(#REF!/GAMSstern!AG17,"")</f>
        <v/>
      </c>
      <c r="AI17" s="40" t="str">
        <f>IFERROR(#REF!/GAMSstern!AH17,"")</f>
        <v/>
      </c>
      <c r="AJ17" s="40" t="str">
        <f>IFERROR(#REF!/GAMSstern!AI17,"")</f>
        <v/>
      </c>
      <c r="AK17" s="40" t="str">
        <f>IFERROR(#REF!/GAMSstern!AJ17,"")</f>
        <v/>
      </c>
      <c r="AL17" s="40" t="str">
        <f>IFERROR(#REF!/GAMSstern!AK17,"")</f>
        <v/>
      </c>
      <c r="AM17" s="40" t="str">
        <f>IFERROR(#REF!/GAMSstern!AL17,"")</f>
        <v/>
      </c>
      <c r="AN17" s="40" t="str">
        <f>IFERROR(#REF!/GAMSstern!AM17,"")</f>
        <v/>
      </c>
      <c r="AO17" s="40" t="str">
        <f>IFERROR(#REF!/GAMSstern!AN17,"")</f>
        <v/>
      </c>
      <c r="AP17" s="40" t="str">
        <f>IFERROR(#REF!/GAMSstern!AO17,"")</f>
        <v/>
      </c>
      <c r="AQ17" s="40" t="str">
        <f>IFERROR(#REF!/GAMSstern!AP17,"")</f>
        <v/>
      </c>
      <c r="AR17" s="40" t="str">
        <f>IFERROR(#REF!/GAMSstern!AQ17,"")</f>
        <v/>
      </c>
      <c r="AS17" s="40" t="str">
        <f>IFERROR(#REF!/GAMSstern!AR17,"")</f>
        <v/>
      </c>
      <c r="AT17" s="40" t="str">
        <f>IFERROR(#REF!/GAMSstern!AS17,"")</f>
        <v/>
      </c>
      <c r="AU17" s="40" t="str">
        <f>IFERROR(#REF!/GAMSstern!AT17,"")</f>
        <v/>
      </c>
      <c r="AV17" s="40" t="str">
        <f>IFERROR(#REF!/GAMSstern!AU17,"")</f>
        <v/>
      </c>
      <c r="AW17" s="40" t="str">
        <f>IFERROR(#REF!/GAMSstern!AV17,"")</f>
        <v/>
      </c>
      <c r="AX17" s="40" t="str">
        <f>IFERROR(#REF!/GAMSstern!AW17,"")</f>
        <v/>
      </c>
      <c r="AY17" s="40" t="str">
        <f>IFERROR(#REF!/GAMSstern!AX17,"")</f>
        <v/>
      </c>
      <c r="AZ17" s="40" t="str">
        <f>IFERROR(#REF!/GAMSstern!AY17,"")</f>
        <v/>
      </c>
      <c r="BA17" s="40" t="str">
        <f>IFERROR(#REF!/GAMSstern!AZ17,"")</f>
        <v/>
      </c>
      <c r="BB17" s="40" t="str">
        <f>IFERROR(#REF!/GAMSstern!BA17,"")</f>
        <v/>
      </c>
      <c r="BC17" s="40" t="str">
        <f>IFERROR(#REF!/GAMSstern!BB17,"")</f>
        <v/>
      </c>
      <c r="BD17" s="40" t="str">
        <f>IFERROR(#REF!/GAMSstern!BC17,"")</f>
        <v/>
      </c>
      <c r="BE17" s="40" t="str">
        <f>IFERROR(#REF!/GAMSstern!BD17,"")</f>
        <v/>
      </c>
      <c r="BF17" s="40" t="str">
        <f>IFERROR(#REF!/GAMSstern!BE17,"")</f>
        <v/>
      </c>
      <c r="BG17" s="40" t="str">
        <f>IFERROR(#REF!/GAMSstern!BF17,"")</f>
        <v/>
      </c>
      <c r="BH17" s="40" t="str">
        <f>IFERROR(#REF!/GAMSstern!BG17,"")</f>
        <v/>
      </c>
      <c r="BI17" s="40" t="str">
        <f>IFERROR(#REF!/GAMSstern!BH17,"")</f>
        <v/>
      </c>
      <c r="BJ17" s="40" t="str">
        <f>IFERROR(#REF!/GAMSstern!BI17,"")</f>
        <v/>
      </c>
    </row>
    <row r="18" spans="1:62" x14ac:dyDescent="0.15">
      <c r="A18" t="e">
        <f>#REF!</f>
        <v>#REF!</v>
      </c>
      <c r="B18" t="str">
        <f>GAMSbase!A18</f>
        <v>Social Time Preference Factor</v>
      </c>
      <c r="C18" s="40" t="str">
        <f>IFERROR(#REF!/GAMSstern!B18,"")</f>
        <v/>
      </c>
      <c r="D18" s="40" t="str">
        <f>IFERROR(#REF!/GAMSstern!C18,"")</f>
        <v/>
      </c>
      <c r="E18" s="40" t="str">
        <f>IFERROR(#REF!/GAMSstern!D18,"")</f>
        <v/>
      </c>
      <c r="F18" s="40" t="str">
        <f>IFERROR(#REF!/GAMSstern!E18,"")</f>
        <v/>
      </c>
      <c r="G18" s="40" t="str">
        <f>IFERROR(#REF!/GAMSstern!F18,"")</f>
        <v/>
      </c>
      <c r="H18" s="40" t="str">
        <f>IFERROR(#REF!/GAMSstern!G18,"")</f>
        <v/>
      </c>
      <c r="I18" s="40" t="str">
        <f>IFERROR(#REF!/GAMSstern!H18,"")</f>
        <v/>
      </c>
      <c r="J18" s="40" t="str">
        <f>IFERROR(#REF!/GAMSstern!I18,"")</f>
        <v/>
      </c>
      <c r="K18" s="40" t="str">
        <f>IFERROR(#REF!/GAMSstern!J18,"")</f>
        <v/>
      </c>
      <c r="L18" s="40" t="str">
        <f>IFERROR(#REF!/GAMSstern!K18,"")</f>
        <v/>
      </c>
      <c r="M18" s="40" t="str">
        <f>IFERROR(#REF!/GAMSstern!L18,"")</f>
        <v/>
      </c>
      <c r="N18" s="40" t="str">
        <f>IFERROR(#REF!/GAMSstern!M18,"")</f>
        <v/>
      </c>
      <c r="O18" s="40" t="str">
        <f>IFERROR(#REF!/GAMSstern!N18,"")</f>
        <v/>
      </c>
      <c r="P18" s="40" t="str">
        <f>IFERROR(#REF!/GAMSstern!O18,"")</f>
        <v/>
      </c>
      <c r="Q18" s="40" t="str">
        <f>IFERROR(#REF!/GAMSstern!P18,"")</f>
        <v/>
      </c>
      <c r="R18" s="40" t="str">
        <f>IFERROR(#REF!/GAMSstern!Q18,"")</f>
        <v/>
      </c>
      <c r="S18" s="40" t="str">
        <f>IFERROR(#REF!/GAMSstern!R18,"")</f>
        <v/>
      </c>
      <c r="T18" s="40" t="str">
        <f>IFERROR(#REF!/GAMSstern!S18,"")</f>
        <v/>
      </c>
      <c r="U18" s="40" t="str">
        <f>IFERROR(#REF!/GAMSstern!T18,"")</f>
        <v/>
      </c>
      <c r="V18" s="40" t="str">
        <f>IFERROR(#REF!/GAMSstern!U18,"")</f>
        <v/>
      </c>
      <c r="W18" s="40" t="str">
        <f>IFERROR(#REF!/GAMSstern!V18,"")</f>
        <v/>
      </c>
      <c r="X18" s="40" t="str">
        <f>IFERROR(#REF!/GAMSstern!W18,"")</f>
        <v/>
      </c>
      <c r="Y18" s="40" t="str">
        <f>IFERROR(#REF!/GAMSstern!X18,"")</f>
        <v/>
      </c>
      <c r="Z18" s="40" t="str">
        <f>IFERROR(#REF!/GAMSstern!Y18,"")</f>
        <v/>
      </c>
      <c r="AA18" s="40" t="str">
        <f>IFERROR(#REF!/GAMSstern!Z18,"")</f>
        <v/>
      </c>
      <c r="AB18" s="40" t="str">
        <f>IFERROR(#REF!/GAMSstern!AA18,"")</f>
        <v/>
      </c>
      <c r="AC18" s="40" t="str">
        <f>IFERROR(#REF!/GAMSstern!AB18,"")</f>
        <v/>
      </c>
      <c r="AD18" s="40" t="str">
        <f>IFERROR(#REF!/GAMSstern!AC18,"")</f>
        <v/>
      </c>
      <c r="AE18" s="40" t="str">
        <f>IFERROR(#REF!/GAMSstern!AD18,"")</f>
        <v/>
      </c>
      <c r="AF18" s="40" t="str">
        <f>IFERROR(#REF!/GAMSstern!AE18,"")</f>
        <v/>
      </c>
      <c r="AG18" s="40" t="str">
        <f>IFERROR(#REF!/GAMSstern!AF18,"")</f>
        <v/>
      </c>
      <c r="AH18" s="40" t="str">
        <f>IFERROR(#REF!/GAMSstern!AG18,"")</f>
        <v/>
      </c>
      <c r="AI18" s="40" t="str">
        <f>IFERROR(#REF!/GAMSstern!AH18,"")</f>
        <v/>
      </c>
      <c r="AJ18" s="40" t="str">
        <f>IFERROR(#REF!/GAMSstern!AI18,"")</f>
        <v/>
      </c>
      <c r="AK18" s="40" t="str">
        <f>IFERROR(#REF!/GAMSstern!AJ18,"")</f>
        <v/>
      </c>
      <c r="AL18" s="40" t="str">
        <f>IFERROR(#REF!/GAMSstern!AK18,"")</f>
        <v/>
      </c>
      <c r="AM18" s="40" t="str">
        <f>IFERROR(#REF!/GAMSstern!AL18,"")</f>
        <v/>
      </c>
      <c r="AN18" s="40" t="str">
        <f>IFERROR(#REF!/GAMSstern!AM18,"")</f>
        <v/>
      </c>
      <c r="AO18" s="40" t="str">
        <f>IFERROR(#REF!/GAMSstern!AN18,"")</f>
        <v/>
      </c>
      <c r="AP18" s="40" t="str">
        <f>IFERROR(#REF!/GAMSstern!AO18,"")</f>
        <v/>
      </c>
      <c r="AQ18" s="40" t="str">
        <f>IFERROR(#REF!/GAMSstern!AP18,"")</f>
        <v/>
      </c>
      <c r="AR18" s="40" t="str">
        <f>IFERROR(#REF!/GAMSstern!AQ18,"")</f>
        <v/>
      </c>
      <c r="AS18" s="40" t="str">
        <f>IFERROR(#REF!/GAMSstern!AR18,"")</f>
        <v/>
      </c>
      <c r="AT18" s="40" t="str">
        <f>IFERROR(#REF!/GAMSstern!AS18,"")</f>
        <v/>
      </c>
      <c r="AU18" s="40" t="str">
        <f>IFERROR(#REF!/GAMSstern!AT18,"")</f>
        <v/>
      </c>
      <c r="AV18" s="40" t="str">
        <f>IFERROR(#REF!/GAMSstern!AU18,"")</f>
        <v/>
      </c>
      <c r="AW18" s="40" t="str">
        <f>IFERROR(#REF!/GAMSstern!AV18,"")</f>
        <v/>
      </c>
      <c r="AX18" s="40" t="str">
        <f>IFERROR(#REF!/GAMSstern!AW18,"")</f>
        <v/>
      </c>
      <c r="AY18" s="40" t="str">
        <f>IFERROR(#REF!/GAMSstern!AX18,"")</f>
        <v/>
      </c>
      <c r="AZ18" s="40" t="str">
        <f>IFERROR(#REF!/GAMSstern!AY18,"")</f>
        <v/>
      </c>
      <c r="BA18" s="40" t="str">
        <f>IFERROR(#REF!/GAMSstern!AZ18,"")</f>
        <v/>
      </c>
      <c r="BB18" s="40" t="str">
        <f>IFERROR(#REF!/GAMSstern!BA18,"")</f>
        <v/>
      </c>
      <c r="BC18" s="40" t="str">
        <f>IFERROR(#REF!/GAMSstern!BB18,"")</f>
        <v/>
      </c>
      <c r="BD18" s="40" t="str">
        <f>IFERROR(#REF!/GAMSstern!BC18,"")</f>
        <v/>
      </c>
      <c r="BE18" s="40" t="str">
        <f>IFERROR(#REF!/GAMSstern!BD18,"")</f>
        <v/>
      </c>
      <c r="BF18" s="40" t="str">
        <f>IFERROR(#REF!/GAMSstern!BE18,"")</f>
        <v/>
      </c>
      <c r="BG18" s="40" t="str">
        <f>IFERROR(#REF!/GAMSstern!BF18,"")</f>
        <v/>
      </c>
      <c r="BH18" s="40" t="str">
        <f>IFERROR(#REF!/GAMSstern!BG18,"")</f>
        <v/>
      </c>
      <c r="BI18" s="40" t="str">
        <f>IFERROR(#REF!/GAMSstern!BH18,"")</f>
        <v/>
      </c>
      <c r="BJ18" s="40" t="str">
        <f>IFERROR(#REF!/GAMSstern!BI18,"")</f>
        <v/>
      </c>
    </row>
    <row r="19" spans="1:62" x14ac:dyDescent="0.15">
      <c r="A19" t="e">
        <f>#REF!</f>
        <v>#REF!</v>
      </c>
      <c r="B19" t="str">
        <f>GAMSbase!A19</f>
        <v>Elasticity of MU of Consumption</v>
      </c>
      <c r="C19" s="40" t="str">
        <f>IFERROR(#REF!/GAMSstern!B19,"")</f>
        <v/>
      </c>
      <c r="D19" s="40" t="str">
        <f>IFERROR(#REF!/GAMSstern!C19,"")</f>
        <v/>
      </c>
      <c r="E19" s="40" t="str">
        <f>IFERROR(#REF!/GAMSstern!D19,"")</f>
        <v/>
      </c>
      <c r="F19" s="40" t="str">
        <f>IFERROR(#REF!/GAMSstern!E19,"")</f>
        <v/>
      </c>
      <c r="G19" s="40" t="str">
        <f>IFERROR(#REF!/GAMSstern!F19,"")</f>
        <v/>
      </c>
      <c r="H19" s="40" t="str">
        <f>IFERROR(#REF!/GAMSstern!G19,"")</f>
        <v/>
      </c>
      <c r="I19" s="40" t="str">
        <f>IFERROR(#REF!/GAMSstern!H19,"")</f>
        <v/>
      </c>
      <c r="J19" s="40" t="str">
        <f>IFERROR(#REF!/GAMSstern!I19,"")</f>
        <v/>
      </c>
      <c r="K19" s="40" t="str">
        <f>IFERROR(#REF!/GAMSstern!J19,"")</f>
        <v/>
      </c>
      <c r="L19" s="40" t="str">
        <f>IFERROR(#REF!/GAMSstern!K19,"")</f>
        <v/>
      </c>
      <c r="M19" s="40" t="str">
        <f>IFERROR(#REF!/GAMSstern!L19,"")</f>
        <v/>
      </c>
      <c r="N19" s="40" t="str">
        <f>IFERROR(#REF!/GAMSstern!M19,"")</f>
        <v/>
      </c>
      <c r="O19" s="40" t="str">
        <f>IFERROR(#REF!/GAMSstern!N19,"")</f>
        <v/>
      </c>
      <c r="P19" s="40" t="str">
        <f>IFERROR(#REF!/GAMSstern!O19,"")</f>
        <v/>
      </c>
      <c r="Q19" s="40" t="str">
        <f>IFERROR(#REF!/GAMSstern!P19,"")</f>
        <v/>
      </c>
      <c r="R19" s="40" t="str">
        <f>IFERROR(#REF!/GAMSstern!Q19,"")</f>
        <v/>
      </c>
      <c r="S19" s="40" t="str">
        <f>IFERROR(#REF!/GAMSstern!R19,"")</f>
        <v/>
      </c>
      <c r="T19" s="40" t="str">
        <f>IFERROR(#REF!/GAMSstern!S19,"")</f>
        <v/>
      </c>
      <c r="U19" s="40" t="str">
        <f>IFERROR(#REF!/GAMSstern!T19,"")</f>
        <v/>
      </c>
      <c r="V19" s="40" t="str">
        <f>IFERROR(#REF!/GAMSstern!U19,"")</f>
        <v/>
      </c>
      <c r="W19" s="40" t="str">
        <f>IFERROR(#REF!/GAMSstern!V19,"")</f>
        <v/>
      </c>
      <c r="X19" s="40" t="str">
        <f>IFERROR(#REF!/GAMSstern!W19,"")</f>
        <v/>
      </c>
      <c r="Y19" s="40" t="str">
        <f>IFERROR(#REF!/GAMSstern!X19,"")</f>
        <v/>
      </c>
      <c r="Z19" s="40" t="str">
        <f>IFERROR(#REF!/GAMSstern!Y19,"")</f>
        <v/>
      </c>
      <c r="AA19" s="40" t="str">
        <f>IFERROR(#REF!/GAMSstern!Z19,"")</f>
        <v/>
      </c>
      <c r="AB19" s="40" t="str">
        <f>IFERROR(#REF!/GAMSstern!AA19,"")</f>
        <v/>
      </c>
      <c r="AC19" s="40" t="str">
        <f>IFERROR(#REF!/GAMSstern!AB19,"")</f>
        <v/>
      </c>
      <c r="AD19" s="40" t="str">
        <f>IFERROR(#REF!/GAMSstern!AC19,"")</f>
        <v/>
      </c>
      <c r="AE19" s="40" t="str">
        <f>IFERROR(#REF!/GAMSstern!AD19,"")</f>
        <v/>
      </c>
      <c r="AF19" s="40" t="str">
        <f>IFERROR(#REF!/GAMSstern!AE19,"")</f>
        <v/>
      </c>
      <c r="AG19" s="40" t="str">
        <f>IFERROR(#REF!/GAMSstern!AF19,"")</f>
        <v/>
      </c>
      <c r="AH19" s="40" t="str">
        <f>IFERROR(#REF!/GAMSstern!AG19,"")</f>
        <v/>
      </c>
      <c r="AI19" s="40" t="str">
        <f>IFERROR(#REF!/GAMSstern!AH19,"")</f>
        <v/>
      </c>
      <c r="AJ19" s="40" t="str">
        <f>IFERROR(#REF!/GAMSstern!AI19,"")</f>
        <v/>
      </c>
      <c r="AK19" s="40" t="str">
        <f>IFERROR(#REF!/GAMSstern!AJ19,"")</f>
        <v/>
      </c>
      <c r="AL19" s="40" t="str">
        <f>IFERROR(#REF!/GAMSstern!AK19,"")</f>
        <v/>
      </c>
      <c r="AM19" s="40" t="str">
        <f>IFERROR(#REF!/GAMSstern!AL19,"")</f>
        <v/>
      </c>
      <c r="AN19" s="40" t="str">
        <f>IFERROR(#REF!/GAMSstern!AM19,"")</f>
        <v/>
      </c>
      <c r="AO19" s="40" t="str">
        <f>IFERROR(#REF!/GAMSstern!AN19,"")</f>
        <v/>
      </c>
      <c r="AP19" s="40" t="str">
        <f>IFERROR(#REF!/GAMSstern!AO19,"")</f>
        <v/>
      </c>
      <c r="AQ19" s="40" t="str">
        <f>IFERROR(#REF!/GAMSstern!AP19,"")</f>
        <v/>
      </c>
      <c r="AR19" s="40" t="str">
        <f>IFERROR(#REF!/GAMSstern!AQ19,"")</f>
        <v/>
      </c>
      <c r="AS19" s="40" t="str">
        <f>IFERROR(#REF!/GAMSstern!AR19,"")</f>
        <v/>
      </c>
      <c r="AT19" s="40" t="str">
        <f>IFERROR(#REF!/GAMSstern!AS19,"")</f>
        <v/>
      </c>
      <c r="AU19" s="40" t="str">
        <f>IFERROR(#REF!/GAMSstern!AT19,"")</f>
        <v/>
      </c>
      <c r="AV19" s="40" t="str">
        <f>IFERROR(#REF!/GAMSstern!AU19,"")</f>
        <v/>
      </c>
      <c r="AW19" s="40" t="str">
        <f>IFERROR(#REF!/GAMSstern!AV19,"")</f>
        <v/>
      </c>
      <c r="AX19" s="40" t="str">
        <f>IFERROR(#REF!/GAMSstern!AW19,"")</f>
        <v/>
      </c>
      <c r="AY19" s="40" t="str">
        <f>IFERROR(#REF!/GAMSstern!AX19,"")</f>
        <v/>
      </c>
      <c r="AZ19" s="40" t="str">
        <f>IFERROR(#REF!/GAMSstern!AY19,"")</f>
        <v/>
      </c>
      <c r="BA19" s="40" t="str">
        <f>IFERROR(#REF!/GAMSstern!AZ19,"")</f>
        <v/>
      </c>
      <c r="BB19" s="40" t="str">
        <f>IFERROR(#REF!/GAMSstern!BA19,"")</f>
        <v/>
      </c>
      <c r="BC19" s="40" t="str">
        <f>IFERROR(#REF!/GAMSstern!BB19,"")</f>
        <v/>
      </c>
      <c r="BD19" s="40" t="str">
        <f>IFERROR(#REF!/GAMSstern!BC19,"")</f>
        <v/>
      </c>
      <c r="BE19" s="40" t="str">
        <f>IFERROR(#REF!/GAMSstern!BD19,"")</f>
        <v/>
      </c>
      <c r="BF19" s="40" t="str">
        <f>IFERROR(#REF!/GAMSstern!BE19,"")</f>
        <v/>
      </c>
      <c r="BG19" s="40" t="str">
        <f>IFERROR(#REF!/GAMSstern!BF19,"")</f>
        <v/>
      </c>
      <c r="BH19" s="40" t="str">
        <f>IFERROR(#REF!/GAMSstern!BG19,"")</f>
        <v/>
      </c>
      <c r="BI19" s="40" t="str">
        <f>IFERROR(#REF!/GAMSstern!BH19,"")</f>
        <v/>
      </c>
      <c r="BJ19" s="40" t="str">
        <f>IFERROR(#REF!/GAMSstern!BI19,"")</f>
        <v/>
      </c>
    </row>
    <row r="20" spans="1:62" x14ac:dyDescent="0.15">
      <c r="A20" t="e">
        <f>#REF!</f>
        <v>#REF!</v>
      </c>
      <c r="B20" t="str">
        <f>GAMSbase!A20</f>
        <v>* PRODUCTIVITY</v>
      </c>
      <c r="C20" s="40" t="str">
        <f>IFERROR(#REF!/GAMSstern!B20,"")</f>
        <v/>
      </c>
      <c r="D20" s="40" t="str">
        <f>IFERROR(#REF!/GAMSstern!C20,"")</f>
        <v/>
      </c>
      <c r="E20" s="40" t="str">
        <f>IFERROR(#REF!/GAMSstern!D20,"")</f>
        <v/>
      </c>
      <c r="F20" s="40" t="str">
        <f>IFERROR(#REF!/GAMSstern!E20,"")</f>
        <v/>
      </c>
      <c r="G20" s="40" t="str">
        <f>IFERROR(#REF!/GAMSstern!F20,"")</f>
        <v/>
      </c>
      <c r="H20" s="40" t="str">
        <f>IFERROR(#REF!/GAMSstern!G20,"")</f>
        <v/>
      </c>
      <c r="I20" s="40" t="str">
        <f>IFERROR(#REF!/GAMSstern!H20,"")</f>
        <v/>
      </c>
      <c r="J20" s="40" t="str">
        <f>IFERROR(#REF!/GAMSstern!I20,"")</f>
        <v/>
      </c>
      <c r="K20" s="40" t="str">
        <f>IFERROR(#REF!/GAMSstern!J20,"")</f>
        <v/>
      </c>
      <c r="L20" s="40" t="str">
        <f>IFERROR(#REF!/GAMSstern!K20,"")</f>
        <v/>
      </c>
      <c r="M20" s="40" t="str">
        <f>IFERROR(#REF!/GAMSstern!L20,"")</f>
        <v/>
      </c>
      <c r="N20" s="40" t="str">
        <f>IFERROR(#REF!/GAMSstern!M20,"")</f>
        <v/>
      </c>
      <c r="O20" s="40" t="str">
        <f>IFERROR(#REF!/GAMSstern!N20,"")</f>
        <v/>
      </c>
      <c r="P20" s="40" t="str">
        <f>IFERROR(#REF!/GAMSstern!O20,"")</f>
        <v/>
      </c>
      <c r="Q20" s="40" t="str">
        <f>IFERROR(#REF!/GAMSstern!P20,"")</f>
        <v/>
      </c>
      <c r="R20" s="40" t="str">
        <f>IFERROR(#REF!/GAMSstern!Q20,"")</f>
        <v/>
      </c>
      <c r="S20" s="40" t="str">
        <f>IFERROR(#REF!/GAMSstern!R20,"")</f>
        <v/>
      </c>
      <c r="T20" s="40" t="str">
        <f>IFERROR(#REF!/GAMSstern!S20,"")</f>
        <v/>
      </c>
      <c r="U20" s="40" t="str">
        <f>IFERROR(#REF!/GAMSstern!T20,"")</f>
        <v/>
      </c>
      <c r="V20" s="40" t="str">
        <f>IFERROR(#REF!/GAMSstern!U20,"")</f>
        <v/>
      </c>
      <c r="W20" s="40" t="str">
        <f>IFERROR(#REF!/GAMSstern!V20,"")</f>
        <v/>
      </c>
      <c r="X20" s="40" t="str">
        <f>IFERROR(#REF!/GAMSstern!W20,"")</f>
        <v/>
      </c>
      <c r="Y20" s="40" t="str">
        <f>IFERROR(#REF!/GAMSstern!X20,"")</f>
        <v/>
      </c>
      <c r="Z20" s="40" t="str">
        <f>IFERROR(#REF!/GAMSstern!Y20,"")</f>
        <v/>
      </c>
      <c r="AA20" s="40" t="str">
        <f>IFERROR(#REF!/GAMSstern!Z20,"")</f>
        <v/>
      </c>
      <c r="AB20" s="40" t="str">
        <f>IFERROR(#REF!/GAMSstern!AA20,"")</f>
        <v/>
      </c>
      <c r="AC20" s="40" t="str">
        <f>IFERROR(#REF!/GAMSstern!AB20,"")</f>
        <v/>
      </c>
      <c r="AD20" s="40" t="str">
        <f>IFERROR(#REF!/GAMSstern!AC20,"")</f>
        <v/>
      </c>
      <c r="AE20" s="40" t="str">
        <f>IFERROR(#REF!/GAMSstern!AD20,"")</f>
        <v/>
      </c>
      <c r="AF20" s="40" t="str">
        <f>IFERROR(#REF!/GAMSstern!AE20,"")</f>
        <v/>
      </c>
      <c r="AG20" s="40" t="str">
        <f>IFERROR(#REF!/GAMSstern!AF20,"")</f>
        <v/>
      </c>
      <c r="AH20" s="40" t="str">
        <f>IFERROR(#REF!/GAMSstern!AG20,"")</f>
        <v/>
      </c>
      <c r="AI20" s="40" t="str">
        <f>IFERROR(#REF!/GAMSstern!AH20,"")</f>
        <v/>
      </c>
      <c r="AJ20" s="40" t="str">
        <f>IFERROR(#REF!/GAMSstern!AI20,"")</f>
        <v/>
      </c>
      <c r="AK20" s="40" t="str">
        <f>IFERROR(#REF!/GAMSstern!AJ20,"")</f>
        <v/>
      </c>
      <c r="AL20" s="40" t="str">
        <f>IFERROR(#REF!/GAMSstern!AK20,"")</f>
        <v/>
      </c>
      <c r="AM20" s="40" t="str">
        <f>IFERROR(#REF!/GAMSstern!AL20,"")</f>
        <v/>
      </c>
      <c r="AN20" s="40" t="str">
        <f>IFERROR(#REF!/GAMSstern!AM20,"")</f>
        <v/>
      </c>
      <c r="AO20" s="40" t="str">
        <f>IFERROR(#REF!/GAMSstern!AN20,"")</f>
        <v/>
      </c>
      <c r="AP20" s="40" t="str">
        <f>IFERROR(#REF!/GAMSstern!AO20,"")</f>
        <v/>
      </c>
      <c r="AQ20" s="40" t="str">
        <f>IFERROR(#REF!/GAMSstern!AP20,"")</f>
        <v/>
      </c>
      <c r="AR20" s="40" t="str">
        <f>IFERROR(#REF!/GAMSstern!AQ20,"")</f>
        <v/>
      </c>
      <c r="AS20" s="40" t="str">
        <f>IFERROR(#REF!/GAMSstern!AR20,"")</f>
        <v/>
      </c>
      <c r="AT20" s="40" t="str">
        <f>IFERROR(#REF!/GAMSstern!AS20,"")</f>
        <v/>
      </c>
      <c r="AU20" s="40" t="str">
        <f>IFERROR(#REF!/GAMSstern!AT20,"")</f>
        <v/>
      </c>
      <c r="AV20" s="40" t="str">
        <f>IFERROR(#REF!/GAMSstern!AU20,"")</f>
        <v/>
      </c>
      <c r="AW20" s="40" t="str">
        <f>IFERROR(#REF!/GAMSstern!AV20,"")</f>
        <v/>
      </c>
      <c r="AX20" s="40" t="str">
        <f>IFERROR(#REF!/GAMSstern!AW20,"")</f>
        <v/>
      </c>
      <c r="AY20" s="40" t="str">
        <f>IFERROR(#REF!/GAMSstern!AX20,"")</f>
        <v/>
      </c>
      <c r="AZ20" s="40" t="str">
        <f>IFERROR(#REF!/GAMSstern!AY20,"")</f>
        <v/>
      </c>
      <c r="BA20" s="40" t="str">
        <f>IFERROR(#REF!/GAMSstern!AZ20,"")</f>
        <v/>
      </c>
      <c r="BB20" s="40" t="str">
        <f>IFERROR(#REF!/GAMSstern!BA20,"")</f>
        <v/>
      </c>
      <c r="BC20" s="40" t="str">
        <f>IFERROR(#REF!/GAMSstern!BB20,"")</f>
        <v/>
      </c>
      <c r="BD20" s="40" t="str">
        <f>IFERROR(#REF!/GAMSstern!BC20,"")</f>
        <v/>
      </c>
      <c r="BE20" s="40" t="str">
        <f>IFERROR(#REF!/GAMSstern!BD20,"")</f>
        <v/>
      </c>
      <c r="BF20" s="40" t="str">
        <f>IFERROR(#REF!/GAMSstern!BE20,"")</f>
        <v/>
      </c>
      <c r="BG20" s="40" t="str">
        <f>IFERROR(#REF!/GAMSstern!BF20,"")</f>
        <v/>
      </c>
      <c r="BH20" s="40" t="str">
        <f>IFERROR(#REF!/GAMSstern!BG20,"")</f>
        <v/>
      </c>
      <c r="BI20" s="40" t="str">
        <f>IFERROR(#REF!/GAMSstern!BH20,"")</f>
        <v/>
      </c>
      <c r="BJ20" s="40" t="str">
        <f>IFERROR(#REF!/GAMSstern!BI20,"")</f>
        <v/>
      </c>
    </row>
    <row r="21" spans="1:62" x14ac:dyDescent="0.15">
      <c r="A21" t="e">
        <f>#REF!</f>
        <v>#REF!</v>
      </c>
      <c r="B21" t="str">
        <f>GAMSbase!A21</f>
        <v>Total Factor Productivity</v>
      </c>
      <c r="C21" s="40" t="str">
        <f>IFERROR(#REF!/GAMSstern!B21,"")</f>
        <v/>
      </c>
      <c r="D21" s="40" t="str">
        <f>IFERROR(#REF!/GAMSstern!C21,"")</f>
        <v/>
      </c>
      <c r="E21" s="40" t="str">
        <f>IFERROR(#REF!/GAMSstern!D21,"")</f>
        <v/>
      </c>
      <c r="F21" s="40" t="str">
        <f>IFERROR(#REF!/GAMSstern!E21,"")</f>
        <v/>
      </c>
      <c r="G21" s="40" t="str">
        <f>IFERROR(#REF!/GAMSstern!F21,"")</f>
        <v/>
      </c>
      <c r="H21" s="40" t="str">
        <f>IFERROR(#REF!/GAMSstern!G21,"")</f>
        <v/>
      </c>
      <c r="I21" s="40" t="str">
        <f>IFERROR(#REF!/GAMSstern!H21,"")</f>
        <v/>
      </c>
      <c r="J21" s="40" t="str">
        <f>IFERROR(#REF!/GAMSstern!I21,"")</f>
        <v/>
      </c>
      <c r="K21" s="40" t="str">
        <f>IFERROR(#REF!/GAMSstern!J21,"")</f>
        <v/>
      </c>
      <c r="L21" s="40" t="str">
        <f>IFERROR(#REF!/GAMSstern!K21,"")</f>
        <v/>
      </c>
      <c r="M21" s="40" t="str">
        <f>IFERROR(#REF!/GAMSstern!L21,"")</f>
        <v/>
      </c>
      <c r="N21" s="40" t="str">
        <f>IFERROR(#REF!/GAMSstern!M21,"")</f>
        <v/>
      </c>
      <c r="O21" s="40" t="str">
        <f>IFERROR(#REF!/GAMSstern!N21,"")</f>
        <v/>
      </c>
      <c r="P21" s="40" t="str">
        <f>IFERROR(#REF!/GAMSstern!O21,"")</f>
        <v/>
      </c>
      <c r="Q21" s="40" t="str">
        <f>IFERROR(#REF!/GAMSstern!P21,"")</f>
        <v/>
      </c>
      <c r="R21" s="40" t="str">
        <f>IFERROR(#REF!/GAMSstern!Q21,"")</f>
        <v/>
      </c>
      <c r="S21" s="40" t="str">
        <f>IFERROR(#REF!/GAMSstern!R21,"")</f>
        <v/>
      </c>
      <c r="T21" s="40" t="str">
        <f>IFERROR(#REF!/GAMSstern!S21,"")</f>
        <v/>
      </c>
      <c r="U21" s="40" t="str">
        <f>IFERROR(#REF!/GAMSstern!T21,"")</f>
        <v/>
      </c>
      <c r="V21" s="40" t="str">
        <f>IFERROR(#REF!/GAMSstern!U21,"")</f>
        <v/>
      </c>
      <c r="W21" s="40" t="str">
        <f>IFERROR(#REF!/GAMSstern!V21,"")</f>
        <v/>
      </c>
      <c r="X21" s="40" t="str">
        <f>IFERROR(#REF!/GAMSstern!W21,"")</f>
        <v/>
      </c>
      <c r="Y21" s="40" t="str">
        <f>IFERROR(#REF!/GAMSstern!X21,"")</f>
        <v/>
      </c>
      <c r="Z21" s="40" t="str">
        <f>IFERROR(#REF!/GAMSstern!Y21,"")</f>
        <v/>
      </c>
      <c r="AA21" s="40" t="str">
        <f>IFERROR(#REF!/GAMSstern!Z21,"")</f>
        <v/>
      </c>
      <c r="AB21" s="40" t="str">
        <f>IFERROR(#REF!/GAMSstern!AA21,"")</f>
        <v/>
      </c>
      <c r="AC21" s="40" t="str">
        <f>IFERROR(#REF!/GAMSstern!AB21,"")</f>
        <v/>
      </c>
      <c r="AD21" s="40" t="str">
        <f>IFERROR(#REF!/GAMSstern!AC21,"")</f>
        <v/>
      </c>
      <c r="AE21" s="40" t="str">
        <f>IFERROR(#REF!/GAMSstern!AD21,"")</f>
        <v/>
      </c>
      <c r="AF21" s="40" t="str">
        <f>IFERROR(#REF!/GAMSstern!AE21,"")</f>
        <v/>
      </c>
      <c r="AG21" s="40" t="str">
        <f>IFERROR(#REF!/GAMSstern!AF21,"")</f>
        <v/>
      </c>
      <c r="AH21" s="40" t="str">
        <f>IFERROR(#REF!/GAMSstern!AG21,"")</f>
        <v/>
      </c>
      <c r="AI21" s="40" t="str">
        <f>IFERROR(#REF!/GAMSstern!AH21,"")</f>
        <v/>
      </c>
      <c r="AJ21" s="40" t="str">
        <f>IFERROR(#REF!/GAMSstern!AI21,"")</f>
        <v/>
      </c>
      <c r="AK21" s="40" t="str">
        <f>IFERROR(#REF!/GAMSstern!AJ21,"")</f>
        <v/>
      </c>
      <c r="AL21" s="40" t="str">
        <f>IFERROR(#REF!/GAMSstern!AK21,"")</f>
        <v/>
      </c>
      <c r="AM21" s="40" t="str">
        <f>IFERROR(#REF!/GAMSstern!AL21,"")</f>
        <v/>
      </c>
      <c r="AN21" s="40" t="str">
        <f>IFERROR(#REF!/GAMSstern!AM21,"")</f>
        <v/>
      </c>
      <c r="AO21" s="40" t="str">
        <f>IFERROR(#REF!/GAMSstern!AN21,"")</f>
        <v/>
      </c>
      <c r="AP21" s="40" t="str">
        <f>IFERROR(#REF!/GAMSstern!AO21,"")</f>
        <v/>
      </c>
      <c r="AQ21" s="40" t="str">
        <f>IFERROR(#REF!/GAMSstern!AP21,"")</f>
        <v/>
      </c>
      <c r="AR21" s="40" t="str">
        <f>IFERROR(#REF!/GAMSstern!AQ21,"")</f>
        <v/>
      </c>
      <c r="AS21" s="40" t="str">
        <f>IFERROR(#REF!/GAMSstern!AR21,"")</f>
        <v/>
      </c>
      <c r="AT21" s="40" t="str">
        <f>IFERROR(#REF!/GAMSstern!AS21,"")</f>
        <v/>
      </c>
      <c r="AU21" s="40" t="str">
        <f>IFERROR(#REF!/GAMSstern!AT21,"")</f>
        <v/>
      </c>
      <c r="AV21" s="40" t="str">
        <f>IFERROR(#REF!/GAMSstern!AU21,"")</f>
        <v/>
      </c>
      <c r="AW21" s="40" t="str">
        <f>IFERROR(#REF!/GAMSstern!AV21,"")</f>
        <v/>
      </c>
      <c r="AX21" s="40" t="str">
        <f>IFERROR(#REF!/GAMSstern!AW21,"")</f>
        <v/>
      </c>
      <c r="AY21" s="40" t="str">
        <f>IFERROR(#REF!/GAMSstern!AX21,"")</f>
        <v/>
      </c>
      <c r="AZ21" s="40" t="str">
        <f>IFERROR(#REF!/GAMSstern!AY21,"")</f>
        <v/>
      </c>
      <c r="BA21" s="40" t="str">
        <f>IFERROR(#REF!/GAMSstern!AZ21,"")</f>
        <v/>
      </c>
      <c r="BB21" s="40" t="str">
        <f>IFERROR(#REF!/GAMSstern!BA21,"")</f>
        <v/>
      </c>
      <c r="BC21" s="40" t="str">
        <f>IFERROR(#REF!/GAMSstern!BB21,"")</f>
        <v/>
      </c>
      <c r="BD21" s="40" t="str">
        <f>IFERROR(#REF!/GAMSstern!BC21,"")</f>
        <v/>
      </c>
      <c r="BE21" s="40" t="str">
        <f>IFERROR(#REF!/GAMSstern!BD21,"")</f>
        <v/>
      </c>
      <c r="BF21" s="40" t="str">
        <f>IFERROR(#REF!/GAMSstern!BE21,"")</f>
        <v/>
      </c>
      <c r="BG21" s="40" t="str">
        <f>IFERROR(#REF!/GAMSstern!BF21,"")</f>
        <v/>
      </c>
      <c r="BH21" s="40" t="str">
        <f>IFERROR(#REF!/GAMSstern!BG21,"")</f>
        <v/>
      </c>
      <c r="BI21" s="40" t="str">
        <f>IFERROR(#REF!/GAMSstern!BH21,"")</f>
        <v/>
      </c>
      <c r="BJ21" s="40" t="str">
        <f>IFERROR(#REF!/GAMSstern!BI21,"")</f>
        <v/>
      </c>
    </row>
    <row r="22" spans="1:62" x14ac:dyDescent="0.15">
      <c r="A22" t="e">
        <f>#REF!</f>
        <v>#REF!</v>
      </c>
      <c r="B22" t="str">
        <f>GAMSbase!A22</f>
        <v>Initial Total Factor Productivity</v>
      </c>
      <c r="C22" s="40" t="str">
        <f>IFERROR(#REF!/GAMSstern!B22,"")</f>
        <v/>
      </c>
      <c r="D22" s="40" t="str">
        <f>IFERROR(#REF!/GAMSstern!C22,"")</f>
        <v/>
      </c>
      <c r="E22" s="40" t="str">
        <f>IFERROR(#REF!/GAMSstern!D22,"")</f>
        <v/>
      </c>
      <c r="F22" s="40" t="str">
        <f>IFERROR(#REF!/GAMSstern!E22,"")</f>
        <v/>
      </c>
      <c r="G22" s="40" t="str">
        <f>IFERROR(#REF!/GAMSstern!F22,"")</f>
        <v/>
      </c>
      <c r="H22" s="40" t="str">
        <f>IFERROR(#REF!/GAMSstern!G22,"")</f>
        <v/>
      </c>
      <c r="I22" s="40" t="str">
        <f>IFERROR(#REF!/GAMSstern!H22,"")</f>
        <v/>
      </c>
      <c r="J22" s="40" t="str">
        <f>IFERROR(#REF!/GAMSstern!I22,"")</f>
        <v/>
      </c>
      <c r="K22" s="40" t="str">
        <f>IFERROR(#REF!/GAMSstern!J22,"")</f>
        <v/>
      </c>
      <c r="L22" s="40" t="str">
        <f>IFERROR(#REF!/GAMSstern!K22,"")</f>
        <v/>
      </c>
      <c r="M22" s="40" t="str">
        <f>IFERROR(#REF!/GAMSstern!L22,"")</f>
        <v/>
      </c>
      <c r="N22" s="40" t="str">
        <f>IFERROR(#REF!/GAMSstern!M22,"")</f>
        <v/>
      </c>
      <c r="O22" s="40" t="str">
        <f>IFERROR(#REF!/GAMSstern!N22,"")</f>
        <v/>
      </c>
      <c r="P22" s="40" t="str">
        <f>IFERROR(#REF!/GAMSstern!O22,"")</f>
        <v/>
      </c>
      <c r="Q22" s="40" t="str">
        <f>IFERROR(#REF!/GAMSstern!P22,"")</f>
        <v/>
      </c>
      <c r="R22" s="40" t="str">
        <f>IFERROR(#REF!/GAMSstern!Q22,"")</f>
        <v/>
      </c>
      <c r="S22" s="40" t="str">
        <f>IFERROR(#REF!/GAMSstern!R22,"")</f>
        <v/>
      </c>
      <c r="T22" s="40" t="str">
        <f>IFERROR(#REF!/GAMSstern!S22,"")</f>
        <v/>
      </c>
      <c r="U22" s="40" t="str">
        <f>IFERROR(#REF!/GAMSstern!T22,"")</f>
        <v/>
      </c>
      <c r="V22" s="40" t="str">
        <f>IFERROR(#REF!/GAMSstern!U22,"")</f>
        <v/>
      </c>
      <c r="W22" s="40" t="str">
        <f>IFERROR(#REF!/GAMSstern!V22,"")</f>
        <v/>
      </c>
      <c r="X22" s="40" t="str">
        <f>IFERROR(#REF!/GAMSstern!W22,"")</f>
        <v/>
      </c>
      <c r="Y22" s="40" t="str">
        <f>IFERROR(#REF!/GAMSstern!X22,"")</f>
        <v/>
      </c>
      <c r="Z22" s="40" t="str">
        <f>IFERROR(#REF!/GAMSstern!Y22,"")</f>
        <v/>
      </c>
      <c r="AA22" s="40" t="str">
        <f>IFERROR(#REF!/GAMSstern!Z22,"")</f>
        <v/>
      </c>
      <c r="AB22" s="40" t="str">
        <f>IFERROR(#REF!/GAMSstern!AA22,"")</f>
        <v/>
      </c>
      <c r="AC22" s="40" t="str">
        <f>IFERROR(#REF!/GAMSstern!AB22,"")</f>
        <v/>
      </c>
      <c r="AD22" s="40" t="str">
        <f>IFERROR(#REF!/GAMSstern!AC22,"")</f>
        <v/>
      </c>
      <c r="AE22" s="40" t="str">
        <f>IFERROR(#REF!/GAMSstern!AD22,"")</f>
        <v/>
      </c>
      <c r="AF22" s="40" t="str">
        <f>IFERROR(#REF!/GAMSstern!AE22,"")</f>
        <v/>
      </c>
      <c r="AG22" s="40" t="str">
        <f>IFERROR(#REF!/GAMSstern!AF22,"")</f>
        <v/>
      </c>
      <c r="AH22" s="40" t="str">
        <f>IFERROR(#REF!/GAMSstern!AG22,"")</f>
        <v/>
      </c>
      <c r="AI22" s="40" t="str">
        <f>IFERROR(#REF!/GAMSstern!AH22,"")</f>
        <v/>
      </c>
      <c r="AJ22" s="40" t="str">
        <f>IFERROR(#REF!/GAMSstern!AI22,"")</f>
        <v/>
      </c>
      <c r="AK22" s="40" t="str">
        <f>IFERROR(#REF!/GAMSstern!AJ22,"")</f>
        <v/>
      </c>
      <c r="AL22" s="40" t="str">
        <f>IFERROR(#REF!/GAMSstern!AK22,"")</f>
        <v/>
      </c>
      <c r="AM22" s="40" t="str">
        <f>IFERROR(#REF!/GAMSstern!AL22,"")</f>
        <v/>
      </c>
      <c r="AN22" s="40" t="str">
        <f>IFERROR(#REF!/GAMSstern!AM22,"")</f>
        <v/>
      </c>
      <c r="AO22" s="40" t="str">
        <f>IFERROR(#REF!/GAMSstern!AN22,"")</f>
        <v/>
      </c>
      <c r="AP22" s="40" t="str">
        <f>IFERROR(#REF!/GAMSstern!AO22,"")</f>
        <v/>
      </c>
      <c r="AQ22" s="40" t="str">
        <f>IFERROR(#REF!/GAMSstern!AP22,"")</f>
        <v/>
      </c>
      <c r="AR22" s="40" t="str">
        <f>IFERROR(#REF!/GAMSstern!AQ22,"")</f>
        <v/>
      </c>
      <c r="AS22" s="40" t="str">
        <f>IFERROR(#REF!/GAMSstern!AR22,"")</f>
        <v/>
      </c>
      <c r="AT22" s="40" t="str">
        <f>IFERROR(#REF!/GAMSstern!AS22,"")</f>
        <v/>
      </c>
      <c r="AU22" s="40" t="str">
        <f>IFERROR(#REF!/GAMSstern!AT22,"")</f>
        <v/>
      </c>
      <c r="AV22" s="40" t="str">
        <f>IFERROR(#REF!/GAMSstern!AU22,"")</f>
        <v/>
      </c>
      <c r="AW22" s="40" t="str">
        <f>IFERROR(#REF!/GAMSstern!AV22,"")</f>
        <v/>
      </c>
      <c r="AX22" s="40" t="str">
        <f>IFERROR(#REF!/GAMSstern!AW22,"")</f>
        <v/>
      </c>
      <c r="AY22" s="40" t="str">
        <f>IFERROR(#REF!/GAMSstern!AX22,"")</f>
        <v/>
      </c>
      <c r="AZ22" s="40" t="str">
        <f>IFERROR(#REF!/GAMSstern!AY22,"")</f>
        <v/>
      </c>
      <c r="BA22" s="40" t="str">
        <f>IFERROR(#REF!/GAMSstern!AZ22,"")</f>
        <v/>
      </c>
      <c r="BB22" s="40" t="str">
        <f>IFERROR(#REF!/GAMSstern!BA22,"")</f>
        <v/>
      </c>
      <c r="BC22" s="40" t="str">
        <f>IFERROR(#REF!/GAMSstern!BB22,"")</f>
        <v/>
      </c>
      <c r="BD22" s="40" t="str">
        <f>IFERROR(#REF!/GAMSstern!BC22,"")</f>
        <v/>
      </c>
      <c r="BE22" s="40" t="str">
        <f>IFERROR(#REF!/GAMSstern!BD22,"")</f>
        <v/>
      </c>
      <c r="BF22" s="40" t="str">
        <f>IFERROR(#REF!/GAMSstern!BE22,"")</f>
        <v/>
      </c>
      <c r="BG22" s="40" t="str">
        <f>IFERROR(#REF!/GAMSstern!BF22,"")</f>
        <v/>
      </c>
      <c r="BH22" s="40" t="str">
        <f>IFERROR(#REF!/GAMSstern!BG22,"")</f>
        <v/>
      </c>
      <c r="BI22" s="40" t="str">
        <f>IFERROR(#REF!/GAMSstern!BH22,"")</f>
        <v/>
      </c>
      <c r="BJ22" s="40" t="str">
        <f>IFERROR(#REF!/GAMSstern!BI22,"")</f>
        <v/>
      </c>
    </row>
    <row r="23" spans="1:62" x14ac:dyDescent="0.15">
      <c r="A23" t="e">
        <f>#REF!</f>
        <v>#REF!</v>
      </c>
      <c r="B23" t="str">
        <f>GAMSbase!A23</f>
        <v>Rate of Growth of Productivity</v>
      </c>
      <c r="C23" s="40" t="str">
        <f>IFERROR(#REF!/GAMSstern!B23,"")</f>
        <v/>
      </c>
      <c r="D23" s="40" t="str">
        <f>IFERROR(#REF!/GAMSstern!C23,"")</f>
        <v/>
      </c>
      <c r="E23" s="40" t="str">
        <f>IFERROR(#REF!/GAMSstern!D23,"")</f>
        <v/>
      </c>
      <c r="F23" s="40" t="str">
        <f>IFERROR(#REF!/GAMSstern!E23,"")</f>
        <v/>
      </c>
      <c r="G23" s="40" t="str">
        <f>IFERROR(#REF!/GAMSstern!F23,"")</f>
        <v/>
      </c>
      <c r="H23" s="40" t="str">
        <f>IFERROR(#REF!/GAMSstern!G23,"")</f>
        <v/>
      </c>
      <c r="I23" s="40" t="str">
        <f>IFERROR(#REF!/GAMSstern!H23,"")</f>
        <v/>
      </c>
      <c r="J23" s="40" t="str">
        <f>IFERROR(#REF!/GAMSstern!I23,"")</f>
        <v/>
      </c>
      <c r="K23" s="40" t="str">
        <f>IFERROR(#REF!/GAMSstern!J23,"")</f>
        <v/>
      </c>
      <c r="L23" s="40" t="str">
        <f>IFERROR(#REF!/GAMSstern!K23,"")</f>
        <v/>
      </c>
      <c r="M23" s="40" t="str">
        <f>IFERROR(#REF!/GAMSstern!L23,"")</f>
        <v/>
      </c>
      <c r="N23" s="40" t="str">
        <f>IFERROR(#REF!/GAMSstern!M23,"")</f>
        <v/>
      </c>
      <c r="O23" s="40" t="str">
        <f>IFERROR(#REF!/GAMSstern!N23,"")</f>
        <v/>
      </c>
      <c r="P23" s="40" t="str">
        <f>IFERROR(#REF!/GAMSstern!O23,"")</f>
        <v/>
      </c>
      <c r="Q23" s="40" t="str">
        <f>IFERROR(#REF!/GAMSstern!P23,"")</f>
        <v/>
      </c>
      <c r="R23" s="40" t="str">
        <f>IFERROR(#REF!/GAMSstern!Q23,"")</f>
        <v/>
      </c>
      <c r="S23" s="40" t="str">
        <f>IFERROR(#REF!/GAMSstern!R23,"")</f>
        <v/>
      </c>
      <c r="T23" s="40" t="str">
        <f>IFERROR(#REF!/GAMSstern!S23,"")</f>
        <v/>
      </c>
      <c r="U23" s="40" t="str">
        <f>IFERROR(#REF!/GAMSstern!T23,"")</f>
        <v/>
      </c>
      <c r="V23" s="40" t="str">
        <f>IFERROR(#REF!/GAMSstern!U23,"")</f>
        <v/>
      </c>
      <c r="W23" s="40" t="str">
        <f>IFERROR(#REF!/GAMSstern!V23,"")</f>
        <v/>
      </c>
      <c r="X23" s="40" t="str">
        <f>IFERROR(#REF!/GAMSstern!W23,"")</f>
        <v/>
      </c>
      <c r="Y23" s="40" t="str">
        <f>IFERROR(#REF!/GAMSstern!X23,"")</f>
        <v/>
      </c>
      <c r="Z23" s="40" t="str">
        <f>IFERROR(#REF!/GAMSstern!Y23,"")</f>
        <v/>
      </c>
      <c r="AA23" s="40" t="str">
        <f>IFERROR(#REF!/GAMSstern!Z23,"")</f>
        <v/>
      </c>
      <c r="AB23" s="40" t="str">
        <f>IFERROR(#REF!/GAMSstern!AA23,"")</f>
        <v/>
      </c>
      <c r="AC23" s="40" t="str">
        <f>IFERROR(#REF!/GAMSstern!AB23,"")</f>
        <v/>
      </c>
      <c r="AD23" s="40" t="str">
        <f>IFERROR(#REF!/GAMSstern!AC23,"")</f>
        <v/>
      </c>
      <c r="AE23" s="40" t="str">
        <f>IFERROR(#REF!/GAMSstern!AD23,"")</f>
        <v/>
      </c>
      <c r="AF23" s="40" t="str">
        <f>IFERROR(#REF!/GAMSstern!AE23,"")</f>
        <v/>
      </c>
      <c r="AG23" s="40" t="str">
        <f>IFERROR(#REF!/GAMSstern!AF23,"")</f>
        <v/>
      </c>
      <c r="AH23" s="40" t="str">
        <f>IFERROR(#REF!/GAMSstern!AG23,"")</f>
        <v/>
      </c>
      <c r="AI23" s="40" t="str">
        <f>IFERROR(#REF!/GAMSstern!AH23,"")</f>
        <v/>
      </c>
      <c r="AJ23" s="40" t="str">
        <f>IFERROR(#REF!/GAMSstern!AI23,"")</f>
        <v/>
      </c>
      <c r="AK23" s="40" t="str">
        <f>IFERROR(#REF!/GAMSstern!AJ23,"")</f>
        <v/>
      </c>
      <c r="AL23" s="40" t="str">
        <f>IFERROR(#REF!/GAMSstern!AK23,"")</f>
        <v/>
      </c>
      <c r="AM23" s="40" t="str">
        <f>IFERROR(#REF!/GAMSstern!AL23,"")</f>
        <v/>
      </c>
      <c r="AN23" s="40" t="str">
        <f>IFERROR(#REF!/GAMSstern!AM23,"")</f>
        <v/>
      </c>
      <c r="AO23" s="40" t="str">
        <f>IFERROR(#REF!/GAMSstern!AN23,"")</f>
        <v/>
      </c>
      <c r="AP23" s="40" t="str">
        <f>IFERROR(#REF!/GAMSstern!AO23,"")</f>
        <v/>
      </c>
      <c r="AQ23" s="40" t="str">
        <f>IFERROR(#REF!/GAMSstern!AP23,"")</f>
        <v/>
      </c>
      <c r="AR23" s="40" t="str">
        <f>IFERROR(#REF!/GAMSstern!AQ23,"")</f>
        <v/>
      </c>
      <c r="AS23" s="40" t="str">
        <f>IFERROR(#REF!/GAMSstern!AR23,"")</f>
        <v/>
      </c>
      <c r="AT23" s="40" t="str">
        <f>IFERROR(#REF!/GAMSstern!AS23,"")</f>
        <v/>
      </c>
      <c r="AU23" s="40" t="str">
        <f>IFERROR(#REF!/GAMSstern!AT23,"")</f>
        <v/>
      </c>
      <c r="AV23" s="40" t="str">
        <f>IFERROR(#REF!/GAMSstern!AU23,"")</f>
        <v/>
      </c>
      <c r="AW23" s="40" t="str">
        <f>IFERROR(#REF!/GAMSstern!AV23,"")</f>
        <v/>
      </c>
      <c r="AX23" s="40" t="str">
        <f>IFERROR(#REF!/GAMSstern!AW23,"")</f>
        <v/>
      </c>
      <c r="AY23" s="40" t="str">
        <f>IFERROR(#REF!/GAMSstern!AX23,"")</f>
        <v/>
      </c>
      <c r="AZ23" s="40" t="str">
        <f>IFERROR(#REF!/GAMSstern!AY23,"")</f>
        <v/>
      </c>
      <c r="BA23" s="40" t="str">
        <f>IFERROR(#REF!/GAMSstern!AZ23,"")</f>
        <v/>
      </c>
      <c r="BB23" s="40" t="str">
        <f>IFERROR(#REF!/GAMSstern!BA23,"")</f>
        <v/>
      </c>
      <c r="BC23" s="40" t="str">
        <f>IFERROR(#REF!/GAMSstern!BB23,"")</f>
        <v/>
      </c>
      <c r="BD23" s="40" t="str">
        <f>IFERROR(#REF!/GAMSstern!BC23,"")</f>
        <v/>
      </c>
      <c r="BE23" s="40" t="str">
        <f>IFERROR(#REF!/GAMSstern!BD23,"")</f>
        <v/>
      </c>
      <c r="BF23" s="40" t="str">
        <f>IFERROR(#REF!/GAMSstern!BE23,"")</f>
        <v/>
      </c>
      <c r="BG23" s="40" t="str">
        <f>IFERROR(#REF!/GAMSstern!BF23,"")</f>
        <v/>
      </c>
      <c r="BH23" s="40" t="str">
        <f>IFERROR(#REF!/GAMSstern!BG23,"")</f>
        <v/>
      </c>
      <c r="BI23" s="40" t="str">
        <f>IFERROR(#REF!/GAMSstern!BH23,"")</f>
        <v/>
      </c>
      <c r="BJ23" s="40" t="str">
        <f>IFERROR(#REF!/GAMSstern!BI23,"")</f>
        <v/>
      </c>
    </row>
    <row r="24" spans="1:62" x14ac:dyDescent="0.15">
      <c r="A24" t="e">
        <f>#REF!</f>
        <v>#REF!</v>
      </c>
      <c r="B24" t="str">
        <f>GAMSbase!A24</f>
        <v>* DAMAGE FUNCTION</v>
      </c>
      <c r="C24" s="40" t="str">
        <f>IFERROR(#REF!/GAMSstern!B24,"")</f>
        <v/>
      </c>
      <c r="D24" s="40" t="str">
        <f>IFERROR(#REF!/GAMSstern!C24,"")</f>
        <v/>
      </c>
      <c r="E24" s="40" t="str">
        <f>IFERROR(#REF!/GAMSstern!D24,"")</f>
        <v/>
      </c>
      <c r="F24" s="40" t="str">
        <f>IFERROR(#REF!/GAMSstern!E24,"")</f>
        <v/>
      </c>
      <c r="G24" s="40" t="str">
        <f>IFERROR(#REF!/GAMSstern!F24,"")</f>
        <v/>
      </c>
      <c r="H24" s="40" t="str">
        <f>IFERROR(#REF!/GAMSstern!G24,"")</f>
        <v/>
      </c>
      <c r="I24" s="40" t="str">
        <f>IFERROR(#REF!/GAMSstern!H24,"")</f>
        <v/>
      </c>
      <c r="J24" s="40" t="str">
        <f>IFERROR(#REF!/GAMSstern!I24,"")</f>
        <v/>
      </c>
      <c r="K24" s="40" t="str">
        <f>IFERROR(#REF!/GAMSstern!J24,"")</f>
        <v/>
      </c>
      <c r="L24" s="40" t="str">
        <f>IFERROR(#REF!/GAMSstern!K24,"")</f>
        <v/>
      </c>
      <c r="M24" s="40" t="str">
        <f>IFERROR(#REF!/GAMSstern!L24,"")</f>
        <v/>
      </c>
      <c r="N24" s="40" t="str">
        <f>IFERROR(#REF!/GAMSstern!M24,"")</f>
        <v/>
      </c>
      <c r="O24" s="40" t="str">
        <f>IFERROR(#REF!/GAMSstern!N24,"")</f>
        <v/>
      </c>
      <c r="P24" s="40" t="str">
        <f>IFERROR(#REF!/GAMSstern!O24,"")</f>
        <v/>
      </c>
      <c r="Q24" s="40" t="str">
        <f>IFERROR(#REF!/GAMSstern!P24,"")</f>
        <v/>
      </c>
      <c r="R24" s="40" t="str">
        <f>IFERROR(#REF!/GAMSstern!Q24,"")</f>
        <v/>
      </c>
      <c r="S24" s="40" t="str">
        <f>IFERROR(#REF!/GAMSstern!R24,"")</f>
        <v/>
      </c>
      <c r="T24" s="40" t="str">
        <f>IFERROR(#REF!/GAMSstern!S24,"")</f>
        <v/>
      </c>
      <c r="U24" s="40" t="str">
        <f>IFERROR(#REF!/GAMSstern!T24,"")</f>
        <v/>
      </c>
      <c r="V24" s="40" t="str">
        <f>IFERROR(#REF!/GAMSstern!U24,"")</f>
        <v/>
      </c>
      <c r="W24" s="40" t="str">
        <f>IFERROR(#REF!/GAMSstern!V24,"")</f>
        <v/>
      </c>
      <c r="X24" s="40" t="str">
        <f>IFERROR(#REF!/GAMSstern!W24,"")</f>
        <v/>
      </c>
      <c r="Y24" s="40" t="str">
        <f>IFERROR(#REF!/GAMSstern!X24,"")</f>
        <v/>
      </c>
      <c r="Z24" s="40" t="str">
        <f>IFERROR(#REF!/GAMSstern!Y24,"")</f>
        <v/>
      </c>
      <c r="AA24" s="40" t="str">
        <f>IFERROR(#REF!/GAMSstern!Z24,"")</f>
        <v/>
      </c>
      <c r="AB24" s="40" t="str">
        <f>IFERROR(#REF!/GAMSstern!AA24,"")</f>
        <v/>
      </c>
      <c r="AC24" s="40" t="str">
        <f>IFERROR(#REF!/GAMSstern!AB24,"")</f>
        <v/>
      </c>
      <c r="AD24" s="40" t="str">
        <f>IFERROR(#REF!/GAMSstern!AC24,"")</f>
        <v/>
      </c>
      <c r="AE24" s="40" t="str">
        <f>IFERROR(#REF!/GAMSstern!AD24,"")</f>
        <v/>
      </c>
      <c r="AF24" s="40" t="str">
        <f>IFERROR(#REF!/GAMSstern!AE24,"")</f>
        <v/>
      </c>
      <c r="AG24" s="40" t="str">
        <f>IFERROR(#REF!/GAMSstern!AF24,"")</f>
        <v/>
      </c>
      <c r="AH24" s="40" t="str">
        <f>IFERROR(#REF!/GAMSstern!AG24,"")</f>
        <v/>
      </c>
      <c r="AI24" s="40" t="str">
        <f>IFERROR(#REF!/GAMSstern!AH24,"")</f>
        <v/>
      </c>
      <c r="AJ24" s="40" t="str">
        <f>IFERROR(#REF!/GAMSstern!AI24,"")</f>
        <v/>
      </c>
      <c r="AK24" s="40" t="str">
        <f>IFERROR(#REF!/GAMSstern!AJ24,"")</f>
        <v/>
      </c>
      <c r="AL24" s="40" t="str">
        <f>IFERROR(#REF!/GAMSstern!AK24,"")</f>
        <v/>
      </c>
      <c r="AM24" s="40" t="str">
        <f>IFERROR(#REF!/GAMSstern!AL24,"")</f>
        <v/>
      </c>
      <c r="AN24" s="40" t="str">
        <f>IFERROR(#REF!/GAMSstern!AM24,"")</f>
        <v/>
      </c>
      <c r="AO24" s="40" t="str">
        <f>IFERROR(#REF!/GAMSstern!AN24,"")</f>
        <v/>
      </c>
      <c r="AP24" s="40" t="str">
        <f>IFERROR(#REF!/GAMSstern!AO24,"")</f>
        <v/>
      </c>
      <c r="AQ24" s="40" t="str">
        <f>IFERROR(#REF!/GAMSstern!AP24,"")</f>
        <v/>
      </c>
      <c r="AR24" s="40" t="str">
        <f>IFERROR(#REF!/GAMSstern!AQ24,"")</f>
        <v/>
      </c>
      <c r="AS24" s="40" t="str">
        <f>IFERROR(#REF!/GAMSstern!AR24,"")</f>
        <v/>
      </c>
      <c r="AT24" s="40" t="str">
        <f>IFERROR(#REF!/GAMSstern!AS24,"")</f>
        <v/>
      </c>
      <c r="AU24" s="40" t="str">
        <f>IFERROR(#REF!/GAMSstern!AT24,"")</f>
        <v/>
      </c>
      <c r="AV24" s="40" t="str">
        <f>IFERROR(#REF!/GAMSstern!AU24,"")</f>
        <v/>
      </c>
      <c r="AW24" s="40" t="str">
        <f>IFERROR(#REF!/GAMSstern!AV24,"")</f>
        <v/>
      </c>
      <c r="AX24" s="40" t="str">
        <f>IFERROR(#REF!/GAMSstern!AW24,"")</f>
        <v/>
      </c>
      <c r="AY24" s="40" t="str">
        <f>IFERROR(#REF!/GAMSstern!AX24,"")</f>
        <v/>
      </c>
      <c r="AZ24" s="40" t="str">
        <f>IFERROR(#REF!/GAMSstern!AY24,"")</f>
        <v/>
      </c>
      <c r="BA24" s="40" t="str">
        <f>IFERROR(#REF!/GAMSstern!AZ24,"")</f>
        <v/>
      </c>
      <c r="BB24" s="40" t="str">
        <f>IFERROR(#REF!/GAMSstern!BA24,"")</f>
        <v/>
      </c>
      <c r="BC24" s="40" t="str">
        <f>IFERROR(#REF!/GAMSstern!BB24,"")</f>
        <v/>
      </c>
      <c r="BD24" s="40" t="str">
        <f>IFERROR(#REF!/GAMSstern!BC24,"")</f>
        <v/>
      </c>
      <c r="BE24" s="40" t="str">
        <f>IFERROR(#REF!/GAMSstern!BD24,"")</f>
        <v/>
      </c>
      <c r="BF24" s="40" t="str">
        <f>IFERROR(#REF!/GAMSstern!BE24,"")</f>
        <v/>
      </c>
      <c r="BG24" s="40" t="str">
        <f>IFERROR(#REF!/GAMSstern!BF24,"")</f>
        <v/>
      </c>
      <c r="BH24" s="40" t="str">
        <f>IFERROR(#REF!/GAMSstern!BG24,"")</f>
        <v/>
      </c>
      <c r="BI24" s="40" t="str">
        <f>IFERROR(#REF!/GAMSstern!BH24,"")</f>
        <v/>
      </c>
      <c r="BJ24" s="40" t="str">
        <f>IFERROR(#REF!/GAMSstern!BI24,"")</f>
        <v/>
      </c>
    </row>
    <row r="25" spans="1:62" x14ac:dyDescent="0.15">
      <c r="A25" t="e">
        <f>#REF!</f>
        <v>#REF!</v>
      </c>
      <c r="B25" t="str">
        <f>GAMSbase!A25</f>
        <v>Damage Coefficient on Temperature</v>
      </c>
      <c r="C25" s="40" t="str">
        <f>IFERROR(#REF!/GAMSstern!B25,"")</f>
        <v/>
      </c>
      <c r="D25" s="40" t="str">
        <f>IFERROR(#REF!/GAMSstern!C25,"")</f>
        <v/>
      </c>
      <c r="E25" s="40" t="str">
        <f>IFERROR(#REF!/GAMSstern!D25,"")</f>
        <v/>
      </c>
      <c r="F25" s="40" t="str">
        <f>IFERROR(#REF!/GAMSstern!E25,"")</f>
        <v/>
      </c>
      <c r="G25" s="40" t="str">
        <f>IFERROR(#REF!/GAMSstern!F25,"")</f>
        <v/>
      </c>
      <c r="H25" s="40" t="str">
        <f>IFERROR(#REF!/GAMSstern!G25,"")</f>
        <v/>
      </c>
      <c r="I25" s="40" t="str">
        <f>IFERROR(#REF!/GAMSstern!H25,"")</f>
        <v/>
      </c>
      <c r="J25" s="40" t="str">
        <f>IFERROR(#REF!/GAMSstern!I25,"")</f>
        <v/>
      </c>
      <c r="K25" s="40" t="str">
        <f>IFERROR(#REF!/GAMSstern!J25,"")</f>
        <v/>
      </c>
      <c r="L25" s="40" t="str">
        <f>IFERROR(#REF!/GAMSstern!K25,"")</f>
        <v/>
      </c>
      <c r="M25" s="40" t="str">
        <f>IFERROR(#REF!/GAMSstern!L25,"")</f>
        <v/>
      </c>
      <c r="N25" s="40" t="str">
        <f>IFERROR(#REF!/GAMSstern!M25,"")</f>
        <v/>
      </c>
      <c r="O25" s="40" t="str">
        <f>IFERROR(#REF!/GAMSstern!N25,"")</f>
        <v/>
      </c>
      <c r="P25" s="40" t="str">
        <f>IFERROR(#REF!/GAMSstern!O25,"")</f>
        <v/>
      </c>
      <c r="Q25" s="40" t="str">
        <f>IFERROR(#REF!/GAMSstern!P25,"")</f>
        <v/>
      </c>
      <c r="R25" s="40" t="str">
        <f>IFERROR(#REF!/GAMSstern!Q25,"")</f>
        <v/>
      </c>
      <c r="S25" s="40" t="str">
        <f>IFERROR(#REF!/GAMSstern!R25,"")</f>
        <v/>
      </c>
      <c r="T25" s="40" t="str">
        <f>IFERROR(#REF!/GAMSstern!S25,"")</f>
        <v/>
      </c>
      <c r="U25" s="40" t="str">
        <f>IFERROR(#REF!/GAMSstern!T25,"")</f>
        <v/>
      </c>
      <c r="V25" s="40" t="str">
        <f>IFERROR(#REF!/GAMSstern!U25,"")</f>
        <v/>
      </c>
      <c r="W25" s="40" t="str">
        <f>IFERROR(#REF!/GAMSstern!V25,"")</f>
        <v/>
      </c>
      <c r="X25" s="40" t="str">
        <f>IFERROR(#REF!/GAMSstern!W25,"")</f>
        <v/>
      </c>
      <c r="Y25" s="40" t="str">
        <f>IFERROR(#REF!/GAMSstern!X25,"")</f>
        <v/>
      </c>
      <c r="Z25" s="40" t="str">
        <f>IFERROR(#REF!/GAMSstern!Y25,"")</f>
        <v/>
      </c>
      <c r="AA25" s="40" t="str">
        <f>IFERROR(#REF!/GAMSstern!Z25,"")</f>
        <v/>
      </c>
      <c r="AB25" s="40" t="str">
        <f>IFERROR(#REF!/GAMSstern!AA25,"")</f>
        <v/>
      </c>
      <c r="AC25" s="40" t="str">
        <f>IFERROR(#REF!/GAMSstern!AB25,"")</f>
        <v/>
      </c>
      <c r="AD25" s="40" t="str">
        <f>IFERROR(#REF!/GAMSstern!AC25,"")</f>
        <v/>
      </c>
      <c r="AE25" s="40" t="str">
        <f>IFERROR(#REF!/GAMSstern!AD25,"")</f>
        <v/>
      </c>
      <c r="AF25" s="40" t="str">
        <f>IFERROR(#REF!/GAMSstern!AE25,"")</f>
        <v/>
      </c>
      <c r="AG25" s="40" t="str">
        <f>IFERROR(#REF!/GAMSstern!AF25,"")</f>
        <v/>
      </c>
      <c r="AH25" s="40" t="str">
        <f>IFERROR(#REF!/GAMSstern!AG25,"")</f>
        <v/>
      </c>
      <c r="AI25" s="40" t="str">
        <f>IFERROR(#REF!/GAMSstern!AH25,"")</f>
        <v/>
      </c>
      <c r="AJ25" s="40" t="str">
        <f>IFERROR(#REF!/GAMSstern!AI25,"")</f>
        <v/>
      </c>
      <c r="AK25" s="40" t="str">
        <f>IFERROR(#REF!/GAMSstern!AJ25,"")</f>
        <v/>
      </c>
      <c r="AL25" s="40" t="str">
        <f>IFERROR(#REF!/GAMSstern!AK25,"")</f>
        <v/>
      </c>
      <c r="AM25" s="40" t="str">
        <f>IFERROR(#REF!/GAMSstern!AL25,"")</f>
        <v/>
      </c>
      <c r="AN25" s="40" t="str">
        <f>IFERROR(#REF!/GAMSstern!AM25,"")</f>
        <v/>
      </c>
      <c r="AO25" s="40" t="str">
        <f>IFERROR(#REF!/GAMSstern!AN25,"")</f>
        <v/>
      </c>
      <c r="AP25" s="40" t="str">
        <f>IFERROR(#REF!/GAMSstern!AO25,"")</f>
        <v/>
      </c>
      <c r="AQ25" s="40" t="str">
        <f>IFERROR(#REF!/GAMSstern!AP25,"")</f>
        <v/>
      </c>
      <c r="AR25" s="40" t="str">
        <f>IFERROR(#REF!/GAMSstern!AQ25,"")</f>
        <v/>
      </c>
      <c r="AS25" s="40" t="str">
        <f>IFERROR(#REF!/GAMSstern!AR25,"")</f>
        <v/>
      </c>
      <c r="AT25" s="40" t="str">
        <f>IFERROR(#REF!/GAMSstern!AS25,"")</f>
        <v/>
      </c>
      <c r="AU25" s="40" t="str">
        <f>IFERROR(#REF!/GAMSstern!AT25,"")</f>
        <v/>
      </c>
      <c r="AV25" s="40" t="str">
        <f>IFERROR(#REF!/GAMSstern!AU25,"")</f>
        <v/>
      </c>
      <c r="AW25" s="40" t="str">
        <f>IFERROR(#REF!/GAMSstern!AV25,"")</f>
        <v/>
      </c>
      <c r="AX25" s="40" t="str">
        <f>IFERROR(#REF!/GAMSstern!AW25,"")</f>
        <v/>
      </c>
      <c r="AY25" s="40" t="str">
        <f>IFERROR(#REF!/GAMSstern!AX25,"")</f>
        <v/>
      </c>
      <c r="AZ25" s="40" t="str">
        <f>IFERROR(#REF!/GAMSstern!AY25,"")</f>
        <v/>
      </c>
      <c r="BA25" s="40" t="str">
        <f>IFERROR(#REF!/GAMSstern!AZ25,"")</f>
        <v/>
      </c>
      <c r="BB25" s="40" t="str">
        <f>IFERROR(#REF!/GAMSstern!BA25,"")</f>
        <v/>
      </c>
      <c r="BC25" s="40" t="str">
        <f>IFERROR(#REF!/GAMSstern!BB25,"")</f>
        <v/>
      </c>
      <c r="BD25" s="40" t="str">
        <f>IFERROR(#REF!/GAMSstern!BC25,"")</f>
        <v/>
      </c>
      <c r="BE25" s="40" t="str">
        <f>IFERROR(#REF!/GAMSstern!BD25,"")</f>
        <v/>
      </c>
      <c r="BF25" s="40" t="str">
        <f>IFERROR(#REF!/GAMSstern!BE25,"")</f>
        <v/>
      </c>
      <c r="BG25" s="40" t="str">
        <f>IFERROR(#REF!/GAMSstern!BF25,"")</f>
        <v/>
      </c>
      <c r="BH25" s="40" t="str">
        <f>IFERROR(#REF!/GAMSstern!BG25,"")</f>
        <v/>
      </c>
      <c r="BI25" s="40" t="str">
        <f>IFERROR(#REF!/GAMSstern!BH25,"")</f>
        <v/>
      </c>
      <c r="BJ25" s="40" t="str">
        <f>IFERROR(#REF!/GAMSstern!BI25,"")</f>
        <v/>
      </c>
    </row>
    <row r="26" spans="1:62" x14ac:dyDescent="0.15">
      <c r="A26" t="e">
        <f>#REF!</f>
        <v>#REF!</v>
      </c>
      <c r="B26" t="str">
        <f>GAMSbase!A26</f>
        <v>Damage Coefficient on Temperature ^2</v>
      </c>
      <c r="C26" s="40" t="str">
        <f>IFERROR(#REF!/GAMSstern!B26,"")</f>
        <v/>
      </c>
      <c r="D26" s="40" t="str">
        <f>IFERROR(#REF!/GAMSstern!C26,"")</f>
        <v/>
      </c>
      <c r="E26" s="40" t="str">
        <f>IFERROR(#REF!/GAMSstern!D26,"")</f>
        <v/>
      </c>
      <c r="F26" s="40" t="str">
        <f>IFERROR(#REF!/GAMSstern!E26,"")</f>
        <v/>
      </c>
      <c r="G26" s="40" t="str">
        <f>IFERROR(#REF!/GAMSstern!F26,"")</f>
        <v/>
      </c>
      <c r="H26" s="40" t="str">
        <f>IFERROR(#REF!/GAMSstern!G26,"")</f>
        <v/>
      </c>
      <c r="I26" s="40" t="str">
        <f>IFERROR(#REF!/GAMSstern!H26,"")</f>
        <v/>
      </c>
      <c r="J26" s="40" t="str">
        <f>IFERROR(#REF!/GAMSstern!I26,"")</f>
        <v/>
      </c>
      <c r="K26" s="40" t="str">
        <f>IFERROR(#REF!/GAMSstern!J26,"")</f>
        <v/>
      </c>
      <c r="L26" s="40" t="str">
        <f>IFERROR(#REF!/GAMSstern!K26,"")</f>
        <v/>
      </c>
      <c r="M26" s="40" t="str">
        <f>IFERROR(#REF!/GAMSstern!L26,"")</f>
        <v/>
      </c>
      <c r="N26" s="40" t="str">
        <f>IFERROR(#REF!/GAMSstern!M26,"")</f>
        <v/>
      </c>
      <c r="O26" s="40" t="str">
        <f>IFERROR(#REF!/GAMSstern!N26,"")</f>
        <v/>
      </c>
      <c r="P26" s="40" t="str">
        <f>IFERROR(#REF!/GAMSstern!O26,"")</f>
        <v/>
      </c>
      <c r="Q26" s="40" t="str">
        <f>IFERROR(#REF!/GAMSstern!P26,"")</f>
        <v/>
      </c>
      <c r="R26" s="40" t="str">
        <f>IFERROR(#REF!/GAMSstern!Q26,"")</f>
        <v/>
      </c>
      <c r="S26" s="40" t="str">
        <f>IFERROR(#REF!/GAMSstern!R26,"")</f>
        <v/>
      </c>
      <c r="T26" s="40" t="str">
        <f>IFERROR(#REF!/GAMSstern!S26,"")</f>
        <v/>
      </c>
      <c r="U26" s="40" t="str">
        <f>IFERROR(#REF!/GAMSstern!T26,"")</f>
        <v/>
      </c>
      <c r="V26" s="40" t="str">
        <f>IFERROR(#REF!/GAMSstern!U26,"")</f>
        <v/>
      </c>
      <c r="W26" s="40" t="str">
        <f>IFERROR(#REF!/GAMSstern!V26,"")</f>
        <v/>
      </c>
      <c r="X26" s="40" t="str">
        <f>IFERROR(#REF!/GAMSstern!W26,"")</f>
        <v/>
      </c>
      <c r="Y26" s="40" t="str">
        <f>IFERROR(#REF!/GAMSstern!X26,"")</f>
        <v/>
      </c>
      <c r="Z26" s="40" t="str">
        <f>IFERROR(#REF!/GAMSstern!Y26,"")</f>
        <v/>
      </c>
      <c r="AA26" s="40" t="str">
        <f>IFERROR(#REF!/GAMSstern!Z26,"")</f>
        <v/>
      </c>
      <c r="AB26" s="40" t="str">
        <f>IFERROR(#REF!/GAMSstern!AA26,"")</f>
        <v/>
      </c>
      <c r="AC26" s="40" t="str">
        <f>IFERROR(#REF!/GAMSstern!AB26,"")</f>
        <v/>
      </c>
      <c r="AD26" s="40" t="str">
        <f>IFERROR(#REF!/GAMSstern!AC26,"")</f>
        <v/>
      </c>
      <c r="AE26" s="40" t="str">
        <f>IFERROR(#REF!/GAMSstern!AD26,"")</f>
        <v/>
      </c>
      <c r="AF26" s="40" t="str">
        <f>IFERROR(#REF!/GAMSstern!AE26,"")</f>
        <v/>
      </c>
      <c r="AG26" s="40" t="str">
        <f>IFERROR(#REF!/GAMSstern!AF26,"")</f>
        <v/>
      </c>
      <c r="AH26" s="40" t="str">
        <f>IFERROR(#REF!/GAMSstern!AG26,"")</f>
        <v/>
      </c>
      <c r="AI26" s="40" t="str">
        <f>IFERROR(#REF!/GAMSstern!AH26,"")</f>
        <v/>
      </c>
      <c r="AJ26" s="40" t="str">
        <f>IFERROR(#REF!/GAMSstern!AI26,"")</f>
        <v/>
      </c>
      <c r="AK26" s="40" t="str">
        <f>IFERROR(#REF!/GAMSstern!AJ26,"")</f>
        <v/>
      </c>
      <c r="AL26" s="40" t="str">
        <f>IFERROR(#REF!/GAMSstern!AK26,"")</f>
        <v/>
      </c>
      <c r="AM26" s="40" t="str">
        <f>IFERROR(#REF!/GAMSstern!AL26,"")</f>
        <v/>
      </c>
      <c r="AN26" s="40" t="str">
        <f>IFERROR(#REF!/GAMSstern!AM26,"")</f>
        <v/>
      </c>
      <c r="AO26" s="40" t="str">
        <f>IFERROR(#REF!/GAMSstern!AN26,"")</f>
        <v/>
      </c>
      <c r="AP26" s="40" t="str">
        <f>IFERROR(#REF!/GAMSstern!AO26,"")</f>
        <v/>
      </c>
      <c r="AQ26" s="40" t="str">
        <f>IFERROR(#REF!/GAMSstern!AP26,"")</f>
        <v/>
      </c>
      <c r="AR26" s="40" t="str">
        <f>IFERROR(#REF!/GAMSstern!AQ26,"")</f>
        <v/>
      </c>
      <c r="AS26" s="40" t="str">
        <f>IFERROR(#REF!/GAMSstern!AR26,"")</f>
        <v/>
      </c>
      <c r="AT26" s="40" t="str">
        <f>IFERROR(#REF!/GAMSstern!AS26,"")</f>
        <v/>
      </c>
      <c r="AU26" s="40" t="str">
        <f>IFERROR(#REF!/GAMSstern!AT26,"")</f>
        <v/>
      </c>
      <c r="AV26" s="40" t="str">
        <f>IFERROR(#REF!/GAMSstern!AU26,"")</f>
        <v/>
      </c>
      <c r="AW26" s="40" t="str">
        <f>IFERROR(#REF!/GAMSstern!AV26,"")</f>
        <v/>
      </c>
      <c r="AX26" s="40" t="str">
        <f>IFERROR(#REF!/GAMSstern!AW26,"")</f>
        <v/>
      </c>
      <c r="AY26" s="40" t="str">
        <f>IFERROR(#REF!/GAMSstern!AX26,"")</f>
        <v/>
      </c>
      <c r="AZ26" s="40" t="str">
        <f>IFERROR(#REF!/GAMSstern!AY26,"")</f>
        <v/>
      </c>
      <c r="BA26" s="40" t="str">
        <f>IFERROR(#REF!/GAMSstern!AZ26,"")</f>
        <v/>
      </c>
      <c r="BB26" s="40" t="str">
        <f>IFERROR(#REF!/GAMSstern!BA26,"")</f>
        <v/>
      </c>
      <c r="BC26" s="40" t="str">
        <f>IFERROR(#REF!/GAMSstern!BB26,"")</f>
        <v/>
      </c>
      <c r="BD26" s="40" t="str">
        <f>IFERROR(#REF!/GAMSstern!BC26,"")</f>
        <v/>
      </c>
      <c r="BE26" s="40" t="str">
        <f>IFERROR(#REF!/GAMSstern!BD26,"")</f>
        <v/>
      </c>
      <c r="BF26" s="40" t="str">
        <f>IFERROR(#REF!/GAMSstern!BE26,"")</f>
        <v/>
      </c>
      <c r="BG26" s="40" t="str">
        <f>IFERROR(#REF!/GAMSstern!BF26,"")</f>
        <v/>
      </c>
      <c r="BH26" s="40" t="str">
        <f>IFERROR(#REF!/GAMSstern!BG26,"")</f>
        <v/>
      </c>
      <c r="BI26" s="40" t="str">
        <f>IFERROR(#REF!/GAMSstern!BH26,"")</f>
        <v/>
      </c>
      <c r="BJ26" s="40" t="str">
        <f>IFERROR(#REF!/GAMSstern!BI26,"")</f>
        <v/>
      </c>
    </row>
    <row r="27" spans="1:62" x14ac:dyDescent="0.15">
      <c r="A27" t="e">
        <f>#REF!</f>
        <v>#REF!</v>
      </c>
      <c r="B27" t="str">
        <f>GAMSbase!A27</f>
        <v>Exponent on Damages</v>
      </c>
      <c r="C27" s="40" t="str">
        <f>IFERROR(#REF!/GAMSstern!B27,"")</f>
        <v/>
      </c>
      <c r="D27" s="40" t="str">
        <f>IFERROR(#REF!/GAMSstern!C27,"")</f>
        <v/>
      </c>
      <c r="E27" s="40" t="str">
        <f>IFERROR(#REF!/GAMSstern!D27,"")</f>
        <v/>
      </c>
      <c r="F27" s="40" t="str">
        <f>IFERROR(#REF!/GAMSstern!E27,"")</f>
        <v/>
      </c>
      <c r="G27" s="40" t="str">
        <f>IFERROR(#REF!/GAMSstern!F27,"")</f>
        <v/>
      </c>
      <c r="H27" s="40" t="str">
        <f>IFERROR(#REF!/GAMSstern!G27,"")</f>
        <v/>
      </c>
      <c r="I27" s="40" t="str">
        <f>IFERROR(#REF!/GAMSstern!H27,"")</f>
        <v/>
      </c>
      <c r="J27" s="40" t="str">
        <f>IFERROR(#REF!/GAMSstern!I27,"")</f>
        <v/>
      </c>
      <c r="K27" s="40" t="str">
        <f>IFERROR(#REF!/GAMSstern!J27,"")</f>
        <v/>
      </c>
      <c r="L27" s="40" t="str">
        <f>IFERROR(#REF!/GAMSstern!K27,"")</f>
        <v/>
      </c>
      <c r="M27" s="40" t="str">
        <f>IFERROR(#REF!/GAMSstern!L27,"")</f>
        <v/>
      </c>
      <c r="N27" s="40" t="str">
        <f>IFERROR(#REF!/GAMSstern!M27,"")</f>
        <v/>
      </c>
      <c r="O27" s="40" t="str">
        <f>IFERROR(#REF!/GAMSstern!N27,"")</f>
        <v/>
      </c>
      <c r="P27" s="40" t="str">
        <f>IFERROR(#REF!/GAMSstern!O27,"")</f>
        <v/>
      </c>
      <c r="Q27" s="40" t="str">
        <f>IFERROR(#REF!/GAMSstern!P27,"")</f>
        <v/>
      </c>
      <c r="R27" s="40" t="str">
        <f>IFERROR(#REF!/GAMSstern!Q27,"")</f>
        <v/>
      </c>
      <c r="S27" s="40" t="str">
        <f>IFERROR(#REF!/GAMSstern!R27,"")</f>
        <v/>
      </c>
      <c r="T27" s="40" t="str">
        <f>IFERROR(#REF!/GAMSstern!S27,"")</f>
        <v/>
      </c>
      <c r="U27" s="40" t="str">
        <f>IFERROR(#REF!/GAMSstern!T27,"")</f>
        <v/>
      </c>
      <c r="V27" s="40" t="str">
        <f>IFERROR(#REF!/GAMSstern!U27,"")</f>
        <v/>
      </c>
      <c r="W27" s="40" t="str">
        <f>IFERROR(#REF!/GAMSstern!V27,"")</f>
        <v/>
      </c>
      <c r="X27" s="40" t="str">
        <f>IFERROR(#REF!/GAMSstern!W27,"")</f>
        <v/>
      </c>
      <c r="Y27" s="40" t="str">
        <f>IFERROR(#REF!/GAMSstern!X27,"")</f>
        <v/>
      </c>
      <c r="Z27" s="40" t="str">
        <f>IFERROR(#REF!/GAMSstern!Y27,"")</f>
        <v/>
      </c>
      <c r="AA27" s="40" t="str">
        <f>IFERROR(#REF!/GAMSstern!Z27,"")</f>
        <v/>
      </c>
      <c r="AB27" s="40" t="str">
        <f>IFERROR(#REF!/GAMSstern!AA27,"")</f>
        <v/>
      </c>
      <c r="AC27" s="40" t="str">
        <f>IFERROR(#REF!/GAMSstern!AB27,"")</f>
        <v/>
      </c>
      <c r="AD27" s="40" t="str">
        <f>IFERROR(#REF!/GAMSstern!AC27,"")</f>
        <v/>
      </c>
      <c r="AE27" s="40" t="str">
        <f>IFERROR(#REF!/GAMSstern!AD27,"")</f>
        <v/>
      </c>
      <c r="AF27" s="40" t="str">
        <f>IFERROR(#REF!/GAMSstern!AE27,"")</f>
        <v/>
      </c>
      <c r="AG27" s="40" t="str">
        <f>IFERROR(#REF!/GAMSstern!AF27,"")</f>
        <v/>
      </c>
      <c r="AH27" s="40" t="str">
        <f>IFERROR(#REF!/GAMSstern!AG27,"")</f>
        <v/>
      </c>
      <c r="AI27" s="40" t="str">
        <f>IFERROR(#REF!/GAMSstern!AH27,"")</f>
        <v/>
      </c>
      <c r="AJ27" s="40" t="str">
        <f>IFERROR(#REF!/GAMSstern!AI27,"")</f>
        <v/>
      </c>
      <c r="AK27" s="40" t="str">
        <f>IFERROR(#REF!/GAMSstern!AJ27,"")</f>
        <v/>
      </c>
      <c r="AL27" s="40" t="str">
        <f>IFERROR(#REF!/GAMSstern!AK27,"")</f>
        <v/>
      </c>
      <c r="AM27" s="40" t="str">
        <f>IFERROR(#REF!/GAMSstern!AL27,"")</f>
        <v/>
      </c>
      <c r="AN27" s="40" t="str">
        <f>IFERROR(#REF!/GAMSstern!AM27,"")</f>
        <v/>
      </c>
      <c r="AO27" s="40" t="str">
        <f>IFERROR(#REF!/GAMSstern!AN27,"")</f>
        <v/>
      </c>
      <c r="AP27" s="40" t="str">
        <f>IFERROR(#REF!/GAMSstern!AO27,"")</f>
        <v/>
      </c>
      <c r="AQ27" s="40" t="str">
        <f>IFERROR(#REF!/GAMSstern!AP27,"")</f>
        <v/>
      </c>
      <c r="AR27" s="40" t="str">
        <f>IFERROR(#REF!/GAMSstern!AQ27,"")</f>
        <v/>
      </c>
      <c r="AS27" s="40" t="str">
        <f>IFERROR(#REF!/GAMSstern!AR27,"")</f>
        <v/>
      </c>
      <c r="AT27" s="40" t="str">
        <f>IFERROR(#REF!/GAMSstern!AS27,"")</f>
        <v/>
      </c>
      <c r="AU27" s="40" t="str">
        <f>IFERROR(#REF!/GAMSstern!AT27,"")</f>
        <v/>
      </c>
      <c r="AV27" s="40" t="str">
        <f>IFERROR(#REF!/GAMSstern!AU27,"")</f>
        <v/>
      </c>
      <c r="AW27" s="40" t="str">
        <f>IFERROR(#REF!/GAMSstern!AV27,"")</f>
        <v/>
      </c>
      <c r="AX27" s="40" t="str">
        <f>IFERROR(#REF!/GAMSstern!AW27,"")</f>
        <v/>
      </c>
      <c r="AY27" s="40" t="str">
        <f>IFERROR(#REF!/GAMSstern!AX27,"")</f>
        <v/>
      </c>
      <c r="AZ27" s="40" t="str">
        <f>IFERROR(#REF!/GAMSstern!AY27,"")</f>
        <v/>
      </c>
      <c r="BA27" s="40" t="str">
        <f>IFERROR(#REF!/GAMSstern!AZ27,"")</f>
        <v/>
      </c>
      <c r="BB27" s="40" t="str">
        <f>IFERROR(#REF!/GAMSstern!BA27,"")</f>
        <v/>
      </c>
      <c r="BC27" s="40" t="str">
        <f>IFERROR(#REF!/GAMSstern!BB27,"")</f>
        <v/>
      </c>
      <c r="BD27" s="40" t="str">
        <f>IFERROR(#REF!/GAMSstern!BC27,"")</f>
        <v/>
      </c>
      <c r="BE27" s="40" t="str">
        <f>IFERROR(#REF!/GAMSstern!BD27,"")</f>
        <v/>
      </c>
      <c r="BF27" s="40" t="str">
        <f>IFERROR(#REF!/GAMSstern!BE27,"")</f>
        <v/>
      </c>
      <c r="BG27" s="40" t="str">
        <f>IFERROR(#REF!/GAMSstern!BF27,"")</f>
        <v/>
      </c>
      <c r="BH27" s="40" t="str">
        <f>IFERROR(#REF!/GAMSstern!BG27,"")</f>
        <v/>
      </c>
      <c r="BI27" s="40" t="str">
        <f>IFERROR(#REF!/GAMSstern!BH27,"")</f>
        <v/>
      </c>
      <c r="BJ27" s="40" t="str">
        <f>IFERROR(#REF!/GAMSstern!BI27,"")</f>
        <v/>
      </c>
    </row>
    <row r="28" spans="1:62" x14ac:dyDescent="0.15">
      <c r="A28" t="e">
        <f>#REF!</f>
        <v>#REF!</v>
      </c>
      <c r="B28" t="str">
        <f>GAMSbase!A28</f>
        <v>Threshold for Catastrophic Damages</v>
      </c>
      <c r="C28" s="40" t="str">
        <f>IFERROR(#REF!/GAMSstern!B28,"")</f>
        <v/>
      </c>
      <c r="D28" s="40" t="str">
        <f>IFERROR(#REF!/GAMSstern!C28,"")</f>
        <v/>
      </c>
      <c r="E28" s="40" t="str">
        <f>IFERROR(#REF!/GAMSstern!D28,"")</f>
        <v/>
      </c>
      <c r="F28" s="40" t="str">
        <f>IFERROR(#REF!/GAMSstern!E28,"")</f>
        <v/>
      </c>
      <c r="G28" s="40" t="str">
        <f>IFERROR(#REF!/GAMSstern!F28,"")</f>
        <v/>
      </c>
      <c r="H28" s="40" t="str">
        <f>IFERROR(#REF!/GAMSstern!G28,"")</f>
        <v/>
      </c>
      <c r="I28" s="40" t="str">
        <f>IFERROR(#REF!/GAMSstern!H28,"")</f>
        <v/>
      </c>
      <c r="J28" s="40" t="str">
        <f>IFERROR(#REF!/GAMSstern!I28,"")</f>
        <v/>
      </c>
      <c r="K28" s="40" t="str">
        <f>IFERROR(#REF!/GAMSstern!J28,"")</f>
        <v/>
      </c>
      <c r="L28" s="40" t="str">
        <f>IFERROR(#REF!/GAMSstern!K28,"")</f>
        <v/>
      </c>
      <c r="M28" s="40" t="str">
        <f>IFERROR(#REF!/GAMSstern!L28,"")</f>
        <v/>
      </c>
      <c r="N28" s="40" t="str">
        <f>IFERROR(#REF!/GAMSstern!M28,"")</f>
        <v/>
      </c>
      <c r="O28" s="40" t="str">
        <f>IFERROR(#REF!/GAMSstern!N28,"")</f>
        <v/>
      </c>
      <c r="P28" s="40" t="str">
        <f>IFERROR(#REF!/GAMSstern!O28,"")</f>
        <v/>
      </c>
      <c r="Q28" s="40" t="str">
        <f>IFERROR(#REF!/GAMSstern!P28,"")</f>
        <v/>
      </c>
      <c r="R28" s="40" t="str">
        <f>IFERROR(#REF!/GAMSstern!Q28,"")</f>
        <v/>
      </c>
      <c r="S28" s="40" t="str">
        <f>IFERROR(#REF!/GAMSstern!R28,"")</f>
        <v/>
      </c>
      <c r="T28" s="40" t="str">
        <f>IFERROR(#REF!/GAMSstern!S28,"")</f>
        <v/>
      </c>
      <c r="U28" s="40" t="str">
        <f>IFERROR(#REF!/GAMSstern!T28,"")</f>
        <v/>
      </c>
      <c r="V28" s="40" t="str">
        <f>IFERROR(#REF!/GAMSstern!U28,"")</f>
        <v/>
      </c>
      <c r="W28" s="40" t="str">
        <f>IFERROR(#REF!/GAMSstern!V28,"")</f>
        <v/>
      </c>
      <c r="X28" s="40" t="str">
        <f>IFERROR(#REF!/GAMSstern!W28,"")</f>
        <v/>
      </c>
      <c r="Y28" s="40" t="str">
        <f>IFERROR(#REF!/GAMSstern!X28,"")</f>
        <v/>
      </c>
      <c r="Z28" s="40" t="str">
        <f>IFERROR(#REF!/GAMSstern!Y28,"")</f>
        <v/>
      </c>
      <c r="AA28" s="40" t="str">
        <f>IFERROR(#REF!/GAMSstern!Z28,"")</f>
        <v/>
      </c>
      <c r="AB28" s="40" t="str">
        <f>IFERROR(#REF!/GAMSstern!AA28,"")</f>
        <v/>
      </c>
      <c r="AC28" s="40" t="str">
        <f>IFERROR(#REF!/GAMSstern!AB28,"")</f>
        <v/>
      </c>
      <c r="AD28" s="40" t="str">
        <f>IFERROR(#REF!/GAMSstern!AC28,"")</f>
        <v/>
      </c>
      <c r="AE28" s="40" t="str">
        <f>IFERROR(#REF!/GAMSstern!AD28,"")</f>
        <v/>
      </c>
      <c r="AF28" s="40" t="str">
        <f>IFERROR(#REF!/GAMSstern!AE28,"")</f>
        <v/>
      </c>
      <c r="AG28" s="40" t="str">
        <f>IFERROR(#REF!/GAMSstern!AF28,"")</f>
        <v/>
      </c>
      <c r="AH28" s="40" t="str">
        <f>IFERROR(#REF!/GAMSstern!AG28,"")</f>
        <v/>
      </c>
      <c r="AI28" s="40" t="str">
        <f>IFERROR(#REF!/GAMSstern!AH28,"")</f>
        <v/>
      </c>
      <c r="AJ28" s="40" t="str">
        <f>IFERROR(#REF!/GAMSstern!AI28,"")</f>
        <v/>
      </c>
      <c r="AK28" s="40" t="str">
        <f>IFERROR(#REF!/GAMSstern!AJ28,"")</f>
        <v/>
      </c>
      <c r="AL28" s="40" t="str">
        <f>IFERROR(#REF!/GAMSstern!AK28,"")</f>
        <v/>
      </c>
      <c r="AM28" s="40" t="str">
        <f>IFERROR(#REF!/GAMSstern!AL28,"")</f>
        <v/>
      </c>
      <c r="AN28" s="40" t="str">
        <f>IFERROR(#REF!/GAMSstern!AM28,"")</f>
        <v/>
      </c>
      <c r="AO28" s="40" t="str">
        <f>IFERROR(#REF!/GAMSstern!AN28,"")</f>
        <v/>
      </c>
      <c r="AP28" s="40" t="str">
        <f>IFERROR(#REF!/GAMSstern!AO28,"")</f>
        <v/>
      </c>
      <c r="AQ28" s="40" t="str">
        <f>IFERROR(#REF!/GAMSstern!AP28,"")</f>
        <v/>
      </c>
      <c r="AR28" s="40" t="str">
        <f>IFERROR(#REF!/GAMSstern!AQ28,"")</f>
        <v/>
      </c>
      <c r="AS28" s="40" t="str">
        <f>IFERROR(#REF!/GAMSstern!AR28,"")</f>
        <v/>
      </c>
      <c r="AT28" s="40" t="str">
        <f>IFERROR(#REF!/GAMSstern!AS28,"")</f>
        <v/>
      </c>
      <c r="AU28" s="40" t="str">
        <f>IFERROR(#REF!/GAMSstern!AT28,"")</f>
        <v/>
      </c>
      <c r="AV28" s="40" t="str">
        <f>IFERROR(#REF!/GAMSstern!AU28,"")</f>
        <v/>
      </c>
      <c r="AW28" s="40" t="str">
        <f>IFERROR(#REF!/GAMSstern!AV28,"")</f>
        <v/>
      </c>
      <c r="AX28" s="40" t="str">
        <f>IFERROR(#REF!/GAMSstern!AW28,"")</f>
        <v/>
      </c>
      <c r="AY28" s="40" t="str">
        <f>IFERROR(#REF!/GAMSstern!AX28,"")</f>
        <v/>
      </c>
      <c r="AZ28" s="40" t="str">
        <f>IFERROR(#REF!/GAMSstern!AY28,"")</f>
        <v/>
      </c>
      <c r="BA28" s="40" t="str">
        <f>IFERROR(#REF!/GAMSstern!AZ28,"")</f>
        <v/>
      </c>
      <c r="BB28" s="40" t="str">
        <f>IFERROR(#REF!/GAMSstern!BA28,"")</f>
        <v/>
      </c>
      <c r="BC28" s="40" t="str">
        <f>IFERROR(#REF!/GAMSstern!BB28,"")</f>
        <v/>
      </c>
      <c r="BD28" s="40" t="str">
        <f>IFERROR(#REF!/GAMSstern!BC28,"")</f>
        <v/>
      </c>
      <c r="BE28" s="40" t="str">
        <f>IFERROR(#REF!/GAMSstern!BD28,"")</f>
        <v/>
      </c>
      <c r="BF28" s="40" t="str">
        <f>IFERROR(#REF!/GAMSstern!BE28,"")</f>
        <v/>
      </c>
      <c r="BG28" s="40" t="str">
        <f>IFERROR(#REF!/GAMSstern!BF28,"")</f>
        <v/>
      </c>
      <c r="BH28" s="40" t="str">
        <f>IFERROR(#REF!/GAMSstern!BG28,"")</f>
        <v/>
      </c>
      <c r="BI28" s="40" t="str">
        <f>IFERROR(#REF!/GAMSstern!BH28,"")</f>
        <v/>
      </c>
      <c r="BJ28" s="40" t="str">
        <f>IFERROR(#REF!/GAMSstern!BI28,"")</f>
        <v/>
      </c>
    </row>
    <row r="29" spans="1:62" x14ac:dyDescent="0.15">
      <c r="A29" t="e">
        <f>#REF!</f>
        <v>#REF!</v>
      </c>
      <c r="B29" t="str">
        <f>GAMSbase!A29</f>
        <v>Exponent for Catastrophic Damages</v>
      </c>
      <c r="C29" s="40" t="str">
        <f>IFERROR(#REF!/GAMSstern!B29,"")</f>
        <v/>
      </c>
      <c r="D29" s="40" t="str">
        <f>IFERROR(#REF!/GAMSstern!C29,"")</f>
        <v/>
      </c>
      <c r="E29" s="40" t="str">
        <f>IFERROR(#REF!/GAMSstern!D29,"")</f>
        <v/>
      </c>
      <c r="F29" s="40" t="str">
        <f>IFERROR(#REF!/GAMSstern!E29,"")</f>
        <v/>
      </c>
      <c r="G29" s="40" t="str">
        <f>IFERROR(#REF!/GAMSstern!F29,"")</f>
        <v/>
      </c>
      <c r="H29" s="40" t="str">
        <f>IFERROR(#REF!/GAMSstern!G29,"")</f>
        <v/>
      </c>
      <c r="I29" s="40" t="str">
        <f>IFERROR(#REF!/GAMSstern!H29,"")</f>
        <v/>
      </c>
      <c r="J29" s="40" t="str">
        <f>IFERROR(#REF!/GAMSstern!I29,"")</f>
        <v/>
      </c>
      <c r="K29" s="40" t="str">
        <f>IFERROR(#REF!/GAMSstern!J29,"")</f>
        <v/>
      </c>
      <c r="L29" s="40" t="str">
        <f>IFERROR(#REF!/GAMSstern!K29,"")</f>
        <v/>
      </c>
      <c r="M29" s="40" t="str">
        <f>IFERROR(#REF!/GAMSstern!L29,"")</f>
        <v/>
      </c>
      <c r="N29" s="40" t="str">
        <f>IFERROR(#REF!/GAMSstern!M29,"")</f>
        <v/>
      </c>
      <c r="O29" s="40" t="str">
        <f>IFERROR(#REF!/GAMSstern!N29,"")</f>
        <v/>
      </c>
      <c r="P29" s="40" t="str">
        <f>IFERROR(#REF!/GAMSstern!O29,"")</f>
        <v/>
      </c>
      <c r="Q29" s="40" t="str">
        <f>IFERROR(#REF!/GAMSstern!P29,"")</f>
        <v/>
      </c>
      <c r="R29" s="40" t="str">
        <f>IFERROR(#REF!/GAMSstern!Q29,"")</f>
        <v/>
      </c>
      <c r="S29" s="40" t="str">
        <f>IFERROR(#REF!/GAMSstern!R29,"")</f>
        <v/>
      </c>
      <c r="T29" s="40" t="str">
        <f>IFERROR(#REF!/GAMSstern!S29,"")</f>
        <v/>
      </c>
      <c r="U29" s="40" t="str">
        <f>IFERROR(#REF!/GAMSstern!T29,"")</f>
        <v/>
      </c>
      <c r="V29" s="40" t="str">
        <f>IFERROR(#REF!/GAMSstern!U29,"")</f>
        <v/>
      </c>
      <c r="W29" s="40" t="str">
        <f>IFERROR(#REF!/GAMSstern!V29,"")</f>
        <v/>
      </c>
      <c r="X29" s="40" t="str">
        <f>IFERROR(#REF!/GAMSstern!W29,"")</f>
        <v/>
      </c>
      <c r="Y29" s="40" t="str">
        <f>IFERROR(#REF!/GAMSstern!X29,"")</f>
        <v/>
      </c>
      <c r="Z29" s="40" t="str">
        <f>IFERROR(#REF!/GAMSstern!Y29,"")</f>
        <v/>
      </c>
      <c r="AA29" s="40" t="str">
        <f>IFERROR(#REF!/GAMSstern!Z29,"")</f>
        <v/>
      </c>
      <c r="AB29" s="40" t="str">
        <f>IFERROR(#REF!/GAMSstern!AA29,"")</f>
        <v/>
      </c>
      <c r="AC29" s="40" t="str">
        <f>IFERROR(#REF!/GAMSstern!AB29,"")</f>
        <v/>
      </c>
      <c r="AD29" s="40" t="str">
        <f>IFERROR(#REF!/GAMSstern!AC29,"")</f>
        <v/>
      </c>
      <c r="AE29" s="40" t="str">
        <f>IFERROR(#REF!/GAMSstern!AD29,"")</f>
        <v/>
      </c>
      <c r="AF29" s="40" t="str">
        <f>IFERROR(#REF!/GAMSstern!AE29,"")</f>
        <v/>
      </c>
      <c r="AG29" s="40" t="str">
        <f>IFERROR(#REF!/GAMSstern!AF29,"")</f>
        <v/>
      </c>
      <c r="AH29" s="40" t="str">
        <f>IFERROR(#REF!/GAMSstern!AG29,"")</f>
        <v/>
      </c>
      <c r="AI29" s="40" t="str">
        <f>IFERROR(#REF!/GAMSstern!AH29,"")</f>
        <v/>
      </c>
      <c r="AJ29" s="40" t="str">
        <f>IFERROR(#REF!/GAMSstern!AI29,"")</f>
        <v/>
      </c>
      <c r="AK29" s="40" t="str">
        <f>IFERROR(#REF!/GAMSstern!AJ29,"")</f>
        <v/>
      </c>
      <c r="AL29" s="40" t="str">
        <f>IFERROR(#REF!/GAMSstern!AK29,"")</f>
        <v/>
      </c>
      <c r="AM29" s="40" t="str">
        <f>IFERROR(#REF!/GAMSstern!AL29,"")</f>
        <v/>
      </c>
      <c r="AN29" s="40" t="str">
        <f>IFERROR(#REF!/GAMSstern!AM29,"")</f>
        <v/>
      </c>
      <c r="AO29" s="40" t="str">
        <f>IFERROR(#REF!/GAMSstern!AN29,"")</f>
        <v/>
      </c>
      <c r="AP29" s="40" t="str">
        <f>IFERROR(#REF!/GAMSstern!AO29,"")</f>
        <v/>
      </c>
      <c r="AQ29" s="40" t="str">
        <f>IFERROR(#REF!/GAMSstern!AP29,"")</f>
        <v/>
      </c>
      <c r="AR29" s="40" t="str">
        <f>IFERROR(#REF!/GAMSstern!AQ29,"")</f>
        <v/>
      </c>
      <c r="AS29" s="40" t="str">
        <f>IFERROR(#REF!/GAMSstern!AR29,"")</f>
        <v/>
      </c>
      <c r="AT29" s="40" t="str">
        <f>IFERROR(#REF!/GAMSstern!AS29,"")</f>
        <v/>
      </c>
      <c r="AU29" s="40" t="str">
        <f>IFERROR(#REF!/GAMSstern!AT29,"")</f>
        <v/>
      </c>
      <c r="AV29" s="40" t="str">
        <f>IFERROR(#REF!/GAMSstern!AU29,"")</f>
        <v/>
      </c>
      <c r="AW29" s="40" t="str">
        <f>IFERROR(#REF!/GAMSstern!AV29,"")</f>
        <v/>
      </c>
      <c r="AX29" s="40" t="str">
        <f>IFERROR(#REF!/GAMSstern!AW29,"")</f>
        <v/>
      </c>
      <c r="AY29" s="40" t="str">
        <f>IFERROR(#REF!/GAMSstern!AX29,"")</f>
        <v/>
      </c>
      <c r="AZ29" s="40" t="str">
        <f>IFERROR(#REF!/GAMSstern!AY29,"")</f>
        <v/>
      </c>
      <c r="BA29" s="40" t="str">
        <f>IFERROR(#REF!/GAMSstern!AZ29,"")</f>
        <v/>
      </c>
      <c r="BB29" s="40" t="str">
        <f>IFERROR(#REF!/GAMSstern!BA29,"")</f>
        <v/>
      </c>
      <c r="BC29" s="40" t="str">
        <f>IFERROR(#REF!/GAMSstern!BB29,"")</f>
        <v/>
      </c>
      <c r="BD29" s="40" t="str">
        <f>IFERROR(#REF!/GAMSstern!BC29,"")</f>
        <v/>
      </c>
      <c r="BE29" s="40" t="str">
        <f>IFERROR(#REF!/GAMSstern!BD29,"")</f>
        <v/>
      </c>
      <c r="BF29" s="40" t="str">
        <f>IFERROR(#REF!/GAMSstern!BE29,"")</f>
        <v/>
      </c>
      <c r="BG29" s="40" t="str">
        <f>IFERROR(#REF!/GAMSstern!BF29,"")</f>
        <v/>
      </c>
      <c r="BH29" s="40" t="str">
        <f>IFERROR(#REF!/GAMSstern!BG29,"")</f>
        <v/>
      </c>
      <c r="BI29" s="40" t="str">
        <f>IFERROR(#REF!/GAMSstern!BH29,"")</f>
        <v/>
      </c>
      <c r="BJ29" s="40" t="str">
        <f>IFERROR(#REF!/GAMSstern!BI29,"")</f>
        <v/>
      </c>
    </row>
    <row r="30" spans="1:62" x14ac:dyDescent="0.15">
      <c r="A30" t="e">
        <f>#REF!</f>
        <v>#REF!</v>
      </c>
      <c r="B30" t="str">
        <f>GAMSbase!A30</f>
        <v>Damage Rate at Threshold for Catastrophic Damages</v>
      </c>
      <c r="C30" s="40" t="str">
        <f>IFERROR(#REF!/GAMSstern!B30,"")</f>
        <v/>
      </c>
      <c r="D30" s="40" t="str">
        <f>IFERROR(#REF!/GAMSstern!C30,"")</f>
        <v/>
      </c>
      <c r="E30" s="40" t="str">
        <f>IFERROR(#REF!/GAMSstern!D30,"")</f>
        <v/>
      </c>
      <c r="F30" s="40" t="str">
        <f>IFERROR(#REF!/GAMSstern!E30,"")</f>
        <v/>
      </c>
      <c r="G30" s="40" t="str">
        <f>IFERROR(#REF!/GAMSstern!F30,"")</f>
        <v/>
      </c>
      <c r="H30" s="40" t="str">
        <f>IFERROR(#REF!/GAMSstern!G30,"")</f>
        <v/>
      </c>
      <c r="I30" s="40" t="str">
        <f>IFERROR(#REF!/GAMSstern!H30,"")</f>
        <v/>
      </c>
      <c r="J30" s="40" t="str">
        <f>IFERROR(#REF!/GAMSstern!I30,"")</f>
        <v/>
      </c>
      <c r="K30" s="40" t="str">
        <f>IFERROR(#REF!/GAMSstern!J30,"")</f>
        <v/>
      </c>
      <c r="L30" s="40" t="str">
        <f>IFERROR(#REF!/GAMSstern!K30,"")</f>
        <v/>
      </c>
      <c r="M30" s="40" t="str">
        <f>IFERROR(#REF!/GAMSstern!L30,"")</f>
        <v/>
      </c>
      <c r="N30" s="40" t="str">
        <f>IFERROR(#REF!/GAMSstern!M30,"")</f>
        <v/>
      </c>
      <c r="O30" s="40" t="str">
        <f>IFERROR(#REF!/GAMSstern!N30,"")</f>
        <v/>
      </c>
      <c r="P30" s="40" t="str">
        <f>IFERROR(#REF!/GAMSstern!O30,"")</f>
        <v/>
      </c>
      <c r="Q30" s="40" t="str">
        <f>IFERROR(#REF!/GAMSstern!P30,"")</f>
        <v/>
      </c>
      <c r="R30" s="40" t="str">
        <f>IFERROR(#REF!/GAMSstern!Q30,"")</f>
        <v/>
      </c>
      <c r="S30" s="40" t="str">
        <f>IFERROR(#REF!/GAMSstern!R30,"")</f>
        <v/>
      </c>
      <c r="T30" s="40" t="str">
        <f>IFERROR(#REF!/GAMSstern!S30,"")</f>
        <v/>
      </c>
      <c r="U30" s="40" t="str">
        <f>IFERROR(#REF!/GAMSstern!T30,"")</f>
        <v/>
      </c>
      <c r="V30" s="40" t="str">
        <f>IFERROR(#REF!/GAMSstern!U30,"")</f>
        <v/>
      </c>
      <c r="W30" s="40" t="str">
        <f>IFERROR(#REF!/GAMSstern!V30,"")</f>
        <v/>
      </c>
      <c r="X30" s="40" t="str">
        <f>IFERROR(#REF!/GAMSstern!W30,"")</f>
        <v/>
      </c>
      <c r="Y30" s="40" t="str">
        <f>IFERROR(#REF!/GAMSstern!X30,"")</f>
        <v/>
      </c>
      <c r="Z30" s="40" t="str">
        <f>IFERROR(#REF!/GAMSstern!Y30,"")</f>
        <v/>
      </c>
      <c r="AA30" s="40" t="str">
        <f>IFERROR(#REF!/GAMSstern!Z30,"")</f>
        <v/>
      </c>
      <c r="AB30" s="40" t="str">
        <f>IFERROR(#REF!/GAMSstern!AA30,"")</f>
        <v/>
      </c>
      <c r="AC30" s="40" t="str">
        <f>IFERROR(#REF!/GAMSstern!AB30,"")</f>
        <v/>
      </c>
      <c r="AD30" s="40" t="str">
        <f>IFERROR(#REF!/GAMSstern!AC30,"")</f>
        <v/>
      </c>
      <c r="AE30" s="40" t="str">
        <f>IFERROR(#REF!/GAMSstern!AD30,"")</f>
        <v/>
      </c>
      <c r="AF30" s="40" t="str">
        <f>IFERROR(#REF!/GAMSstern!AE30,"")</f>
        <v/>
      </c>
      <c r="AG30" s="40" t="str">
        <f>IFERROR(#REF!/GAMSstern!AF30,"")</f>
        <v/>
      </c>
      <c r="AH30" s="40" t="str">
        <f>IFERROR(#REF!/GAMSstern!AG30,"")</f>
        <v/>
      </c>
      <c r="AI30" s="40" t="str">
        <f>IFERROR(#REF!/GAMSstern!AH30,"")</f>
        <v/>
      </c>
      <c r="AJ30" s="40" t="str">
        <f>IFERROR(#REF!/GAMSstern!AI30,"")</f>
        <v/>
      </c>
      <c r="AK30" s="40" t="str">
        <f>IFERROR(#REF!/GAMSstern!AJ30,"")</f>
        <v/>
      </c>
      <c r="AL30" s="40" t="str">
        <f>IFERROR(#REF!/GAMSstern!AK30,"")</f>
        <v/>
      </c>
      <c r="AM30" s="40" t="str">
        <f>IFERROR(#REF!/GAMSstern!AL30,"")</f>
        <v/>
      </c>
      <c r="AN30" s="40" t="str">
        <f>IFERROR(#REF!/GAMSstern!AM30,"")</f>
        <v/>
      </c>
      <c r="AO30" s="40" t="str">
        <f>IFERROR(#REF!/GAMSstern!AN30,"")</f>
        <v/>
      </c>
      <c r="AP30" s="40" t="str">
        <f>IFERROR(#REF!/GAMSstern!AO30,"")</f>
        <v/>
      </c>
      <c r="AQ30" s="40" t="str">
        <f>IFERROR(#REF!/GAMSstern!AP30,"")</f>
        <v/>
      </c>
      <c r="AR30" s="40" t="str">
        <f>IFERROR(#REF!/GAMSstern!AQ30,"")</f>
        <v/>
      </c>
      <c r="AS30" s="40" t="str">
        <f>IFERROR(#REF!/GAMSstern!AR30,"")</f>
        <v/>
      </c>
      <c r="AT30" s="40" t="str">
        <f>IFERROR(#REF!/GAMSstern!AS30,"")</f>
        <v/>
      </c>
      <c r="AU30" s="40" t="str">
        <f>IFERROR(#REF!/GAMSstern!AT30,"")</f>
        <v/>
      </c>
      <c r="AV30" s="40" t="str">
        <f>IFERROR(#REF!/GAMSstern!AU30,"")</f>
        <v/>
      </c>
      <c r="AW30" s="40" t="str">
        <f>IFERROR(#REF!/GAMSstern!AV30,"")</f>
        <v/>
      </c>
      <c r="AX30" s="40" t="str">
        <f>IFERROR(#REF!/GAMSstern!AW30,"")</f>
        <v/>
      </c>
      <c r="AY30" s="40" t="str">
        <f>IFERROR(#REF!/GAMSstern!AX30,"")</f>
        <v/>
      </c>
      <c r="AZ30" s="40" t="str">
        <f>IFERROR(#REF!/GAMSstern!AY30,"")</f>
        <v/>
      </c>
      <c r="BA30" s="40" t="str">
        <f>IFERROR(#REF!/GAMSstern!AZ30,"")</f>
        <v/>
      </c>
      <c r="BB30" s="40" t="str">
        <f>IFERROR(#REF!/GAMSstern!BA30,"")</f>
        <v/>
      </c>
      <c r="BC30" s="40" t="str">
        <f>IFERROR(#REF!/GAMSstern!BB30,"")</f>
        <v/>
      </c>
      <c r="BD30" s="40" t="str">
        <f>IFERROR(#REF!/GAMSstern!BC30,"")</f>
        <v/>
      </c>
      <c r="BE30" s="40" t="str">
        <f>IFERROR(#REF!/GAMSstern!BD30,"")</f>
        <v/>
      </c>
      <c r="BF30" s="40" t="str">
        <f>IFERROR(#REF!/GAMSstern!BE30,"")</f>
        <v/>
      </c>
      <c r="BG30" s="40" t="str">
        <f>IFERROR(#REF!/GAMSstern!BF30,"")</f>
        <v/>
      </c>
      <c r="BH30" s="40" t="str">
        <f>IFERROR(#REF!/GAMSstern!BG30,"")</f>
        <v/>
      </c>
      <c r="BI30" s="40" t="str">
        <f>IFERROR(#REF!/GAMSstern!BH30,"")</f>
        <v/>
      </c>
      <c r="BJ30" s="40" t="str">
        <f>IFERROR(#REF!/GAMSstern!BI30,"")</f>
        <v/>
      </c>
    </row>
    <row r="31" spans="1:62" x14ac:dyDescent="0.15">
      <c r="A31" t="e">
        <f>#REF!</f>
        <v>#REF!</v>
      </c>
      <c r="B31" t="str">
        <f>GAMSbase!A31</f>
        <v>* ABATEMENT COST</v>
      </c>
      <c r="C31" s="40" t="str">
        <f>IFERROR(#REF!/GAMSstern!B31,"")</f>
        <v/>
      </c>
      <c r="D31" s="40" t="str">
        <f>IFERROR(#REF!/GAMSstern!C31,"")</f>
        <v/>
      </c>
      <c r="E31" s="40" t="str">
        <f>IFERROR(#REF!/GAMSstern!D31,"")</f>
        <v/>
      </c>
      <c r="F31" s="40" t="str">
        <f>IFERROR(#REF!/GAMSstern!E31,"")</f>
        <v/>
      </c>
      <c r="G31" s="40" t="str">
        <f>IFERROR(#REF!/GAMSstern!F31,"")</f>
        <v/>
      </c>
      <c r="H31" s="40" t="str">
        <f>IFERROR(#REF!/GAMSstern!G31,"")</f>
        <v/>
      </c>
      <c r="I31" s="40" t="str">
        <f>IFERROR(#REF!/GAMSstern!H31,"")</f>
        <v/>
      </c>
      <c r="J31" s="40" t="str">
        <f>IFERROR(#REF!/GAMSstern!I31,"")</f>
        <v/>
      </c>
      <c r="K31" s="40" t="str">
        <f>IFERROR(#REF!/GAMSstern!J31,"")</f>
        <v/>
      </c>
      <c r="L31" s="40" t="str">
        <f>IFERROR(#REF!/GAMSstern!K31,"")</f>
        <v/>
      </c>
      <c r="M31" s="40" t="str">
        <f>IFERROR(#REF!/GAMSstern!L31,"")</f>
        <v/>
      </c>
      <c r="N31" s="40" t="str">
        <f>IFERROR(#REF!/GAMSstern!M31,"")</f>
        <v/>
      </c>
      <c r="O31" s="40" t="str">
        <f>IFERROR(#REF!/GAMSstern!N31,"")</f>
        <v/>
      </c>
      <c r="P31" s="40" t="str">
        <f>IFERROR(#REF!/GAMSstern!O31,"")</f>
        <v/>
      </c>
      <c r="Q31" s="40" t="str">
        <f>IFERROR(#REF!/GAMSstern!P31,"")</f>
        <v/>
      </c>
      <c r="R31" s="40" t="str">
        <f>IFERROR(#REF!/GAMSstern!Q31,"")</f>
        <v/>
      </c>
      <c r="S31" s="40" t="str">
        <f>IFERROR(#REF!/GAMSstern!R31,"")</f>
        <v/>
      </c>
      <c r="T31" s="40" t="str">
        <f>IFERROR(#REF!/GAMSstern!S31,"")</f>
        <v/>
      </c>
      <c r="U31" s="40" t="str">
        <f>IFERROR(#REF!/GAMSstern!T31,"")</f>
        <v/>
      </c>
      <c r="V31" s="40" t="str">
        <f>IFERROR(#REF!/GAMSstern!U31,"")</f>
        <v/>
      </c>
      <c r="W31" s="40" t="str">
        <f>IFERROR(#REF!/GAMSstern!V31,"")</f>
        <v/>
      </c>
      <c r="X31" s="40" t="str">
        <f>IFERROR(#REF!/GAMSstern!W31,"")</f>
        <v/>
      </c>
      <c r="Y31" s="40" t="str">
        <f>IFERROR(#REF!/GAMSstern!X31,"")</f>
        <v/>
      </c>
      <c r="Z31" s="40" t="str">
        <f>IFERROR(#REF!/GAMSstern!Y31,"")</f>
        <v/>
      </c>
      <c r="AA31" s="40" t="str">
        <f>IFERROR(#REF!/GAMSstern!Z31,"")</f>
        <v/>
      </c>
      <c r="AB31" s="40" t="str">
        <f>IFERROR(#REF!/GAMSstern!AA31,"")</f>
        <v/>
      </c>
      <c r="AC31" s="40" t="str">
        <f>IFERROR(#REF!/GAMSstern!AB31,"")</f>
        <v/>
      </c>
      <c r="AD31" s="40" t="str">
        <f>IFERROR(#REF!/GAMSstern!AC31,"")</f>
        <v/>
      </c>
      <c r="AE31" s="40" t="str">
        <f>IFERROR(#REF!/GAMSstern!AD31,"")</f>
        <v/>
      </c>
      <c r="AF31" s="40" t="str">
        <f>IFERROR(#REF!/GAMSstern!AE31,"")</f>
        <v/>
      </c>
      <c r="AG31" s="40" t="str">
        <f>IFERROR(#REF!/GAMSstern!AF31,"")</f>
        <v/>
      </c>
      <c r="AH31" s="40" t="str">
        <f>IFERROR(#REF!/GAMSstern!AG31,"")</f>
        <v/>
      </c>
      <c r="AI31" s="40" t="str">
        <f>IFERROR(#REF!/GAMSstern!AH31,"")</f>
        <v/>
      </c>
      <c r="AJ31" s="40" t="str">
        <f>IFERROR(#REF!/GAMSstern!AI31,"")</f>
        <v/>
      </c>
      <c r="AK31" s="40" t="str">
        <f>IFERROR(#REF!/GAMSstern!AJ31,"")</f>
        <v/>
      </c>
      <c r="AL31" s="40" t="str">
        <f>IFERROR(#REF!/GAMSstern!AK31,"")</f>
        <v/>
      </c>
      <c r="AM31" s="40" t="str">
        <f>IFERROR(#REF!/GAMSstern!AL31,"")</f>
        <v/>
      </c>
      <c r="AN31" s="40" t="str">
        <f>IFERROR(#REF!/GAMSstern!AM31,"")</f>
        <v/>
      </c>
      <c r="AO31" s="40" t="str">
        <f>IFERROR(#REF!/GAMSstern!AN31,"")</f>
        <v/>
      </c>
      <c r="AP31" s="40" t="str">
        <f>IFERROR(#REF!/GAMSstern!AO31,"")</f>
        <v/>
      </c>
      <c r="AQ31" s="40" t="str">
        <f>IFERROR(#REF!/GAMSstern!AP31,"")</f>
        <v/>
      </c>
      <c r="AR31" s="40" t="str">
        <f>IFERROR(#REF!/GAMSstern!AQ31,"")</f>
        <v/>
      </c>
      <c r="AS31" s="40" t="str">
        <f>IFERROR(#REF!/GAMSstern!AR31,"")</f>
        <v/>
      </c>
      <c r="AT31" s="40" t="str">
        <f>IFERROR(#REF!/GAMSstern!AS31,"")</f>
        <v/>
      </c>
      <c r="AU31" s="40" t="str">
        <f>IFERROR(#REF!/GAMSstern!AT31,"")</f>
        <v/>
      </c>
      <c r="AV31" s="40" t="str">
        <f>IFERROR(#REF!/GAMSstern!AU31,"")</f>
        <v/>
      </c>
      <c r="AW31" s="40" t="str">
        <f>IFERROR(#REF!/GAMSstern!AV31,"")</f>
        <v/>
      </c>
      <c r="AX31" s="40" t="str">
        <f>IFERROR(#REF!/GAMSstern!AW31,"")</f>
        <v/>
      </c>
      <c r="AY31" s="40" t="str">
        <f>IFERROR(#REF!/GAMSstern!AX31,"")</f>
        <v/>
      </c>
      <c r="AZ31" s="40" t="str">
        <f>IFERROR(#REF!/GAMSstern!AY31,"")</f>
        <v/>
      </c>
      <c r="BA31" s="40" t="str">
        <f>IFERROR(#REF!/GAMSstern!AZ31,"")</f>
        <v/>
      </c>
      <c r="BB31" s="40" t="str">
        <f>IFERROR(#REF!/GAMSstern!BA31,"")</f>
        <v/>
      </c>
      <c r="BC31" s="40" t="str">
        <f>IFERROR(#REF!/GAMSstern!BB31,"")</f>
        <v/>
      </c>
      <c r="BD31" s="40" t="str">
        <f>IFERROR(#REF!/GAMSstern!BC31,"")</f>
        <v/>
      </c>
      <c r="BE31" s="40" t="str">
        <f>IFERROR(#REF!/GAMSstern!BD31,"")</f>
        <v/>
      </c>
      <c r="BF31" s="40" t="str">
        <f>IFERROR(#REF!/GAMSstern!BE31,"")</f>
        <v/>
      </c>
      <c r="BG31" s="40" t="str">
        <f>IFERROR(#REF!/GAMSstern!BF31,"")</f>
        <v/>
      </c>
      <c r="BH31" s="40" t="str">
        <f>IFERROR(#REF!/GAMSstern!BG31,"")</f>
        <v/>
      </c>
      <c r="BI31" s="40" t="str">
        <f>IFERROR(#REF!/GAMSstern!BH31,"")</f>
        <v/>
      </c>
      <c r="BJ31" s="40" t="str">
        <f>IFERROR(#REF!/GAMSstern!BI31,"")</f>
        <v/>
      </c>
    </row>
    <row r="32" spans="1:62" x14ac:dyDescent="0.15">
      <c r="A32" t="e">
        <f>#REF!</f>
        <v>#REF!</v>
      </c>
      <c r="B32" t="str">
        <f>GAMSbase!A32</f>
        <v>Abatement cost function coefficient</v>
      </c>
      <c r="C32" s="40" t="str">
        <f>IFERROR(#REF!/GAMSstern!B32,"")</f>
        <v/>
      </c>
      <c r="D32" s="40" t="str">
        <f>IFERROR(#REF!/GAMSstern!C32,"")</f>
        <v/>
      </c>
      <c r="E32" s="40" t="str">
        <f>IFERROR(#REF!/GAMSstern!D32,"")</f>
        <v/>
      </c>
      <c r="F32" s="40" t="str">
        <f>IFERROR(#REF!/GAMSstern!E32,"")</f>
        <v/>
      </c>
      <c r="G32" s="40" t="str">
        <f>IFERROR(#REF!/GAMSstern!F32,"")</f>
        <v/>
      </c>
      <c r="H32" s="40" t="str">
        <f>IFERROR(#REF!/GAMSstern!G32,"")</f>
        <v/>
      </c>
      <c r="I32" s="40" t="str">
        <f>IFERROR(#REF!/GAMSstern!H32,"")</f>
        <v/>
      </c>
      <c r="J32" s="40" t="str">
        <f>IFERROR(#REF!/GAMSstern!I32,"")</f>
        <v/>
      </c>
      <c r="K32" s="40" t="str">
        <f>IFERROR(#REF!/GAMSstern!J32,"")</f>
        <v/>
      </c>
      <c r="L32" s="40" t="str">
        <f>IFERROR(#REF!/GAMSstern!K32,"")</f>
        <v/>
      </c>
      <c r="M32" s="40" t="str">
        <f>IFERROR(#REF!/GAMSstern!L32,"")</f>
        <v/>
      </c>
      <c r="N32" s="40" t="str">
        <f>IFERROR(#REF!/GAMSstern!M32,"")</f>
        <v/>
      </c>
      <c r="O32" s="40" t="str">
        <f>IFERROR(#REF!/GAMSstern!N32,"")</f>
        <v/>
      </c>
      <c r="P32" s="40" t="str">
        <f>IFERROR(#REF!/GAMSstern!O32,"")</f>
        <v/>
      </c>
      <c r="Q32" s="40" t="str">
        <f>IFERROR(#REF!/GAMSstern!P32,"")</f>
        <v/>
      </c>
      <c r="R32" s="40" t="str">
        <f>IFERROR(#REF!/GAMSstern!Q32,"")</f>
        <v/>
      </c>
      <c r="S32" s="40" t="str">
        <f>IFERROR(#REF!/GAMSstern!R32,"")</f>
        <v/>
      </c>
      <c r="T32" s="40" t="str">
        <f>IFERROR(#REF!/GAMSstern!S32,"")</f>
        <v/>
      </c>
      <c r="U32" s="40" t="str">
        <f>IFERROR(#REF!/GAMSstern!T32,"")</f>
        <v/>
      </c>
      <c r="V32" s="40" t="str">
        <f>IFERROR(#REF!/GAMSstern!U32,"")</f>
        <v/>
      </c>
      <c r="W32" s="40" t="str">
        <f>IFERROR(#REF!/GAMSstern!V32,"")</f>
        <v/>
      </c>
      <c r="X32" s="40" t="str">
        <f>IFERROR(#REF!/GAMSstern!W32,"")</f>
        <v/>
      </c>
      <c r="Y32" s="40" t="str">
        <f>IFERROR(#REF!/GAMSstern!X32,"")</f>
        <v/>
      </c>
      <c r="Z32" s="40" t="str">
        <f>IFERROR(#REF!/GAMSstern!Y32,"")</f>
        <v/>
      </c>
      <c r="AA32" s="40" t="str">
        <f>IFERROR(#REF!/GAMSstern!Z32,"")</f>
        <v/>
      </c>
      <c r="AB32" s="40" t="str">
        <f>IFERROR(#REF!/GAMSstern!AA32,"")</f>
        <v/>
      </c>
      <c r="AC32" s="40" t="str">
        <f>IFERROR(#REF!/GAMSstern!AB32,"")</f>
        <v/>
      </c>
      <c r="AD32" s="40" t="str">
        <f>IFERROR(#REF!/GAMSstern!AC32,"")</f>
        <v/>
      </c>
      <c r="AE32" s="40" t="str">
        <f>IFERROR(#REF!/GAMSstern!AD32,"")</f>
        <v/>
      </c>
      <c r="AF32" s="40" t="str">
        <f>IFERROR(#REF!/GAMSstern!AE32,"")</f>
        <v/>
      </c>
      <c r="AG32" s="40" t="str">
        <f>IFERROR(#REF!/GAMSstern!AF32,"")</f>
        <v/>
      </c>
      <c r="AH32" s="40" t="str">
        <f>IFERROR(#REF!/GAMSstern!AG32,"")</f>
        <v/>
      </c>
      <c r="AI32" s="40" t="str">
        <f>IFERROR(#REF!/GAMSstern!AH32,"")</f>
        <v/>
      </c>
      <c r="AJ32" s="40" t="str">
        <f>IFERROR(#REF!/GAMSstern!AI32,"")</f>
        <v/>
      </c>
      <c r="AK32" s="40" t="str">
        <f>IFERROR(#REF!/GAMSstern!AJ32,"")</f>
        <v/>
      </c>
      <c r="AL32" s="40" t="str">
        <f>IFERROR(#REF!/GAMSstern!AK32,"")</f>
        <v/>
      </c>
      <c r="AM32" s="40" t="str">
        <f>IFERROR(#REF!/GAMSstern!AL32,"")</f>
        <v/>
      </c>
      <c r="AN32" s="40" t="str">
        <f>IFERROR(#REF!/GAMSstern!AM32,"")</f>
        <v/>
      </c>
      <c r="AO32" s="40" t="str">
        <f>IFERROR(#REF!/GAMSstern!AN32,"")</f>
        <v/>
      </c>
      <c r="AP32" s="40" t="str">
        <f>IFERROR(#REF!/GAMSstern!AO32,"")</f>
        <v/>
      </c>
      <c r="AQ32" s="40" t="str">
        <f>IFERROR(#REF!/GAMSstern!AP32,"")</f>
        <v/>
      </c>
      <c r="AR32" s="40" t="str">
        <f>IFERROR(#REF!/GAMSstern!AQ32,"")</f>
        <v/>
      </c>
      <c r="AS32" s="40" t="str">
        <f>IFERROR(#REF!/GAMSstern!AR32,"")</f>
        <v/>
      </c>
      <c r="AT32" s="40" t="str">
        <f>IFERROR(#REF!/GAMSstern!AS32,"")</f>
        <v/>
      </c>
      <c r="AU32" s="40" t="str">
        <f>IFERROR(#REF!/GAMSstern!AT32,"")</f>
        <v/>
      </c>
      <c r="AV32" s="40" t="str">
        <f>IFERROR(#REF!/GAMSstern!AU32,"")</f>
        <v/>
      </c>
      <c r="AW32" s="40" t="str">
        <f>IFERROR(#REF!/GAMSstern!AV32,"")</f>
        <v/>
      </c>
      <c r="AX32" s="40" t="str">
        <f>IFERROR(#REF!/GAMSstern!AW32,"")</f>
        <v/>
      </c>
      <c r="AY32" s="40" t="str">
        <f>IFERROR(#REF!/GAMSstern!AX32,"")</f>
        <v/>
      </c>
      <c r="AZ32" s="40" t="str">
        <f>IFERROR(#REF!/GAMSstern!AY32,"")</f>
        <v/>
      </c>
      <c r="BA32" s="40" t="str">
        <f>IFERROR(#REF!/GAMSstern!AZ32,"")</f>
        <v/>
      </c>
      <c r="BB32" s="40" t="str">
        <f>IFERROR(#REF!/GAMSstern!BA32,"")</f>
        <v/>
      </c>
      <c r="BC32" s="40" t="str">
        <f>IFERROR(#REF!/GAMSstern!BB32,"")</f>
        <v/>
      </c>
      <c r="BD32" s="40" t="str">
        <f>IFERROR(#REF!/GAMSstern!BC32,"")</f>
        <v/>
      </c>
      <c r="BE32" s="40" t="str">
        <f>IFERROR(#REF!/GAMSstern!BD32,"")</f>
        <v/>
      </c>
      <c r="BF32" s="40" t="str">
        <f>IFERROR(#REF!/GAMSstern!BE32,"")</f>
        <v/>
      </c>
      <c r="BG32" s="40" t="str">
        <f>IFERROR(#REF!/GAMSstern!BF32,"")</f>
        <v/>
      </c>
      <c r="BH32" s="40" t="str">
        <f>IFERROR(#REF!/GAMSstern!BG32,"")</f>
        <v/>
      </c>
      <c r="BI32" s="40" t="str">
        <f>IFERROR(#REF!/GAMSstern!BH32,"")</f>
        <v/>
      </c>
      <c r="BJ32" s="40" t="str">
        <f>IFERROR(#REF!/GAMSstern!BI32,"")</f>
        <v/>
      </c>
    </row>
    <row r="33" spans="1:62" x14ac:dyDescent="0.1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IFERROR(#REF!/GAMSstern!B33,"")</f>
        <v/>
      </c>
      <c r="D33" s="40" t="str">
        <f>IFERROR(#REF!/GAMSstern!C33,"")</f>
        <v/>
      </c>
      <c r="E33" s="40" t="str">
        <f>IFERROR(#REF!/GAMSstern!D33,"")</f>
        <v/>
      </c>
      <c r="F33" s="40" t="str">
        <f>IFERROR(#REF!/GAMSstern!E33,"")</f>
        <v/>
      </c>
      <c r="G33" s="40" t="str">
        <f>IFERROR(#REF!/GAMSstern!F33,"")</f>
        <v/>
      </c>
      <c r="H33" s="40" t="str">
        <f>IFERROR(#REF!/GAMSstern!G33,"")</f>
        <v/>
      </c>
      <c r="I33" s="40" t="str">
        <f>IFERROR(#REF!/GAMSstern!H33,"")</f>
        <v/>
      </c>
      <c r="J33" s="40" t="str">
        <f>IFERROR(#REF!/GAMSstern!I33,"")</f>
        <v/>
      </c>
      <c r="K33" s="40" t="str">
        <f>IFERROR(#REF!/GAMSstern!J33,"")</f>
        <v/>
      </c>
      <c r="L33" s="40" t="str">
        <f>IFERROR(#REF!/GAMSstern!K33,"")</f>
        <v/>
      </c>
      <c r="M33" s="40" t="str">
        <f>IFERROR(#REF!/GAMSstern!L33,"")</f>
        <v/>
      </c>
      <c r="N33" s="40" t="str">
        <f>IFERROR(#REF!/GAMSstern!M33,"")</f>
        <v/>
      </c>
      <c r="O33" s="40" t="str">
        <f>IFERROR(#REF!/GAMSstern!N33,"")</f>
        <v/>
      </c>
      <c r="P33" s="40" t="str">
        <f>IFERROR(#REF!/GAMSstern!O33,"")</f>
        <v/>
      </c>
      <c r="Q33" s="40" t="str">
        <f>IFERROR(#REF!/GAMSstern!P33,"")</f>
        <v/>
      </c>
      <c r="R33" s="40" t="str">
        <f>IFERROR(#REF!/GAMSstern!Q33,"")</f>
        <v/>
      </c>
      <c r="S33" s="40" t="str">
        <f>IFERROR(#REF!/GAMSstern!R33,"")</f>
        <v/>
      </c>
      <c r="T33" s="40" t="str">
        <f>IFERROR(#REF!/GAMSstern!S33,"")</f>
        <v/>
      </c>
      <c r="U33" s="40" t="str">
        <f>IFERROR(#REF!/GAMSstern!T33,"")</f>
        <v/>
      </c>
      <c r="V33" s="40" t="str">
        <f>IFERROR(#REF!/GAMSstern!U33,"")</f>
        <v/>
      </c>
      <c r="W33" s="40" t="str">
        <f>IFERROR(#REF!/GAMSstern!V33,"")</f>
        <v/>
      </c>
      <c r="X33" s="40" t="str">
        <f>IFERROR(#REF!/GAMSstern!W33,"")</f>
        <v/>
      </c>
      <c r="Y33" s="40" t="str">
        <f>IFERROR(#REF!/GAMSstern!X33,"")</f>
        <v/>
      </c>
      <c r="Z33" s="40" t="str">
        <f>IFERROR(#REF!/GAMSstern!Y33,"")</f>
        <v/>
      </c>
      <c r="AA33" s="40" t="str">
        <f>IFERROR(#REF!/GAMSstern!Z33,"")</f>
        <v/>
      </c>
      <c r="AB33" s="40" t="str">
        <f>IFERROR(#REF!/GAMSstern!AA33,"")</f>
        <v/>
      </c>
      <c r="AC33" s="40" t="str">
        <f>IFERROR(#REF!/GAMSstern!AB33,"")</f>
        <v/>
      </c>
      <c r="AD33" s="40" t="str">
        <f>IFERROR(#REF!/GAMSstern!AC33,"")</f>
        <v/>
      </c>
      <c r="AE33" s="40" t="str">
        <f>IFERROR(#REF!/GAMSstern!AD33,"")</f>
        <v/>
      </c>
      <c r="AF33" s="40" t="str">
        <f>IFERROR(#REF!/GAMSstern!AE33,"")</f>
        <v/>
      </c>
      <c r="AG33" s="40" t="str">
        <f>IFERROR(#REF!/GAMSstern!AF33,"")</f>
        <v/>
      </c>
      <c r="AH33" s="40" t="str">
        <f>IFERROR(#REF!/GAMSstern!AG33,"")</f>
        <v/>
      </c>
      <c r="AI33" s="40" t="str">
        <f>IFERROR(#REF!/GAMSstern!AH33,"")</f>
        <v/>
      </c>
      <c r="AJ33" s="40" t="str">
        <f>IFERROR(#REF!/GAMSstern!AI33,"")</f>
        <v/>
      </c>
      <c r="AK33" s="40" t="str">
        <f>IFERROR(#REF!/GAMSstern!AJ33,"")</f>
        <v/>
      </c>
      <c r="AL33" s="40" t="str">
        <f>IFERROR(#REF!/GAMSstern!AK33,"")</f>
        <v/>
      </c>
      <c r="AM33" s="40" t="str">
        <f>IFERROR(#REF!/GAMSstern!AL33,"")</f>
        <v/>
      </c>
      <c r="AN33" s="40" t="str">
        <f>IFERROR(#REF!/GAMSstern!AM33,"")</f>
        <v/>
      </c>
      <c r="AO33" s="40" t="str">
        <f>IFERROR(#REF!/GAMSstern!AN33,"")</f>
        <v/>
      </c>
      <c r="AP33" s="40" t="str">
        <f>IFERROR(#REF!/GAMSstern!AO33,"")</f>
        <v/>
      </c>
      <c r="AQ33" s="40" t="str">
        <f>IFERROR(#REF!/GAMSstern!AP33,"")</f>
        <v/>
      </c>
      <c r="AR33" s="40" t="str">
        <f>IFERROR(#REF!/GAMSstern!AQ33,"")</f>
        <v/>
      </c>
      <c r="AS33" s="40" t="str">
        <f>IFERROR(#REF!/GAMSstern!AR33,"")</f>
        <v/>
      </c>
      <c r="AT33" s="40" t="str">
        <f>IFERROR(#REF!/GAMSstern!AS33,"")</f>
        <v/>
      </c>
      <c r="AU33" s="40" t="str">
        <f>IFERROR(#REF!/GAMSstern!AT33,"")</f>
        <v/>
      </c>
      <c r="AV33" s="40" t="str">
        <f>IFERROR(#REF!/GAMSstern!AU33,"")</f>
        <v/>
      </c>
      <c r="AW33" s="40" t="str">
        <f>IFERROR(#REF!/GAMSstern!AV33,"")</f>
        <v/>
      </c>
      <c r="AX33" s="40" t="str">
        <f>IFERROR(#REF!/GAMSstern!AW33,"")</f>
        <v/>
      </c>
      <c r="AY33" s="40" t="str">
        <f>IFERROR(#REF!/GAMSstern!AX33,"")</f>
        <v/>
      </c>
      <c r="AZ33" s="40" t="str">
        <f>IFERROR(#REF!/GAMSstern!AY33,"")</f>
        <v/>
      </c>
      <c r="BA33" s="40" t="str">
        <f>IFERROR(#REF!/GAMSstern!AZ33,"")</f>
        <v/>
      </c>
      <c r="BB33" s="40" t="str">
        <f>IFERROR(#REF!/GAMSstern!BA33,"")</f>
        <v/>
      </c>
      <c r="BC33" s="40" t="str">
        <f>IFERROR(#REF!/GAMSstern!BB33,"")</f>
        <v/>
      </c>
      <c r="BD33" s="40" t="str">
        <f>IFERROR(#REF!/GAMSstern!BC33,"")</f>
        <v/>
      </c>
      <c r="BE33" s="40" t="str">
        <f>IFERROR(#REF!/GAMSstern!BD33,"")</f>
        <v/>
      </c>
      <c r="BF33" s="40" t="str">
        <f>IFERROR(#REF!/GAMSstern!BE33,"")</f>
        <v/>
      </c>
      <c r="BG33" s="40" t="str">
        <f>IFERROR(#REF!/GAMSstern!BF33,"")</f>
        <v/>
      </c>
      <c r="BH33" s="40" t="str">
        <f>IFERROR(#REF!/GAMSstern!BG33,"")</f>
        <v/>
      </c>
      <c r="BI33" s="40" t="str">
        <f>IFERROR(#REF!/GAMSstern!BH33,"")</f>
        <v/>
      </c>
      <c r="BJ33" s="40" t="str">
        <f>IFERROR(#REF!/GAMSstern!BI33,"")</f>
        <v/>
      </c>
    </row>
    <row r="34" spans="1:62" x14ac:dyDescent="0.1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IFERROR(#REF!/GAMSstern!B34,"")</f>
        <v/>
      </c>
      <c r="D34" s="40" t="str">
        <f>IFERROR(#REF!/GAMSstern!C34,"")</f>
        <v/>
      </c>
      <c r="E34" s="40" t="str">
        <f>IFERROR(#REF!/GAMSstern!D34,"")</f>
        <v/>
      </c>
      <c r="F34" s="40" t="str">
        <f>IFERROR(#REF!/GAMSstern!E34,"")</f>
        <v/>
      </c>
      <c r="G34" s="40" t="str">
        <f>IFERROR(#REF!/GAMSstern!F34,"")</f>
        <v/>
      </c>
      <c r="H34" s="40" t="str">
        <f>IFERROR(#REF!/GAMSstern!G34,"")</f>
        <v/>
      </c>
      <c r="I34" s="40" t="str">
        <f>IFERROR(#REF!/GAMSstern!H34,"")</f>
        <v/>
      </c>
      <c r="J34" s="40" t="str">
        <f>IFERROR(#REF!/GAMSstern!I34,"")</f>
        <v/>
      </c>
      <c r="K34" s="40" t="str">
        <f>IFERROR(#REF!/GAMSstern!J34,"")</f>
        <v/>
      </c>
      <c r="L34" s="40" t="str">
        <f>IFERROR(#REF!/GAMSstern!K34,"")</f>
        <v/>
      </c>
      <c r="M34" s="40" t="str">
        <f>IFERROR(#REF!/GAMSstern!L34,"")</f>
        <v/>
      </c>
      <c r="N34" s="40" t="str">
        <f>IFERROR(#REF!/GAMSstern!M34,"")</f>
        <v/>
      </c>
      <c r="O34" s="40" t="str">
        <f>IFERROR(#REF!/GAMSstern!N34,"")</f>
        <v/>
      </c>
      <c r="P34" s="40" t="str">
        <f>IFERROR(#REF!/GAMSstern!O34,"")</f>
        <v/>
      </c>
      <c r="Q34" s="40" t="str">
        <f>IFERROR(#REF!/GAMSstern!P34,"")</f>
        <v/>
      </c>
      <c r="R34" s="40" t="str">
        <f>IFERROR(#REF!/GAMSstern!Q34,"")</f>
        <v/>
      </c>
      <c r="S34" s="40" t="str">
        <f>IFERROR(#REF!/GAMSstern!R34,"")</f>
        <v/>
      </c>
      <c r="T34" s="40" t="str">
        <f>IFERROR(#REF!/GAMSstern!S34,"")</f>
        <v/>
      </c>
      <c r="U34" s="40" t="str">
        <f>IFERROR(#REF!/GAMSstern!T34,"")</f>
        <v/>
      </c>
      <c r="V34" s="40" t="str">
        <f>IFERROR(#REF!/GAMSstern!U34,"")</f>
        <v/>
      </c>
      <c r="W34" s="40" t="str">
        <f>IFERROR(#REF!/GAMSstern!V34,"")</f>
        <v/>
      </c>
      <c r="X34" s="40" t="str">
        <f>IFERROR(#REF!/GAMSstern!W34,"")</f>
        <v/>
      </c>
      <c r="Y34" s="40" t="str">
        <f>IFERROR(#REF!/GAMSstern!X34,"")</f>
        <v/>
      </c>
      <c r="Z34" s="40" t="str">
        <f>IFERROR(#REF!/GAMSstern!Y34,"")</f>
        <v/>
      </c>
      <c r="AA34" s="40" t="str">
        <f>IFERROR(#REF!/GAMSstern!Z34,"")</f>
        <v/>
      </c>
      <c r="AB34" s="40" t="str">
        <f>IFERROR(#REF!/GAMSstern!AA34,"")</f>
        <v/>
      </c>
      <c r="AC34" s="40" t="str">
        <f>IFERROR(#REF!/GAMSstern!AB34,"")</f>
        <v/>
      </c>
      <c r="AD34" s="40" t="str">
        <f>IFERROR(#REF!/GAMSstern!AC34,"")</f>
        <v/>
      </c>
      <c r="AE34" s="40" t="str">
        <f>IFERROR(#REF!/GAMSstern!AD34,"")</f>
        <v/>
      </c>
      <c r="AF34" s="40" t="str">
        <f>IFERROR(#REF!/GAMSstern!AE34,"")</f>
        <v/>
      </c>
      <c r="AG34" s="40" t="str">
        <f>IFERROR(#REF!/GAMSstern!AF34,"")</f>
        <v/>
      </c>
      <c r="AH34" s="40" t="str">
        <f>IFERROR(#REF!/GAMSstern!AG34,"")</f>
        <v/>
      </c>
      <c r="AI34" s="40" t="str">
        <f>IFERROR(#REF!/GAMSstern!AH34,"")</f>
        <v/>
      </c>
      <c r="AJ34" s="40" t="str">
        <f>IFERROR(#REF!/GAMSstern!AI34,"")</f>
        <v/>
      </c>
      <c r="AK34" s="40" t="str">
        <f>IFERROR(#REF!/GAMSstern!AJ34,"")</f>
        <v/>
      </c>
      <c r="AL34" s="40" t="str">
        <f>IFERROR(#REF!/GAMSstern!AK34,"")</f>
        <v/>
      </c>
      <c r="AM34" s="40" t="str">
        <f>IFERROR(#REF!/GAMSstern!AL34,"")</f>
        <v/>
      </c>
      <c r="AN34" s="40" t="str">
        <f>IFERROR(#REF!/GAMSstern!AM34,"")</f>
        <v/>
      </c>
      <c r="AO34" s="40" t="str">
        <f>IFERROR(#REF!/GAMSstern!AN34,"")</f>
        <v/>
      </c>
      <c r="AP34" s="40" t="str">
        <f>IFERROR(#REF!/GAMSstern!AO34,"")</f>
        <v/>
      </c>
      <c r="AQ34" s="40" t="str">
        <f>IFERROR(#REF!/GAMSstern!AP34,"")</f>
        <v/>
      </c>
      <c r="AR34" s="40" t="str">
        <f>IFERROR(#REF!/GAMSstern!AQ34,"")</f>
        <v/>
      </c>
      <c r="AS34" s="40" t="str">
        <f>IFERROR(#REF!/GAMSstern!AR34,"")</f>
        <v/>
      </c>
      <c r="AT34" s="40" t="str">
        <f>IFERROR(#REF!/GAMSstern!AS34,"")</f>
        <v/>
      </c>
      <c r="AU34" s="40" t="str">
        <f>IFERROR(#REF!/GAMSstern!AT34,"")</f>
        <v/>
      </c>
      <c r="AV34" s="40" t="str">
        <f>IFERROR(#REF!/GAMSstern!AU34,"")</f>
        <v/>
      </c>
      <c r="AW34" s="40" t="str">
        <f>IFERROR(#REF!/GAMSstern!AV34,"")</f>
        <v/>
      </c>
      <c r="AX34" s="40" t="str">
        <f>IFERROR(#REF!/GAMSstern!AW34,"")</f>
        <v/>
      </c>
      <c r="AY34" s="40" t="str">
        <f>IFERROR(#REF!/GAMSstern!AX34,"")</f>
        <v/>
      </c>
      <c r="AZ34" s="40" t="str">
        <f>IFERROR(#REF!/GAMSstern!AY34,"")</f>
        <v/>
      </c>
      <c r="BA34" s="40" t="str">
        <f>IFERROR(#REF!/GAMSstern!AZ34,"")</f>
        <v/>
      </c>
      <c r="BB34" s="40" t="str">
        <f>IFERROR(#REF!/GAMSstern!BA34,"")</f>
        <v/>
      </c>
      <c r="BC34" s="40" t="str">
        <f>IFERROR(#REF!/GAMSstern!BB34,"")</f>
        <v/>
      </c>
      <c r="BD34" s="40" t="str">
        <f>IFERROR(#REF!/GAMSstern!BC34,"")</f>
        <v/>
      </c>
      <c r="BE34" s="40" t="str">
        <f>IFERROR(#REF!/GAMSstern!BD34,"")</f>
        <v/>
      </c>
      <c r="BF34" s="40" t="str">
        <f>IFERROR(#REF!/GAMSstern!BE34,"")</f>
        <v/>
      </c>
      <c r="BG34" s="40" t="str">
        <f>IFERROR(#REF!/GAMSstern!BF34,"")</f>
        <v/>
      </c>
      <c r="BH34" s="40" t="str">
        <f>IFERROR(#REF!/GAMSstern!BG34,"")</f>
        <v/>
      </c>
      <c r="BI34" s="40" t="str">
        <f>IFERROR(#REF!/GAMSstern!BH34,"")</f>
        <v/>
      </c>
      <c r="BJ34" s="40" t="str">
        <f>IFERROR(#REF!/GAMSstern!BI34,"")</f>
        <v/>
      </c>
    </row>
    <row r="35" spans="1:62" x14ac:dyDescent="0.15">
      <c r="A35" t="e">
        <f>#REF!</f>
        <v>#REF!</v>
      </c>
      <c r="B35" t="str">
        <f>GAMSbase!A35</f>
        <v>Ratio of Asymptotic to Initial Backstop Price</v>
      </c>
      <c r="C35" s="40" t="str">
        <f>IFERROR(#REF!/GAMSstern!B35,"")</f>
        <v/>
      </c>
      <c r="D35" s="40" t="str">
        <f>IFERROR(#REF!/GAMSstern!C35,"")</f>
        <v/>
      </c>
      <c r="E35" s="40" t="str">
        <f>IFERROR(#REF!/GAMSstern!D35,"")</f>
        <v/>
      </c>
      <c r="F35" s="40" t="str">
        <f>IFERROR(#REF!/GAMSstern!E35,"")</f>
        <v/>
      </c>
      <c r="G35" s="40" t="str">
        <f>IFERROR(#REF!/GAMSstern!F35,"")</f>
        <v/>
      </c>
      <c r="H35" s="40" t="str">
        <f>IFERROR(#REF!/GAMSstern!G35,"")</f>
        <v/>
      </c>
      <c r="I35" s="40" t="str">
        <f>IFERROR(#REF!/GAMSstern!H35,"")</f>
        <v/>
      </c>
      <c r="J35" s="40" t="str">
        <f>IFERROR(#REF!/GAMSstern!I35,"")</f>
        <v/>
      </c>
      <c r="K35" s="40" t="str">
        <f>IFERROR(#REF!/GAMSstern!J35,"")</f>
        <v/>
      </c>
      <c r="L35" s="40" t="str">
        <f>IFERROR(#REF!/GAMSstern!K35,"")</f>
        <v/>
      </c>
      <c r="M35" s="40" t="str">
        <f>IFERROR(#REF!/GAMSstern!L35,"")</f>
        <v/>
      </c>
      <c r="N35" s="40" t="str">
        <f>IFERROR(#REF!/GAMSstern!M35,"")</f>
        <v/>
      </c>
      <c r="O35" s="40" t="str">
        <f>IFERROR(#REF!/GAMSstern!N35,"")</f>
        <v/>
      </c>
      <c r="P35" s="40" t="str">
        <f>IFERROR(#REF!/GAMSstern!O35,"")</f>
        <v/>
      </c>
      <c r="Q35" s="40" t="str">
        <f>IFERROR(#REF!/GAMSstern!P35,"")</f>
        <v/>
      </c>
      <c r="R35" s="40" t="str">
        <f>IFERROR(#REF!/GAMSstern!Q35,"")</f>
        <v/>
      </c>
      <c r="S35" s="40" t="str">
        <f>IFERROR(#REF!/GAMSstern!R35,"")</f>
        <v/>
      </c>
      <c r="T35" s="40" t="str">
        <f>IFERROR(#REF!/GAMSstern!S35,"")</f>
        <v/>
      </c>
      <c r="U35" s="40" t="str">
        <f>IFERROR(#REF!/GAMSstern!T35,"")</f>
        <v/>
      </c>
      <c r="V35" s="40" t="str">
        <f>IFERROR(#REF!/GAMSstern!U35,"")</f>
        <v/>
      </c>
      <c r="W35" s="40" t="str">
        <f>IFERROR(#REF!/GAMSstern!V35,"")</f>
        <v/>
      </c>
      <c r="X35" s="40" t="str">
        <f>IFERROR(#REF!/GAMSstern!W35,"")</f>
        <v/>
      </c>
      <c r="Y35" s="40" t="str">
        <f>IFERROR(#REF!/GAMSstern!X35,"")</f>
        <v/>
      </c>
      <c r="Z35" s="40" t="str">
        <f>IFERROR(#REF!/GAMSstern!Y35,"")</f>
        <v/>
      </c>
      <c r="AA35" s="40" t="str">
        <f>IFERROR(#REF!/GAMSstern!Z35,"")</f>
        <v/>
      </c>
      <c r="AB35" s="40" t="str">
        <f>IFERROR(#REF!/GAMSstern!AA35,"")</f>
        <v/>
      </c>
      <c r="AC35" s="40" t="str">
        <f>IFERROR(#REF!/GAMSstern!AB35,"")</f>
        <v/>
      </c>
      <c r="AD35" s="40" t="str">
        <f>IFERROR(#REF!/GAMSstern!AC35,"")</f>
        <v/>
      </c>
      <c r="AE35" s="40" t="str">
        <f>IFERROR(#REF!/GAMSstern!AD35,"")</f>
        <v/>
      </c>
      <c r="AF35" s="40" t="str">
        <f>IFERROR(#REF!/GAMSstern!AE35,"")</f>
        <v/>
      </c>
      <c r="AG35" s="40" t="str">
        <f>IFERROR(#REF!/GAMSstern!AF35,"")</f>
        <v/>
      </c>
      <c r="AH35" s="40" t="str">
        <f>IFERROR(#REF!/GAMSstern!AG35,"")</f>
        <v/>
      </c>
      <c r="AI35" s="40" t="str">
        <f>IFERROR(#REF!/GAMSstern!AH35,"")</f>
        <v/>
      </c>
      <c r="AJ35" s="40" t="str">
        <f>IFERROR(#REF!/GAMSstern!AI35,"")</f>
        <v/>
      </c>
      <c r="AK35" s="40" t="str">
        <f>IFERROR(#REF!/GAMSstern!AJ35,"")</f>
        <v/>
      </c>
      <c r="AL35" s="40" t="str">
        <f>IFERROR(#REF!/GAMSstern!AK35,"")</f>
        <v/>
      </c>
      <c r="AM35" s="40" t="str">
        <f>IFERROR(#REF!/GAMSstern!AL35,"")</f>
        <v/>
      </c>
      <c r="AN35" s="40" t="str">
        <f>IFERROR(#REF!/GAMSstern!AM35,"")</f>
        <v/>
      </c>
      <c r="AO35" s="40" t="str">
        <f>IFERROR(#REF!/GAMSstern!AN35,"")</f>
        <v/>
      </c>
      <c r="AP35" s="40" t="str">
        <f>IFERROR(#REF!/GAMSstern!AO35,"")</f>
        <v/>
      </c>
      <c r="AQ35" s="40" t="str">
        <f>IFERROR(#REF!/GAMSstern!AP35,"")</f>
        <v/>
      </c>
      <c r="AR35" s="40" t="str">
        <f>IFERROR(#REF!/GAMSstern!AQ35,"")</f>
        <v/>
      </c>
      <c r="AS35" s="40" t="str">
        <f>IFERROR(#REF!/GAMSstern!AR35,"")</f>
        <v/>
      </c>
      <c r="AT35" s="40" t="str">
        <f>IFERROR(#REF!/GAMSstern!AS35,"")</f>
        <v/>
      </c>
      <c r="AU35" s="40" t="str">
        <f>IFERROR(#REF!/GAMSstern!AT35,"")</f>
        <v/>
      </c>
      <c r="AV35" s="40" t="str">
        <f>IFERROR(#REF!/GAMSstern!AU35,"")</f>
        <v/>
      </c>
      <c r="AW35" s="40" t="str">
        <f>IFERROR(#REF!/GAMSstern!AV35,"")</f>
        <v/>
      </c>
      <c r="AX35" s="40" t="str">
        <f>IFERROR(#REF!/GAMSstern!AW35,"")</f>
        <v/>
      </c>
      <c r="AY35" s="40" t="str">
        <f>IFERROR(#REF!/GAMSstern!AX35,"")</f>
        <v/>
      </c>
      <c r="AZ35" s="40" t="str">
        <f>IFERROR(#REF!/GAMSstern!AY35,"")</f>
        <v/>
      </c>
      <c r="BA35" s="40" t="str">
        <f>IFERROR(#REF!/GAMSstern!AZ35,"")</f>
        <v/>
      </c>
      <c r="BB35" s="40" t="str">
        <f>IFERROR(#REF!/GAMSstern!BA35,"")</f>
        <v/>
      </c>
      <c r="BC35" s="40" t="str">
        <f>IFERROR(#REF!/GAMSstern!BB35,"")</f>
        <v/>
      </c>
      <c r="BD35" s="40" t="str">
        <f>IFERROR(#REF!/GAMSstern!BC35,"")</f>
        <v/>
      </c>
      <c r="BE35" s="40" t="str">
        <f>IFERROR(#REF!/GAMSstern!BD35,"")</f>
        <v/>
      </c>
      <c r="BF35" s="40" t="str">
        <f>IFERROR(#REF!/GAMSstern!BE35,"")</f>
        <v/>
      </c>
      <c r="BG35" s="40" t="str">
        <f>IFERROR(#REF!/GAMSstern!BF35,"")</f>
        <v/>
      </c>
      <c r="BH35" s="40" t="str">
        <f>IFERROR(#REF!/GAMSstern!BG35,"")</f>
        <v/>
      </c>
      <c r="BI35" s="40" t="str">
        <f>IFERROR(#REF!/GAMSstern!BH35,"")</f>
        <v/>
      </c>
      <c r="BJ35" s="40" t="str">
        <f>IFERROR(#REF!/GAMSstern!BI35,"")</f>
        <v/>
      </c>
    </row>
    <row r="36" spans="1:62" x14ac:dyDescent="0.15">
      <c r="A36" t="e">
        <f>#REF!</f>
        <v>#REF!</v>
      </c>
      <c r="B36" t="str">
        <f>GAMSbase!A36</f>
        <v>Decline Rate of Backstop Price (per period)</v>
      </c>
      <c r="C36" s="40" t="str">
        <f>IFERROR(#REF!/GAMSstern!B36,"")</f>
        <v/>
      </c>
      <c r="D36" s="40" t="str">
        <f>IFERROR(#REF!/GAMSstern!C36,"")</f>
        <v/>
      </c>
      <c r="E36" s="40" t="str">
        <f>IFERROR(#REF!/GAMSstern!D36,"")</f>
        <v/>
      </c>
      <c r="F36" s="40" t="str">
        <f>IFERROR(#REF!/GAMSstern!E36,"")</f>
        <v/>
      </c>
      <c r="G36" s="40" t="str">
        <f>IFERROR(#REF!/GAMSstern!F36,"")</f>
        <v/>
      </c>
      <c r="H36" s="40" t="str">
        <f>IFERROR(#REF!/GAMSstern!G36,"")</f>
        <v/>
      </c>
      <c r="I36" s="40" t="str">
        <f>IFERROR(#REF!/GAMSstern!H36,"")</f>
        <v/>
      </c>
      <c r="J36" s="40" t="str">
        <f>IFERROR(#REF!/GAMSstern!I36,"")</f>
        <v/>
      </c>
      <c r="K36" s="40" t="str">
        <f>IFERROR(#REF!/GAMSstern!J36,"")</f>
        <v/>
      </c>
      <c r="L36" s="40" t="str">
        <f>IFERROR(#REF!/GAMSstern!K36,"")</f>
        <v/>
      </c>
      <c r="M36" s="40" t="str">
        <f>IFERROR(#REF!/GAMSstern!L36,"")</f>
        <v/>
      </c>
      <c r="N36" s="40" t="str">
        <f>IFERROR(#REF!/GAMSstern!M36,"")</f>
        <v/>
      </c>
      <c r="O36" s="40" t="str">
        <f>IFERROR(#REF!/GAMSstern!N36,"")</f>
        <v/>
      </c>
      <c r="P36" s="40" t="str">
        <f>IFERROR(#REF!/GAMSstern!O36,"")</f>
        <v/>
      </c>
      <c r="Q36" s="40" t="str">
        <f>IFERROR(#REF!/GAMSstern!P36,"")</f>
        <v/>
      </c>
      <c r="R36" s="40" t="str">
        <f>IFERROR(#REF!/GAMSstern!Q36,"")</f>
        <v/>
      </c>
      <c r="S36" s="40" t="str">
        <f>IFERROR(#REF!/GAMSstern!R36,"")</f>
        <v/>
      </c>
      <c r="T36" s="40" t="str">
        <f>IFERROR(#REF!/GAMSstern!S36,"")</f>
        <v/>
      </c>
      <c r="U36" s="40" t="str">
        <f>IFERROR(#REF!/GAMSstern!T36,"")</f>
        <v/>
      </c>
      <c r="V36" s="40" t="str">
        <f>IFERROR(#REF!/GAMSstern!U36,"")</f>
        <v/>
      </c>
      <c r="W36" s="40" t="str">
        <f>IFERROR(#REF!/GAMSstern!V36,"")</f>
        <v/>
      </c>
      <c r="X36" s="40" t="str">
        <f>IFERROR(#REF!/GAMSstern!W36,"")</f>
        <v/>
      </c>
      <c r="Y36" s="40" t="str">
        <f>IFERROR(#REF!/GAMSstern!X36,"")</f>
        <v/>
      </c>
      <c r="Z36" s="40" t="str">
        <f>IFERROR(#REF!/GAMSstern!Y36,"")</f>
        <v/>
      </c>
      <c r="AA36" s="40" t="str">
        <f>IFERROR(#REF!/GAMSstern!Z36,"")</f>
        <v/>
      </c>
      <c r="AB36" s="40" t="str">
        <f>IFERROR(#REF!/GAMSstern!AA36,"")</f>
        <v/>
      </c>
      <c r="AC36" s="40" t="str">
        <f>IFERROR(#REF!/GAMSstern!AB36,"")</f>
        <v/>
      </c>
      <c r="AD36" s="40" t="str">
        <f>IFERROR(#REF!/GAMSstern!AC36,"")</f>
        <v/>
      </c>
      <c r="AE36" s="40" t="str">
        <f>IFERROR(#REF!/GAMSstern!AD36,"")</f>
        <v/>
      </c>
      <c r="AF36" s="40" t="str">
        <f>IFERROR(#REF!/GAMSstern!AE36,"")</f>
        <v/>
      </c>
      <c r="AG36" s="40" t="str">
        <f>IFERROR(#REF!/GAMSstern!AF36,"")</f>
        <v/>
      </c>
      <c r="AH36" s="40" t="str">
        <f>IFERROR(#REF!/GAMSstern!AG36,"")</f>
        <v/>
      </c>
      <c r="AI36" s="40" t="str">
        <f>IFERROR(#REF!/GAMSstern!AH36,"")</f>
        <v/>
      </c>
      <c r="AJ36" s="40" t="str">
        <f>IFERROR(#REF!/GAMSstern!AI36,"")</f>
        <v/>
      </c>
      <c r="AK36" s="40" t="str">
        <f>IFERROR(#REF!/GAMSstern!AJ36,"")</f>
        <v/>
      </c>
      <c r="AL36" s="40" t="str">
        <f>IFERROR(#REF!/GAMSstern!AK36,"")</f>
        <v/>
      </c>
      <c r="AM36" s="40" t="str">
        <f>IFERROR(#REF!/GAMSstern!AL36,"")</f>
        <v/>
      </c>
      <c r="AN36" s="40" t="str">
        <f>IFERROR(#REF!/GAMSstern!AM36,"")</f>
        <v/>
      </c>
      <c r="AO36" s="40" t="str">
        <f>IFERROR(#REF!/GAMSstern!AN36,"")</f>
        <v/>
      </c>
      <c r="AP36" s="40" t="str">
        <f>IFERROR(#REF!/GAMSstern!AO36,"")</f>
        <v/>
      </c>
      <c r="AQ36" s="40" t="str">
        <f>IFERROR(#REF!/GAMSstern!AP36,"")</f>
        <v/>
      </c>
      <c r="AR36" s="40" t="str">
        <f>IFERROR(#REF!/GAMSstern!AQ36,"")</f>
        <v/>
      </c>
      <c r="AS36" s="40" t="str">
        <f>IFERROR(#REF!/GAMSstern!AR36,"")</f>
        <v/>
      </c>
      <c r="AT36" s="40" t="str">
        <f>IFERROR(#REF!/GAMSstern!AS36,"")</f>
        <v/>
      </c>
      <c r="AU36" s="40" t="str">
        <f>IFERROR(#REF!/GAMSstern!AT36,"")</f>
        <v/>
      </c>
      <c r="AV36" s="40" t="str">
        <f>IFERROR(#REF!/GAMSstern!AU36,"")</f>
        <v/>
      </c>
      <c r="AW36" s="40" t="str">
        <f>IFERROR(#REF!/GAMSstern!AV36,"")</f>
        <v/>
      </c>
      <c r="AX36" s="40" t="str">
        <f>IFERROR(#REF!/GAMSstern!AW36,"")</f>
        <v/>
      </c>
      <c r="AY36" s="40" t="str">
        <f>IFERROR(#REF!/GAMSstern!AX36,"")</f>
        <v/>
      </c>
      <c r="AZ36" s="40" t="str">
        <f>IFERROR(#REF!/GAMSstern!AY36,"")</f>
        <v/>
      </c>
      <c r="BA36" s="40" t="str">
        <f>IFERROR(#REF!/GAMSstern!AZ36,"")</f>
        <v/>
      </c>
      <c r="BB36" s="40" t="str">
        <f>IFERROR(#REF!/GAMSstern!BA36,"")</f>
        <v/>
      </c>
      <c r="BC36" s="40" t="str">
        <f>IFERROR(#REF!/GAMSstern!BB36,"")</f>
        <v/>
      </c>
      <c r="BD36" s="40" t="str">
        <f>IFERROR(#REF!/GAMSstern!BC36,"")</f>
        <v/>
      </c>
      <c r="BE36" s="40" t="str">
        <f>IFERROR(#REF!/GAMSstern!BD36,"")</f>
        <v/>
      </c>
      <c r="BF36" s="40" t="str">
        <f>IFERROR(#REF!/GAMSstern!BE36,"")</f>
        <v/>
      </c>
      <c r="BG36" s="40" t="str">
        <f>IFERROR(#REF!/GAMSstern!BF36,"")</f>
        <v/>
      </c>
      <c r="BH36" s="40" t="str">
        <f>IFERROR(#REF!/GAMSstern!BG36,"")</f>
        <v/>
      </c>
      <c r="BI36" s="40" t="str">
        <f>IFERROR(#REF!/GAMSstern!BH36,"")</f>
        <v/>
      </c>
      <c r="BJ36" s="40" t="str">
        <f>IFERROR(#REF!/GAMSstern!BI36,"")</f>
        <v/>
      </c>
    </row>
    <row r="37" spans="1:62" x14ac:dyDescent="0.15">
      <c r="A37" t="e">
        <f>#REF!</f>
        <v>#REF!</v>
      </c>
      <c r="B37" t="str">
        <f>GAMSbase!A37</f>
        <v>Upper limit of Control Rate</v>
      </c>
      <c r="C37" s="40" t="str">
        <f>IFERROR(#REF!/GAMSstern!B37,"")</f>
        <v/>
      </c>
      <c r="D37" s="40" t="str">
        <f>IFERROR(#REF!/GAMSstern!C37,"")</f>
        <v/>
      </c>
      <c r="E37" s="40" t="str">
        <f>IFERROR(#REF!/GAMSstern!D37,"")</f>
        <v/>
      </c>
      <c r="F37" s="40" t="str">
        <f>IFERROR(#REF!/GAMSstern!E37,"")</f>
        <v/>
      </c>
      <c r="G37" s="40" t="str">
        <f>IFERROR(#REF!/GAMSstern!F37,"")</f>
        <v/>
      </c>
      <c r="H37" s="40" t="str">
        <f>IFERROR(#REF!/GAMSstern!G37,"")</f>
        <v/>
      </c>
      <c r="I37" s="40" t="str">
        <f>IFERROR(#REF!/GAMSstern!H37,"")</f>
        <v/>
      </c>
      <c r="J37" s="40" t="str">
        <f>IFERROR(#REF!/GAMSstern!I37,"")</f>
        <v/>
      </c>
      <c r="K37" s="40" t="str">
        <f>IFERROR(#REF!/GAMSstern!J37,"")</f>
        <v/>
      </c>
      <c r="L37" s="40" t="str">
        <f>IFERROR(#REF!/GAMSstern!K37,"")</f>
        <v/>
      </c>
      <c r="M37" s="40" t="str">
        <f>IFERROR(#REF!/GAMSstern!L37,"")</f>
        <v/>
      </c>
      <c r="N37" s="40" t="str">
        <f>IFERROR(#REF!/GAMSstern!M37,"")</f>
        <v/>
      </c>
      <c r="O37" s="40" t="str">
        <f>IFERROR(#REF!/GAMSstern!N37,"")</f>
        <v/>
      </c>
      <c r="P37" s="40" t="str">
        <f>IFERROR(#REF!/GAMSstern!O37,"")</f>
        <v/>
      </c>
      <c r="Q37" s="40" t="str">
        <f>IFERROR(#REF!/GAMSstern!P37,"")</f>
        <v/>
      </c>
      <c r="R37" s="40" t="str">
        <f>IFERROR(#REF!/GAMSstern!Q37,"")</f>
        <v/>
      </c>
      <c r="S37" s="40" t="str">
        <f>IFERROR(#REF!/GAMSstern!R37,"")</f>
        <v/>
      </c>
      <c r="T37" s="40" t="str">
        <f>IFERROR(#REF!/GAMSstern!S37,"")</f>
        <v/>
      </c>
      <c r="U37" s="40" t="str">
        <f>IFERROR(#REF!/GAMSstern!T37,"")</f>
        <v/>
      </c>
      <c r="V37" s="40" t="str">
        <f>IFERROR(#REF!/GAMSstern!U37,"")</f>
        <v/>
      </c>
      <c r="W37" s="40" t="str">
        <f>IFERROR(#REF!/GAMSstern!V37,"")</f>
        <v/>
      </c>
      <c r="X37" s="40" t="str">
        <f>IFERROR(#REF!/GAMSstern!W37,"")</f>
        <v/>
      </c>
      <c r="Y37" s="40" t="str">
        <f>IFERROR(#REF!/GAMSstern!X37,"")</f>
        <v/>
      </c>
      <c r="Z37" s="40" t="str">
        <f>IFERROR(#REF!/GAMSstern!Y37,"")</f>
        <v/>
      </c>
      <c r="AA37" s="40" t="str">
        <f>IFERROR(#REF!/GAMSstern!Z37,"")</f>
        <v/>
      </c>
      <c r="AB37" s="40" t="str">
        <f>IFERROR(#REF!/GAMSstern!AA37,"")</f>
        <v/>
      </c>
      <c r="AC37" s="40" t="str">
        <f>IFERROR(#REF!/GAMSstern!AB37,"")</f>
        <v/>
      </c>
      <c r="AD37" s="40" t="str">
        <f>IFERROR(#REF!/GAMSstern!AC37,"")</f>
        <v/>
      </c>
      <c r="AE37" s="40" t="str">
        <f>IFERROR(#REF!/GAMSstern!AD37,"")</f>
        <v/>
      </c>
      <c r="AF37" s="40" t="str">
        <f>IFERROR(#REF!/GAMSstern!AE37,"")</f>
        <v/>
      </c>
      <c r="AG37" s="40" t="str">
        <f>IFERROR(#REF!/GAMSstern!AF37,"")</f>
        <v/>
      </c>
      <c r="AH37" s="40" t="str">
        <f>IFERROR(#REF!/GAMSstern!AG37,"")</f>
        <v/>
      </c>
      <c r="AI37" s="40" t="str">
        <f>IFERROR(#REF!/GAMSstern!AH37,"")</f>
        <v/>
      </c>
      <c r="AJ37" s="40" t="str">
        <f>IFERROR(#REF!/GAMSstern!AI37,"")</f>
        <v/>
      </c>
      <c r="AK37" s="40" t="str">
        <f>IFERROR(#REF!/GAMSstern!AJ37,"")</f>
        <v/>
      </c>
      <c r="AL37" s="40" t="str">
        <f>IFERROR(#REF!/GAMSstern!AK37,"")</f>
        <v/>
      </c>
      <c r="AM37" s="40" t="str">
        <f>IFERROR(#REF!/GAMSstern!AL37,"")</f>
        <v/>
      </c>
      <c r="AN37" s="40" t="str">
        <f>IFERROR(#REF!/GAMSstern!AM37,"")</f>
        <v/>
      </c>
      <c r="AO37" s="40" t="str">
        <f>IFERROR(#REF!/GAMSstern!AN37,"")</f>
        <v/>
      </c>
      <c r="AP37" s="40" t="str">
        <f>IFERROR(#REF!/GAMSstern!AO37,"")</f>
        <v/>
      </c>
      <c r="AQ37" s="40" t="str">
        <f>IFERROR(#REF!/GAMSstern!AP37,"")</f>
        <v/>
      </c>
      <c r="AR37" s="40" t="str">
        <f>IFERROR(#REF!/GAMSstern!AQ37,"")</f>
        <v/>
      </c>
      <c r="AS37" s="40" t="str">
        <f>IFERROR(#REF!/GAMSstern!AR37,"")</f>
        <v/>
      </c>
      <c r="AT37" s="40" t="str">
        <f>IFERROR(#REF!/GAMSstern!AS37,"")</f>
        <v/>
      </c>
      <c r="AU37" s="40" t="str">
        <f>IFERROR(#REF!/GAMSstern!AT37,"")</f>
        <v/>
      </c>
      <c r="AV37" s="40" t="str">
        <f>IFERROR(#REF!/GAMSstern!AU37,"")</f>
        <v/>
      </c>
      <c r="AW37" s="40" t="str">
        <f>IFERROR(#REF!/GAMSstern!AV37,"")</f>
        <v/>
      </c>
      <c r="AX37" s="40" t="str">
        <f>IFERROR(#REF!/GAMSstern!AW37,"")</f>
        <v/>
      </c>
      <c r="AY37" s="40" t="str">
        <f>IFERROR(#REF!/GAMSstern!AX37,"")</f>
        <v/>
      </c>
      <c r="AZ37" s="40" t="str">
        <f>IFERROR(#REF!/GAMSstern!AY37,"")</f>
        <v/>
      </c>
      <c r="BA37" s="40" t="str">
        <f>IFERROR(#REF!/GAMSstern!AZ37,"")</f>
        <v/>
      </c>
      <c r="BB37" s="40" t="str">
        <f>IFERROR(#REF!/GAMSstern!BA37,"")</f>
        <v/>
      </c>
      <c r="BC37" s="40" t="str">
        <f>IFERROR(#REF!/GAMSstern!BB37,"")</f>
        <v/>
      </c>
      <c r="BD37" s="40" t="str">
        <f>IFERROR(#REF!/GAMSstern!BC37,"")</f>
        <v/>
      </c>
      <c r="BE37" s="40" t="str">
        <f>IFERROR(#REF!/GAMSstern!BD37,"")</f>
        <v/>
      </c>
      <c r="BF37" s="40" t="str">
        <f>IFERROR(#REF!/GAMSstern!BE37,"")</f>
        <v/>
      </c>
      <c r="BG37" s="40" t="str">
        <f>IFERROR(#REF!/GAMSstern!BF37,"")</f>
        <v/>
      </c>
      <c r="BH37" s="40" t="str">
        <f>IFERROR(#REF!/GAMSstern!BG37,"")</f>
        <v/>
      </c>
      <c r="BI37" s="40" t="str">
        <f>IFERROR(#REF!/GAMSstern!BH37,"")</f>
        <v/>
      </c>
      <c r="BJ37" s="40" t="str">
        <f>IFERROR(#REF!/GAMSstern!BI37,"")</f>
        <v/>
      </c>
    </row>
    <row r="38" spans="1:62" x14ac:dyDescent="0.1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IFERROR(#REF!/GAMSstern!B38,"")</f>
        <v/>
      </c>
      <c r="D38" s="40" t="str">
        <f>IFERROR(#REF!/GAMSstern!C38,"")</f>
        <v/>
      </c>
      <c r="E38" s="40" t="str">
        <f>IFERROR(#REF!/GAMSstern!D38,"")</f>
        <v/>
      </c>
      <c r="F38" s="40" t="str">
        <f>IFERROR(#REF!/GAMSstern!E38,"")</f>
        <v/>
      </c>
      <c r="G38" s="40" t="str">
        <f>IFERROR(#REF!/GAMSstern!F38,"")</f>
        <v/>
      </c>
      <c r="H38" s="40" t="str">
        <f>IFERROR(#REF!/GAMSstern!G38,"")</f>
        <v/>
      </c>
      <c r="I38" s="40" t="str">
        <f>IFERROR(#REF!/GAMSstern!H38,"")</f>
        <v/>
      </c>
      <c r="J38" s="40" t="str">
        <f>IFERROR(#REF!/GAMSstern!I38,"")</f>
        <v/>
      </c>
      <c r="K38" s="40" t="str">
        <f>IFERROR(#REF!/GAMSstern!J38,"")</f>
        <v/>
      </c>
      <c r="L38" s="40" t="str">
        <f>IFERROR(#REF!/GAMSstern!K38,"")</f>
        <v/>
      </c>
      <c r="M38" s="40" t="str">
        <f>IFERROR(#REF!/GAMSstern!L38,"")</f>
        <v/>
      </c>
      <c r="N38" s="40" t="str">
        <f>IFERROR(#REF!/GAMSstern!M38,"")</f>
        <v/>
      </c>
      <c r="O38" s="40" t="str">
        <f>IFERROR(#REF!/GAMSstern!N38,"")</f>
        <v/>
      </c>
      <c r="P38" s="40" t="str">
        <f>IFERROR(#REF!/GAMSstern!O38,"")</f>
        <v/>
      </c>
      <c r="Q38" s="40" t="str">
        <f>IFERROR(#REF!/GAMSstern!P38,"")</f>
        <v/>
      </c>
      <c r="R38" s="40" t="str">
        <f>IFERROR(#REF!/GAMSstern!Q38,"")</f>
        <v/>
      </c>
      <c r="S38" s="40" t="str">
        <f>IFERROR(#REF!/GAMSstern!R38,"")</f>
        <v/>
      </c>
      <c r="T38" s="40" t="str">
        <f>IFERROR(#REF!/GAMSstern!S38,"")</f>
        <v/>
      </c>
      <c r="U38" s="40" t="str">
        <f>IFERROR(#REF!/GAMSstern!T38,"")</f>
        <v/>
      </c>
      <c r="V38" s="40" t="str">
        <f>IFERROR(#REF!/GAMSstern!U38,"")</f>
        <v/>
      </c>
      <c r="W38" s="40" t="str">
        <f>IFERROR(#REF!/GAMSstern!V38,"")</f>
        <v/>
      </c>
      <c r="X38" s="40" t="str">
        <f>IFERROR(#REF!/GAMSstern!W38,"")</f>
        <v/>
      </c>
      <c r="Y38" s="40" t="str">
        <f>IFERROR(#REF!/GAMSstern!X38,"")</f>
        <v/>
      </c>
      <c r="Z38" s="40" t="str">
        <f>IFERROR(#REF!/GAMSstern!Y38,"")</f>
        <v/>
      </c>
      <c r="AA38" s="40" t="str">
        <f>IFERROR(#REF!/GAMSstern!Z38,"")</f>
        <v/>
      </c>
      <c r="AB38" s="40" t="str">
        <f>IFERROR(#REF!/GAMSstern!AA38,"")</f>
        <v/>
      </c>
      <c r="AC38" s="40" t="str">
        <f>IFERROR(#REF!/GAMSstern!AB38,"")</f>
        <v/>
      </c>
      <c r="AD38" s="40" t="str">
        <f>IFERROR(#REF!/GAMSstern!AC38,"")</f>
        <v/>
      </c>
      <c r="AE38" s="40" t="str">
        <f>IFERROR(#REF!/GAMSstern!AD38,"")</f>
        <v/>
      </c>
      <c r="AF38" s="40" t="str">
        <f>IFERROR(#REF!/GAMSstern!AE38,"")</f>
        <v/>
      </c>
      <c r="AG38" s="40" t="str">
        <f>IFERROR(#REF!/GAMSstern!AF38,"")</f>
        <v/>
      </c>
      <c r="AH38" s="40" t="str">
        <f>IFERROR(#REF!/GAMSstern!AG38,"")</f>
        <v/>
      </c>
      <c r="AI38" s="40" t="str">
        <f>IFERROR(#REF!/GAMSstern!AH38,"")</f>
        <v/>
      </c>
      <c r="AJ38" s="40" t="str">
        <f>IFERROR(#REF!/GAMSstern!AI38,"")</f>
        <v/>
      </c>
      <c r="AK38" s="40" t="str">
        <f>IFERROR(#REF!/GAMSstern!AJ38,"")</f>
        <v/>
      </c>
      <c r="AL38" s="40" t="str">
        <f>IFERROR(#REF!/GAMSstern!AK38,"")</f>
        <v/>
      </c>
      <c r="AM38" s="40" t="str">
        <f>IFERROR(#REF!/GAMSstern!AL38,"")</f>
        <v/>
      </c>
      <c r="AN38" s="40" t="str">
        <f>IFERROR(#REF!/GAMSstern!AM38,"")</f>
        <v/>
      </c>
      <c r="AO38" s="40" t="str">
        <f>IFERROR(#REF!/GAMSstern!AN38,"")</f>
        <v/>
      </c>
      <c r="AP38" s="40" t="str">
        <f>IFERROR(#REF!/GAMSstern!AO38,"")</f>
        <v/>
      </c>
      <c r="AQ38" s="40" t="str">
        <f>IFERROR(#REF!/GAMSstern!AP38,"")</f>
        <v/>
      </c>
      <c r="AR38" s="40" t="str">
        <f>IFERROR(#REF!/GAMSstern!AQ38,"")</f>
        <v/>
      </c>
      <c r="AS38" s="40" t="str">
        <f>IFERROR(#REF!/GAMSstern!AR38,"")</f>
        <v/>
      </c>
      <c r="AT38" s="40" t="str">
        <f>IFERROR(#REF!/GAMSstern!AS38,"")</f>
        <v/>
      </c>
      <c r="AU38" s="40" t="str">
        <f>IFERROR(#REF!/GAMSstern!AT38,"")</f>
        <v/>
      </c>
      <c r="AV38" s="40" t="str">
        <f>IFERROR(#REF!/GAMSstern!AU38,"")</f>
        <v/>
      </c>
      <c r="AW38" s="40" t="str">
        <f>IFERROR(#REF!/GAMSstern!AV38,"")</f>
        <v/>
      </c>
      <c r="AX38" s="40" t="str">
        <f>IFERROR(#REF!/GAMSstern!AW38,"")</f>
        <v/>
      </c>
      <c r="AY38" s="40" t="str">
        <f>IFERROR(#REF!/GAMSstern!AX38,"")</f>
        <v/>
      </c>
      <c r="AZ38" s="40" t="str">
        <f>IFERROR(#REF!/GAMSstern!AY38,"")</f>
        <v/>
      </c>
      <c r="BA38" s="40" t="str">
        <f>IFERROR(#REF!/GAMSstern!AZ38,"")</f>
        <v/>
      </c>
      <c r="BB38" s="40" t="str">
        <f>IFERROR(#REF!/GAMSstern!BA38,"")</f>
        <v/>
      </c>
      <c r="BC38" s="40" t="str">
        <f>IFERROR(#REF!/GAMSstern!BB38,"")</f>
        <v/>
      </c>
      <c r="BD38" s="40" t="str">
        <f>IFERROR(#REF!/GAMSstern!BC38,"")</f>
        <v/>
      </c>
      <c r="BE38" s="40" t="str">
        <f>IFERROR(#REF!/GAMSstern!BD38,"")</f>
        <v/>
      </c>
      <c r="BF38" s="40" t="str">
        <f>IFERROR(#REF!/GAMSstern!BE38,"")</f>
        <v/>
      </c>
      <c r="BG38" s="40" t="str">
        <f>IFERROR(#REF!/GAMSstern!BF38,"")</f>
        <v/>
      </c>
      <c r="BH38" s="40" t="str">
        <f>IFERROR(#REF!/GAMSstern!BG38,"")</f>
        <v/>
      </c>
      <c r="BI38" s="40" t="str">
        <f>IFERROR(#REF!/GAMSstern!BH38,"")</f>
        <v/>
      </c>
      <c r="BJ38" s="40" t="str">
        <f>IFERROR(#REF!/GAMSstern!BI38,"")</f>
        <v/>
      </c>
    </row>
    <row r="39" spans="1:62" x14ac:dyDescent="0.15">
      <c r="A39" t="e">
        <f>#REF!</f>
        <v>#REF!</v>
      </c>
      <c r="B39" t="str">
        <f>GAMSbase!A39</f>
        <v>Exponent of control cost function</v>
      </c>
      <c r="C39" s="40" t="str">
        <f>IFERROR(#REF!/GAMSstern!B39,"")</f>
        <v/>
      </c>
      <c r="D39" s="40" t="str">
        <f>IFERROR(#REF!/GAMSstern!C39,"")</f>
        <v/>
      </c>
      <c r="E39" s="40" t="str">
        <f>IFERROR(#REF!/GAMSstern!D39,"")</f>
        <v/>
      </c>
      <c r="F39" s="40" t="str">
        <f>IFERROR(#REF!/GAMSstern!E39,"")</f>
        <v/>
      </c>
      <c r="G39" s="40" t="str">
        <f>IFERROR(#REF!/GAMSstern!F39,"")</f>
        <v/>
      </c>
      <c r="H39" s="40" t="str">
        <f>IFERROR(#REF!/GAMSstern!G39,"")</f>
        <v/>
      </c>
      <c r="I39" s="40" t="str">
        <f>IFERROR(#REF!/GAMSstern!H39,"")</f>
        <v/>
      </c>
      <c r="J39" s="40" t="str">
        <f>IFERROR(#REF!/GAMSstern!I39,"")</f>
        <v/>
      </c>
      <c r="K39" s="40" t="str">
        <f>IFERROR(#REF!/GAMSstern!J39,"")</f>
        <v/>
      </c>
      <c r="L39" s="40" t="str">
        <f>IFERROR(#REF!/GAMSstern!K39,"")</f>
        <v/>
      </c>
      <c r="M39" s="40" t="str">
        <f>IFERROR(#REF!/GAMSstern!L39,"")</f>
        <v/>
      </c>
      <c r="N39" s="40" t="str">
        <f>IFERROR(#REF!/GAMSstern!M39,"")</f>
        <v/>
      </c>
      <c r="O39" s="40" t="str">
        <f>IFERROR(#REF!/GAMSstern!N39,"")</f>
        <v/>
      </c>
      <c r="P39" s="40" t="str">
        <f>IFERROR(#REF!/GAMSstern!O39,"")</f>
        <v/>
      </c>
      <c r="Q39" s="40" t="str">
        <f>IFERROR(#REF!/GAMSstern!P39,"")</f>
        <v/>
      </c>
      <c r="R39" s="40" t="str">
        <f>IFERROR(#REF!/GAMSstern!Q39,"")</f>
        <v/>
      </c>
      <c r="S39" s="40" t="str">
        <f>IFERROR(#REF!/GAMSstern!R39,"")</f>
        <v/>
      </c>
      <c r="T39" s="40" t="str">
        <f>IFERROR(#REF!/GAMSstern!S39,"")</f>
        <v/>
      </c>
      <c r="U39" s="40" t="str">
        <f>IFERROR(#REF!/GAMSstern!T39,"")</f>
        <v/>
      </c>
      <c r="V39" s="40" t="str">
        <f>IFERROR(#REF!/GAMSstern!U39,"")</f>
        <v/>
      </c>
      <c r="W39" s="40" t="str">
        <f>IFERROR(#REF!/GAMSstern!V39,"")</f>
        <v/>
      </c>
      <c r="X39" s="40" t="str">
        <f>IFERROR(#REF!/GAMSstern!W39,"")</f>
        <v/>
      </c>
      <c r="Y39" s="40" t="str">
        <f>IFERROR(#REF!/GAMSstern!X39,"")</f>
        <v/>
      </c>
      <c r="Z39" s="40" t="str">
        <f>IFERROR(#REF!/GAMSstern!Y39,"")</f>
        <v/>
      </c>
      <c r="AA39" s="40" t="str">
        <f>IFERROR(#REF!/GAMSstern!Z39,"")</f>
        <v/>
      </c>
      <c r="AB39" s="40" t="str">
        <f>IFERROR(#REF!/GAMSstern!AA39,"")</f>
        <v/>
      </c>
      <c r="AC39" s="40" t="str">
        <f>IFERROR(#REF!/GAMSstern!AB39,"")</f>
        <v/>
      </c>
      <c r="AD39" s="40" t="str">
        <f>IFERROR(#REF!/GAMSstern!AC39,"")</f>
        <v/>
      </c>
      <c r="AE39" s="40" t="str">
        <f>IFERROR(#REF!/GAMSstern!AD39,"")</f>
        <v/>
      </c>
      <c r="AF39" s="40" t="str">
        <f>IFERROR(#REF!/GAMSstern!AE39,"")</f>
        <v/>
      </c>
      <c r="AG39" s="40" t="str">
        <f>IFERROR(#REF!/GAMSstern!AF39,"")</f>
        <v/>
      </c>
      <c r="AH39" s="40" t="str">
        <f>IFERROR(#REF!/GAMSstern!AG39,"")</f>
        <v/>
      </c>
      <c r="AI39" s="40" t="str">
        <f>IFERROR(#REF!/GAMSstern!AH39,"")</f>
        <v/>
      </c>
      <c r="AJ39" s="40" t="str">
        <f>IFERROR(#REF!/GAMSstern!AI39,"")</f>
        <v/>
      </c>
      <c r="AK39" s="40" t="str">
        <f>IFERROR(#REF!/GAMSstern!AJ39,"")</f>
        <v/>
      </c>
      <c r="AL39" s="40" t="str">
        <f>IFERROR(#REF!/GAMSstern!AK39,"")</f>
        <v/>
      </c>
      <c r="AM39" s="40" t="str">
        <f>IFERROR(#REF!/GAMSstern!AL39,"")</f>
        <v/>
      </c>
      <c r="AN39" s="40" t="str">
        <f>IFERROR(#REF!/GAMSstern!AM39,"")</f>
        <v/>
      </c>
      <c r="AO39" s="40" t="str">
        <f>IFERROR(#REF!/GAMSstern!AN39,"")</f>
        <v/>
      </c>
      <c r="AP39" s="40" t="str">
        <f>IFERROR(#REF!/GAMSstern!AO39,"")</f>
        <v/>
      </c>
      <c r="AQ39" s="40" t="str">
        <f>IFERROR(#REF!/GAMSstern!AP39,"")</f>
        <v/>
      </c>
      <c r="AR39" s="40" t="str">
        <f>IFERROR(#REF!/GAMSstern!AQ39,"")</f>
        <v/>
      </c>
      <c r="AS39" s="40" t="str">
        <f>IFERROR(#REF!/GAMSstern!AR39,"")</f>
        <v/>
      </c>
      <c r="AT39" s="40" t="str">
        <f>IFERROR(#REF!/GAMSstern!AS39,"")</f>
        <v/>
      </c>
      <c r="AU39" s="40" t="str">
        <f>IFERROR(#REF!/GAMSstern!AT39,"")</f>
        <v/>
      </c>
      <c r="AV39" s="40" t="str">
        <f>IFERROR(#REF!/GAMSstern!AU39,"")</f>
        <v/>
      </c>
      <c r="AW39" s="40" t="str">
        <f>IFERROR(#REF!/GAMSstern!AV39,"")</f>
        <v/>
      </c>
      <c r="AX39" s="40" t="str">
        <f>IFERROR(#REF!/GAMSstern!AW39,"")</f>
        <v/>
      </c>
      <c r="AY39" s="40" t="str">
        <f>IFERROR(#REF!/GAMSstern!AX39,"")</f>
        <v/>
      </c>
      <c r="AZ39" s="40" t="str">
        <f>IFERROR(#REF!/GAMSstern!AY39,"")</f>
        <v/>
      </c>
      <c r="BA39" s="40" t="str">
        <f>IFERROR(#REF!/GAMSstern!AZ39,"")</f>
        <v/>
      </c>
      <c r="BB39" s="40" t="str">
        <f>IFERROR(#REF!/GAMSstern!BA39,"")</f>
        <v/>
      </c>
      <c r="BC39" s="40" t="str">
        <f>IFERROR(#REF!/GAMSstern!BB39,"")</f>
        <v/>
      </c>
      <c r="BD39" s="40" t="str">
        <f>IFERROR(#REF!/GAMSstern!BC39,"")</f>
        <v/>
      </c>
      <c r="BE39" s="40" t="str">
        <f>IFERROR(#REF!/GAMSstern!BD39,"")</f>
        <v/>
      </c>
      <c r="BF39" s="40" t="str">
        <f>IFERROR(#REF!/GAMSstern!BE39,"")</f>
        <v/>
      </c>
      <c r="BG39" s="40" t="str">
        <f>IFERROR(#REF!/GAMSstern!BF39,"")</f>
        <v/>
      </c>
      <c r="BH39" s="40" t="str">
        <f>IFERROR(#REF!/GAMSstern!BG39,"")</f>
        <v/>
      </c>
      <c r="BI39" s="40" t="str">
        <f>IFERROR(#REF!/GAMSstern!BH39,"")</f>
        <v/>
      </c>
      <c r="BJ39" s="40" t="str">
        <f>IFERROR(#REF!/GAMSstern!BI39,"")</f>
        <v/>
      </c>
    </row>
    <row r="40" spans="1:62" x14ac:dyDescent="0.15">
      <c r="A40" t="e">
        <f>#REF!</f>
        <v>#REF!</v>
      </c>
      <c r="B40" t="str">
        <f>GAMSbase!A40</f>
        <v>* EMISSIONS</v>
      </c>
      <c r="C40" s="40" t="str">
        <f>IFERROR(#REF!/GAMSstern!B40,"")</f>
        <v/>
      </c>
      <c r="D40" s="40" t="str">
        <f>IFERROR(#REF!/GAMSstern!C40,"")</f>
        <v/>
      </c>
      <c r="E40" s="40" t="str">
        <f>IFERROR(#REF!/GAMSstern!D40,"")</f>
        <v/>
      </c>
      <c r="F40" s="40" t="str">
        <f>IFERROR(#REF!/GAMSstern!E40,"")</f>
        <v/>
      </c>
      <c r="G40" s="40" t="str">
        <f>IFERROR(#REF!/GAMSstern!F40,"")</f>
        <v/>
      </c>
      <c r="H40" s="40" t="str">
        <f>IFERROR(#REF!/GAMSstern!G40,"")</f>
        <v/>
      </c>
      <c r="I40" s="40" t="str">
        <f>IFERROR(#REF!/GAMSstern!H40,"")</f>
        <v/>
      </c>
      <c r="J40" s="40" t="str">
        <f>IFERROR(#REF!/GAMSstern!I40,"")</f>
        <v/>
      </c>
      <c r="K40" s="40" t="str">
        <f>IFERROR(#REF!/GAMSstern!J40,"")</f>
        <v/>
      </c>
      <c r="L40" s="40" t="str">
        <f>IFERROR(#REF!/GAMSstern!K40,"")</f>
        <v/>
      </c>
      <c r="M40" s="40" t="str">
        <f>IFERROR(#REF!/GAMSstern!L40,"")</f>
        <v/>
      </c>
      <c r="N40" s="40" t="str">
        <f>IFERROR(#REF!/GAMSstern!M40,"")</f>
        <v/>
      </c>
      <c r="O40" s="40" t="str">
        <f>IFERROR(#REF!/GAMSstern!N40,"")</f>
        <v/>
      </c>
      <c r="P40" s="40" t="str">
        <f>IFERROR(#REF!/GAMSstern!O40,"")</f>
        <v/>
      </c>
      <c r="Q40" s="40" t="str">
        <f>IFERROR(#REF!/GAMSstern!P40,"")</f>
        <v/>
      </c>
      <c r="R40" s="40" t="str">
        <f>IFERROR(#REF!/GAMSstern!Q40,"")</f>
        <v/>
      </c>
      <c r="S40" s="40" t="str">
        <f>IFERROR(#REF!/GAMSstern!R40,"")</f>
        <v/>
      </c>
      <c r="T40" s="40" t="str">
        <f>IFERROR(#REF!/GAMSstern!S40,"")</f>
        <v/>
      </c>
      <c r="U40" s="40" t="str">
        <f>IFERROR(#REF!/GAMSstern!T40,"")</f>
        <v/>
      </c>
      <c r="V40" s="40" t="str">
        <f>IFERROR(#REF!/GAMSstern!U40,"")</f>
        <v/>
      </c>
      <c r="W40" s="40" t="str">
        <f>IFERROR(#REF!/GAMSstern!V40,"")</f>
        <v/>
      </c>
      <c r="X40" s="40" t="str">
        <f>IFERROR(#REF!/GAMSstern!W40,"")</f>
        <v/>
      </c>
      <c r="Y40" s="40" t="str">
        <f>IFERROR(#REF!/GAMSstern!X40,"")</f>
        <v/>
      </c>
      <c r="Z40" s="40" t="str">
        <f>IFERROR(#REF!/GAMSstern!Y40,"")</f>
        <v/>
      </c>
      <c r="AA40" s="40" t="str">
        <f>IFERROR(#REF!/GAMSstern!Z40,"")</f>
        <v/>
      </c>
      <c r="AB40" s="40" t="str">
        <f>IFERROR(#REF!/GAMSstern!AA40,"")</f>
        <v/>
      </c>
      <c r="AC40" s="40" t="str">
        <f>IFERROR(#REF!/GAMSstern!AB40,"")</f>
        <v/>
      </c>
      <c r="AD40" s="40" t="str">
        <f>IFERROR(#REF!/GAMSstern!AC40,"")</f>
        <v/>
      </c>
      <c r="AE40" s="40" t="str">
        <f>IFERROR(#REF!/GAMSstern!AD40,"")</f>
        <v/>
      </c>
      <c r="AF40" s="40" t="str">
        <f>IFERROR(#REF!/GAMSstern!AE40,"")</f>
        <v/>
      </c>
      <c r="AG40" s="40" t="str">
        <f>IFERROR(#REF!/GAMSstern!AF40,"")</f>
        <v/>
      </c>
      <c r="AH40" s="40" t="str">
        <f>IFERROR(#REF!/GAMSstern!AG40,"")</f>
        <v/>
      </c>
      <c r="AI40" s="40" t="str">
        <f>IFERROR(#REF!/GAMSstern!AH40,"")</f>
        <v/>
      </c>
      <c r="AJ40" s="40" t="str">
        <f>IFERROR(#REF!/GAMSstern!AI40,"")</f>
        <v/>
      </c>
      <c r="AK40" s="40" t="str">
        <f>IFERROR(#REF!/GAMSstern!AJ40,"")</f>
        <v/>
      </c>
      <c r="AL40" s="40" t="str">
        <f>IFERROR(#REF!/GAMSstern!AK40,"")</f>
        <v/>
      </c>
      <c r="AM40" s="40" t="str">
        <f>IFERROR(#REF!/GAMSstern!AL40,"")</f>
        <v/>
      </c>
      <c r="AN40" s="40" t="str">
        <f>IFERROR(#REF!/GAMSstern!AM40,"")</f>
        <v/>
      </c>
      <c r="AO40" s="40" t="str">
        <f>IFERROR(#REF!/GAMSstern!AN40,"")</f>
        <v/>
      </c>
      <c r="AP40" s="40" t="str">
        <f>IFERROR(#REF!/GAMSstern!AO40,"")</f>
        <v/>
      </c>
      <c r="AQ40" s="40" t="str">
        <f>IFERROR(#REF!/GAMSstern!AP40,"")</f>
        <v/>
      </c>
      <c r="AR40" s="40" t="str">
        <f>IFERROR(#REF!/GAMSstern!AQ40,"")</f>
        <v/>
      </c>
      <c r="AS40" s="40" t="str">
        <f>IFERROR(#REF!/GAMSstern!AR40,"")</f>
        <v/>
      </c>
      <c r="AT40" s="40" t="str">
        <f>IFERROR(#REF!/GAMSstern!AS40,"")</f>
        <v/>
      </c>
      <c r="AU40" s="40" t="str">
        <f>IFERROR(#REF!/GAMSstern!AT40,"")</f>
        <v/>
      </c>
      <c r="AV40" s="40" t="str">
        <f>IFERROR(#REF!/GAMSstern!AU40,"")</f>
        <v/>
      </c>
      <c r="AW40" s="40" t="str">
        <f>IFERROR(#REF!/GAMSstern!AV40,"")</f>
        <v/>
      </c>
      <c r="AX40" s="40" t="str">
        <f>IFERROR(#REF!/GAMSstern!AW40,"")</f>
        <v/>
      </c>
      <c r="AY40" s="40" t="str">
        <f>IFERROR(#REF!/GAMSstern!AX40,"")</f>
        <v/>
      </c>
      <c r="AZ40" s="40" t="str">
        <f>IFERROR(#REF!/GAMSstern!AY40,"")</f>
        <v/>
      </c>
      <c r="BA40" s="40" t="str">
        <f>IFERROR(#REF!/GAMSstern!AZ40,"")</f>
        <v/>
      </c>
      <c r="BB40" s="40" t="str">
        <f>IFERROR(#REF!/GAMSstern!BA40,"")</f>
        <v/>
      </c>
      <c r="BC40" s="40" t="str">
        <f>IFERROR(#REF!/GAMSstern!BB40,"")</f>
        <v/>
      </c>
      <c r="BD40" s="40" t="str">
        <f>IFERROR(#REF!/GAMSstern!BC40,"")</f>
        <v/>
      </c>
      <c r="BE40" s="40" t="str">
        <f>IFERROR(#REF!/GAMSstern!BD40,"")</f>
        <v/>
      </c>
      <c r="BF40" s="40" t="str">
        <f>IFERROR(#REF!/GAMSstern!BE40,"")</f>
        <v/>
      </c>
      <c r="BG40" s="40" t="str">
        <f>IFERROR(#REF!/GAMSstern!BF40,"")</f>
        <v/>
      </c>
      <c r="BH40" s="40" t="str">
        <f>IFERROR(#REF!/GAMSstern!BG40,"")</f>
        <v/>
      </c>
      <c r="BI40" s="40" t="str">
        <f>IFERROR(#REF!/GAMSstern!BH40,"")</f>
        <v/>
      </c>
      <c r="BJ40" s="40" t="str">
        <f>IFERROR(#REF!/GAMSstern!BI40,"")</f>
        <v/>
      </c>
    </row>
    <row r="41" spans="1:62" x14ac:dyDescent="0.15">
      <c r="A41" t="e">
        <f>#REF!</f>
        <v>#REF!</v>
      </c>
      <c r="B41" t="str">
        <f>GAMSbase!A41</f>
        <v>Sigma (Industrial MTCO2 per 1000 USD [2000]</v>
      </c>
      <c r="C41" s="40" t="str">
        <f>IFERROR(#REF!/GAMSstern!B41,"")</f>
        <v/>
      </c>
      <c r="D41" s="40" t="str">
        <f>IFERROR(#REF!/GAMSstern!C41,"")</f>
        <v/>
      </c>
      <c r="E41" s="40" t="str">
        <f>IFERROR(#REF!/GAMSstern!D41,"")</f>
        <v/>
      </c>
      <c r="F41" s="40" t="str">
        <f>IFERROR(#REF!/GAMSstern!E41,"")</f>
        <v/>
      </c>
      <c r="G41" s="40" t="str">
        <f>IFERROR(#REF!/GAMSstern!F41,"")</f>
        <v/>
      </c>
      <c r="H41" s="40" t="str">
        <f>IFERROR(#REF!/GAMSstern!G41,"")</f>
        <v/>
      </c>
      <c r="I41" s="40" t="str">
        <f>IFERROR(#REF!/GAMSstern!H41,"")</f>
        <v/>
      </c>
      <c r="J41" s="40" t="str">
        <f>IFERROR(#REF!/GAMSstern!I41,"")</f>
        <v/>
      </c>
      <c r="K41" s="40" t="str">
        <f>IFERROR(#REF!/GAMSstern!J41,"")</f>
        <v/>
      </c>
      <c r="L41" s="40" t="str">
        <f>IFERROR(#REF!/GAMSstern!K41,"")</f>
        <v/>
      </c>
      <c r="M41" s="40" t="str">
        <f>IFERROR(#REF!/GAMSstern!L41,"")</f>
        <v/>
      </c>
      <c r="N41" s="40" t="str">
        <f>IFERROR(#REF!/GAMSstern!M41,"")</f>
        <v/>
      </c>
      <c r="O41" s="40" t="str">
        <f>IFERROR(#REF!/GAMSstern!N41,"")</f>
        <v/>
      </c>
      <c r="P41" s="40" t="str">
        <f>IFERROR(#REF!/GAMSstern!O41,"")</f>
        <v/>
      </c>
      <c r="Q41" s="40" t="str">
        <f>IFERROR(#REF!/GAMSstern!P41,"")</f>
        <v/>
      </c>
      <c r="R41" s="40" t="str">
        <f>IFERROR(#REF!/GAMSstern!Q41,"")</f>
        <v/>
      </c>
      <c r="S41" s="40" t="str">
        <f>IFERROR(#REF!/GAMSstern!R41,"")</f>
        <v/>
      </c>
      <c r="T41" s="40" t="str">
        <f>IFERROR(#REF!/GAMSstern!S41,"")</f>
        <v/>
      </c>
      <c r="U41" s="40" t="str">
        <f>IFERROR(#REF!/GAMSstern!T41,"")</f>
        <v/>
      </c>
      <c r="V41" s="40" t="str">
        <f>IFERROR(#REF!/GAMSstern!U41,"")</f>
        <v/>
      </c>
      <c r="W41" s="40" t="str">
        <f>IFERROR(#REF!/GAMSstern!V41,"")</f>
        <v/>
      </c>
      <c r="X41" s="40" t="str">
        <f>IFERROR(#REF!/GAMSstern!W41,"")</f>
        <v/>
      </c>
      <c r="Y41" s="40" t="str">
        <f>IFERROR(#REF!/GAMSstern!X41,"")</f>
        <v/>
      </c>
      <c r="Z41" s="40" t="str">
        <f>IFERROR(#REF!/GAMSstern!Y41,"")</f>
        <v/>
      </c>
      <c r="AA41" s="40" t="str">
        <f>IFERROR(#REF!/GAMSstern!Z41,"")</f>
        <v/>
      </c>
      <c r="AB41" s="40" t="str">
        <f>IFERROR(#REF!/GAMSstern!AA41,"")</f>
        <v/>
      </c>
      <c r="AC41" s="40" t="str">
        <f>IFERROR(#REF!/GAMSstern!AB41,"")</f>
        <v/>
      </c>
      <c r="AD41" s="40" t="str">
        <f>IFERROR(#REF!/GAMSstern!AC41,"")</f>
        <v/>
      </c>
      <c r="AE41" s="40" t="str">
        <f>IFERROR(#REF!/GAMSstern!AD41,"")</f>
        <v/>
      </c>
      <c r="AF41" s="40" t="str">
        <f>IFERROR(#REF!/GAMSstern!AE41,"")</f>
        <v/>
      </c>
      <c r="AG41" s="40" t="str">
        <f>IFERROR(#REF!/GAMSstern!AF41,"")</f>
        <v/>
      </c>
      <c r="AH41" s="40" t="str">
        <f>IFERROR(#REF!/GAMSstern!AG41,"")</f>
        <v/>
      </c>
      <c r="AI41" s="40" t="str">
        <f>IFERROR(#REF!/GAMSstern!AH41,"")</f>
        <v/>
      </c>
      <c r="AJ41" s="40" t="str">
        <f>IFERROR(#REF!/GAMSstern!AI41,"")</f>
        <v/>
      </c>
      <c r="AK41" s="40" t="str">
        <f>IFERROR(#REF!/GAMSstern!AJ41,"")</f>
        <v/>
      </c>
      <c r="AL41" s="40" t="str">
        <f>IFERROR(#REF!/GAMSstern!AK41,"")</f>
        <v/>
      </c>
      <c r="AM41" s="40" t="str">
        <f>IFERROR(#REF!/GAMSstern!AL41,"")</f>
        <v/>
      </c>
      <c r="AN41" s="40" t="str">
        <f>IFERROR(#REF!/GAMSstern!AM41,"")</f>
        <v/>
      </c>
      <c r="AO41" s="40" t="str">
        <f>IFERROR(#REF!/GAMSstern!AN41,"")</f>
        <v/>
      </c>
      <c r="AP41" s="40" t="str">
        <f>IFERROR(#REF!/GAMSstern!AO41,"")</f>
        <v/>
      </c>
      <c r="AQ41" s="40" t="str">
        <f>IFERROR(#REF!/GAMSstern!AP41,"")</f>
        <v/>
      </c>
      <c r="AR41" s="40" t="str">
        <f>IFERROR(#REF!/GAMSstern!AQ41,"")</f>
        <v/>
      </c>
      <c r="AS41" s="40" t="str">
        <f>IFERROR(#REF!/GAMSstern!AR41,"")</f>
        <v/>
      </c>
      <c r="AT41" s="40" t="str">
        <f>IFERROR(#REF!/GAMSstern!AS41,"")</f>
        <v/>
      </c>
      <c r="AU41" s="40" t="str">
        <f>IFERROR(#REF!/GAMSstern!AT41,"")</f>
        <v/>
      </c>
      <c r="AV41" s="40" t="str">
        <f>IFERROR(#REF!/GAMSstern!AU41,"")</f>
        <v/>
      </c>
      <c r="AW41" s="40" t="str">
        <f>IFERROR(#REF!/GAMSstern!AV41,"")</f>
        <v/>
      </c>
      <c r="AX41" s="40" t="str">
        <f>IFERROR(#REF!/GAMSstern!AW41,"")</f>
        <v/>
      </c>
      <c r="AY41" s="40" t="str">
        <f>IFERROR(#REF!/GAMSstern!AX41,"")</f>
        <v/>
      </c>
      <c r="AZ41" s="40" t="str">
        <f>IFERROR(#REF!/GAMSstern!AY41,"")</f>
        <v/>
      </c>
      <c r="BA41" s="40" t="str">
        <f>IFERROR(#REF!/GAMSstern!AZ41,"")</f>
        <v/>
      </c>
      <c r="BB41" s="40" t="str">
        <f>IFERROR(#REF!/GAMSstern!BA41,"")</f>
        <v/>
      </c>
      <c r="BC41" s="40" t="str">
        <f>IFERROR(#REF!/GAMSstern!BB41,"")</f>
        <v/>
      </c>
      <c r="BD41" s="40" t="str">
        <f>IFERROR(#REF!/GAMSstern!BC41,"")</f>
        <v/>
      </c>
      <c r="BE41" s="40" t="str">
        <f>IFERROR(#REF!/GAMSstern!BD41,"")</f>
        <v/>
      </c>
      <c r="BF41" s="40" t="str">
        <f>IFERROR(#REF!/GAMSstern!BE41,"")</f>
        <v/>
      </c>
      <c r="BG41" s="40" t="str">
        <f>IFERROR(#REF!/GAMSstern!BF41,"")</f>
        <v/>
      </c>
      <c r="BH41" s="40" t="str">
        <f>IFERROR(#REF!/GAMSstern!BG41,"")</f>
        <v/>
      </c>
      <c r="BI41" s="40" t="str">
        <f>IFERROR(#REF!/GAMSstern!BH41,"")</f>
        <v/>
      </c>
      <c r="BJ41" s="40" t="str">
        <f>IFERROR(#REF!/GAMSstern!BI41,"")</f>
        <v/>
      </c>
    </row>
    <row r="42" spans="1:62" x14ac:dyDescent="0.15">
      <c r="A42" t="e">
        <f>#REF!</f>
        <v>#REF!</v>
      </c>
      <c r="B42" t="str">
        <f>GAMSbase!A42</f>
        <v>Initial Sigma</v>
      </c>
      <c r="C42" s="40" t="str">
        <f>IFERROR(#REF!/GAMSstern!B42,"")</f>
        <v/>
      </c>
      <c r="D42" s="40" t="str">
        <f>IFERROR(#REF!/GAMSstern!C42,"")</f>
        <v/>
      </c>
      <c r="E42" s="40" t="str">
        <f>IFERROR(#REF!/GAMSstern!D42,"")</f>
        <v/>
      </c>
      <c r="F42" s="40" t="str">
        <f>IFERROR(#REF!/GAMSstern!E42,"")</f>
        <v/>
      </c>
      <c r="G42" s="40" t="str">
        <f>IFERROR(#REF!/GAMSstern!F42,"")</f>
        <v/>
      </c>
      <c r="H42" s="40" t="str">
        <f>IFERROR(#REF!/GAMSstern!G42,"")</f>
        <v/>
      </c>
      <c r="I42" s="40" t="str">
        <f>IFERROR(#REF!/GAMSstern!H42,"")</f>
        <v/>
      </c>
      <c r="J42" s="40" t="str">
        <f>IFERROR(#REF!/GAMSstern!I42,"")</f>
        <v/>
      </c>
      <c r="K42" s="40" t="str">
        <f>IFERROR(#REF!/GAMSstern!J42,"")</f>
        <v/>
      </c>
      <c r="L42" s="40" t="str">
        <f>IFERROR(#REF!/GAMSstern!K42,"")</f>
        <v/>
      </c>
      <c r="M42" s="40" t="str">
        <f>IFERROR(#REF!/GAMSstern!L42,"")</f>
        <v/>
      </c>
      <c r="N42" s="40" t="str">
        <f>IFERROR(#REF!/GAMSstern!M42,"")</f>
        <v/>
      </c>
      <c r="O42" s="40" t="str">
        <f>IFERROR(#REF!/GAMSstern!N42,"")</f>
        <v/>
      </c>
      <c r="P42" s="40" t="str">
        <f>IFERROR(#REF!/GAMSstern!O42,"")</f>
        <v/>
      </c>
      <c r="Q42" s="40" t="str">
        <f>IFERROR(#REF!/GAMSstern!P42,"")</f>
        <v/>
      </c>
      <c r="R42" s="40" t="str">
        <f>IFERROR(#REF!/GAMSstern!Q42,"")</f>
        <v/>
      </c>
      <c r="S42" s="40" t="str">
        <f>IFERROR(#REF!/GAMSstern!R42,"")</f>
        <v/>
      </c>
      <c r="T42" s="40" t="str">
        <f>IFERROR(#REF!/GAMSstern!S42,"")</f>
        <v/>
      </c>
      <c r="U42" s="40" t="str">
        <f>IFERROR(#REF!/GAMSstern!T42,"")</f>
        <v/>
      </c>
      <c r="V42" s="40" t="str">
        <f>IFERROR(#REF!/GAMSstern!U42,"")</f>
        <v/>
      </c>
      <c r="W42" s="40" t="str">
        <f>IFERROR(#REF!/GAMSstern!V42,"")</f>
        <v/>
      </c>
      <c r="X42" s="40" t="str">
        <f>IFERROR(#REF!/GAMSstern!W42,"")</f>
        <v/>
      </c>
      <c r="Y42" s="40" t="str">
        <f>IFERROR(#REF!/GAMSstern!X42,"")</f>
        <v/>
      </c>
      <c r="Z42" s="40" t="str">
        <f>IFERROR(#REF!/GAMSstern!Y42,"")</f>
        <v/>
      </c>
      <c r="AA42" s="40" t="str">
        <f>IFERROR(#REF!/GAMSstern!Z42,"")</f>
        <v/>
      </c>
      <c r="AB42" s="40" t="str">
        <f>IFERROR(#REF!/GAMSstern!AA42,"")</f>
        <v/>
      </c>
      <c r="AC42" s="40" t="str">
        <f>IFERROR(#REF!/GAMSstern!AB42,"")</f>
        <v/>
      </c>
      <c r="AD42" s="40" t="str">
        <f>IFERROR(#REF!/GAMSstern!AC42,"")</f>
        <v/>
      </c>
      <c r="AE42" s="40" t="str">
        <f>IFERROR(#REF!/GAMSstern!AD42,"")</f>
        <v/>
      </c>
      <c r="AF42" s="40" t="str">
        <f>IFERROR(#REF!/GAMSstern!AE42,"")</f>
        <v/>
      </c>
      <c r="AG42" s="40" t="str">
        <f>IFERROR(#REF!/GAMSstern!AF42,"")</f>
        <v/>
      </c>
      <c r="AH42" s="40" t="str">
        <f>IFERROR(#REF!/GAMSstern!AG42,"")</f>
        <v/>
      </c>
      <c r="AI42" s="40" t="str">
        <f>IFERROR(#REF!/GAMSstern!AH42,"")</f>
        <v/>
      </c>
      <c r="AJ42" s="40" t="str">
        <f>IFERROR(#REF!/GAMSstern!AI42,"")</f>
        <v/>
      </c>
      <c r="AK42" s="40" t="str">
        <f>IFERROR(#REF!/GAMSstern!AJ42,"")</f>
        <v/>
      </c>
      <c r="AL42" s="40" t="str">
        <f>IFERROR(#REF!/GAMSstern!AK42,"")</f>
        <v/>
      </c>
      <c r="AM42" s="40" t="str">
        <f>IFERROR(#REF!/GAMSstern!AL42,"")</f>
        <v/>
      </c>
      <c r="AN42" s="40" t="str">
        <f>IFERROR(#REF!/GAMSstern!AM42,"")</f>
        <v/>
      </c>
      <c r="AO42" s="40" t="str">
        <f>IFERROR(#REF!/GAMSstern!AN42,"")</f>
        <v/>
      </c>
      <c r="AP42" s="40" t="str">
        <f>IFERROR(#REF!/GAMSstern!AO42,"")</f>
        <v/>
      </c>
      <c r="AQ42" s="40" t="str">
        <f>IFERROR(#REF!/GAMSstern!AP42,"")</f>
        <v/>
      </c>
      <c r="AR42" s="40" t="str">
        <f>IFERROR(#REF!/GAMSstern!AQ42,"")</f>
        <v/>
      </c>
      <c r="AS42" s="40" t="str">
        <f>IFERROR(#REF!/GAMSstern!AR42,"")</f>
        <v/>
      </c>
      <c r="AT42" s="40" t="str">
        <f>IFERROR(#REF!/GAMSstern!AS42,"")</f>
        <v/>
      </c>
      <c r="AU42" s="40" t="str">
        <f>IFERROR(#REF!/GAMSstern!AT42,"")</f>
        <v/>
      </c>
      <c r="AV42" s="40" t="str">
        <f>IFERROR(#REF!/GAMSstern!AU42,"")</f>
        <v/>
      </c>
      <c r="AW42" s="40" t="str">
        <f>IFERROR(#REF!/GAMSstern!AV42,"")</f>
        <v/>
      </c>
      <c r="AX42" s="40" t="str">
        <f>IFERROR(#REF!/GAMSstern!AW42,"")</f>
        <v/>
      </c>
      <c r="AY42" s="40" t="str">
        <f>IFERROR(#REF!/GAMSstern!AX42,"")</f>
        <v/>
      </c>
      <c r="AZ42" s="40" t="str">
        <f>IFERROR(#REF!/GAMSstern!AY42,"")</f>
        <v/>
      </c>
      <c r="BA42" s="40" t="str">
        <f>IFERROR(#REF!/GAMSstern!AZ42,"")</f>
        <v/>
      </c>
      <c r="BB42" s="40" t="str">
        <f>IFERROR(#REF!/GAMSstern!BA42,"")</f>
        <v/>
      </c>
      <c r="BC42" s="40" t="str">
        <f>IFERROR(#REF!/GAMSstern!BB42,"")</f>
        <v/>
      </c>
      <c r="BD42" s="40" t="str">
        <f>IFERROR(#REF!/GAMSstern!BC42,"")</f>
        <v/>
      </c>
      <c r="BE42" s="40" t="str">
        <f>IFERROR(#REF!/GAMSstern!BD42,"")</f>
        <v/>
      </c>
      <c r="BF42" s="40" t="str">
        <f>IFERROR(#REF!/GAMSstern!BE42,"")</f>
        <v/>
      </c>
      <c r="BG42" s="40" t="str">
        <f>IFERROR(#REF!/GAMSstern!BF42,"")</f>
        <v/>
      </c>
      <c r="BH42" s="40" t="str">
        <f>IFERROR(#REF!/GAMSstern!BG42,"")</f>
        <v/>
      </c>
      <c r="BI42" s="40" t="str">
        <f>IFERROR(#REF!/GAMSstern!BH42,"")</f>
        <v/>
      </c>
      <c r="BJ42" s="40" t="str">
        <f>IFERROR(#REF!/GAMSstern!BI42,"")</f>
        <v/>
      </c>
    </row>
    <row r="43" spans="1:62" x14ac:dyDescent="0.15">
      <c r="A43" t="e">
        <f>#REF!</f>
        <v>#REF!</v>
      </c>
      <c r="B43" t="str">
        <f>GAMSbase!A43</f>
        <v>Growth Rate of Sigma</v>
      </c>
      <c r="C43" s="40" t="str">
        <f>IFERROR(#REF!/GAMSstern!B43,"")</f>
        <v/>
      </c>
      <c r="D43" s="40" t="str">
        <f>IFERROR(#REF!/GAMSstern!C43,"")</f>
        <v/>
      </c>
      <c r="E43" s="40" t="str">
        <f>IFERROR(#REF!/GAMSstern!D43,"")</f>
        <v/>
      </c>
      <c r="F43" s="40" t="str">
        <f>IFERROR(#REF!/GAMSstern!E43,"")</f>
        <v/>
      </c>
      <c r="G43" s="40" t="str">
        <f>IFERROR(#REF!/GAMSstern!F43,"")</f>
        <v/>
      </c>
      <c r="H43" s="40" t="str">
        <f>IFERROR(#REF!/GAMSstern!G43,"")</f>
        <v/>
      </c>
      <c r="I43" s="40" t="str">
        <f>IFERROR(#REF!/GAMSstern!H43,"")</f>
        <v/>
      </c>
      <c r="J43" s="40" t="str">
        <f>IFERROR(#REF!/GAMSstern!I43,"")</f>
        <v/>
      </c>
      <c r="K43" s="40" t="str">
        <f>IFERROR(#REF!/GAMSstern!J43,"")</f>
        <v/>
      </c>
      <c r="L43" s="40" t="str">
        <f>IFERROR(#REF!/GAMSstern!K43,"")</f>
        <v/>
      </c>
      <c r="M43" s="40" t="str">
        <f>IFERROR(#REF!/GAMSstern!L43,"")</f>
        <v/>
      </c>
      <c r="N43" s="40" t="str">
        <f>IFERROR(#REF!/GAMSstern!M43,"")</f>
        <v/>
      </c>
      <c r="O43" s="40" t="str">
        <f>IFERROR(#REF!/GAMSstern!N43,"")</f>
        <v/>
      </c>
      <c r="P43" s="40" t="str">
        <f>IFERROR(#REF!/GAMSstern!O43,"")</f>
        <v/>
      </c>
      <c r="Q43" s="40" t="str">
        <f>IFERROR(#REF!/GAMSstern!P43,"")</f>
        <v/>
      </c>
      <c r="R43" s="40" t="str">
        <f>IFERROR(#REF!/GAMSstern!Q43,"")</f>
        <v/>
      </c>
      <c r="S43" s="40" t="str">
        <f>IFERROR(#REF!/GAMSstern!R43,"")</f>
        <v/>
      </c>
      <c r="T43" s="40" t="str">
        <f>IFERROR(#REF!/GAMSstern!S43,"")</f>
        <v/>
      </c>
      <c r="U43" s="40" t="str">
        <f>IFERROR(#REF!/GAMSstern!T43,"")</f>
        <v/>
      </c>
      <c r="V43" s="40" t="str">
        <f>IFERROR(#REF!/GAMSstern!U43,"")</f>
        <v/>
      </c>
      <c r="W43" s="40" t="str">
        <f>IFERROR(#REF!/GAMSstern!V43,"")</f>
        <v/>
      </c>
      <c r="X43" s="40" t="str">
        <f>IFERROR(#REF!/GAMSstern!W43,"")</f>
        <v/>
      </c>
      <c r="Y43" s="40" t="str">
        <f>IFERROR(#REF!/GAMSstern!X43,"")</f>
        <v/>
      </c>
      <c r="Z43" s="40" t="str">
        <f>IFERROR(#REF!/GAMSstern!Y43,"")</f>
        <v/>
      </c>
      <c r="AA43" s="40" t="str">
        <f>IFERROR(#REF!/GAMSstern!Z43,"")</f>
        <v/>
      </c>
      <c r="AB43" s="40" t="str">
        <f>IFERROR(#REF!/GAMSstern!AA43,"")</f>
        <v/>
      </c>
      <c r="AC43" s="40" t="str">
        <f>IFERROR(#REF!/GAMSstern!AB43,"")</f>
        <v/>
      </c>
      <c r="AD43" s="40" t="str">
        <f>IFERROR(#REF!/GAMSstern!AC43,"")</f>
        <v/>
      </c>
      <c r="AE43" s="40" t="str">
        <f>IFERROR(#REF!/GAMSstern!AD43,"")</f>
        <v/>
      </c>
      <c r="AF43" s="40" t="str">
        <f>IFERROR(#REF!/GAMSstern!AE43,"")</f>
        <v/>
      </c>
      <c r="AG43" s="40" t="str">
        <f>IFERROR(#REF!/GAMSstern!AF43,"")</f>
        <v/>
      </c>
      <c r="AH43" s="40" t="str">
        <f>IFERROR(#REF!/GAMSstern!AG43,"")</f>
        <v/>
      </c>
      <c r="AI43" s="40" t="str">
        <f>IFERROR(#REF!/GAMSstern!AH43,"")</f>
        <v/>
      </c>
      <c r="AJ43" s="40" t="str">
        <f>IFERROR(#REF!/GAMSstern!AI43,"")</f>
        <v/>
      </c>
      <c r="AK43" s="40" t="str">
        <f>IFERROR(#REF!/GAMSstern!AJ43,"")</f>
        <v/>
      </c>
      <c r="AL43" s="40" t="str">
        <f>IFERROR(#REF!/GAMSstern!AK43,"")</f>
        <v/>
      </c>
      <c r="AM43" s="40" t="str">
        <f>IFERROR(#REF!/GAMSstern!AL43,"")</f>
        <v/>
      </c>
      <c r="AN43" s="40" t="str">
        <f>IFERROR(#REF!/GAMSstern!AM43,"")</f>
        <v/>
      </c>
      <c r="AO43" s="40" t="str">
        <f>IFERROR(#REF!/GAMSstern!AN43,"")</f>
        <v/>
      </c>
      <c r="AP43" s="40" t="str">
        <f>IFERROR(#REF!/GAMSstern!AO43,"")</f>
        <v/>
      </c>
      <c r="AQ43" s="40" t="str">
        <f>IFERROR(#REF!/GAMSstern!AP43,"")</f>
        <v/>
      </c>
      <c r="AR43" s="40" t="str">
        <f>IFERROR(#REF!/GAMSstern!AQ43,"")</f>
        <v/>
      </c>
      <c r="AS43" s="40" t="str">
        <f>IFERROR(#REF!/GAMSstern!AR43,"")</f>
        <v/>
      </c>
      <c r="AT43" s="40" t="str">
        <f>IFERROR(#REF!/GAMSstern!AS43,"")</f>
        <v/>
      </c>
      <c r="AU43" s="40" t="str">
        <f>IFERROR(#REF!/GAMSstern!AT43,"")</f>
        <v/>
      </c>
      <c r="AV43" s="40" t="str">
        <f>IFERROR(#REF!/GAMSstern!AU43,"")</f>
        <v/>
      </c>
      <c r="AW43" s="40" t="str">
        <f>IFERROR(#REF!/GAMSstern!AV43,"")</f>
        <v/>
      </c>
      <c r="AX43" s="40" t="str">
        <f>IFERROR(#REF!/GAMSstern!AW43,"")</f>
        <v/>
      </c>
      <c r="AY43" s="40" t="str">
        <f>IFERROR(#REF!/GAMSstern!AX43,"")</f>
        <v/>
      </c>
      <c r="AZ43" s="40" t="str">
        <f>IFERROR(#REF!/GAMSstern!AY43,"")</f>
        <v/>
      </c>
      <c r="BA43" s="40" t="str">
        <f>IFERROR(#REF!/GAMSstern!AZ43,"")</f>
        <v/>
      </c>
      <c r="BB43" s="40" t="str">
        <f>IFERROR(#REF!/GAMSstern!BA43,"")</f>
        <v/>
      </c>
      <c r="BC43" s="40" t="str">
        <f>IFERROR(#REF!/GAMSstern!BB43,"")</f>
        <v/>
      </c>
      <c r="BD43" s="40" t="str">
        <f>IFERROR(#REF!/GAMSstern!BC43,"")</f>
        <v/>
      </c>
      <c r="BE43" s="40" t="str">
        <f>IFERROR(#REF!/GAMSstern!BD43,"")</f>
        <v/>
      </c>
      <c r="BF43" s="40" t="str">
        <f>IFERROR(#REF!/GAMSstern!BE43,"")</f>
        <v/>
      </c>
      <c r="BG43" s="40" t="str">
        <f>IFERROR(#REF!/GAMSstern!BF43,"")</f>
        <v/>
      </c>
      <c r="BH43" s="40" t="str">
        <f>IFERROR(#REF!/GAMSstern!BG43,"")</f>
        <v/>
      </c>
      <c r="BI43" s="40" t="str">
        <f>IFERROR(#REF!/GAMSstern!BH43,"")</f>
        <v/>
      </c>
      <c r="BJ43" s="40" t="str">
        <f>IFERROR(#REF!/GAMSstern!BI43,"")</f>
        <v/>
      </c>
    </row>
    <row r="44" spans="1:62" x14ac:dyDescent="0.15">
      <c r="A44" t="e">
        <f>#REF!</f>
        <v>#REF!</v>
      </c>
      <c r="B44" t="str">
        <f>GAMSbase!A44</f>
        <v>Carbon Emissions from Land Use Change</v>
      </c>
      <c r="C44" s="40" t="str">
        <f>IFERROR(#REF!/GAMSstern!B44,"")</f>
        <v/>
      </c>
      <c r="D44" s="40" t="str">
        <f>IFERROR(#REF!/GAMSstern!C44,"")</f>
        <v/>
      </c>
      <c r="E44" s="40" t="str">
        <f>IFERROR(#REF!/GAMSstern!D44,"")</f>
        <v/>
      </c>
      <c r="F44" s="40" t="str">
        <f>IFERROR(#REF!/GAMSstern!E44,"")</f>
        <v/>
      </c>
      <c r="G44" s="40" t="str">
        <f>IFERROR(#REF!/GAMSstern!F44,"")</f>
        <v/>
      </c>
      <c r="H44" s="40" t="str">
        <f>IFERROR(#REF!/GAMSstern!G44,"")</f>
        <v/>
      </c>
      <c r="I44" s="40" t="str">
        <f>IFERROR(#REF!/GAMSstern!H44,"")</f>
        <v/>
      </c>
      <c r="J44" s="40" t="str">
        <f>IFERROR(#REF!/GAMSstern!I44,"")</f>
        <v/>
      </c>
      <c r="K44" s="40" t="str">
        <f>IFERROR(#REF!/GAMSstern!J44,"")</f>
        <v/>
      </c>
      <c r="L44" s="40" t="str">
        <f>IFERROR(#REF!/GAMSstern!K44,"")</f>
        <v/>
      </c>
      <c r="M44" s="40" t="str">
        <f>IFERROR(#REF!/GAMSstern!L44,"")</f>
        <v/>
      </c>
      <c r="N44" s="40" t="str">
        <f>IFERROR(#REF!/GAMSstern!M44,"")</f>
        <v/>
      </c>
      <c r="O44" s="40" t="str">
        <f>IFERROR(#REF!/GAMSstern!N44,"")</f>
        <v/>
      </c>
      <c r="P44" s="40" t="str">
        <f>IFERROR(#REF!/GAMSstern!O44,"")</f>
        <v/>
      </c>
      <c r="Q44" s="40" t="str">
        <f>IFERROR(#REF!/GAMSstern!P44,"")</f>
        <v/>
      </c>
      <c r="R44" s="40" t="str">
        <f>IFERROR(#REF!/GAMSstern!Q44,"")</f>
        <v/>
      </c>
      <c r="S44" s="40" t="str">
        <f>IFERROR(#REF!/GAMSstern!R44,"")</f>
        <v/>
      </c>
      <c r="T44" s="40" t="str">
        <f>IFERROR(#REF!/GAMSstern!S44,"")</f>
        <v/>
      </c>
      <c r="U44" s="40" t="str">
        <f>IFERROR(#REF!/GAMSstern!T44,"")</f>
        <v/>
      </c>
      <c r="V44" s="40" t="str">
        <f>IFERROR(#REF!/GAMSstern!U44,"")</f>
        <v/>
      </c>
      <c r="W44" s="40" t="str">
        <f>IFERROR(#REF!/GAMSstern!V44,"")</f>
        <v/>
      </c>
      <c r="X44" s="40" t="str">
        <f>IFERROR(#REF!/GAMSstern!W44,"")</f>
        <v/>
      </c>
      <c r="Y44" s="40" t="str">
        <f>IFERROR(#REF!/GAMSstern!X44,"")</f>
        <v/>
      </c>
      <c r="Z44" s="40" t="str">
        <f>IFERROR(#REF!/GAMSstern!Y44,"")</f>
        <v/>
      </c>
      <c r="AA44" s="40" t="str">
        <f>IFERROR(#REF!/GAMSstern!Z44,"")</f>
        <v/>
      </c>
      <c r="AB44" s="40" t="str">
        <f>IFERROR(#REF!/GAMSstern!AA44,"")</f>
        <v/>
      </c>
      <c r="AC44" s="40" t="str">
        <f>IFERROR(#REF!/GAMSstern!AB44,"")</f>
        <v/>
      </c>
      <c r="AD44" s="40" t="str">
        <f>IFERROR(#REF!/GAMSstern!AC44,"")</f>
        <v/>
      </c>
      <c r="AE44" s="40" t="str">
        <f>IFERROR(#REF!/GAMSstern!AD44,"")</f>
        <v/>
      </c>
      <c r="AF44" s="40" t="str">
        <f>IFERROR(#REF!/GAMSstern!AE44,"")</f>
        <v/>
      </c>
      <c r="AG44" s="40" t="str">
        <f>IFERROR(#REF!/GAMSstern!AF44,"")</f>
        <v/>
      </c>
      <c r="AH44" s="40" t="str">
        <f>IFERROR(#REF!/GAMSstern!AG44,"")</f>
        <v/>
      </c>
      <c r="AI44" s="40" t="str">
        <f>IFERROR(#REF!/GAMSstern!AH44,"")</f>
        <v/>
      </c>
      <c r="AJ44" s="40" t="str">
        <f>IFERROR(#REF!/GAMSstern!AI44,"")</f>
        <v/>
      </c>
      <c r="AK44" s="40" t="str">
        <f>IFERROR(#REF!/GAMSstern!AJ44,"")</f>
        <v/>
      </c>
      <c r="AL44" s="40" t="str">
        <f>IFERROR(#REF!/GAMSstern!AK44,"")</f>
        <v/>
      </c>
      <c r="AM44" s="40" t="str">
        <f>IFERROR(#REF!/GAMSstern!AL44,"")</f>
        <v/>
      </c>
      <c r="AN44" s="40" t="str">
        <f>IFERROR(#REF!/GAMSstern!AM44,"")</f>
        <v/>
      </c>
      <c r="AO44" s="40" t="str">
        <f>IFERROR(#REF!/GAMSstern!AN44,"")</f>
        <v/>
      </c>
      <c r="AP44" s="40" t="str">
        <f>IFERROR(#REF!/GAMSstern!AO44,"")</f>
        <v/>
      </c>
      <c r="AQ44" s="40" t="str">
        <f>IFERROR(#REF!/GAMSstern!AP44,"")</f>
        <v/>
      </c>
      <c r="AR44" s="40" t="str">
        <f>IFERROR(#REF!/GAMSstern!AQ44,"")</f>
        <v/>
      </c>
      <c r="AS44" s="40" t="str">
        <f>IFERROR(#REF!/GAMSstern!AR44,"")</f>
        <v/>
      </c>
      <c r="AT44" s="40" t="str">
        <f>IFERROR(#REF!/GAMSstern!AS44,"")</f>
        <v/>
      </c>
      <c r="AU44" s="40" t="str">
        <f>IFERROR(#REF!/GAMSstern!AT44,"")</f>
        <v/>
      </c>
      <c r="AV44" s="40" t="str">
        <f>IFERROR(#REF!/GAMSstern!AU44,"")</f>
        <v/>
      </c>
      <c r="AW44" s="40" t="str">
        <f>IFERROR(#REF!/GAMSstern!AV44,"")</f>
        <v/>
      </c>
      <c r="AX44" s="40" t="str">
        <f>IFERROR(#REF!/GAMSstern!AW44,"")</f>
        <v/>
      </c>
      <c r="AY44" s="40" t="str">
        <f>IFERROR(#REF!/GAMSstern!AX44,"")</f>
        <v/>
      </c>
      <c r="AZ44" s="40" t="str">
        <f>IFERROR(#REF!/GAMSstern!AY44,"")</f>
        <v/>
      </c>
      <c r="BA44" s="40" t="str">
        <f>IFERROR(#REF!/GAMSstern!AZ44,"")</f>
        <v/>
      </c>
      <c r="BB44" s="40" t="str">
        <f>IFERROR(#REF!/GAMSstern!BA44,"")</f>
        <v/>
      </c>
      <c r="BC44" s="40" t="str">
        <f>IFERROR(#REF!/GAMSstern!BB44,"")</f>
        <v/>
      </c>
      <c r="BD44" s="40" t="str">
        <f>IFERROR(#REF!/GAMSstern!BC44,"")</f>
        <v/>
      </c>
      <c r="BE44" s="40" t="str">
        <f>IFERROR(#REF!/GAMSstern!BD44,"")</f>
        <v/>
      </c>
      <c r="BF44" s="40" t="str">
        <f>IFERROR(#REF!/GAMSstern!BE44,"")</f>
        <v/>
      </c>
      <c r="BG44" s="40" t="str">
        <f>IFERROR(#REF!/GAMSstern!BF44,"")</f>
        <v/>
      </c>
      <c r="BH44" s="40" t="str">
        <f>IFERROR(#REF!/GAMSstern!BG44,"")</f>
        <v/>
      </c>
      <c r="BI44" s="40" t="str">
        <f>IFERROR(#REF!/GAMSstern!BH44,"")</f>
        <v/>
      </c>
      <c r="BJ44" s="40" t="str">
        <f>IFERROR(#REF!/GAMSstern!BI44,"")</f>
        <v/>
      </c>
    </row>
    <row r="45" spans="1:62" x14ac:dyDescent="0.15">
      <c r="A45" t="e">
        <f>#REF!</f>
        <v>#REF!</v>
      </c>
      <c r="B45" t="str">
        <f>GAMSbase!A45</f>
        <v>Initial Carbon Emissions from Land</v>
      </c>
      <c r="C45" s="40" t="str">
        <f>IFERROR(#REF!/GAMSstern!B45,"")</f>
        <v/>
      </c>
      <c r="D45" s="40" t="str">
        <f>IFERROR(#REF!/GAMSstern!C45,"")</f>
        <v/>
      </c>
      <c r="E45" s="40" t="str">
        <f>IFERROR(#REF!/GAMSstern!D45,"")</f>
        <v/>
      </c>
      <c r="F45" s="40" t="str">
        <f>IFERROR(#REF!/GAMSstern!E45,"")</f>
        <v/>
      </c>
      <c r="G45" s="40" t="str">
        <f>IFERROR(#REF!/GAMSstern!F45,"")</f>
        <v/>
      </c>
      <c r="H45" s="40" t="str">
        <f>IFERROR(#REF!/GAMSstern!G45,"")</f>
        <v/>
      </c>
      <c r="I45" s="40" t="str">
        <f>IFERROR(#REF!/GAMSstern!H45,"")</f>
        <v/>
      </c>
      <c r="J45" s="40" t="str">
        <f>IFERROR(#REF!/GAMSstern!I45,"")</f>
        <v/>
      </c>
      <c r="K45" s="40" t="str">
        <f>IFERROR(#REF!/GAMSstern!J45,"")</f>
        <v/>
      </c>
      <c r="L45" s="40" t="str">
        <f>IFERROR(#REF!/GAMSstern!K45,"")</f>
        <v/>
      </c>
      <c r="M45" s="40" t="str">
        <f>IFERROR(#REF!/GAMSstern!L45,"")</f>
        <v/>
      </c>
      <c r="N45" s="40" t="str">
        <f>IFERROR(#REF!/GAMSstern!M45,"")</f>
        <v/>
      </c>
      <c r="O45" s="40" t="str">
        <f>IFERROR(#REF!/GAMSstern!N45,"")</f>
        <v/>
      </c>
      <c r="P45" s="40" t="str">
        <f>IFERROR(#REF!/GAMSstern!O45,"")</f>
        <v/>
      </c>
      <c r="Q45" s="40" t="str">
        <f>IFERROR(#REF!/GAMSstern!P45,"")</f>
        <v/>
      </c>
      <c r="R45" s="40" t="str">
        <f>IFERROR(#REF!/GAMSstern!Q45,"")</f>
        <v/>
      </c>
      <c r="S45" s="40" t="str">
        <f>IFERROR(#REF!/GAMSstern!R45,"")</f>
        <v/>
      </c>
      <c r="T45" s="40" t="str">
        <f>IFERROR(#REF!/GAMSstern!S45,"")</f>
        <v/>
      </c>
      <c r="U45" s="40" t="str">
        <f>IFERROR(#REF!/GAMSstern!T45,"")</f>
        <v/>
      </c>
      <c r="V45" s="40" t="str">
        <f>IFERROR(#REF!/GAMSstern!U45,"")</f>
        <v/>
      </c>
      <c r="W45" s="40" t="str">
        <f>IFERROR(#REF!/GAMSstern!V45,"")</f>
        <v/>
      </c>
      <c r="X45" s="40" t="str">
        <f>IFERROR(#REF!/GAMSstern!W45,"")</f>
        <v/>
      </c>
      <c r="Y45" s="40" t="str">
        <f>IFERROR(#REF!/GAMSstern!X45,"")</f>
        <v/>
      </c>
      <c r="Z45" s="40" t="str">
        <f>IFERROR(#REF!/GAMSstern!Y45,"")</f>
        <v/>
      </c>
      <c r="AA45" s="40" t="str">
        <f>IFERROR(#REF!/GAMSstern!Z45,"")</f>
        <v/>
      </c>
      <c r="AB45" s="40" t="str">
        <f>IFERROR(#REF!/GAMSstern!AA45,"")</f>
        <v/>
      </c>
      <c r="AC45" s="40" t="str">
        <f>IFERROR(#REF!/GAMSstern!AB45,"")</f>
        <v/>
      </c>
      <c r="AD45" s="40" t="str">
        <f>IFERROR(#REF!/GAMSstern!AC45,"")</f>
        <v/>
      </c>
      <c r="AE45" s="40" t="str">
        <f>IFERROR(#REF!/GAMSstern!AD45,"")</f>
        <v/>
      </c>
      <c r="AF45" s="40" t="str">
        <f>IFERROR(#REF!/GAMSstern!AE45,"")</f>
        <v/>
      </c>
      <c r="AG45" s="40" t="str">
        <f>IFERROR(#REF!/GAMSstern!AF45,"")</f>
        <v/>
      </c>
      <c r="AH45" s="40" t="str">
        <f>IFERROR(#REF!/GAMSstern!AG45,"")</f>
        <v/>
      </c>
      <c r="AI45" s="40" t="str">
        <f>IFERROR(#REF!/GAMSstern!AH45,"")</f>
        <v/>
      </c>
      <c r="AJ45" s="40" t="str">
        <f>IFERROR(#REF!/GAMSstern!AI45,"")</f>
        <v/>
      </c>
      <c r="AK45" s="40" t="str">
        <f>IFERROR(#REF!/GAMSstern!AJ45,"")</f>
        <v/>
      </c>
      <c r="AL45" s="40" t="str">
        <f>IFERROR(#REF!/GAMSstern!AK45,"")</f>
        <v/>
      </c>
      <c r="AM45" s="40" t="str">
        <f>IFERROR(#REF!/GAMSstern!AL45,"")</f>
        <v/>
      </c>
      <c r="AN45" s="40" t="str">
        <f>IFERROR(#REF!/GAMSstern!AM45,"")</f>
        <v/>
      </c>
      <c r="AO45" s="40" t="str">
        <f>IFERROR(#REF!/GAMSstern!AN45,"")</f>
        <v/>
      </c>
      <c r="AP45" s="40" t="str">
        <f>IFERROR(#REF!/GAMSstern!AO45,"")</f>
        <v/>
      </c>
      <c r="AQ45" s="40" t="str">
        <f>IFERROR(#REF!/GAMSstern!AP45,"")</f>
        <v/>
      </c>
      <c r="AR45" s="40" t="str">
        <f>IFERROR(#REF!/GAMSstern!AQ45,"")</f>
        <v/>
      </c>
      <c r="AS45" s="40" t="str">
        <f>IFERROR(#REF!/GAMSstern!AR45,"")</f>
        <v/>
      </c>
      <c r="AT45" s="40" t="str">
        <f>IFERROR(#REF!/GAMSstern!AS45,"")</f>
        <v/>
      </c>
      <c r="AU45" s="40" t="str">
        <f>IFERROR(#REF!/GAMSstern!AT45,"")</f>
        <v/>
      </c>
      <c r="AV45" s="40" t="str">
        <f>IFERROR(#REF!/GAMSstern!AU45,"")</f>
        <v/>
      </c>
      <c r="AW45" s="40" t="str">
        <f>IFERROR(#REF!/GAMSstern!AV45,"")</f>
        <v/>
      </c>
      <c r="AX45" s="40" t="str">
        <f>IFERROR(#REF!/GAMSstern!AW45,"")</f>
        <v/>
      </c>
      <c r="AY45" s="40" t="str">
        <f>IFERROR(#REF!/GAMSstern!AX45,"")</f>
        <v/>
      </c>
      <c r="AZ45" s="40" t="str">
        <f>IFERROR(#REF!/GAMSstern!AY45,"")</f>
        <v/>
      </c>
      <c r="BA45" s="40" t="str">
        <f>IFERROR(#REF!/GAMSstern!AZ45,"")</f>
        <v/>
      </c>
      <c r="BB45" s="40" t="str">
        <f>IFERROR(#REF!/GAMSstern!BA45,"")</f>
        <v/>
      </c>
      <c r="BC45" s="40" t="str">
        <f>IFERROR(#REF!/GAMSstern!BB45,"")</f>
        <v/>
      </c>
      <c r="BD45" s="40" t="str">
        <f>IFERROR(#REF!/GAMSstern!BC45,"")</f>
        <v/>
      </c>
      <c r="BE45" s="40" t="str">
        <f>IFERROR(#REF!/GAMSstern!BD45,"")</f>
        <v/>
      </c>
      <c r="BF45" s="40" t="str">
        <f>IFERROR(#REF!/GAMSstern!BE45,"")</f>
        <v/>
      </c>
      <c r="BG45" s="40" t="str">
        <f>IFERROR(#REF!/GAMSstern!BF45,"")</f>
        <v/>
      </c>
      <c r="BH45" s="40" t="str">
        <f>IFERROR(#REF!/GAMSstern!BG45,"")</f>
        <v/>
      </c>
      <c r="BI45" s="40" t="str">
        <f>IFERROR(#REF!/GAMSstern!BH45,"")</f>
        <v/>
      </c>
      <c r="BJ45" s="40" t="str">
        <f>IFERROR(#REF!/GAMSstern!BI45,"")</f>
        <v/>
      </c>
    </row>
    <row r="46" spans="1:62" x14ac:dyDescent="0.15">
      <c r="A46" t="e">
        <f>#REF!</f>
        <v>#REF!</v>
      </c>
      <c r="B46" t="str">
        <f>GAMSbase!A46</f>
        <v>* PARTICIPATION</v>
      </c>
      <c r="C46" s="40" t="str">
        <f>IFERROR(#REF!/GAMSstern!B46,"")</f>
        <v/>
      </c>
      <c r="D46" s="40" t="str">
        <f>IFERROR(#REF!/GAMSstern!C46,"")</f>
        <v/>
      </c>
      <c r="E46" s="40" t="str">
        <f>IFERROR(#REF!/GAMSstern!D46,"")</f>
        <v/>
      </c>
      <c r="F46" s="40" t="str">
        <f>IFERROR(#REF!/GAMSstern!E46,"")</f>
        <v/>
      </c>
      <c r="G46" s="40" t="str">
        <f>IFERROR(#REF!/GAMSstern!F46,"")</f>
        <v/>
      </c>
      <c r="H46" s="40" t="str">
        <f>IFERROR(#REF!/GAMSstern!G46,"")</f>
        <v/>
      </c>
      <c r="I46" s="40" t="str">
        <f>IFERROR(#REF!/GAMSstern!H46,"")</f>
        <v/>
      </c>
      <c r="J46" s="40" t="str">
        <f>IFERROR(#REF!/GAMSstern!I46,"")</f>
        <v/>
      </c>
      <c r="K46" s="40" t="str">
        <f>IFERROR(#REF!/GAMSstern!J46,"")</f>
        <v/>
      </c>
      <c r="L46" s="40" t="str">
        <f>IFERROR(#REF!/GAMSstern!K46,"")</f>
        <v/>
      </c>
      <c r="M46" s="40" t="str">
        <f>IFERROR(#REF!/GAMSstern!L46,"")</f>
        <v/>
      </c>
      <c r="N46" s="40" t="str">
        <f>IFERROR(#REF!/GAMSstern!M46,"")</f>
        <v/>
      </c>
      <c r="O46" s="40" t="str">
        <f>IFERROR(#REF!/GAMSstern!N46,"")</f>
        <v/>
      </c>
      <c r="P46" s="40" t="str">
        <f>IFERROR(#REF!/GAMSstern!O46,"")</f>
        <v/>
      </c>
      <c r="Q46" s="40" t="str">
        <f>IFERROR(#REF!/GAMSstern!P46,"")</f>
        <v/>
      </c>
      <c r="R46" s="40" t="str">
        <f>IFERROR(#REF!/GAMSstern!Q46,"")</f>
        <v/>
      </c>
      <c r="S46" s="40" t="str">
        <f>IFERROR(#REF!/GAMSstern!R46,"")</f>
        <v/>
      </c>
      <c r="T46" s="40" t="str">
        <f>IFERROR(#REF!/GAMSstern!S46,"")</f>
        <v/>
      </c>
      <c r="U46" s="40" t="str">
        <f>IFERROR(#REF!/GAMSstern!T46,"")</f>
        <v/>
      </c>
      <c r="V46" s="40" t="str">
        <f>IFERROR(#REF!/GAMSstern!U46,"")</f>
        <v/>
      </c>
      <c r="W46" s="40" t="str">
        <f>IFERROR(#REF!/GAMSstern!V46,"")</f>
        <v/>
      </c>
      <c r="X46" s="40" t="str">
        <f>IFERROR(#REF!/GAMSstern!W46,"")</f>
        <v/>
      </c>
      <c r="Y46" s="40" t="str">
        <f>IFERROR(#REF!/GAMSstern!X46,"")</f>
        <v/>
      </c>
      <c r="Z46" s="40" t="str">
        <f>IFERROR(#REF!/GAMSstern!Y46,"")</f>
        <v/>
      </c>
      <c r="AA46" s="40" t="str">
        <f>IFERROR(#REF!/GAMSstern!Z46,"")</f>
        <v/>
      </c>
      <c r="AB46" s="40" t="str">
        <f>IFERROR(#REF!/GAMSstern!AA46,"")</f>
        <v/>
      </c>
      <c r="AC46" s="40" t="str">
        <f>IFERROR(#REF!/GAMSstern!AB46,"")</f>
        <v/>
      </c>
      <c r="AD46" s="40" t="str">
        <f>IFERROR(#REF!/GAMSstern!AC46,"")</f>
        <v/>
      </c>
      <c r="AE46" s="40" t="str">
        <f>IFERROR(#REF!/GAMSstern!AD46,"")</f>
        <v/>
      </c>
      <c r="AF46" s="40" t="str">
        <f>IFERROR(#REF!/GAMSstern!AE46,"")</f>
        <v/>
      </c>
      <c r="AG46" s="40" t="str">
        <f>IFERROR(#REF!/GAMSstern!AF46,"")</f>
        <v/>
      </c>
      <c r="AH46" s="40" t="str">
        <f>IFERROR(#REF!/GAMSstern!AG46,"")</f>
        <v/>
      </c>
      <c r="AI46" s="40" t="str">
        <f>IFERROR(#REF!/GAMSstern!AH46,"")</f>
        <v/>
      </c>
      <c r="AJ46" s="40" t="str">
        <f>IFERROR(#REF!/GAMSstern!AI46,"")</f>
        <v/>
      </c>
      <c r="AK46" s="40" t="str">
        <f>IFERROR(#REF!/GAMSstern!AJ46,"")</f>
        <v/>
      </c>
      <c r="AL46" s="40" t="str">
        <f>IFERROR(#REF!/GAMSstern!AK46,"")</f>
        <v/>
      </c>
      <c r="AM46" s="40" t="str">
        <f>IFERROR(#REF!/GAMSstern!AL46,"")</f>
        <v/>
      </c>
      <c r="AN46" s="40" t="str">
        <f>IFERROR(#REF!/GAMSstern!AM46,"")</f>
        <v/>
      </c>
      <c r="AO46" s="40" t="str">
        <f>IFERROR(#REF!/GAMSstern!AN46,"")</f>
        <v/>
      </c>
      <c r="AP46" s="40" t="str">
        <f>IFERROR(#REF!/GAMSstern!AO46,"")</f>
        <v/>
      </c>
      <c r="AQ46" s="40" t="str">
        <f>IFERROR(#REF!/GAMSstern!AP46,"")</f>
        <v/>
      </c>
      <c r="AR46" s="40" t="str">
        <f>IFERROR(#REF!/GAMSstern!AQ46,"")</f>
        <v/>
      </c>
      <c r="AS46" s="40" t="str">
        <f>IFERROR(#REF!/GAMSstern!AR46,"")</f>
        <v/>
      </c>
      <c r="AT46" s="40" t="str">
        <f>IFERROR(#REF!/GAMSstern!AS46,"")</f>
        <v/>
      </c>
      <c r="AU46" s="40" t="str">
        <f>IFERROR(#REF!/GAMSstern!AT46,"")</f>
        <v/>
      </c>
      <c r="AV46" s="40" t="str">
        <f>IFERROR(#REF!/GAMSstern!AU46,"")</f>
        <v/>
      </c>
      <c r="AW46" s="40" t="str">
        <f>IFERROR(#REF!/GAMSstern!AV46,"")</f>
        <v/>
      </c>
      <c r="AX46" s="40" t="str">
        <f>IFERROR(#REF!/GAMSstern!AW46,"")</f>
        <v/>
      </c>
      <c r="AY46" s="40" t="str">
        <f>IFERROR(#REF!/GAMSstern!AX46,"")</f>
        <v/>
      </c>
      <c r="AZ46" s="40" t="str">
        <f>IFERROR(#REF!/GAMSstern!AY46,"")</f>
        <v/>
      </c>
      <c r="BA46" s="40" t="str">
        <f>IFERROR(#REF!/GAMSstern!AZ46,"")</f>
        <v/>
      </c>
      <c r="BB46" s="40" t="str">
        <f>IFERROR(#REF!/GAMSstern!BA46,"")</f>
        <v/>
      </c>
      <c r="BC46" s="40" t="str">
        <f>IFERROR(#REF!/GAMSstern!BB46,"")</f>
        <v/>
      </c>
      <c r="BD46" s="40" t="str">
        <f>IFERROR(#REF!/GAMSstern!BC46,"")</f>
        <v/>
      </c>
      <c r="BE46" s="40" t="str">
        <f>IFERROR(#REF!/GAMSstern!BD46,"")</f>
        <v/>
      </c>
      <c r="BF46" s="40" t="str">
        <f>IFERROR(#REF!/GAMSstern!BE46,"")</f>
        <v/>
      </c>
      <c r="BG46" s="40" t="str">
        <f>IFERROR(#REF!/GAMSstern!BF46,"")</f>
        <v/>
      </c>
      <c r="BH46" s="40" t="str">
        <f>IFERROR(#REF!/GAMSstern!BG46,"")</f>
        <v/>
      </c>
      <c r="BI46" s="40" t="str">
        <f>IFERROR(#REF!/GAMSstern!BH46,"")</f>
        <v/>
      </c>
      <c r="BJ46" s="40" t="str">
        <f>IFERROR(#REF!/GAMSstern!BI46,"")</f>
        <v/>
      </c>
    </row>
    <row r="47" spans="1:62" x14ac:dyDescent="0.15">
      <c r="A47" t="e">
        <f>#REF!</f>
        <v>#REF!</v>
      </c>
      <c r="B47" t="str">
        <f>GAMSbase!A47</f>
        <v>Proportion of World in Participation</v>
      </c>
      <c r="C47" s="40" t="str">
        <f>IFERROR(#REF!/GAMSstern!B47,"")</f>
        <v/>
      </c>
      <c r="D47" s="40" t="str">
        <f>IFERROR(#REF!/GAMSstern!C47,"")</f>
        <v/>
      </c>
      <c r="E47" s="40" t="str">
        <f>IFERROR(#REF!/GAMSstern!D47,"")</f>
        <v/>
      </c>
      <c r="F47" s="40" t="str">
        <f>IFERROR(#REF!/GAMSstern!E47,"")</f>
        <v/>
      </c>
      <c r="G47" s="40" t="str">
        <f>IFERROR(#REF!/GAMSstern!F47,"")</f>
        <v/>
      </c>
      <c r="H47" s="40" t="str">
        <f>IFERROR(#REF!/GAMSstern!G47,"")</f>
        <v/>
      </c>
      <c r="I47" s="40" t="str">
        <f>IFERROR(#REF!/GAMSstern!H47,"")</f>
        <v/>
      </c>
      <c r="J47" s="40" t="str">
        <f>IFERROR(#REF!/GAMSstern!I47,"")</f>
        <v/>
      </c>
      <c r="K47" s="40" t="str">
        <f>IFERROR(#REF!/GAMSstern!J47,"")</f>
        <v/>
      </c>
      <c r="L47" s="40" t="str">
        <f>IFERROR(#REF!/GAMSstern!K47,"")</f>
        <v/>
      </c>
      <c r="M47" s="40" t="str">
        <f>IFERROR(#REF!/GAMSstern!L47,"")</f>
        <v/>
      </c>
      <c r="N47" s="40" t="str">
        <f>IFERROR(#REF!/GAMSstern!M47,"")</f>
        <v/>
      </c>
      <c r="O47" s="40" t="str">
        <f>IFERROR(#REF!/GAMSstern!N47,"")</f>
        <v/>
      </c>
      <c r="P47" s="40" t="str">
        <f>IFERROR(#REF!/GAMSstern!O47,"")</f>
        <v/>
      </c>
      <c r="Q47" s="40" t="str">
        <f>IFERROR(#REF!/GAMSstern!P47,"")</f>
        <v/>
      </c>
      <c r="R47" s="40" t="str">
        <f>IFERROR(#REF!/GAMSstern!Q47,"")</f>
        <v/>
      </c>
      <c r="S47" s="40" t="str">
        <f>IFERROR(#REF!/GAMSstern!R47,"")</f>
        <v/>
      </c>
      <c r="T47" s="40" t="str">
        <f>IFERROR(#REF!/GAMSstern!S47,"")</f>
        <v/>
      </c>
      <c r="U47" s="40" t="str">
        <f>IFERROR(#REF!/GAMSstern!T47,"")</f>
        <v/>
      </c>
      <c r="V47" s="40" t="str">
        <f>IFERROR(#REF!/GAMSstern!U47,"")</f>
        <v/>
      </c>
      <c r="W47" s="40" t="str">
        <f>IFERROR(#REF!/GAMSstern!V47,"")</f>
        <v/>
      </c>
      <c r="X47" s="40" t="str">
        <f>IFERROR(#REF!/GAMSstern!W47,"")</f>
        <v/>
      </c>
      <c r="Y47" s="40" t="str">
        <f>IFERROR(#REF!/GAMSstern!X47,"")</f>
        <v/>
      </c>
      <c r="Z47" s="40" t="str">
        <f>IFERROR(#REF!/GAMSstern!Y47,"")</f>
        <v/>
      </c>
      <c r="AA47" s="40" t="str">
        <f>IFERROR(#REF!/GAMSstern!Z47,"")</f>
        <v/>
      </c>
      <c r="AB47" s="40" t="str">
        <f>IFERROR(#REF!/GAMSstern!AA47,"")</f>
        <v/>
      </c>
      <c r="AC47" s="40" t="str">
        <f>IFERROR(#REF!/GAMSstern!AB47,"")</f>
        <v/>
      </c>
      <c r="AD47" s="40" t="str">
        <f>IFERROR(#REF!/GAMSstern!AC47,"")</f>
        <v/>
      </c>
      <c r="AE47" s="40" t="str">
        <f>IFERROR(#REF!/GAMSstern!AD47,"")</f>
        <v/>
      </c>
      <c r="AF47" s="40" t="str">
        <f>IFERROR(#REF!/GAMSstern!AE47,"")</f>
        <v/>
      </c>
      <c r="AG47" s="40" t="str">
        <f>IFERROR(#REF!/GAMSstern!AF47,"")</f>
        <v/>
      </c>
      <c r="AH47" s="40" t="str">
        <f>IFERROR(#REF!/GAMSstern!AG47,"")</f>
        <v/>
      </c>
      <c r="AI47" s="40" t="str">
        <f>IFERROR(#REF!/GAMSstern!AH47,"")</f>
        <v/>
      </c>
      <c r="AJ47" s="40" t="str">
        <f>IFERROR(#REF!/GAMSstern!AI47,"")</f>
        <v/>
      </c>
      <c r="AK47" s="40" t="str">
        <f>IFERROR(#REF!/GAMSstern!AJ47,"")</f>
        <v/>
      </c>
      <c r="AL47" s="40" t="str">
        <f>IFERROR(#REF!/GAMSstern!AK47,"")</f>
        <v/>
      </c>
      <c r="AM47" s="40" t="str">
        <f>IFERROR(#REF!/GAMSstern!AL47,"")</f>
        <v/>
      </c>
      <c r="AN47" s="40" t="str">
        <f>IFERROR(#REF!/GAMSstern!AM47,"")</f>
        <v/>
      </c>
      <c r="AO47" s="40" t="str">
        <f>IFERROR(#REF!/GAMSstern!AN47,"")</f>
        <v/>
      </c>
      <c r="AP47" s="40" t="str">
        <f>IFERROR(#REF!/GAMSstern!AO47,"")</f>
        <v/>
      </c>
      <c r="AQ47" s="40" t="str">
        <f>IFERROR(#REF!/GAMSstern!AP47,"")</f>
        <v/>
      </c>
      <c r="AR47" s="40" t="str">
        <f>IFERROR(#REF!/GAMSstern!AQ47,"")</f>
        <v/>
      </c>
      <c r="AS47" s="40" t="str">
        <f>IFERROR(#REF!/GAMSstern!AR47,"")</f>
        <v/>
      </c>
      <c r="AT47" s="40" t="str">
        <f>IFERROR(#REF!/GAMSstern!AS47,"")</f>
        <v/>
      </c>
      <c r="AU47" s="40" t="str">
        <f>IFERROR(#REF!/GAMSstern!AT47,"")</f>
        <v/>
      </c>
      <c r="AV47" s="40" t="str">
        <f>IFERROR(#REF!/GAMSstern!AU47,"")</f>
        <v/>
      </c>
      <c r="AW47" s="40" t="str">
        <f>IFERROR(#REF!/GAMSstern!AV47,"")</f>
        <v/>
      </c>
      <c r="AX47" s="40" t="str">
        <f>IFERROR(#REF!/GAMSstern!AW47,"")</f>
        <v/>
      </c>
      <c r="AY47" s="40" t="str">
        <f>IFERROR(#REF!/GAMSstern!AX47,"")</f>
        <v/>
      </c>
      <c r="AZ47" s="40" t="str">
        <f>IFERROR(#REF!/GAMSstern!AY47,"")</f>
        <v/>
      </c>
      <c r="BA47" s="40" t="str">
        <f>IFERROR(#REF!/GAMSstern!AZ47,"")</f>
        <v/>
      </c>
      <c r="BB47" s="40" t="str">
        <f>IFERROR(#REF!/GAMSstern!BA47,"")</f>
        <v/>
      </c>
      <c r="BC47" s="40" t="str">
        <f>IFERROR(#REF!/GAMSstern!BB47,"")</f>
        <v/>
      </c>
      <c r="BD47" s="40" t="str">
        <f>IFERROR(#REF!/GAMSstern!BC47,"")</f>
        <v/>
      </c>
      <c r="BE47" s="40" t="str">
        <f>IFERROR(#REF!/GAMSstern!BD47,"")</f>
        <v/>
      </c>
      <c r="BF47" s="40" t="str">
        <f>IFERROR(#REF!/GAMSstern!BE47,"")</f>
        <v/>
      </c>
      <c r="BG47" s="40" t="str">
        <f>IFERROR(#REF!/GAMSstern!BF47,"")</f>
        <v/>
      </c>
      <c r="BH47" s="40" t="str">
        <f>IFERROR(#REF!/GAMSstern!BG47,"")</f>
        <v/>
      </c>
      <c r="BI47" s="40" t="str">
        <f>IFERROR(#REF!/GAMSstern!BH47,"")</f>
        <v/>
      </c>
      <c r="BJ47" s="40" t="str">
        <f>IFERROR(#REF!/GAMSstern!BI47,"")</f>
        <v/>
      </c>
    </row>
    <row r="48" spans="1:62" x14ac:dyDescent="0.15">
      <c r="A48" t="e">
        <f>#REF!</f>
        <v>#REF!</v>
      </c>
      <c r="B48" t="str">
        <f>GAMSbase!A48</f>
        <v>* SCALING</v>
      </c>
      <c r="C48" s="40" t="str">
        <f>IFERROR(#REF!/GAMSstern!B48,"")</f>
        <v/>
      </c>
      <c r="D48" s="40" t="str">
        <f>IFERROR(#REF!/GAMSstern!C48,"")</f>
        <v/>
      </c>
      <c r="E48" s="40" t="str">
        <f>IFERROR(#REF!/GAMSstern!D48,"")</f>
        <v/>
      </c>
      <c r="F48" s="40" t="str">
        <f>IFERROR(#REF!/GAMSstern!E48,"")</f>
        <v/>
      </c>
      <c r="G48" s="40" t="str">
        <f>IFERROR(#REF!/GAMSstern!F48,"")</f>
        <v/>
      </c>
      <c r="H48" s="40" t="str">
        <f>IFERROR(#REF!/GAMSstern!G48,"")</f>
        <v/>
      </c>
      <c r="I48" s="40" t="str">
        <f>IFERROR(#REF!/GAMSstern!H48,"")</f>
        <v/>
      </c>
      <c r="J48" s="40" t="str">
        <f>IFERROR(#REF!/GAMSstern!I48,"")</f>
        <v/>
      </c>
      <c r="K48" s="40" t="str">
        <f>IFERROR(#REF!/GAMSstern!J48,"")</f>
        <v/>
      </c>
      <c r="L48" s="40" t="str">
        <f>IFERROR(#REF!/GAMSstern!K48,"")</f>
        <v/>
      </c>
      <c r="M48" s="40" t="str">
        <f>IFERROR(#REF!/GAMSstern!L48,"")</f>
        <v/>
      </c>
      <c r="N48" s="40" t="str">
        <f>IFERROR(#REF!/GAMSstern!M48,"")</f>
        <v/>
      </c>
      <c r="O48" s="40" t="str">
        <f>IFERROR(#REF!/GAMSstern!N48,"")</f>
        <v/>
      </c>
      <c r="P48" s="40" t="str">
        <f>IFERROR(#REF!/GAMSstern!O48,"")</f>
        <v/>
      </c>
      <c r="Q48" s="40" t="str">
        <f>IFERROR(#REF!/GAMSstern!P48,"")</f>
        <v/>
      </c>
      <c r="R48" s="40" t="str">
        <f>IFERROR(#REF!/GAMSstern!Q48,"")</f>
        <v/>
      </c>
      <c r="S48" s="40" t="str">
        <f>IFERROR(#REF!/GAMSstern!R48,"")</f>
        <v/>
      </c>
      <c r="T48" s="40" t="str">
        <f>IFERROR(#REF!/GAMSstern!S48,"")</f>
        <v/>
      </c>
      <c r="U48" s="40" t="str">
        <f>IFERROR(#REF!/GAMSstern!T48,"")</f>
        <v/>
      </c>
      <c r="V48" s="40" t="str">
        <f>IFERROR(#REF!/GAMSstern!U48,"")</f>
        <v/>
      </c>
      <c r="W48" s="40" t="str">
        <f>IFERROR(#REF!/GAMSstern!V48,"")</f>
        <v/>
      </c>
      <c r="X48" s="40" t="str">
        <f>IFERROR(#REF!/GAMSstern!W48,"")</f>
        <v/>
      </c>
      <c r="Y48" s="40" t="str">
        <f>IFERROR(#REF!/GAMSstern!X48,"")</f>
        <v/>
      </c>
      <c r="Z48" s="40" t="str">
        <f>IFERROR(#REF!/GAMSstern!Y48,"")</f>
        <v/>
      </c>
      <c r="AA48" s="40" t="str">
        <f>IFERROR(#REF!/GAMSstern!Z48,"")</f>
        <v/>
      </c>
      <c r="AB48" s="40" t="str">
        <f>IFERROR(#REF!/GAMSstern!AA48,"")</f>
        <v/>
      </c>
      <c r="AC48" s="40" t="str">
        <f>IFERROR(#REF!/GAMSstern!AB48,"")</f>
        <v/>
      </c>
      <c r="AD48" s="40" t="str">
        <f>IFERROR(#REF!/GAMSstern!AC48,"")</f>
        <v/>
      </c>
      <c r="AE48" s="40" t="str">
        <f>IFERROR(#REF!/GAMSstern!AD48,"")</f>
        <v/>
      </c>
      <c r="AF48" s="40" t="str">
        <f>IFERROR(#REF!/GAMSstern!AE48,"")</f>
        <v/>
      </c>
      <c r="AG48" s="40" t="str">
        <f>IFERROR(#REF!/GAMSstern!AF48,"")</f>
        <v/>
      </c>
      <c r="AH48" s="40" t="str">
        <f>IFERROR(#REF!/GAMSstern!AG48,"")</f>
        <v/>
      </c>
      <c r="AI48" s="40" t="str">
        <f>IFERROR(#REF!/GAMSstern!AH48,"")</f>
        <v/>
      </c>
      <c r="AJ48" s="40" t="str">
        <f>IFERROR(#REF!/GAMSstern!AI48,"")</f>
        <v/>
      </c>
      <c r="AK48" s="40" t="str">
        <f>IFERROR(#REF!/GAMSstern!AJ48,"")</f>
        <v/>
      </c>
      <c r="AL48" s="40" t="str">
        <f>IFERROR(#REF!/GAMSstern!AK48,"")</f>
        <v/>
      </c>
      <c r="AM48" s="40" t="str">
        <f>IFERROR(#REF!/GAMSstern!AL48,"")</f>
        <v/>
      </c>
      <c r="AN48" s="40" t="str">
        <f>IFERROR(#REF!/GAMSstern!AM48,"")</f>
        <v/>
      </c>
      <c r="AO48" s="40" t="str">
        <f>IFERROR(#REF!/GAMSstern!AN48,"")</f>
        <v/>
      </c>
      <c r="AP48" s="40" t="str">
        <f>IFERROR(#REF!/GAMSstern!AO48,"")</f>
        <v/>
      </c>
      <c r="AQ48" s="40" t="str">
        <f>IFERROR(#REF!/GAMSstern!AP48,"")</f>
        <v/>
      </c>
      <c r="AR48" s="40" t="str">
        <f>IFERROR(#REF!/GAMSstern!AQ48,"")</f>
        <v/>
      </c>
      <c r="AS48" s="40" t="str">
        <f>IFERROR(#REF!/GAMSstern!AR48,"")</f>
        <v/>
      </c>
      <c r="AT48" s="40" t="str">
        <f>IFERROR(#REF!/GAMSstern!AS48,"")</f>
        <v/>
      </c>
      <c r="AU48" s="40" t="str">
        <f>IFERROR(#REF!/GAMSstern!AT48,"")</f>
        <v/>
      </c>
      <c r="AV48" s="40" t="str">
        <f>IFERROR(#REF!/GAMSstern!AU48,"")</f>
        <v/>
      </c>
      <c r="AW48" s="40" t="str">
        <f>IFERROR(#REF!/GAMSstern!AV48,"")</f>
        <v/>
      </c>
      <c r="AX48" s="40" t="str">
        <f>IFERROR(#REF!/GAMSstern!AW48,"")</f>
        <v/>
      </c>
      <c r="AY48" s="40" t="str">
        <f>IFERROR(#REF!/GAMSstern!AX48,"")</f>
        <v/>
      </c>
      <c r="AZ48" s="40" t="str">
        <f>IFERROR(#REF!/GAMSstern!AY48,"")</f>
        <v/>
      </c>
      <c r="BA48" s="40" t="str">
        <f>IFERROR(#REF!/GAMSstern!AZ48,"")</f>
        <v/>
      </c>
      <c r="BB48" s="40" t="str">
        <f>IFERROR(#REF!/GAMSstern!BA48,"")</f>
        <v/>
      </c>
      <c r="BC48" s="40" t="str">
        <f>IFERROR(#REF!/GAMSstern!BB48,"")</f>
        <v/>
      </c>
      <c r="BD48" s="40" t="str">
        <f>IFERROR(#REF!/GAMSstern!BC48,"")</f>
        <v/>
      </c>
      <c r="BE48" s="40" t="str">
        <f>IFERROR(#REF!/GAMSstern!BD48,"")</f>
        <v/>
      </c>
      <c r="BF48" s="40" t="str">
        <f>IFERROR(#REF!/GAMSstern!BE48,"")</f>
        <v/>
      </c>
      <c r="BG48" s="40" t="str">
        <f>IFERROR(#REF!/GAMSstern!BF48,"")</f>
        <v/>
      </c>
      <c r="BH48" s="40" t="str">
        <f>IFERROR(#REF!/GAMSstern!BG48,"")</f>
        <v/>
      </c>
      <c r="BI48" s="40" t="str">
        <f>IFERROR(#REF!/GAMSstern!BH48,"")</f>
        <v/>
      </c>
      <c r="BJ48" s="40" t="str">
        <f>IFERROR(#REF!/GAMSstern!BI48,"")</f>
        <v/>
      </c>
    </row>
    <row r="49" spans="1:62" x14ac:dyDescent="0.15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IFERROR(#REF!/GAMSstern!B49,"")</f>
        <v/>
      </c>
      <c r="D49" s="40" t="str">
        <f>IFERROR(#REF!/GAMSstern!C49,"")</f>
        <v/>
      </c>
      <c r="E49" s="40" t="str">
        <f>IFERROR(#REF!/GAMSstern!D49,"")</f>
        <v/>
      </c>
      <c r="F49" s="40" t="str">
        <f>IFERROR(#REF!/GAMSstern!E49,"")</f>
        <v/>
      </c>
      <c r="G49" s="40" t="str">
        <f>IFERROR(#REF!/GAMSstern!F49,"")</f>
        <v/>
      </c>
      <c r="H49" s="40" t="str">
        <f>IFERROR(#REF!/GAMSstern!G49,"")</f>
        <v/>
      </c>
      <c r="I49" s="40" t="str">
        <f>IFERROR(#REF!/GAMSstern!H49,"")</f>
        <v/>
      </c>
      <c r="J49" s="40" t="str">
        <f>IFERROR(#REF!/GAMSstern!I49,"")</f>
        <v/>
      </c>
      <c r="K49" s="40" t="str">
        <f>IFERROR(#REF!/GAMSstern!J49,"")</f>
        <v/>
      </c>
      <c r="L49" s="40" t="str">
        <f>IFERROR(#REF!/GAMSstern!K49,"")</f>
        <v/>
      </c>
      <c r="M49" s="40" t="str">
        <f>IFERROR(#REF!/GAMSstern!L49,"")</f>
        <v/>
      </c>
      <c r="N49" s="40" t="str">
        <f>IFERROR(#REF!/GAMSstern!M49,"")</f>
        <v/>
      </c>
      <c r="O49" s="40" t="str">
        <f>IFERROR(#REF!/GAMSstern!N49,"")</f>
        <v/>
      </c>
      <c r="P49" s="40" t="str">
        <f>IFERROR(#REF!/GAMSstern!O49,"")</f>
        <v/>
      </c>
      <c r="Q49" s="40" t="str">
        <f>IFERROR(#REF!/GAMSstern!P49,"")</f>
        <v/>
      </c>
      <c r="R49" s="40" t="str">
        <f>IFERROR(#REF!/GAMSstern!Q49,"")</f>
        <v/>
      </c>
      <c r="S49" s="40" t="str">
        <f>IFERROR(#REF!/GAMSstern!R49,"")</f>
        <v/>
      </c>
      <c r="T49" s="40" t="str">
        <f>IFERROR(#REF!/GAMSstern!S49,"")</f>
        <v/>
      </c>
      <c r="U49" s="40" t="str">
        <f>IFERROR(#REF!/GAMSstern!T49,"")</f>
        <v/>
      </c>
      <c r="V49" s="40" t="str">
        <f>IFERROR(#REF!/GAMSstern!U49,"")</f>
        <v/>
      </c>
      <c r="W49" s="40" t="str">
        <f>IFERROR(#REF!/GAMSstern!V49,"")</f>
        <v/>
      </c>
      <c r="X49" s="40" t="str">
        <f>IFERROR(#REF!/GAMSstern!W49,"")</f>
        <v/>
      </c>
      <c r="Y49" s="40" t="str">
        <f>IFERROR(#REF!/GAMSstern!X49,"")</f>
        <v/>
      </c>
      <c r="Z49" s="40" t="str">
        <f>IFERROR(#REF!/GAMSstern!Y49,"")</f>
        <v/>
      </c>
      <c r="AA49" s="40" t="str">
        <f>IFERROR(#REF!/GAMSstern!Z49,"")</f>
        <v/>
      </c>
      <c r="AB49" s="40" t="str">
        <f>IFERROR(#REF!/GAMSstern!AA49,"")</f>
        <v/>
      </c>
      <c r="AC49" s="40" t="str">
        <f>IFERROR(#REF!/GAMSstern!AB49,"")</f>
        <v/>
      </c>
      <c r="AD49" s="40" t="str">
        <f>IFERROR(#REF!/GAMSstern!AC49,"")</f>
        <v/>
      </c>
      <c r="AE49" s="40" t="str">
        <f>IFERROR(#REF!/GAMSstern!AD49,"")</f>
        <v/>
      </c>
      <c r="AF49" s="40" t="str">
        <f>IFERROR(#REF!/GAMSstern!AE49,"")</f>
        <v/>
      </c>
      <c r="AG49" s="40" t="str">
        <f>IFERROR(#REF!/GAMSstern!AF49,"")</f>
        <v/>
      </c>
      <c r="AH49" s="40" t="str">
        <f>IFERROR(#REF!/GAMSstern!AG49,"")</f>
        <v/>
      </c>
      <c r="AI49" s="40" t="str">
        <f>IFERROR(#REF!/GAMSstern!AH49,"")</f>
        <v/>
      </c>
      <c r="AJ49" s="40" t="str">
        <f>IFERROR(#REF!/GAMSstern!AI49,"")</f>
        <v/>
      </c>
      <c r="AK49" s="40" t="str">
        <f>IFERROR(#REF!/GAMSstern!AJ49,"")</f>
        <v/>
      </c>
      <c r="AL49" s="40" t="str">
        <f>IFERROR(#REF!/GAMSstern!AK49,"")</f>
        <v/>
      </c>
      <c r="AM49" s="40" t="str">
        <f>IFERROR(#REF!/GAMSstern!AL49,"")</f>
        <v/>
      </c>
      <c r="AN49" s="40" t="str">
        <f>IFERROR(#REF!/GAMSstern!AM49,"")</f>
        <v/>
      </c>
      <c r="AO49" s="40" t="str">
        <f>IFERROR(#REF!/GAMSstern!AN49,"")</f>
        <v/>
      </c>
      <c r="AP49" s="40" t="str">
        <f>IFERROR(#REF!/GAMSstern!AO49,"")</f>
        <v/>
      </c>
      <c r="AQ49" s="40" t="str">
        <f>IFERROR(#REF!/GAMSstern!AP49,"")</f>
        <v/>
      </c>
      <c r="AR49" s="40" t="str">
        <f>IFERROR(#REF!/GAMSstern!AQ49,"")</f>
        <v/>
      </c>
      <c r="AS49" s="40" t="str">
        <f>IFERROR(#REF!/GAMSstern!AR49,"")</f>
        <v/>
      </c>
      <c r="AT49" s="40" t="str">
        <f>IFERROR(#REF!/GAMSstern!AS49,"")</f>
        <v/>
      </c>
      <c r="AU49" s="40" t="str">
        <f>IFERROR(#REF!/GAMSstern!AT49,"")</f>
        <v/>
      </c>
      <c r="AV49" s="40" t="str">
        <f>IFERROR(#REF!/GAMSstern!AU49,"")</f>
        <v/>
      </c>
      <c r="AW49" s="40" t="str">
        <f>IFERROR(#REF!/GAMSstern!AV49,"")</f>
        <v/>
      </c>
      <c r="AX49" s="40" t="str">
        <f>IFERROR(#REF!/GAMSstern!AW49,"")</f>
        <v/>
      </c>
      <c r="AY49" s="40" t="str">
        <f>IFERROR(#REF!/GAMSstern!AX49,"")</f>
        <v/>
      </c>
      <c r="AZ49" s="40" t="str">
        <f>IFERROR(#REF!/GAMSstern!AY49,"")</f>
        <v/>
      </c>
      <c r="BA49" s="40" t="str">
        <f>IFERROR(#REF!/GAMSstern!AZ49,"")</f>
        <v/>
      </c>
      <c r="BB49" s="40" t="str">
        <f>IFERROR(#REF!/GAMSstern!BA49,"")</f>
        <v/>
      </c>
      <c r="BC49" s="40" t="str">
        <f>IFERROR(#REF!/GAMSstern!BB49,"")</f>
        <v/>
      </c>
      <c r="BD49" s="40" t="str">
        <f>IFERROR(#REF!/GAMSstern!BC49,"")</f>
        <v/>
      </c>
      <c r="BE49" s="40" t="str">
        <f>IFERROR(#REF!/GAMSstern!BD49,"")</f>
        <v/>
      </c>
      <c r="BF49" s="40" t="str">
        <f>IFERROR(#REF!/GAMSstern!BE49,"")</f>
        <v/>
      </c>
      <c r="BG49" s="40" t="str">
        <f>IFERROR(#REF!/GAMSstern!BF49,"")</f>
        <v/>
      </c>
      <c r="BH49" s="40" t="str">
        <f>IFERROR(#REF!/GAMSstern!BG49,"")</f>
        <v/>
      </c>
      <c r="BI49" s="40" t="str">
        <f>IFERROR(#REF!/GAMSstern!BH49,"")</f>
        <v/>
      </c>
      <c r="BJ49" s="40" t="str">
        <f>IFERROR(#REF!/GAMSstern!BI49,"")</f>
        <v/>
      </c>
    </row>
    <row r="50" spans="1:62" x14ac:dyDescent="0.15">
      <c r="A50" t="e">
        <f>#REF!</f>
        <v>#REF!</v>
      </c>
      <c r="B50" t="str">
        <f>GAMSbase!A50</f>
        <v>Additive Scaling Coefficient in Utility Function</v>
      </c>
      <c r="C50" s="40" t="str">
        <f>IFERROR(#REF!/GAMSstern!B50,"")</f>
        <v/>
      </c>
      <c r="D50" s="40" t="str">
        <f>IFERROR(#REF!/GAMSstern!C50,"")</f>
        <v/>
      </c>
      <c r="E50" s="40" t="str">
        <f>IFERROR(#REF!/GAMSstern!D50,"")</f>
        <v/>
      </c>
      <c r="F50" s="40" t="str">
        <f>IFERROR(#REF!/GAMSstern!E50,"")</f>
        <v/>
      </c>
      <c r="G50" s="40" t="str">
        <f>IFERROR(#REF!/GAMSstern!F50,"")</f>
        <v/>
      </c>
      <c r="H50" s="40" t="str">
        <f>IFERROR(#REF!/GAMSstern!G50,"")</f>
        <v/>
      </c>
      <c r="I50" s="40" t="str">
        <f>IFERROR(#REF!/GAMSstern!H50,"")</f>
        <v/>
      </c>
      <c r="J50" s="40" t="str">
        <f>IFERROR(#REF!/GAMSstern!I50,"")</f>
        <v/>
      </c>
      <c r="K50" s="40" t="str">
        <f>IFERROR(#REF!/GAMSstern!J50,"")</f>
        <v/>
      </c>
      <c r="L50" s="40" t="str">
        <f>IFERROR(#REF!/GAMSstern!K50,"")</f>
        <v/>
      </c>
      <c r="M50" s="40" t="str">
        <f>IFERROR(#REF!/GAMSstern!L50,"")</f>
        <v/>
      </c>
      <c r="N50" s="40" t="str">
        <f>IFERROR(#REF!/GAMSstern!M50,"")</f>
        <v/>
      </c>
      <c r="O50" s="40" t="str">
        <f>IFERROR(#REF!/GAMSstern!N50,"")</f>
        <v/>
      </c>
      <c r="P50" s="40" t="str">
        <f>IFERROR(#REF!/GAMSstern!O50,"")</f>
        <v/>
      </c>
      <c r="Q50" s="40" t="str">
        <f>IFERROR(#REF!/GAMSstern!P50,"")</f>
        <v/>
      </c>
      <c r="R50" s="40" t="str">
        <f>IFERROR(#REF!/GAMSstern!Q50,"")</f>
        <v/>
      </c>
      <c r="S50" s="40" t="str">
        <f>IFERROR(#REF!/GAMSstern!R50,"")</f>
        <v/>
      </c>
      <c r="T50" s="40" t="str">
        <f>IFERROR(#REF!/GAMSstern!S50,"")</f>
        <v/>
      </c>
      <c r="U50" s="40" t="str">
        <f>IFERROR(#REF!/GAMSstern!T50,"")</f>
        <v/>
      </c>
      <c r="V50" s="40" t="str">
        <f>IFERROR(#REF!/GAMSstern!U50,"")</f>
        <v/>
      </c>
      <c r="W50" s="40" t="str">
        <f>IFERROR(#REF!/GAMSstern!V50,"")</f>
        <v/>
      </c>
      <c r="X50" s="40" t="str">
        <f>IFERROR(#REF!/GAMSstern!W50,"")</f>
        <v/>
      </c>
      <c r="Y50" s="40" t="str">
        <f>IFERROR(#REF!/GAMSstern!X50,"")</f>
        <v/>
      </c>
      <c r="Z50" s="40" t="str">
        <f>IFERROR(#REF!/GAMSstern!Y50,"")</f>
        <v/>
      </c>
      <c r="AA50" s="40" t="str">
        <f>IFERROR(#REF!/GAMSstern!Z50,"")</f>
        <v/>
      </c>
      <c r="AB50" s="40" t="str">
        <f>IFERROR(#REF!/GAMSstern!AA50,"")</f>
        <v/>
      </c>
      <c r="AC50" s="40" t="str">
        <f>IFERROR(#REF!/GAMSstern!AB50,"")</f>
        <v/>
      </c>
      <c r="AD50" s="40" t="str">
        <f>IFERROR(#REF!/GAMSstern!AC50,"")</f>
        <v/>
      </c>
      <c r="AE50" s="40" t="str">
        <f>IFERROR(#REF!/GAMSstern!AD50,"")</f>
        <v/>
      </c>
      <c r="AF50" s="40" t="str">
        <f>IFERROR(#REF!/GAMSstern!AE50,"")</f>
        <v/>
      </c>
      <c r="AG50" s="40" t="str">
        <f>IFERROR(#REF!/GAMSstern!AF50,"")</f>
        <v/>
      </c>
      <c r="AH50" s="40" t="str">
        <f>IFERROR(#REF!/GAMSstern!AG50,"")</f>
        <v/>
      </c>
      <c r="AI50" s="40" t="str">
        <f>IFERROR(#REF!/GAMSstern!AH50,"")</f>
        <v/>
      </c>
      <c r="AJ50" s="40" t="str">
        <f>IFERROR(#REF!/GAMSstern!AI50,"")</f>
        <v/>
      </c>
      <c r="AK50" s="40" t="str">
        <f>IFERROR(#REF!/GAMSstern!AJ50,"")</f>
        <v/>
      </c>
      <c r="AL50" s="40" t="str">
        <f>IFERROR(#REF!/GAMSstern!AK50,"")</f>
        <v/>
      </c>
      <c r="AM50" s="40" t="str">
        <f>IFERROR(#REF!/GAMSstern!AL50,"")</f>
        <v/>
      </c>
      <c r="AN50" s="40" t="str">
        <f>IFERROR(#REF!/GAMSstern!AM50,"")</f>
        <v/>
      </c>
      <c r="AO50" s="40" t="str">
        <f>IFERROR(#REF!/GAMSstern!AN50,"")</f>
        <v/>
      </c>
      <c r="AP50" s="40" t="str">
        <f>IFERROR(#REF!/GAMSstern!AO50,"")</f>
        <v/>
      </c>
      <c r="AQ50" s="40" t="str">
        <f>IFERROR(#REF!/GAMSstern!AP50,"")</f>
        <v/>
      </c>
      <c r="AR50" s="40" t="str">
        <f>IFERROR(#REF!/GAMSstern!AQ50,"")</f>
        <v/>
      </c>
      <c r="AS50" s="40" t="str">
        <f>IFERROR(#REF!/GAMSstern!AR50,"")</f>
        <v/>
      </c>
      <c r="AT50" s="40" t="str">
        <f>IFERROR(#REF!/GAMSstern!AS50,"")</f>
        <v/>
      </c>
      <c r="AU50" s="40" t="str">
        <f>IFERROR(#REF!/GAMSstern!AT50,"")</f>
        <v/>
      </c>
      <c r="AV50" s="40" t="str">
        <f>IFERROR(#REF!/GAMSstern!AU50,"")</f>
        <v/>
      </c>
      <c r="AW50" s="40" t="str">
        <f>IFERROR(#REF!/GAMSstern!AV50,"")</f>
        <v/>
      </c>
      <c r="AX50" s="40" t="str">
        <f>IFERROR(#REF!/GAMSstern!AW50,"")</f>
        <v/>
      </c>
      <c r="AY50" s="40" t="str">
        <f>IFERROR(#REF!/GAMSstern!AX50,"")</f>
        <v/>
      </c>
      <c r="AZ50" s="40" t="str">
        <f>IFERROR(#REF!/GAMSstern!AY50,"")</f>
        <v/>
      </c>
      <c r="BA50" s="40" t="str">
        <f>IFERROR(#REF!/GAMSstern!AZ50,"")</f>
        <v/>
      </c>
      <c r="BB50" s="40" t="str">
        <f>IFERROR(#REF!/GAMSstern!BA50,"")</f>
        <v/>
      </c>
      <c r="BC50" s="40" t="str">
        <f>IFERROR(#REF!/GAMSstern!BB50,"")</f>
        <v/>
      </c>
      <c r="BD50" s="40" t="str">
        <f>IFERROR(#REF!/GAMSstern!BC50,"")</f>
        <v/>
      </c>
      <c r="BE50" s="40" t="str">
        <f>IFERROR(#REF!/GAMSstern!BD50,"")</f>
        <v/>
      </c>
      <c r="BF50" s="40" t="str">
        <f>IFERROR(#REF!/GAMSstern!BE50,"")</f>
        <v/>
      </c>
      <c r="BG50" s="40" t="str">
        <f>IFERROR(#REF!/GAMSstern!BF50,"")</f>
        <v/>
      </c>
      <c r="BH50" s="40" t="str">
        <f>IFERROR(#REF!/GAMSstern!BG50,"")</f>
        <v/>
      </c>
      <c r="BI50" s="40" t="str">
        <f>IFERROR(#REF!/GAMSstern!BH50,"")</f>
        <v/>
      </c>
      <c r="BJ50" s="40" t="str">
        <f>IFERROR(#REF!/GAMSstern!BI50,"")</f>
        <v/>
      </c>
    </row>
    <row r="51" spans="1:62" x14ac:dyDescent="0.15">
      <c r="A51" t="e">
        <f>#REF!</f>
        <v>#REF!</v>
      </c>
      <c r="B51" t="str">
        <f>GAMSbase!A51</f>
        <v>Hotelling</v>
      </c>
      <c r="C51" s="40" t="str">
        <f>IFERROR(#REF!/GAMSstern!B51,"")</f>
        <v/>
      </c>
      <c r="D51" s="40" t="str">
        <f>IFERROR(#REF!/GAMSstern!C51,"")</f>
        <v/>
      </c>
      <c r="E51" s="40" t="str">
        <f>IFERROR(#REF!/GAMSstern!D51,"")</f>
        <v/>
      </c>
      <c r="F51" s="40" t="str">
        <f>IFERROR(#REF!/GAMSstern!E51,"")</f>
        <v/>
      </c>
      <c r="G51" s="40" t="str">
        <f>IFERROR(#REF!/GAMSstern!F51,"")</f>
        <v/>
      </c>
      <c r="H51" s="40" t="str">
        <f>IFERROR(#REF!/GAMSstern!G51,"")</f>
        <v/>
      </c>
      <c r="I51" s="40" t="str">
        <f>IFERROR(#REF!/GAMSstern!H51,"")</f>
        <v/>
      </c>
      <c r="J51" s="40" t="str">
        <f>IFERROR(#REF!/GAMSstern!I51,"")</f>
        <v/>
      </c>
      <c r="K51" s="40" t="str">
        <f>IFERROR(#REF!/GAMSstern!J51,"")</f>
        <v/>
      </c>
      <c r="L51" s="40" t="str">
        <f>IFERROR(#REF!/GAMSstern!K51,"")</f>
        <v/>
      </c>
      <c r="M51" s="40" t="str">
        <f>IFERROR(#REF!/GAMSstern!L51,"")</f>
        <v/>
      </c>
      <c r="N51" s="40" t="str">
        <f>IFERROR(#REF!/GAMSstern!M51,"")</f>
        <v/>
      </c>
      <c r="O51" s="40" t="str">
        <f>IFERROR(#REF!/GAMSstern!N51,"")</f>
        <v/>
      </c>
      <c r="P51" s="40" t="str">
        <f>IFERROR(#REF!/GAMSstern!O51,"")</f>
        <v/>
      </c>
      <c r="Q51" s="40" t="str">
        <f>IFERROR(#REF!/GAMSstern!P51,"")</f>
        <v/>
      </c>
      <c r="R51" s="40" t="str">
        <f>IFERROR(#REF!/GAMSstern!Q51,"")</f>
        <v/>
      </c>
      <c r="S51" s="40" t="str">
        <f>IFERROR(#REF!/GAMSstern!R51,"")</f>
        <v/>
      </c>
      <c r="T51" s="40" t="str">
        <f>IFERROR(#REF!/GAMSstern!S51,"")</f>
        <v/>
      </c>
      <c r="U51" s="40" t="str">
        <f>IFERROR(#REF!/GAMSstern!T51,"")</f>
        <v/>
      </c>
      <c r="V51" s="40" t="str">
        <f>IFERROR(#REF!/GAMSstern!U51,"")</f>
        <v/>
      </c>
      <c r="W51" s="40" t="str">
        <f>IFERROR(#REF!/GAMSstern!V51,"")</f>
        <v/>
      </c>
      <c r="X51" s="40" t="str">
        <f>IFERROR(#REF!/GAMSstern!W51,"")</f>
        <v/>
      </c>
      <c r="Y51" s="40" t="str">
        <f>IFERROR(#REF!/GAMSstern!X51,"")</f>
        <v/>
      </c>
      <c r="Z51" s="40" t="str">
        <f>IFERROR(#REF!/GAMSstern!Y51,"")</f>
        <v/>
      </c>
      <c r="AA51" s="40" t="str">
        <f>IFERROR(#REF!/GAMSstern!Z51,"")</f>
        <v/>
      </c>
      <c r="AB51" s="40" t="str">
        <f>IFERROR(#REF!/GAMSstern!AA51,"")</f>
        <v/>
      </c>
      <c r="AC51" s="40" t="str">
        <f>IFERROR(#REF!/GAMSstern!AB51,"")</f>
        <v/>
      </c>
      <c r="AD51" s="40" t="str">
        <f>IFERROR(#REF!/GAMSstern!AC51,"")</f>
        <v/>
      </c>
      <c r="AE51" s="40" t="str">
        <f>IFERROR(#REF!/GAMSstern!AD51,"")</f>
        <v/>
      </c>
      <c r="AF51" s="40" t="str">
        <f>IFERROR(#REF!/GAMSstern!AE51,"")</f>
        <v/>
      </c>
      <c r="AG51" s="40" t="str">
        <f>IFERROR(#REF!/GAMSstern!AF51,"")</f>
        <v/>
      </c>
      <c r="AH51" s="40" t="str">
        <f>IFERROR(#REF!/GAMSstern!AG51,"")</f>
        <v/>
      </c>
      <c r="AI51" s="40" t="str">
        <f>IFERROR(#REF!/GAMSstern!AH51,"")</f>
        <v/>
      </c>
      <c r="AJ51" s="40" t="str">
        <f>IFERROR(#REF!/GAMSstern!AI51,"")</f>
        <v/>
      </c>
      <c r="AK51" s="40" t="str">
        <f>IFERROR(#REF!/GAMSstern!AJ51,"")</f>
        <v/>
      </c>
      <c r="AL51" s="40" t="str">
        <f>IFERROR(#REF!/GAMSstern!AK51,"")</f>
        <v/>
      </c>
      <c r="AM51" s="40" t="str">
        <f>IFERROR(#REF!/GAMSstern!AL51,"")</f>
        <v/>
      </c>
      <c r="AN51" s="40" t="str">
        <f>IFERROR(#REF!/GAMSstern!AM51,"")</f>
        <v/>
      </c>
      <c r="AO51" s="40" t="str">
        <f>IFERROR(#REF!/GAMSstern!AN51,"")</f>
        <v/>
      </c>
      <c r="AP51" s="40" t="str">
        <f>IFERROR(#REF!/GAMSstern!AO51,"")</f>
        <v/>
      </c>
      <c r="AQ51" s="40" t="str">
        <f>IFERROR(#REF!/GAMSstern!AP51,"")</f>
        <v/>
      </c>
      <c r="AR51" s="40" t="str">
        <f>IFERROR(#REF!/GAMSstern!AQ51,"")</f>
        <v/>
      </c>
      <c r="AS51" s="40" t="str">
        <f>IFERROR(#REF!/GAMSstern!AR51,"")</f>
        <v/>
      </c>
      <c r="AT51" s="40" t="str">
        <f>IFERROR(#REF!/GAMSstern!AS51,"")</f>
        <v/>
      </c>
      <c r="AU51" s="40" t="str">
        <f>IFERROR(#REF!/GAMSstern!AT51,"")</f>
        <v/>
      </c>
      <c r="AV51" s="40" t="str">
        <f>IFERROR(#REF!/GAMSstern!AU51,"")</f>
        <v/>
      </c>
      <c r="AW51" s="40" t="str">
        <f>IFERROR(#REF!/GAMSstern!AV51,"")</f>
        <v/>
      </c>
      <c r="AX51" s="40" t="str">
        <f>IFERROR(#REF!/GAMSstern!AW51,"")</f>
        <v/>
      </c>
      <c r="AY51" s="40" t="str">
        <f>IFERROR(#REF!/GAMSstern!AX51,"")</f>
        <v/>
      </c>
      <c r="AZ51" s="40" t="str">
        <f>IFERROR(#REF!/GAMSstern!AY51,"")</f>
        <v/>
      </c>
      <c r="BA51" s="40" t="str">
        <f>IFERROR(#REF!/GAMSstern!AZ51,"")</f>
        <v/>
      </c>
      <c r="BB51" s="40" t="str">
        <f>IFERROR(#REF!/GAMSstern!BA51,"")</f>
        <v/>
      </c>
      <c r="BC51" s="40" t="str">
        <f>IFERROR(#REF!/GAMSstern!BB51,"")</f>
        <v/>
      </c>
      <c r="BD51" s="40" t="str">
        <f>IFERROR(#REF!/GAMSstern!BC51,"")</f>
        <v/>
      </c>
      <c r="BE51" s="40" t="str">
        <f>IFERROR(#REF!/GAMSstern!BD51,"")</f>
        <v/>
      </c>
      <c r="BF51" s="40" t="str">
        <f>IFERROR(#REF!/GAMSstern!BE51,"")</f>
        <v/>
      </c>
      <c r="BG51" s="40" t="str">
        <f>IFERROR(#REF!/GAMSstern!BF51,"")</f>
        <v/>
      </c>
      <c r="BH51" s="40" t="str">
        <f>IFERROR(#REF!/GAMSstern!BG51,"")</f>
        <v/>
      </c>
      <c r="BI51" s="40" t="str">
        <f>IFERROR(#REF!/GAMSstern!BH51,"")</f>
        <v/>
      </c>
      <c r="BJ51" s="40" t="str">
        <f>IFERROR(#REF!/GAMSstern!BI51,"")</f>
        <v/>
      </c>
    </row>
    <row r="52" spans="1:62" x14ac:dyDescent="0.15">
      <c r="A52" t="e">
        <f>#REF!</f>
        <v>#REF!</v>
      </c>
      <c r="B52" t="str">
        <f>GAMSbase!A52</f>
        <v>* POPULATION</v>
      </c>
      <c r="C52" s="40" t="str">
        <f>IFERROR(#REF!/GAMSstern!B52,"")</f>
        <v/>
      </c>
      <c r="D52" s="40" t="str">
        <f>IFERROR(#REF!/GAMSstern!C52,"")</f>
        <v/>
      </c>
      <c r="E52" s="40" t="str">
        <f>IFERROR(#REF!/GAMSstern!D52,"")</f>
        <v/>
      </c>
      <c r="F52" s="40" t="str">
        <f>IFERROR(#REF!/GAMSstern!E52,"")</f>
        <v/>
      </c>
      <c r="G52" s="40" t="str">
        <f>IFERROR(#REF!/GAMSstern!F52,"")</f>
        <v/>
      </c>
      <c r="H52" s="40" t="str">
        <f>IFERROR(#REF!/GAMSstern!G52,"")</f>
        <v/>
      </c>
      <c r="I52" s="40" t="str">
        <f>IFERROR(#REF!/GAMSstern!H52,"")</f>
        <v/>
      </c>
      <c r="J52" s="40" t="str">
        <f>IFERROR(#REF!/GAMSstern!I52,"")</f>
        <v/>
      </c>
      <c r="K52" s="40" t="str">
        <f>IFERROR(#REF!/GAMSstern!J52,"")</f>
        <v/>
      </c>
      <c r="L52" s="40" t="str">
        <f>IFERROR(#REF!/GAMSstern!K52,"")</f>
        <v/>
      </c>
      <c r="M52" s="40" t="str">
        <f>IFERROR(#REF!/GAMSstern!L52,"")</f>
        <v/>
      </c>
      <c r="N52" s="40" t="str">
        <f>IFERROR(#REF!/GAMSstern!M52,"")</f>
        <v/>
      </c>
      <c r="O52" s="40" t="str">
        <f>IFERROR(#REF!/GAMSstern!N52,"")</f>
        <v/>
      </c>
      <c r="P52" s="40" t="str">
        <f>IFERROR(#REF!/GAMSstern!O52,"")</f>
        <v/>
      </c>
      <c r="Q52" s="40" t="str">
        <f>IFERROR(#REF!/GAMSstern!P52,"")</f>
        <v/>
      </c>
      <c r="R52" s="40" t="str">
        <f>IFERROR(#REF!/GAMSstern!Q52,"")</f>
        <v/>
      </c>
      <c r="S52" s="40" t="str">
        <f>IFERROR(#REF!/GAMSstern!R52,"")</f>
        <v/>
      </c>
      <c r="T52" s="40" t="str">
        <f>IFERROR(#REF!/GAMSstern!S52,"")</f>
        <v/>
      </c>
      <c r="U52" s="40" t="str">
        <f>IFERROR(#REF!/GAMSstern!T52,"")</f>
        <v/>
      </c>
      <c r="V52" s="40" t="str">
        <f>IFERROR(#REF!/GAMSstern!U52,"")</f>
        <v/>
      </c>
      <c r="W52" s="40" t="str">
        <f>IFERROR(#REF!/GAMSstern!V52,"")</f>
        <v/>
      </c>
      <c r="X52" s="40" t="str">
        <f>IFERROR(#REF!/GAMSstern!W52,"")</f>
        <v/>
      </c>
      <c r="Y52" s="40" t="str">
        <f>IFERROR(#REF!/GAMSstern!X52,"")</f>
        <v/>
      </c>
      <c r="Z52" s="40" t="str">
        <f>IFERROR(#REF!/GAMSstern!Y52,"")</f>
        <v/>
      </c>
      <c r="AA52" s="40" t="str">
        <f>IFERROR(#REF!/GAMSstern!Z52,"")</f>
        <v/>
      </c>
      <c r="AB52" s="40" t="str">
        <f>IFERROR(#REF!/GAMSstern!AA52,"")</f>
        <v/>
      </c>
      <c r="AC52" s="40" t="str">
        <f>IFERROR(#REF!/GAMSstern!AB52,"")</f>
        <v/>
      </c>
      <c r="AD52" s="40" t="str">
        <f>IFERROR(#REF!/GAMSstern!AC52,"")</f>
        <v/>
      </c>
      <c r="AE52" s="40" t="str">
        <f>IFERROR(#REF!/GAMSstern!AD52,"")</f>
        <v/>
      </c>
      <c r="AF52" s="40" t="str">
        <f>IFERROR(#REF!/GAMSstern!AE52,"")</f>
        <v/>
      </c>
      <c r="AG52" s="40" t="str">
        <f>IFERROR(#REF!/GAMSstern!AF52,"")</f>
        <v/>
      </c>
      <c r="AH52" s="40" t="str">
        <f>IFERROR(#REF!/GAMSstern!AG52,"")</f>
        <v/>
      </c>
      <c r="AI52" s="40" t="str">
        <f>IFERROR(#REF!/GAMSstern!AH52,"")</f>
        <v/>
      </c>
      <c r="AJ52" s="40" t="str">
        <f>IFERROR(#REF!/GAMSstern!AI52,"")</f>
        <v/>
      </c>
      <c r="AK52" s="40" t="str">
        <f>IFERROR(#REF!/GAMSstern!AJ52,"")</f>
        <v/>
      </c>
      <c r="AL52" s="40" t="str">
        <f>IFERROR(#REF!/GAMSstern!AK52,"")</f>
        <v/>
      </c>
      <c r="AM52" s="40" t="str">
        <f>IFERROR(#REF!/GAMSstern!AL52,"")</f>
        <v/>
      </c>
      <c r="AN52" s="40" t="str">
        <f>IFERROR(#REF!/GAMSstern!AM52,"")</f>
        <v/>
      </c>
      <c r="AO52" s="40" t="str">
        <f>IFERROR(#REF!/GAMSstern!AN52,"")</f>
        <v/>
      </c>
      <c r="AP52" s="40" t="str">
        <f>IFERROR(#REF!/GAMSstern!AO52,"")</f>
        <v/>
      </c>
      <c r="AQ52" s="40" t="str">
        <f>IFERROR(#REF!/GAMSstern!AP52,"")</f>
        <v/>
      </c>
      <c r="AR52" s="40" t="str">
        <f>IFERROR(#REF!/GAMSstern!AQ52,"")</f>
        <v/>
      </c>
      <c r="AS52" s="40" t="str">
        <f>IFERROR(#REF!/GAMSstern!AR52,"")</f>
        <v/>
      </c>
      <c r="AT52" s="40" t="str">
        <f>IFERROR(#REF!/GAMSstern!AS52,"")</f>
        <v/>
      </c>
      <c r="AU52" s="40" t="str">
        <f>IFERROR(#REF!/GAMSstern!AT52,"")</f>
        <v/>
      </c>
      <c r="AV52" s="40" t="str">
        <f>IFERROR(#REF!/GAMSstern!AU52,"")</f>
        <v/>
      </c>
      <c r="AW52" s="40" t="str">
        <f>IFERROR(#REF!/GAMSstern!AV52,"")</f>
        <v/>
      </c>
      <c r="AX52" s="40" t="str">
        <f>IFERROR(#REF!/GAMSstern!AW52,"")</f>
        <v/>
      </c>
      <c r="AY52" s="40" t="str">
        <f>IFERROR(#REF!/GAMSstern!AX52,"")</f>
        <v/>
      </c>
      <c r="AZ52" s="40" t="str">
        <f>IFERROR(#REF!/GAMSstern!AY52,"")</f>
        <v/>
      </c>
      <c r="BA52" s="40" t="str">
        <f>IFERROR(#REF!/GAMSstern!AZ52,"")</f>
        <v/>
      </c>
      <c r="BB52" s="40" t="str">
        <f>IFERROR(#REF!/GAMSstern!BA52,"")</f>
        <v/>
      </c>
      <c r="BC52" s="40" t="str">
        <f>IFERROR(#REF!/GAMSstern!BB52,"")</f>
        <v/>
      </c>
      <c r="BD52" s="40" t="str">
        <f>IFERROR(#REF!/GAMSstern!BC52,"")</f>
        <v/>
      </c>
      <c r="BE52" s="40" t="str">
        <f>IFERROR(#REF!/GAMSstern!BD52,"")</f>
        <v/>
      </c>
      <c r="BF52" s="40" t="str">
        <f>IFERROR(#REF!/GAMSstern!BE52,"")</f>
        <v/>
      </c>
      <c r="BG52" s="40" t="str">
        <f>IFERROR(#REF!/GAMSstern!BF52,"")</f>
        <v/>
      </c>
      <c r="BH52" s="40" t="str">
        <f>IFERROR(#REF!/GAMSstern!BG52,"")</f>
        <v/>
      </c>
      <c r="BI52" s="40" t="str">
        <f>IFERROR(#REF!/GAMSstern!BH52,"")</f>
        <v/>
      </c>
      <c r="BJ52" s="40" t="str">
        <f>IFERROR(#REF!/GAMSstern!BI52,"")</f>
        <v/>
      </c>
    </row>
    <row r="53" spans="1:62" x14ac:dyDescent="0.15">
      <c r="A53" t="e">
        <f>#REF!</f>
        <v>#REF!</v>
      </c>
      <c r="B53" t="str">
        <f>GAMSbase!A53</f>
        <v>Population (millions)</v>
      </c>
      <c r="C53" s="40" t="str">
        <f>IFERROR(#REF!/GAMSstern!B53,"")</f>
        <v/>
      </c>
      <c r="D53" s="40" t="str">
        <f>IFERROR(#REF!/GAMSstern!C53,"")</f>
        <v/>
      </c>
      <c r="E53" s="40" t="str">
        <f>IFERROR(#REF!/GAMSstern!D53,"")</f>
        <v/>
      </c>
      <c r="F53" s="40" t="str">
        <f>IFERROR(#REF!/GAMSstern!E53,"")</f>
        <v/>
      </c>
      <c r="G53" s="40" t="str">
        <f>IFERROR(#REF!/GAMSstern!F53,"")</f>
        <v/>
      </c>
      <c r="H53" s="40" t="str">
        <f>IFERROR(#REF!/GAMSstern!G53,"")</f>
        <v/>
      </c>
      <c r="I53" s="40" t="str">
        <f>IFERROR(#REF!/GAMSstern!H53,"")</f>
        <v/>
      </c>
      <c r="J53" s="40" t="str">
        <f>IFERROR(#REF!/GAMSstern!I53,"")</f>
        <v/>
      </c>
      <c r="K53" s="40" t="str">
        <f>IFERROR(#REF!/GAMSstern!J53,"")</f>
        <v/>
      </c>
      <c r="L53" s="40" t="str">
        <f>IFERROR(#REF!/GAMSstern!K53,"")</f>
        <v/>
      </c>
      <c r="M53" s="40" t="str">
        <f>IFERROR(#REF!/GAMSstern!L53,"")</f>
        <v/>
      </c>
      <c r="N53" s="40" t="str">
        <f>IFERROR(#REF!/GAMSstern!M53,"")</f>
        <v/>
      </c>
      <c r="O53" s="40" t="str">
        <f>IFERROR(#REF!/GAMSstern!N53,"")</f>
        <v/>
      </c>
      <c r="P53" s="40" t="str">
        <f>IFERROR(#REF!/GAMSstern!O53,"")</f>
        <v/>
      </c>
      <c r="Q53" s="40" t="str">
        <f>IFERROR(#REF!/GAMSstern!P53,"")</f>
        <v/>
      </c>
      <c r="R53" s="40" t="str">
        <f>IFERROR(#REF!/GAMSstern!Q53,"")</f>
        <v/>
      </c>
      <c r="S53" s="40" t="str">
        <f>IFERROR(#REF!/GAMSstern!R53,"")</f>
        <v/>
      </c>
      <c r="T53" s="40" t="str">
        <f>IFERROR(#REF!/GAMSstern!S53,"")</f>
        <v/>
      </c>
      <c r="U53" s="40" t="str">
        <f>IFERROR(#REF!/GAMSstern!T53,"")</f>
        <v/>
      </c>
      <c r="V53" s="40" t="str">
        <f>IFERROR(#REF!/GAMSstern!U53,"")</f>
        <v/>
      </c>
      <c r="W53" s="40" t="str">
        <f>IFERROR(#REF!/GAMSstern!V53,"")</f>
        <v/>
      </c>
      <c r="X53" s="40" t="str">
        <f>IFERROR(#REF!/GAMSstern!W53,"")</f>
        <v/>
      </c>
      <c r="Y53" s="40" t="str">
        <f>IFERROR(#REF!/GAMSstern!X53,"")</f>
        <v/>
      </c>
      <c r="Z53" s="40" t="str">
        <f>IFERROR(#REF!/GAMSstern!Y53,"")</f>
        <v/>
      </c>
      <c r="AA53" s="40" t="str">
        <f>IFERROR(#REF!/GAMSstern!Z53,"")</f>
        <v/>
      </c>
      <c r="AB53" s="40" t="str">
        <f>IFERROR(#REF!/GAMSstern!AA53,"")</f>
        <v/>
      </c>
      <c r="AC53" s="40" t="str">
        <f>IFERROR(#REF!/GAMSstern!AB53,"")</f>
        <v/>
      </c>
      <c r="AD53" s="40" t="str">
        <f>IFERROR(#REF!/GAMSstern!AC53,"")</f>
        <v/>
      </c>
      <c r="AE53" s="40" t="str">
        <f>IFERROR(#REF!/GAMSstern!AD53,"")</f>
        <v/>
      </c>
      <c r="AF53" s="40" t="str">
        <f>IFERROR(#REF!/GAMSstern!AE53,"")</f>
        <v/>
      </c>
      <c r="AG53" s="40" t="str">
        <f>IFERROR(#REF!/GAMSstern!AF53,"")</f>
        <v/>
      </c>
      <c r="AH53" s="40" t="str">
        <f>IFERROR(#REF!/GAMSstern!AG53,"")</f>
        <v/>
      </c>
      <c r="AI53" s="40" t="str">
        <f>IFERROR(#REF!/GAMSstern!AH53,"")</f>
        <v/>
      </c>
      <c r="AJ53" s="40" t="str">
        <f>IFERROR(#REF!/GAMSstern!AI53,"")</f>
        <v/>
      </c>
      <c r="AK53" s="40" t="str">
        <f>IFERROR(#REF!/GAMSstern!AJ53,"")</f>
        <v/>
      </c>
      <c r="AL53" s="40" t="str">
        <f>IFERROR(#REF!/GAMSstern!AK53,"")</f>
        <v/>
      </c>
      <c r="AM53" s="40" t="str">
        <f>IFERROR(#REF!/GAMSstern!AL53,"")</f>
        <v/>
      </c>
      <c r="AN53" s="40" t="str">
        <f>IFERROR(#REF!/GAMSstern!AM53,"")</f>
        <v/>
      </c>
      <c r="AO53" s="40" t="str">
        <f>IFERROR(#REF!/GAMSstern!AN53,"")</f>
        <v/>
      </c>
      <c r="AP53" s="40" t="str">
        <f>IFERROR(#REF!/GAMSstern!AO53,"")</f>
        <v/>
      </c>
      <c r="AQ53" s="40" t="str">
        <f>IFERROR(#REF!/GAMSstern!AP53,"")</f>
        <v/>
      </c>
      <c r="AR53" s="40" t="str">
        <f>IFERROR(#REF!/GAMSstern!AQ53,"")</f>
        <v/>
      </c>
      <c r="AS53" s="40" t="str">
        <f>IFERROR(#REF!/GAMSstern!AR53,"")</f>
        <v/>
      </c>
      <c r="AT53" s="40" t="str">
        <f>IFERROR(#REF!/GAMSstern!AS53,"")</f>
        <v/>
      </c>
      <c r="AU53" s="40" t="str">
        <f>IFERROR(#REF!/GAMSstern!AT53,"")</f>
        <v/>
      </c>
      <c r="AV53" s="40" t="str">
        <f>IFERROR(#REF!/GAMSstern!AU53,"")</f>
        <v/>
      </c>
      <c r="AW53" s="40" t="str">
        <f>IFERROR(#REF!/GAMSstern!AV53,"")</f>
        <v/>
      </c>
      <c r="AX53" s="40" t="str">
        <f>IFERROR(#REF!/GAMSstern!AW53,"")</f>
        <v/>
      </c>
      <c r="AY53" s="40" t="str">
        <f>IFERROR(#REF!/GAMSstern!AX53,"")</f>
        <v/>
      </c>
      <c r="AZ53" s="40" t="str">
        <f>IFERROR(#REF!/GAMSstern!AY53,"")</f>
        <v/>
      </c>
      <c r="BA53" s="40" t="str">
        <f>IFERROR(#REF!/GAMSstern!AZ53,"")</f>
        <v/>
      </c>
      <c r="BB53" s="40" t="str">
        <f>IFERROR(#REF!/GAMSstern!BA53,"")</f>
        <v/>
      </c>
      <c r="BC53" s="40" t="str">
        <f>IFERROR(#REF!/GAMSstern!BB53,"")</f>
        <v/>
      </c>
      <c r="BD53" s="40" t="str">
        <f>IFERROR(#REF!/GAMSstern!BC53,"")</f>
        <v/>
      </c>
      <c r="BE53" s="40" t="str">
        <f>IFERROR(#REF!/GAMSstern!BD53,"")</f>
        <v/>
      </c>
      <c r="BF53" s="40" t="str">
        <f>IFERROR(#REF!/GAMSstern!BE53,"")</f>
        <v/>
      </c>
      <c r="BG53" s="40" t="str">
        <f>IFERROR(#REF!/GAMSstern!BF53,"")</f>
        <v/>
      </c>
      <c r="BH53" s="40" t="str">
        <f>IFERROR(#REF!/GAMSstern!BG53,"")</f>
        <v/>
      </c>
      <c r="BI53" s="40" t="str">
        <f>IFERROR(#REF!/GAMSstern!BH53,"")</f>
        <v/>
      </c>
      <c r="BJ53" s="40" t="str">
        <f>IFERROR(#REF!/GAMSstern!BI53,"")</f>
        <v/>
      </c>
    </row>
    <row r="54" spans="1:62" x14ac:dyDescent="0.15">
      <c r="A54" t="e">
        <f>#REF!</f>
        <v>#REF!</v>
      </c>
      <c r="B54" t="str">
        <f>GAMSbase!A54</f>
        <v>Rate of Population Growth (per period)</v>
      </c>
      <c r="C54" s="40" t="str">
        <f>IFERROR(#REF!/GAMSstern!B54,"")</f>
        <v/>
      </c>
      <c r="D54" s="40" t="str">
        <f>IFERROR(#REF!/GAMSstern!C54,"")</f>
        <v/>
      </c>
      <c r="E54" s="40" t="str">
        <f>IFERROR(#REF!/GAMSstern!D54,"")</f>
        <v/>
      </c>
      <c r="F54" s="40" t="str">
        <f>IFERROR(#REF!/GAMSstern!E54,"")</f>
        <v/>
      </c>
      <c r="G54" s="40" t="str">
        <f>IFERROR(#REF!/GAMSstern!F54,"")</f>
        <v/>
      </c>
      <c r="H54" s="40" t="str">
        <f>IFERROR(#REF!/GAMSstern!G54,"")</f>
        <v/>
      </c>
      <c r="I54" s="40" t="str">
        <f>IFERROR(#REF!/GAMSstern!H54,"")</f>
        <v/>
      </c>
      <c r="J54" s="40" t="str">
        <f>IFERROR(#REF!/GAMSstern!I54,"")</f>
        <v/>
      </c>
      <c r="K54" s="40" t="str">
        <f>IFERROR(#REF!/GAMSstern!J54,"")</f>
        <v/>
      </c>
      <c r="L54" s="40" t="str">
        <f>IFERROR(#REF!/GAMSstern!K54,"")</f>
        <v/>
      </c>
      <c r="M54" s="40" t="str">
        <f>IFERROR(#REF!/GAMSstern!L54,"")</f>
        <v/>
      </c>
      <c r="N54" s="40" t="str">
        <f>IFERROR(#REF!/GAMSstern!M54,"")</f>
        <v/>
      </c>
      <c r="O54" s="40" t="str">
        <f>IFERROR(#REF!/GAMSstern!N54,"")</f>
        <v/>
      </c>
      <c r="P54" s="40" t="str">
        <f>IFERROR(#REF!/GAMSstern!O54,"")</f>
        <v/>
      </c>
      <c r="Q54" s="40" t="str">
        <f>IFERROR(#REF!/GAMSstern!P54,"")</f>
        <v/>
      </c>
      <c r="R54" s="40" t="str">
        <f>IFERROR(#REF!/GAMSstern!Q54,"")</f>
        <v/>
      </c>
      <c r="S54" s="40" t="str">
        <f>IFERROR(#REF!/GAMSstern!R54,"")</f>
        <v/>
      </c>
      <c r="T54" s="40" t="str">
        <f>IFERROR(#REF!/GAMSstern!S54,"")</f>
        <v/>
      </c>
      <c r="U54" s="40" t="str">
        <f>IFERROR(#REF!/GAMSstern!T54,"")</f>
        <v/>
      </c>
      <c r="V54" s="40" t="str">
        <f>IFERROR(#REF!/GAMSstern!U54,"")</f>
        <v/>
      </c>
      <c r="W54" s="40" t="str">
        <f>IFERROR(#REF!/GAMSstern!V54,"")</f>
        <v/>
      </c>
      <c r="X54" s="40" t="str">
        <f>IFERROR(#REF!/GAMSstern!W54,"")</f>
        <v/>
      </c>
      <c r="Y54" s="40" t="str">
        <f>IFERROR(#REF!/GAMSstern!X54,"")</f>
        <v/>
      </c>
      <c r="Z54" s="40" t="str">
        <f>IFERROR(#REF!/GAMSstern!Y54,"")</f>
        <v/>
      </c>
      <c r="AA54" s="40" t="str">
        <f>IFERROR(#REF!/GAMSstern!Z54,"")</f>
        <v/>
      </c>
      <c r="AB54" s="40" t="str">
        <f>IFERROR(#REF!/GAMSstern!AA54,"")</f>
        <v/>
      </c>
      <c r="AC54" s="40" t="str">
        <f>IFERROR(#REF!/GAMSstern!AB54,"")</f>
        <v/>
      </c>
      <c r="AD54" s="40" t="str">
        <f>IFERROR(#REF!/GAMSstern!AC54,"")</f>
        <v/>
      </c>
      <c r="AE54" s="40" t="str">
        <f>IFERROR(#REF!/GAMSstern!AD54,"")</f>
        <v/>
      </c>
      <c r="AF54" s="40" t="str">
        <f>IFERROR(#REF!/GAMSstern!AE54,"")</f>
        <v/>
      </c>
      <c r="AG54" s="40" t="str">
        <f>IFERROR(#REF!/GAMSstern!AF54,"")</f>
        <v/>
      </c>
      <c r="AH54" s="40" t="str">
        <f>IFERROR(#REF!/GAMSstern!AG54,"")</f>
        <v/>
      </c>
      <c r="AI54" s="40" t="str">
        <f>IFERROR(#REF!/GAMSstern!AH54,"")</f>
        <v/>
      </c>
      <c r="AJ54" s="40" t="str">
        <f>IFERROR(#REF!/GAMSstern!AI54,"")</f>
        <v/>
      </c>
      <c r="AK54" s="40" t="str">
        <f>IFERROR(#REF!/GAMSstern!AJ54,"")</f>
        <v/>
      </c>
      <c r="AL54" s="40" t="str">
        <f>IFERROR(#REF!/GAMSstern!AK54,"")</f>
        <v/>
      </c>
      <c r="AM54" s="40" t="str">
        <f>IFERROR(#REF!/GAMSstern!AL54,"")</f>
        <v/>
      </c>
      <c r="AN54" s="40" t="str">
        <f>IFERROR(#REF!/GAMSstern!AM54,"")</f>
        <v/>
      </c>
      <c r="AO54" s="40" t="str">
        <f>IFERROR(#REF!/GAMSstern!AN54,"")</f>
        <v/>
      </c>
      <c r="AP54" s="40" t="str">
        <f>IFERROR(#REF!/GAMSstern!AO54,"")</f>
        <v/>
      </c>
      <c r="AQ54" s="40" t="str">
        <f>IFERROR(#REF!/GAMSstern!AP54,"")</f>
        <v/>
      </c>
      <c r="AR54" s="40" t="str">
        <f>IFERROR(#REF!/GAMSstern!AQ54,"")</f>
        <v/>
      </c>
      <c r="AS54" s="40" t="str">
        <f>IFERROR(#REF!/GAMSstern!AR54,"")</f>
        <v/>
      </c>
      <c r="AT54" s="40" t="str">
        <f>IFERROR(#REF!/GAMSstern!AS54,"")</f>
        <v/>
      </c>
      <c r="AU54" s="40" t="str">
        <f>IFERROR(#REF!/GAMSstern!AT54,"")</f>
        <v/>
      </c>
      <c r="AV54" s="40" t="str">
        <f>IFERROR(#REF!/GAMSstern!AU54,"")</f>
        <v/>
      </c>
      <c r="AW54" s="40" t="str">
        <f>IFERROR(#REF!/GAMSstern!AV54,"")</f>
        <v/>
      </c>
      <c r="AX54" s="40" t="str">
        <f>IFERROR(#REF!/GAMSstern!AW54,"")</f>
        <v/>
      </c>
      <c r="AY54" s="40" t="str">
        <f>IFERROR(#REF!/GAMSstern!AX54,"")</f>
        <v/>
      </c>
      <c r="AZ54" s="40" t="str">
        <f>IFERROR(#REF!/GAMSstern!AY54,"")</f>
        <v/>
      </c>
      <c r="BA54" s="40" t="str">
        <f>IFERROR(#REF!/GAMSstern!AZ54,"")</f>
        <v/>
      </c>
      <c r="BB54" s="40" t="str">
        <f>IFERROR(#REF!/GAMSstern!BA54,"")</f>
        <v/>
      </c>
      <c r="BC54" s="40" t="str">
        <f>IFERROR(#REF!/GAMSstern!BB54,"")</f>
        <v/>
      </c>
      <c r="BD54" s="40" t="str">
        <f>IFERROR(#REF!/GAMSstern!BC54,"")</f>
        <v/>
      </c>
      <c r="BE54" s="40" t="str">
        <f>IFERROR(#REF!/GAMSstern!BD54,"")</f>
        <v/>
      </c>
      <c r="BF54" s="40" t="str">
        <f>IFERROR(#REF!/GAMSstern!BE54,"")</f>
        <v/>
      </c>
      <c r="BG54" s="40" t="str">
        <f>IFERROR(#REF!/GAMSstern!BF54,"")</f>
        <v/>
      </c>
      <c r="BH54" s="40" t="str">
        <f>IFERROR(#REF!/GAMSstern!BG54,"")</f>
        <v/>
      </c>
      <c r="BI54" s="40" t="str">
        <f>IFERROR(#REF!/GAMSstern!BH54,"")</f>
        <v/>
      </c>
      <c r="BJ54" s="40" t="str">
        <f>IFERROR(#REF!/GAMSstern!BI54,"")</f>
        <v/>
      </c>
    </row>
    <row r="55" spans="1:62" x14ac:dyDescent="0.15">
      <c r="A55" t="e">
        <f>#REF!</f>
        <v>#REF!</v>
      </c>
      <c r="B55" t="str">
        <f>GAMSbase!A55</f>
        <v>** Global Parameters</v>
      </c>
      <c r="C55" s="40" t="str">
        <f>IFERROR(#REF!/GAMSstern!B55,"")</f>
        <v/>
      </c>
      <c r="D55" s="40" t="str">
        <f>IFERROR(#REF!/GAMSstern!C55,"")</f>
        <v/>
      </c>
      <c r="E55" s="40" t="str">
        <f>IFERROR(#REF!/GAMSstern!D55,"")</f>
        <v/>
      </c>
      <c r="F55" s="40" t="str">
        <f>IFERROR(#REF!/GAMSstern!E55,"")</f>
        <v/>
      </c>
      <c r="G55" s="40" t="str">
        <f>IFERROR(#REF!/GAMSstern!F55,"")</f>
        <v/>
      </c>
      <c r="H55" s="40" t="str">
        <f>IFERROR(#REF!/GAMSstern!G55,"")</f>
        <v/>
      </c>
      <c r="I55" s="40" t="str">
        <f>IFERROR(#REF!/GAMSstern!H55,"")</f>
        <v/>
      </c>
      <c r="J55" s="40" t="str">
        <f>IFERROR(#REF!/GAMSstern!I55,"")</f>
        <v/>
      </c>
      <c r="K55" s="40" t="str">
        <f>IFERROR(#REF!/GAMSstern!J55,"")</f>
        <v/>
      </c>
      <c r="L55" s="40" t="str">
        <f>IFERROR(#REF!/GAMSstern!K55,"")</f>
        <v/>
      </c>
      <c r="M55" s="40" t="str">
        <f>IFERROR(#REF!/GAMSstern!L55,"")</f>
        <v/>
      </c>
      <c r="N55" s="40" t="str">
        <f>IFERROR(#REF!/GAMSstern!M55,"")</f>
        <v/>
      </c>
      <c r="O55" s="40" t="str">
        <f>IFERROR(#REF!/GAMSstern!N55,"")</f>
        <v/>
      </c>
      <c r="P55" s="40" t="str">
        <f>IFERROR(#REF!/GAMSstern!O55,"")</f>
        <v/>
      </c>
      <c r="Q55" s="40" t="str">
        <f>IFERROR(#REF!/GAMSstern!P55,"")</f>
        <v/>
      </c>
      <c r="R55" s="40" t="str">
        <f>IFERROR(#REF!/GAMSstern!Q55,"")</f>
        <v/>
      </c>
      <c r="S55" s="40" t="str">
        <f>IFERROR(#REF!/GAMSstern!R55,"")</f>
        <v/>
      </c>
      <c r="T55" s="40" t="str">
        <f>IFERROR(#REF!/GAMSstern!S55,"")</f>
        <v/>
      </c>
      <c r="U55" s="40" t="str">
        <f>IFERROR(#REF!/GAMSstern!T55,"")</f>
        <v/>
      </c>
      <c r="V55" s="40" t="str">
        <f>IFERROR(#REF!/GAMSstern!U55,"")</f>
        <v/>
      </c>
      <c r="W55" s="40" t="str">
        <f>IFERROR(#REF!/GAMSstern!V55,"")</f>
        <v/>
      </c>
      <c r="X55" s="40" t="str">
        <f>IFERROR(#REF!/GAMSstern!W55,"")</f>
        <v/>
      </c>
      <c r="Y55" s="40" t="str">
        <f>IFERROR(#REF!/GAMSstern!X55,"")</f>
        <v/>
      </c>
      <c r="Z55" s="40" t="str">
        <f>IFERROR(#REF!/GAMSstern!Y55,"")</f>
        <v/>
      </c>
      <c r="AA55" s="40" t="str">
        <f>IFERROR(#REF!/GAMSstern!Z55,"")</f>
        <v/>
      </c>
      <c r="AB55" s="40" t="str">
        <f>IFERROR(#REF!/GAMSstern!AA55,"")</f>
        <v/>
      </c>
      <c r="AC55" s="40" t="str">
        <f>IFERROR(#REF!/GAMSstern!AB55,"")</f>
        <v/>
      </c>
      <c r="AD55" s="40" t="str">
        <f>IFERROR(#REF!/GAMSstern!AC55,"")</f>
        <v/>
      </c>
      <c r="AE55" s="40" t="str">
        <f>IFERROR(#REF!/GAMSstern!AD55,"")</f>
        <v/>
      </c>
      <c r="AF55" s="40" t="str">
        <f>IFERROR(#REF!/GAMSstern!AE55,"")</f>
        <v/>
      </c>
      <c r="AG55" s="40" t="str">
        <f>IFERROR(#REF!/GAMSstern!AF55,"")</f>
        <v/>
      </c>
      <c r="AH55" s="40" t="str">
        <f>IFERROR(#REF!/GAMSstern!AG55,"")</f>
        <v/>
      </c>
      <c r="AI55" s="40" t="str">
        <f>IFERROR(#REF!/GAMSstern!AH55,"")</f>
        <v/>
      </c>
      <c r="AJ55" s="40" t="str">
        <f>IFERROR(#REF!/GAMSstern!AI55,"")</f>
        <v/>
      </c>
      <c r="AK55" s="40" t="str">
        <f>IFERROR(#REF!/GAMSstern!AJ55,"")</f>
        <v/>
      </c>
      <c r="AL55" s="40" t="str">
        <f>IFERROR(#REF!/GAMSstern!AK55,"")</f>
        <v/>
      </c>
      <c r="AM55" s="40" t="str">
        <f>IFERROR(#REF!/GAMSstern!AL55,"")</f>
        <v/>
      </c>
      <c r="AN55" s="40" t="str">
        <f>IFERROR(#REF!/GAMSstern!AM55,"")</f>
        <v/>
      </c>
      <c r="AO55" s="40" t="str">
        <f>IFERROR(#REF!/GAMSstern!AN55,"")</f>
        <v/>
      </c>
      <c r="AP55" s="40" t="str">
        <f>IFERROR(#REF!/GAMSstern!AO55,"")</f>
        <v/>
      </c>
      <c r="AQ55" s="40" t="str">
        <f>IFERROR(#REF!/GAMSstern!AP55,"")</f>
        <v/>
      </c>
      <c r="AR55" s="40" t="str">
        <f>IFERROR(#REF!/GAMSstern!AQ55,"")</f>
        <v/>
      </c>
      <c r="AS55" s="40" t="str">
        <f>IFERROR(#REF!/GAMSstern!AR55,"")</f>
        <v/>
      </c>
      <c r="AT55" s="40" t="str">
        <f>IFERROR(#REF!/GAMSstern!AS55,"")</f>
        <v/>
      </c>
      <c r="AU55" s="40" t="str">
        <f>IFERROR(#REF!/GAMSstern!AT55,"")</f>
        <v/>
      </c>
      <c r="AV55" s="40" t="str">
        <f>IFERROR(#REF!/GAMSstern!AU55,"")</f>
        <v/>
      </c>
      <c r="AW55" s="40" t="str">
        <f>IFERROR(#REF!/GAMSstern!AV55,"")</f>
        <v/>
      </c>
      <c r="AX55" s="40" t="str">
        <f>IFERROR(#REF!/GAMSstern!AW55,"")</f>
        <v/>
      </c>
      <c r="AY55" s="40" t="str">
        <f>IFERROR(#REF!/GAMSstern!AX55,"")</f>
        <v/>
      </c>
      <c r="AZ55" s="40" t="str">
        <f>IFERROR(#REF!/GAMSstern!AY55,"")</f>
        <v/>
      </c>
      <c r="BA55" s="40" t="str">
        <f>IFERROR(#REF!/GAMSstern!AZ55,"")</f>
        <v/>
      </c>
      <c r="BB55" s="40" t="str">
        <f>IFERROR(#REF!/GAMSstern!BA55,"")</f>
        <v/>
      </c>
      <c r="BC55" s="40" t="str">
        <f>IFERROR(#REF!/GAMSstern!BB55,"")</f>
        <v/>
      </c>
      <c r="BD55" s="40" t="str">
        <f>IFERROR(#REF!/GAMSstern!BC55,"")</f>
        <v/>
      </c>
      <c r="BE55" s="40" t="str">
        <f>IFERROR(#REF!/GAMSstern!BD55,"")</f>
        <v/>
      </c>
      <c r="BF55" s="40" t="str">
        <f>IFERROR(#REF!/GAMSstern!BE55,"")</f>
        <v/>
      </c>
      <c r="BG55" s="40" t="str">
        <f>IFERROR(#REF!/GAMSstern!BF55,"")</f>
        <v/>
      </c>
      <c r="BH55" s="40" t="str">
        <f>IFERROR(#REF!/GAMSstern!BG55,"")</f>
        <v/>
      </c>
      <c r="BI55" s="40" t="str">
        <f>IFERROR(#REF!/GAMSstern!BH55,"")</f>
        <v/>
      </c>
      <c r="BJ55" s="40" t="str">
        <f>IFERROR(#REF!/GAMSstern!BI55,"")</f>
        <v/>
      </c>
    </row>
    <row r="56" spans="1:62" x14ac:dyDescent="0.15">
      <c r="A56" t="e">
        <f>#REF!</f>
        <v>#REF!</v>
      </c>
      <c r="B56" t="str">
        <f>GAMSbase!A56</f>
        <v>* CARBON LIMITS</v>
      </c>
      <c r="C56" s="40" t="str">
        <f>IFERROR(#REF!/GAMSstern!B56,"")</f>
        <v/>
      </c>
      <c r="D56" s="40" t="str">
        <f>IFERROR(#REF!/GAMSstern!C56,"")</f>
        <v/>
      </c>
      <c r="E56" s="40" t="str">
        <f>IFERROR(#REF!/GAMSstern!D56,"")</f>
        <v/>
      </c>
      <c r="F56" s="40" t="str">
        <f>IFERROR(#REF!/GAMSstern!E56,"")</f>
        <v/>
      </c>
      <c r="G56" s="40" t="str">
        <f>IFERROR(#REF!/GAMSstern!F56,"")</f>
        <v/>
      </c>
      <c r="H56" s="40" t="str">
        <f>IFERROR(#REF!/GAMSstern!G56,"")</f>
        <v/>
      </c>
      <c r="I56" s="40" t="str">
        <f>IFERROR(#REF!/GAMSstern!H56,"")</f>
        <v/>
      </c>
      <c r="J56" s="40" t="str">
        <f>IFERROR(#REF!/GAMSstern!I56,"")</f>
        <v/>
      </c>
      <c r="K56" s="40" t="str">
        <f>IFERROR(#REF!/GAMSstern!J56,"")</f>
        <v/>
      </c>
      <c r="L56" s="40" t="str">
        <f>IFERROR(#REF!/GAMSstern!K56,"")</f>
        <v/>
      </c>
      <c r="M56" s="40" t="str">
        <f>IFERROR(#REF!/GAMSstern!L56,"")</f>
        <v/>
      </c>
      <c r="N56" s="40" t="str">
        <f>IFERROR(#REF!/GAMSstern!M56,"")</f>
        <v/>
      </c>
      <c r="O56" s="40" t="str">
        <f>IFERROR(#REF!/GAMSstern!N56,"")</f>
        <v/>
      </c>
      <c r="P56" s="40" t="str">
        <f>IFERROR(#REF!/GAMSstern!O56,"")</f>
        <v/>
      </c>
      <c r="Q56" s="40" t="str">
        <f>IFERROR(#REF!/GAMSstern!P56,"")</f>
        <v/>
      </c>
      <c r="R56" s="40" t="str">
        <f>IFERROR(#REF!/GAMSstern!Q56,"")</f>
        <v/>
      </c>
      <c r="S56" s="40" t="str">
        <f>IFERROR(#REF!/GAMSstern!R56,"")</f>
        <v/>
      </c>
      <c r="T56" s="40" t="str">
        <f>IFERROR(#REF!/GAMSstern!S56,"")</f>
        <v/>
      </c>
      <c r="U56" s="40" t="str">
        <f>IFERROR(#REF!/GAMSstern!T56,"")</f>
        <v/>
      </c>
      <c r="V56" s="40" t="str">
        <f>IFERROR(#REF!/GAMSstern!U56,"")</f>
        <v/>
      </c>
      <c r="W56" s="40" t="str">
        <f>IFERROR(#REF!/GAMSstern!V56,"")</f>
        <v/>
      </c>
      <c r="X56" s="40" t="str">
        <f>IFERROR(#REF!/GAMSstern!W56,"")</f>
        <v/>
      </c>
      <c r="Y56" s="40" t="str">
        <f>IFERROR(#REF!/GAMSstern!X56,"")</f>
        <v/>
      </c>
      <c r="Z56" s="40" t="str">
        <f>IFERROR(#REF!/GAMSstern!Y56,"")</f>
        <v/>
      </c>
      <c r="AA56" s="40" t="str">
        <f>IFERROR(#REF!/GAMSstern!Z56,"")</f>
        <v/>
      </c>
      <c r="AB56" s="40" t="str">
        <f>IFERROR(#REF!/GAMSstern!AA56,"")</f>
        <v/>
      </c>
      <c r="AC56" s="40" t="str">
        <f>IFERROR(#REF!/GAMSstern!AB56,"")</f>
        <v/>
      </c>
      <c r="AD56" s="40" t="str">
        <f>IFERROR(#REF!/GAMSstern!AC56,"")</f>
        <v/>
      </c>
      <c r="AE56" s="40" t="str">
        <f>IFERROR(#REF!/GAMSstern!AD56,"")</f>
        <v/>
      </c>
      <c r="AF56" s="40" t="str">
        <f>IFERROR(#REF!/GAMSstern!AE56,"")</f>
        <v/>
      </c>
      <c r="AG56" s="40" t="str">
        <f>IFERROR(#REF!/GAMSstern!AF56,"")</f>
        <v/>
      </c>
      <c r="AH56" s="40" t="str">
        <f>IFERROR(#REF!/GAMSstern!AG56,"")</f>
        <v/>
      </c>
      <c r="AI56" s="40" t="str">
        <f>IFERROR(#REF!/GAMSstern!AH56,"")</f>
        <v/>
      </c>
      <c r="AJ56" s="40" t="str">
        <f>IFERROR(#REF!/GAMSstern!AI56,"")</f>
        <v/>
      </c>
      <c r="AK56" s="40" t="str">
        <f>IFERROR(#REF!/GAMSstern!AJ56,"")</f>
        <v/>
      </c>
      <c r="AL56" s="40" t="str">
        <f>IFERROR(#REF!/GAMSstern!AK56,"")</f>
        <v/>
      </c>
      <c r="AM56" s="40" t="str">
        <f>IFERROR(#REF!/GAMSstern!AL56,"")</f>
        <v/>
      </c>
      <c r="AN56" s="40" t="str">
        <f>IFERROR(#REF!/GAMSstern!AM56,"")</f>
        <v/>
      </c>
      <c r="AO56" s="40" t="str">
        <f>IFERROR(#REF!/GAMSstern!AN56,"")</f>
        <v/>
      </c>
      <c r="AP56" s="40" t="str">
        <f>IFERROR(#REF!/GAMSstern!AO56,"")</f>
        <v/>
      </c>
      <c r="AQ56" s="40" t="str">
        <f>IFERROR(#REF!/GAMSstern!AP56,"")</f>
        <v/>
      </c>
      <c r="AR56" s="40" t="str">
        <f>IFERROR(#REF!/GAMSstern!AQ56,"")</f>
        <v/>
      </c>
      <c r="AS56" s="40" t="str">
        <f>IFERROR(#REF!/GAMSstern!AR56,"")</f>
        <v/>
      </c>
      <c r="AT56" s="40" t="str">
        <f>IFERROR(#REF!/GAMSstern!AS56,"")</f>
        <v/>
      </c>
      <c r="AU56" s="40" t="str">
        <f>IFERROR(#REF!/GAMSstern!AT56,"")</f>
        <v/>
      </c>
      <c r="AV56" s="40" t="str">
        <f>IFERROR(#REF!/GAMSstern!AU56,"")</f>
        <v/>
      </c>
      <c r="AW56" s="40" t="str">
        <f>IFERROR(#REF!/GAMSstern!AV56,"")</f>
        <v/>
      </c>
      <c r="AX56" s="40" t="str">
        <f>IFERROR(#REF!/GAMSstern!AW56,"")</f>
        <v/>
      </c>
      <c r="AY56" s="40" t="str">
        <f>IFERROR(#REF!/GAMSstern!AX56,"")</f>
        <v/>
      </c>
      <c r="AZ56" s="40" t="str">
        <f>IFERROR(#REF!/GAMSstern!AY56,"")</f>
        <v/>
      </c>
      <c r="BA56" s="40" t="str">
        <f>IFERROR(#REF!/GAMSstern!AZ56,"")</f>
        <v/>
      </c>
      <c r="BB56" s="40" t="str">
        <f>IFERROR(#REF!/GAMSstern!BA56,"")</f>
        <v/>
      </c>
      <c r="BC56" s="40" t="str">
        <f>IFERROR(#REF!/GAMSstern!BB56,"")</f>
        <v/>
      </c>
      <c r="BD56" s="40" t="str">
        <f>IFERROR(#REF!/GAMSstern!BC56,"")</f>
        <v/>
      </c>
      <c r="BE56" s="40" t="str">
        <f>IFERROR(#REF!/GAMSstern!BD56,"")</f>
        <v/>
      </c>
      <c r="BF56" s="40" t="str">
        <f>IFERROR(#REF!/GAMSstern!BE56,"")</f>
        <v/>
      </c>
      <c r="BG56" s="40" t="str">
        <f>IFERROR(#REF!/GAMSstern!BF56,"")</f>
        <v/>
      </c>
      <c r="BH56" s="40" t="str">
        <f>IFERROR(#REF!/GAMSstern!BG56,"")</f>
        <v/>
      </c>
      <c r="BI56" s="40" t="str">
        <f>IFERROR(#REF!/GAMSstern!BH56,"")</f>
        <v/>
      </c>
      <c r="BJ56" s="40" t="str">
        <f>IFERROR(#REF!/GAMSstern!BI56,"")</f>
        <v/>
      </c>
    </row>
    <row r="57" spans="1:62" x14ac:dyDescent="0.15">
      <c r="A57" t="e">
        <f>#REF!</f>
        <v>#REF!</v>
      </c>
      <c r="B57" t="str">
        <f>GAMSbase!A57</f>
        <v>Maximum Carbon Resources (GtC)</v>
      </c>
      <c r="C57" s="40" t="str">
        <f>IFERROR(#REF!/GAMSstern!B57,"")</f>
        <v/>
      </c>
      <c r="D57" s="40" t="str">
        <f>IFERROR(#REF!/GAMSstern!C57,"")</f>
        <v/>
      </c>
      <c r="E57" s="40" t="str">
        <f>IFERROR(#REF!/GAMSstern!D57,"")</f>
        <v/>
      </c>
      <c r="F57" s="40" t="str">
        <f>IFERROR(#REF!/GAMSstern!E57,"")</f>
        <v/>
      </c>
      <c r="G57" s="40" t="str">
        <f>IFERROR(#REF!/GAMSstern!F57,"")</f>
        <v/>
      </c>
      <c r="H57" s="40" t="str">
        <f>IFERROR(#REF!/GAMSstern!G57,"")</f>
        <v/>
      </c>
      <c r="I57" s="40" t="str">
        <f>IFERROR(#REF!/GAMSstern!H57,"")</f>
        <v/>
      </c>
      <c r="J57" s="40" t="str">
        <f>IFERROR(#REF!/GAMSstern!I57,"")</f>
        <v/>
      </c>
      <c r="K57" s="40" t="str">
        <f>IFERROR(#REF!/GAMSstern!J57,"")</f>
        <v/>
      </c>
      <c r="L57" s="40" t="str">
        <f>IFERROR(#REF!/GAMSstern!K57,"")</f>
        <v/>
      </c>
      <c r="M57" s="40" t="str">
        <f>IFERROR(#REF!/GAMSstern!L57,"")</f>
        <v/>
      </c>
      <c r="N57" s="40" t="str">
        <f>IFERROR(#REF!/GAMSstern!M57,"")</f>
        <v/>
      </c>
      <c r="O57" s="40" t="str">
        <f>IFERROR(#REF!/GAMSstern!N57,"")</f>
        <v/>
      </c>
      <c r="P57" s="40" t="str">
        <f>IFERROR(#REF!/GAMSstern!O57,"")</f>
        <v/>
      </c>
      <c r="Q57" s="40" t="str">
        <f>IFERROR(#REF!/GAMSstern!P57,"")</f>
        <v/>
      </c>
      <c r="R57" s="40" t="str">
        <f>IFERROR(#REF!/GAMSstern!Q57,"")</f>
        <v/>
      </c>
      <c r="S57" s="40" t="str">
        <f>IFERROR(#REF!/GAMSstern!R57,"")</f>
        <v/>
      </c>
      <c r="T57" s="40" t="str">
        <f>IFERROR(#REF!/GAMSstern!S57,"")</f>
        <v/>
      </c>
      <c r="U57" s="40" t="str">
        <f>IFERROR(#REF!/GAMSstern!T57,"")</f>
        <v/>
      </c>
      <c r="V57" s="40" t="str">
        <f>IFERROR(#REF!/GAMSstern!U57,"")</f>
        <v/>
      </c>
      <c r="W57" s="40" t="str">
        <f>IFERROR(#REF!/GAMSstern!V57,"")</f>
        <v/>
      </c>
      <c r="X57" s="40" t="str">
        <f>IFERROR(#REF!/GAMSstern!W57,"")</f>
        <v/>
      </c>
      <c r="Y57" s="40" t="str">
        <f>IFERROR(#REF!/GAMSstern!X57,"")</f>
        <v/>
      </c>
      <c r="Z57" s="40" t="str">
        <f>IFERROR(#REF!/GAMSstern!Y57,"")</f>
        <v/>
      </c>
      <c r="AA57" s="40" t="str">
        <f>IFERROR(#REF!/GAMSstern!Z57,"")</f>
        <v/>
      </c>
      <c r="AB57" s="40" t="str">
        <f>IFERROR(#REF!/GAMSstern!AA57,"")</f>
        <v/>
      </c>
      <c r="AC57" s="40" t="str">
        <f>IFERROR(#REF!/GAMSstern!AB57,"")</f>
        <v/>
      </c>
      <c r="AD57" s="40" t="str">
        <f>IFERROR(#REF!/GAMSstern!AC57,"")</f>
        <v/>
      </c>
      <c r="AE57" s="40" t="str">
        <f>IFERROR(#REF!/GAMSstern!AD57,"")</f>
        <v/>
      </c>
      <c r="AF57" s="40" t="str">
        <f>IFERROR(#REF!/GAMSstern!AE57,"")</f>
        <v/>
      </c>
      <c r="AG57" s="40" t="str">
        <f>IFERROR(#REF!/GAMSstern!AF57,"")</f>
        <v/>
      </c>
      <c r="AH57" s="40" t="str">
        <f>IFERROR(#REF!/GAMSstern!AG57,"")</f>
        <v/>
      </c>
      <c r="AI57" s="40" t="str">
        <f>IFERROR(#REF!/GAMSstern!AH57,"")</f>
        <v/>
      </c>
      <c r="AJ57" s="40" t="str">
        <f>IFERROR(#REF!/GAMSstern!AI57,"")</f>
        <v/>
      </c>
      <c r="AK57" s="40" t="str">
        <f>IFERROR(#REF!/GAMSstern!AJ57,"")</f>
        <v/>
      </c>
      <c r="AL57" s="40" t="str">
        <f>IFERROR(#REF!/GAMSstern!AK57,"")</f>
        <v/>
      </c>
      <c r="AM57" s="40" t="str">
        <f>IFERROR(#REF!/GAMSstern!AL57,"")</f>
        <v/>
      </c>
      <c r="AN57" s="40" t="str">
        <f>IFERROR(#REF!/GAMSstern!AM57,"")</f>
        <v/>
      </c>
      <c r="AO57" s="40" t="str">
        <f>IFERROR(#REF!/GAMSstern!AN57,"")</f>
        <v/>
      </c>
      <c r="AP57" s="40" t="str">
        <f>IFERROR(#REF!/GAMSstern!AO57,"")</f>
        <v/>
      </c>
      <c r="AQ57" s="40" t="str">
        <f>IFERROR(#REF!/GAMSstern!AP57,"")</f>
        <v/>
      </c>
      <c r="AR57" s="40" t="str">
        <f>IFERROR(#REF!/GAMSstern!AQ57,"")</f>
        <v/>
      </c>
      <c r="AS57" s="40" t="str">
        <f>IFERROR(#REF!/GAMSstern!AR57,"")</f>
        <v/>
      </c>
      <c r="AT57" s="40" t="str">
        <f>IFERROR(#REF!/GAMSstern!AS57,"")</f>
        <v/>
      </c>
      <c r="AU57" s="40" t="str">
        <f>IFERROR(#REF!/GAMSstern!AT57,"")</f>
        <v/>
      </c>
      <c r="AV57" s="40" t="str">
        <f>IFERROR(#REF!/GAMSstern!AU57,"")</f>
        <v/>
      </c>
      <c r="AW57" s="40" t="str">
        <f>IFERROR(#REF!/GAMSstern!AV57,"")</f>
        <v/>
      </c>
      <c r="AX57" s="40" t="str">
        <f>IFERROR(#REF!/GAMSstern!AW57,"")</f>
        <v/>
      </c>
      <c r="AY57" s="40" t="str">
        <f>IFERROR(#REF!/GAMSstern!AX57,"")</f>
        <v/>
      </c>
      <c r="AZ57" s="40" t="str">
        <f>IFERROR(#REF!/GAMSstern!AY57,"")</f>
        <v/>
      </c>
      <c r="BA57" s="40" t="str">
        <f>IFERROR(#REF!/GAMSstern!AZ57,"")</f>
        <v/>
      </c>
      <c r="BB57" s="40" t="str">
        <f>IFERROR(#REF!/GAMSstern!BA57,"")</f>
        <v/>
      </c>
      <c r="BC57" s="40" t="str">
        <f>IFERROR(#REF!/GAMSstern!BB57,"")</f>
        <v/>
      </c>
      <c r="BD57" s="40" t="str">
        <f>IFERROR(#REF!/GAMSstern!BC57,"")</f>
        <v/>
      </c>
      <c r="BE57" s="40" t="str">
        <f>IFERROR(#REF!/GAMSstern!BD57,"")</f>
        <v/>
      </c>
      <c r="BF57" s="40" t="str">
        <f>IFERROR(#REF!/GAMSstern!BE57,"")</f>
        <v/>
      </c>
      <c r="BG57" s="40" t="str">
        <f>IFERROR(#REF!/GAMSstern!BF57,"")</f>
        <v/>
      </c>
      <c r="BH57" s="40" t="str">
        <f>IFERROR(#REF!/GAMSstern!BG57,"")</f>
        <v/>
      </c>
      <c r="BI57" s="40" t="str">
        <f>IFERROR(#REF!/GAMSstern!BH57,"")</f>
        <v/>
      </c>
      <c r="BJ57" s="40" t="str">
        <f>IFERROR(#REF!/GAMSstern!BI57,"")</f>
        <v/>
      </c>
    </row>
    <row r="58" spans="1:62" x14ac:dyDescent="0.15">
      <c r="A58" t="e">
        <f>#REF!</f>
        <v>#REF!</v>
      </c>
      <c r="B58" t="str">
        <f>GAMSbase!A58</f>
        <v>* CARBON CYCLE INITIAL CONDITIONS</v>
      </c>
      <c r="C58" s="40" t="str">
        <f>IFERROR(#REF!/GAMSstern!B58,"")</f>
        <v/>
      </c>
      <c r="D58" s="40" t="str">
        <f>IFERROR(#REF!/GAMSstern!C58,"")</f>
        <v/>
      </c>
      <c r="E58" s="40" t="str">
        <f>IFERROR(#REF!/GAMSstern!D58,"")</f>
        <v/>
      </c>
      <c r="F58" s="40" t="str">
        <f>IFERROR(#REF!/GAMSstern!E58,"")</f>
        <v/>
      </c>
      <c r="G58" s="40" t="str">
        <f>IFERROR(#REF!/GAMSstern!F58,"")</f>
        <v/>
      </c>
      <c r="H58" s="40" t="str">
        <f>IFERROR(#REF!/GAMSstern!G58,"")</f>
        <v/>
      </c>
      <c r="I58" s="40" t="str">
        <f>IFERROR(#REF!/GAMSstern!H58,"")</f>
        <v/>
      </c>
      <c r="J58" s="40" t="str">
        <f>IFERROR(#REF!/GAMSstern!I58,"")</f>
        <v/>
      </c>
      <c r="K58" s="40" t="str">
        <f>IFERROR(#REF!/GAMSstern!J58,"")</f>
        <v/>
      </c>
      <c r="L58" s="40" t="str">
        <f>IFERROR(#REF!/GAMSstern!K58,"")</f>
        <v/>
      </c>
      <c r="M58" s="40" t="str">
        <f>IFERROR(#REF!/GAMSstern!L58,"")</f>
        <v/>
      </c>
      <c r="N58" s="40" t="str">
        <f>IFERROR(#REF!/GAMSstern!M58,"")</f>
        <v/>
      </c>
      <c r="O58" s="40" t="str">
        <f>IFERROR(#REF!/GAMSstern!N58,"")</f>
        <v/>
      </c>
      <c r="P58" s="40" t="str">
        <f>IFERROR(#REF!/GAMSstern!O58,"")</f>
        <v/>
      </c>
      <c r="Q58" s="40" t="str">
        <f>IFERROR(#REF!/GAMSstern!P58,"")</f>
        <v/>
      </c>
      <c r="R58" s="40" t="str">
        <f>IFERROR(#REF!/GAMSstern!Q58,"")</f>
        <v/>
      </c>
      <c r="S58" s="40" t="str">
        <f>IFERROR(#REF!/GAMSstern!R58,"")</f>
        <v/>
      </c>
      <c r="T58" s="40" t="str">
        <f>IFERROR(#REF!/GAMSstern!S58,"")</f>
        <v/>
      </c>
      <c r="U58" s="40" t="str">
        <f>IFERROR(#REF!/GAMSstern!T58,"")</f>
        <v/>
      </c>
      <c r="V58" s="40" t="str">
        <f>IFERROR(#REF!/GAMSstern!U58,"")</f>
        <v/>
      </c>
      <c r="W58" s="40" t="str">
        <f>IFERROR(#REF!/GAMSstern!V58,"")</f>
        <v/>
      </c>
      <c r="X58" s="40" t="str">
        <f>IFERROR(#REF!/GAMSstern!W58,"")</f>
        <v/>
      </c>
      <c r="Y58" s="40" t="str">
        <f>IFERROR(#REF!/GAMSstern!X58,"")</f>
        <v/>
      </c>
      <c r="Z58" s="40" t="str">
        <f>IFERROR(#REF!/GAMSstern!Y58,"")</f>
        <v/>
      </c>
      <c r="AA58" s="40" t="str">
        <f>IFERROR(#REF!/GAMSstern!Z58,"")</f>
        <v/>
      </c>
      <c r="AB58" s="40" t="str">
        <f>IFERROR(#REF!/GAMSstern!AA58,"")</f>
        <v/>
      </c>
      <c r="AC58" s="40" t="str">
        <f>IFERROR(#REF!/GAMSstern!AB58,"")</f>
        <v/>
      </c>
      <c r="AD58" s="40" t="str">
        <f>IFERROR(#REF!/GAMSstern!AC58,"")</f>
        <v/>
      </c>
      <c r="AE58" s="40" t="str">
        <f>IFERROR(#REF!/GAMSstern!AD58,"")</f>
        <v/>
      </c>
      <c r="AF58" s="40" t="str">
        <f>IFERROR(#REF!/GAMSstern!AE58,"")</f>
        <v/>
      </c>
      <c r="AG58" s="40" t="str">
        <f>IFERROR(#REF!/GAMSstern!AF58,"")</f>
        <v/>
      </c>
      <c r="AH58" s="40" t="str">
        <f>IFERROR(#REF!/GAMSstern!AG58,"")</f>
        <v/>
      </c>
      <c r="AI58" s="40" t="str">
        <f>IFERROR(#REF!/GAMSstern!AH58,"")</f>
        <v/>
      </c>
      <c r="AJ58" s="40" t="str">
        <f>IFERROR(#REF!/GAMSstern!AI58,"")</f>
        <v/>
      </c>
      <c r="AK58" s="40" t="str">
        <f>IFERROR(#REF!/GAMSstern!AJ58,"")</f>
        <v/>
      </c>
      <c r="AL58" s="40" t="str">
        <f>IFERROR(#REF!/GAMSstern!AK58,"")</f>
        <v/>
      </c>
      <c r="AM58" s="40" t="str">
        <f>IFERROR(#REF!/GAMSstern!AL58,"")</f>
        <v/>
      </c>
      <c r="AN58" s="40" t="str">
        <f>IFERROR(#REF!/GAMSstern!AM58,"")</f>
        <v/>
      </c>
      <c r="AO58" s="40" t="str">
        <f>IFERROR(#REF!/GAMSstern!AN58,"")</f>
        <v/>
      </c>
      <c r="AP58" s="40" t="str">
        <f>IFERROR(#REF!/GAMSstern!AO58,"")</f>
        <v/>
      </c>
      <c r="AQ58" s="40" t="str">
        <f>IFERROR(#REF!/GAMSstern!AP58,"")</f>
        <v/>
      </c>
      <c r="AR58" s="40" t="str">
        <f>IFERROR(#REF!/GAMSstern!AQ58,"")</f>
        <v/>
      </c>
      <c r="AS58" s="40" t="str">
        <f>IFERROR(#REF!/GAMSstern!AR58,"")</f>
        <v/>
      </c>
      <c r="AT58" s="40" t="str">
        <f>IFERROR(#REF!/GAMSstern!AS58,"")</f>
        <v/>
      </c>
      <c r="AU58" s="40" t="str">
        <f>IFERROR(#REF!/GAMSstern!AT58,"")</f>
        <v/>
      </c>
      <c r="AV58" s="40" t="str">
        <f>IFERROR(#REF!/GAMSstern!AU58,"")</f>
        <v/>
      </c>
      <c r="AW58" s="40" t="str">
        <f>IFERROR(#REF!/GAMSstern!AV58,"")</f>
        <v/>
      </c>
      <c r="AX58" s="40" t="str">
        <f>IFERROR(#REF!/GAMSstern!AW58,"")</f>
        <v/>
      </c>
      <c r="AY58" s="40" t="str">
        <f>IFERROR(#REF!/GAMSstern!AX58,"")</f>
        <v/>
      </c>
      <c r="AZ58" s="40" t="str">
        <f>IFERROR(#REF!/GAMSstern!AY58,"")</f>
        <v/>
      </c>
      <c r="BA58" s="40" t="str">
        <f>IFERROR(#REF!/GAMSstern!AZ58,"")</f>
        <v/>
      </c>
      <c r="BB58" s="40" t="str">
        <f>IFERROR(#REF!/GAMSstern!BA58,"")</f>
        <v/>
      </c>
      <c r="BC58" s="40" t="str">
        <f>IFERROR(#REF!/GAMSstern!BB58,"")</f>
        <v/>
      </c>
      <c r="BD58" s="40" t="str">
        <f>IFERROR(#REF!/GAMSstern!BC58,"")</f>
        <v/>
      </c>
      <c r="BE58" s="40" t="str">
        <f>IFERROR(#REF!/GAMSstern!BD58,"")</f>
        <v/>
      </c>
      <c r="BF58" s="40" t="str">
        <f>IFERROR(#REF!/GAMSstern!BE58,"")</f>
        <v/>
      </c>
      <c r="BG58" s="40" t="str">
        <f>IFERROR(#REF!/GAMSstern!BF58,"")</f>
        <v/>
      </c>
      <c r="BH58" s="40" t="str">
        <f>IFERROR(#REF!/GAMSstern!BG58,"")</f>
        <v/>
      </c>
      <c r="BI58" s="40" t="str">
        <f>IFERROR(#REF!/GAMSstern!BH58,"")</f>
        <v/>
      </c>
      <c r="BJ58" s="40" t="str">
        <f>IFERROR(#REF!/GAMSstern!BI58,"")</f>
        <v/>
      </c>
    </row>
    <row r="59" spans="1:62" x14ac:dyDescent="0.15">
      <c r="A59" t="e">
        <f>#REF!</f>
        <v>#REF!</v>
      </c>
      <c r="B59" t="str">
        <f>GAMSbase!A59</f>
        <v>Initial Concentration of CO2 (GtC)..</v>
      </c>
      <c r="C59" s="40" t="str">
        <f>IFERROR(#REF!/GAMSstern!B59,"")</f>
        <v/>
      </c>
      <c r="D59" s="40" t="str">
        <f>IFERROR(#REF!/GAMSstern!C59,"")</f>
        <v/>
      </c>
      <c r="E59" s="40" t="str">
        <f>IFERROR(#REF!/GAMSstern!D59,"")</f>
        <v/>
      </c>
      <c r="F59" s="40" t="str">
        <f>IFERROR(#REF!/GAMSstern!E59,"")</f>
        <v/>
      </c>
      <c r="G59" s="40" t="str">
        <f>IFERROR(#REF!/GAMSstern!F59,"")</f>
        <v/>
      </c>
      <c r="H59" s="40" t="str">
        <f>IFERROR(#REF!/GAMSstern!G59,"")</f>
        <v/>
      </c>
      <c r="I59" s="40" t="str">
        <f>IFERROR(#REF!/GAMSstern!H59,"")</f>
        <v/>
      </c>
      <c r="J59" s="40" t="str">
        <f>IFERROR(#REF!/GAMSstern!I59,"")</f>
        <v/>
      </c>
      <c r="K59" s="40" t="str">
        <f>IFERROR(#REF!/GAMSstern!J59,"")</f>
        <v/>
      </c>
      <c r="L59" s="40" t="str">
        <f>IFERROR(#REF!/GAMSstern!K59,"")</f>
        <v/>
      </c>
      <c r="M59" s="40" t="str">
        <f>IFERROR(#REF!/GAMSstern!L59,"")</f>
        <v/>
      </c>
      <c r="N59" s="40" t="str">
        <f>IFERROR(#REF!/GAMSstern!M59,"")</f>
        <v/>
      </c>
      <c r="O59" s="40" t="str">
        <f>IFERROR(#REF!/GAMSstern!N59,"")</f>
        <v/>
      </c>
      <c r="P59" s="40" t="str">
        <f>IFERROR(#REF!/GAMSstern!O59,"")</f>
        <v/>
      </c>
      <c r="Q59" s="40" t="str">
        <f>IFERROR(#REF!/GAMSstern!P59,"")</f>
        <v/>
      </c>
      <c r="R59" s="40" t="str">
        <f>IFERROR(#REF!/GAMSstern!Q59,"")</f>
        <v/>
      </c>
      <c r="S59" s="40" t="str">
        <f>IFERROR(#REF!/GAMSstern!R59,"")</f>
        <v/>
      </c>
      <c r="T59" s="40" t="str">
        <f>IFERROR(#REF!/GAMSstern!S59,"")</f>
        <v/>
      </c>
      <c r="U59" s="40" t="str">
        <f>IFERROR(#REF!/GAMSstern!T59,"")</f>
        <v/>
      </c>
      <c r="V59" s="40" t="str">
        <f>IFERROR(#REF!/GAMSstern!U59,"")</f>
        <v/>
      </c>
      <c r="W59" s="40" t="str">
        <f>IFERROR(#REF!/GAMSstern!V59,"")</f>
        <v/>
      </c>
      <c r="X59" s="40" t="str">
        <f>IFERROR(#REF!/GAMSstern!W59,"")</f>
        <v/>
      </c>
      <c r="Y59" s="40" t="str">
        <f>IFERROR(#REF!/GAMSstern!X59,"")</f>
        <v/>
      </c>
      <c r="Z59" s="40" t="str">
        <f>IFERROR(#REF!/GAMSstern!Y59,"")</f>
        <v/>
      </c>
      <c r="AA59" s="40" t="str">
        <f>IFERROR(#REF!/GAMSstern!Z59,"")</f>
        <v/>
      </c>
      <c r="AB59" s="40" t="str">
        <f>IFERROR(#REF!/GAMSstern!AA59,"")</f>
        <v/>
      </c>
      <c r="AC59" s="40" t="str">
        <f>IFERROR(#REF!/GAMSstern!AB59,"")</f>
        <v/>
      </c>
      <c r="AD59" s="40" t="str">
        <f>IFERROR(#REF!/GAMSstern!AC59,"")</f>
        <v/>
      </c>
      <c r="AE59" s="40" t="str">
        <f>IFERROR(#REF!/GAMSstern!AD59,"")</f>
        <v/>
      </c>
      <c r="AF59" s="40" t="str">
        <f>IFERROR(#REF!/GAMSstern!AE59,"")</f>
        <v/>
      </c>
      <c r="AG59" s="40" t="str">
        <f>IFERROR(#REF!/GAMSstern!AF59,"")</f>
        <v/>
      </c>
      <c r="AH59" s="40" t="str">
        <f>IFERROR(#REF!/GAMSstern!AG59,"")</f>
        <v/>
      </c>
      <c r="AI59" s="40" t="str">
        <f>IFERROR(#REF!/GAMSstern!AH59,"")</f>
        <v/>
      </c>
      <c r="AJ59" s="40" t="str">
        <f>IFERROR(#REF!/GAMSstern!AI59,"")</f>
        <v/>
      </c>
      <c r="AK59" s="40" t="str">
        <f>IFERROR(#REF!/GAMSstern!AJ59,"")</f>
        <v/>
      </c>
      <c r="AL59" s="40" t="str">
        <f>IFERROR(#REF!/GAMSstern!AK59,"")</f>
        <v/>
      </c>
      <c r="AM59" s="40" t="str">
        <f>IFERROR(#REF!/GAMSstern!AL59,"")</f>
        <v/>
      </c>
      <c r="AN59" s="40" t="str">
        <f>IFERROR(#REF!/GAMSstern!AM59,"")</f>
        <v/>
      </c>
      <c r="AO59" s="40" t="str">
        <f>IFERROR(#REF!/GAMSstern!AN59,"")</f>
        <v/>
      </c>
      <c r="AP59" s="40" t="str">
        <f>IFERROR(#REF!/GAMSstern!AO59,"")</f>
        <v/>
      </c>
      <c r="AQ59" s="40" t="str">
        <f>IFERROR(#REF!/GAMSstern!AP59,"")</f>
        <v/>
      </c>
      <c r="AR59" s="40" t="str">
        <f>IFERROR(#REF!/GAMSstern!AQ59,"")</f>
        <v/>
      </c>
      <c r="AS59" s="40" t="str">
        <f>IFERROR(#REF!/GAMSstern!AR59,"")</f>
        <v/>
      </c>
      <c r="AT59" s="40" t="str">
        <f>IFERROR(#REF!/GAMSstern!AS59,"")</f>
        <v/>
      </c>
      <c r="AU59" s="40" t="str">
        <f>IFERROR(#REF!/GAMSstern!AT59,"")</f>
        <v/>
      </c>
      <c r="AV59" s="40" t="str">
        <f>IFERROR(#REF!/GAMSstern!AU59,"")</f>
        <v/>
      </c>
      <c r="AW59" s="40" t="str">
        <f>IFERROR(#REF!/GAMSstern!AV59,"")</f>
        <v/>
      </c>
      <c r="AX59" s="40" t="str">
        <f>IFERROR(#REF!/GAMSstern!AW59,"")</f>
        <v/>
      </c>
      <c r="AY59" s="40" t="str">
        <f>IFERROR(#REF!/GAMSstern!AX59,"")</f>
        <v/>
      </c>
      <c r="AZ59" s="40" t="str">
        <f>IFERROR(#REF!/GAMSstern!AY59,"")</f>
        <v/>
      </c>
      <c r="BA59" s="40" t="str">
        <f>IFERROR(#REF!/GAMSstern!AZ59,"")</f>
        <v/>
      </c>
      <c r="BB59" s="40" t="str">
        <f>IFERROR(#REF!/GAMSstern!BA59,"")</f>
        <v/>
      </c>
      <c r="BC59" s="40" t="str">
        <f>IFERROR(#REF!/GAMSstern!BB59,"")</f>
        <v/>
      </c>
      <c r="BD59" s="40" t="str">
        <f>IFERROR(#REF!/GAMSstern!BC59,"")</f>
        <v/>
      </c>
      <c r="BE59" s="40" t="str">
        <f>IFERROR(#REF!/GAMSstern!BD59,"")</f>
        <v/>
      </c>
      <c r="BF59" s="40" t="str">
        <f>IFERROR(#REF!/GAMSstern!BE59,"")</f>
        <v/>
      </c>
      <c r="BG59" s="40" t="str">
        <f>IFERROR(#REF!/GAMSstern!BF59,"")</f>
        <v/>
      </c>
      <c r="BH59" s="40" t="str">
        <f>IFERROR(#REF!/GAMSstern!BG59,"")</f>
        <v/>
      </c>
      <c r="BI59" s="40" t="str">
        <f>IFERROR(#REF!/GAMSstern!BH59,"")</f>
        <v/>
      </c>
      <c r="BJ59" s="40" t="str">
        <f>IFERROR(#REF!/GAMSstern!BI59,"")</f>
        <v/>
      </c>
    </row>
    <row r="60" spans="1:62" x14ac:dyDescent="0.15">
      <c r="A60" t="e">
        <f>#REF!</f>
        <v>#REF!</v>
      </c>
      <c r="B60" t="str">
        <f>GAMSbase!A60</f>
        <v>...Atmospheric, Year 2007</v>
      </c>
      <c r="C60" s="40" t="str">
        <f>IFERROR(#REF!/GAMSstern!B60,"")</f>
        <v/>
      </c>
      <c r="D60" s="40" t="str">
        <f>IFERROR(#REF!/GAMSstern!C60,"")</f>
        <v/>
      </c>
      <c r="E60" s="40" t="str">
        <f>IFERROR(#REF!/GAMSstern!D60,"")</f>
        <v/>
      </c>
      <c r="F60" s="40" t="str">
        <f>IFERROR(#REF!/GAMSstern!E60,"")</f>
        <v/>
      </c>
      <c r="G60" s="40" t="str">
        <f>IFERROR(#REF!/GAMSstern!F60,"")</f>
        <v/>
      </c>
      <c r="H60" s="40" t="str">
        <f>IFERROR(#REF!/GAMSstern!G60,"")</f>
        <v/>
      </c>
      <c r="I60" s="40" t="str">
        <f>IFERROR(#REF!/GAMSstern!H60,"")</f>
        <v/>
      </c>
      <c r="J60" s="40" t="str">
        <f>IFERROR(#REF!/GAMSstern!I60,"")</f>
        <v/>
      </c>
      <c r="K60" s="40" t="str">
        <f>IFERROR(#REF!/GAMSstern!J60,"")</f>
        <v/>
      </c>
      <c r="L60" s="40" t="str">
        <f>IFERROR(#REF!/GAMSstern!K60,"")</f>
        <v/>
      </c>
      <c r="M60" s="40" t="str">
        <f>IFERROR(#REF!/GAMSstern!L60,"")</f>
        <v/>
      </c>
      <c r="N60" s="40" t="str">
        <f>IFERROR(#REF!/GAMSstern!M60,"")</f>
        <v/>
      </c>
      <c r="O60" s="40" t="str">
        <f>IFERROR(#REF!/GAMSstern!N60,"")</f>
        <v/>
      </c>
      <c r="P60" s="40" t="str">
        <f>IFERROR(#REF!/GAMSstern!O60,"")</f>
        <v/>
      </c>
      <c r="Q60" s="40" t="str">
        <f>IFERROR(#REF!/GAMSstern!P60,"")</f>
        <v/>
      </c>
      <c r="R60" s="40" t="str">
        <f>IFERROR(#REF!/GAMSstern!Q60,"")</f>
        <v/>
      </c>
      <c r="S60" s="40" t="str">
        <f>IFERROR(#REF!/GAMSstern!R60,"")</f>
        <v/>
      </c>
      <c r="T60" s="40" t="str">
        <f>IFERROR(#REF!/GAMSstern!S60,"")</f>
        <v/>
      </c>
      <c r="U60" s="40" t="str">
        <f>IFERROR(#REF!/GAMSstern!T60,"")</f>
        <v/>
      </c>
      <c r="V60" s="40" t="str">
        <f>IFERROR(#REF!/GAMSstern!U60,"")</f>
        <v/>
      </c>
      <c r="W60" s="40" t="str">
        <f>IFERROR(#REF!/GAMSstern!V60,"")</f>
        <v/>
      </c>
      <c r="X60" s="40" t="str">
        <f>IFERROR(#REF!/GAMSstern!W60,"")</f>
        <v/>
      </c>
      <c r="Y60" s="40" t="str">
        <f>IFERROR(#REF!/GAMSstern!X60,"")</f>
        <v/>
      </c>
      <c r="Z60" s="40" t="str">
        <f>IFERROR(#REF!/GAMSstern!Y60,"")</f>
        <v/>
      </c>
      <c r="AA60" s="40" t="str">
        <f>IFERROR(#REF!/GAMSstern!Z60,"")</f>
        <v/>
      </c>
      <c r="AB60" s="40" t="str">
        <f>IFERROR(#REF!/GAMSstern!AA60,"")</f>
        <v/>
      </c>
      <c r="AC60" s="40" t="str">
        <f>IFERROR(#REF!/GAMSstern!AB60,"")</f>
        <v/>
      </c>
      <c r="AD60" s="40" t="str">
        <f>IFERROR(#REF!/GAMSstern!AC60,"")</f>
        <v/>
      </c>
      <c r="AE60" s="40" t="str">
        <f>IFERROR(#REF!/GAMSstern!AD60,"")</f>
        <v/>
      </c>
      <c r="AF60" s="40" t="str">
        <f>IFERROR(#REF!/GAMSstern!AE60,"")</f>
        <v/>
      </c>
      <c r="AG60" s="40" t="str">
        <f>IFERROR(#REF!/GAMSstern!AF60,"")</f>
        <v/>
      </c>
      <c r="AH60" s="40" t="str">
        <f>IFERROR(#REF!/GAMSstern!AG60,"")</f>
        <v/>
      </c>
      <c r="AI60" s="40" t="str">
        <f>IFERROR(#REF!/GAMSstern!AH60,"")</f>
        <v/>
      </c>
      <c r="AJ60" s="40" t="str">
        <f>IFERROR(#REF!/GAMSstern!AI60,"")</f>
        <v/>
      </c>
      <c r="AK60" s="40" t="str">
        <f>IFERROR(#REF!/GAMSstern!AJ60,"")</f>
        <v/>
      </c>
      <c r="AL60" s="40" t="str">
        <f>IFERROR(#REF!/GAMSstern!AK60,"")</f>
        <v/>
      </c>
      <c r="AM60" s="40" t="str">
        <f>IFERROR(#REF!/GAMSstern!AL60,"")</f>
        <v/>
      </c>
      <c r="AN60" s="40" t="str">
        <f>IFERROR(#REF!/GAMSstern!AM60,"")</f>
        <v/>
      </c>
      <c r="AO60" s="40" t="str">
        <f>IFERROR(#REF!/GAMSstern!AN60,"")</f>
        <v/>
      </c>
      <c r="AP60" s="40" t="str">
        <f>IFERROR(#REF!/GAMSstern!AO60,"")</f>
        <v/>
      </c>
      <c r="AQ60" s="40" t="str">
        <f>IFERROR(#REF!/GAMSstern!AP60,"")</f>
        <v/>
      </c>
      <c r="AR60" s="40" t="str">
        <f>IFERROR(#REF!/GAMSstern!AQ60,"")</f>
        <v/>
      </c>
      <c r="AS60" s="40" t="str">
        <f>IFERROR(#REF!/GAMSstern!AR60,"")</f>
        <v/>
      </c>
      <c r="AT60" s="40" t="str">
        <f>IFERROR(#REF!/GAMSstern!AS60,"")</f>
        <v/>
      </c>
      <c r="AU60" s="40" t="str">
        <f>IFERROR(#REF!/GAMSstern!AT60,"")</f>
        <v/>
      </c>
      <c r="AV60" s="40" t="str">
        <f>IFERROR(#REF!/GAMSstern!AU60,"")</f>
        <v/>
      </c>
      <c r="AW60" s="40" t="str">
        <f>IFERROR(#REF!/GAMSstern!AV60,"")</f>
        <v/>
      </c>
      <c r="AX60" s="40" t="str">
        <f>IFERROR(#REF!/GAMSstern!AW60,"")</f>
        <v/>
      </c>
      <c r="AY60" s="40" t="str">
        <f>IFERROR(#REF!/GAMSstern!AX60,"")</f>
        <v/>
      </c>
      <c r="AZ60" s="40" t="str">
        <f>IFERROR(#REF!/GAMSstern!AY60,"")</f>
        <v/>
      </c>
      <c r="BA60" s="40" t="str">
        <f>IFERROR(#REF!/GAMSstern!AZ60,"")</f>
        <v/>
      </c>
      <c r="BB60" s="40" t="str">
        <f>IFERROR(#REF!/GAMSstern!BA60,"")</f>
        <v/>
      </c>
      <c r="BC60" s="40" t="str">
        <f>IFERROR(#REF!/GAMSstern!BB60,"")</f>
        <v/>
      </c>
      <c r="BD60" s="40" t="str">
        <f>IFERROR(#REF!/GAMSstern!BC60,"")</f>
        <v/>
      </c>
      <c r="BE60" s="40" t="str">
        <f>IFERROR(#REF!/GAMSstern!BD60,"")</f>
        <v/>
      </c>
      <c r="BF60" s="40" t="str">
        <f>IFERROR(#REF!/GAMSstern!BE60,"")</f>
        <v/>
      </c>
      <c r="BG60" s="40" t="str">
        <f>IFERROR(#REF!/GAMSstern!BF60,"")</f>
        <v/>
      </c>
      <c r="BH60" s="40" t="str">
        <f>IFERROR(#REF!/GAMSstern!BG60,"")</f>
        <v/>
      </c>
      <c r="BI60" s="40" t="str">
        <f>IFERROR(#REF!/GAMSstern!BH60,"")</f>
        <v/>
      </c>
      <c r="BJ60" s="40" t="str">
        <f>IFERROR(#REF!/GAMSstern!BI60,"")</f>
        <v/>
      </c>
    </row>
    <row r="61" spans="1:62" x14ac:dyDescent="0.15">
      <c r="A61" t="e">
        <f>#REF!</f>
        <v>#REF!</v>
      </c>
      <c r="B61" t="str">
        <f>GAMSbase!A61</f>
        <v>...Atmospheric, Year 2012</v>
      </c>
      <c r="C61" s="40" t="str">
        <f>IFERROR(#REF!/GAMSstern!B61,"")</f>
        <v/>
      </c>
      <c r="D61" s="40" t="str">
        <f>IFERROR(#REF!/GAMSstern!C61,"")</f>
        <v/>
      </c>
      <c r="E61" s="40" t="str">
        <f>IFERROR(#REF!/GAMSstern!D61,"")</f>
        <v/>
      </c>
      <c r="F61" s="40" t="str">
        <f>IFERROR(#REF!/GAMSstern!E61,"")</f>
        <v/>
      </c>
      <c r="G61" s="40" t="str">
        <f>IFERROR(#REF!/GAMSstern!F61,"")</f>
        <v/>
      </c>
      <c r="H61" s="40" t="str">
        <f>IFERROR(#REF!/GAMSstern!G61,"")</f>
        <v/>
      </c>
      <c r="I61" s="40" t="str">
        <f>IFERROR(#REF!/GAMSstern!H61,"")</f>
        <v/>
      </c>
      <c r="J61" s="40" t="str">
        <f>IFERROR(#REF!/GAMSstern!I61,"")</f>
        <v/>
      </c>
      <c r="K61" s="40" t="str">
        <f>IFERROR(#REF!/GAMSstern!J61,"")</f>
        <v/>
      </c>
      <c r="L61" s="40" t="str">
        <f>IFERROR(#REF!/GAMSstern!K61,"")</f>
        <v/>
      </c>
      <c r="M61" s="40" t="str">
        <f>IFERROR(#REF!/GAMSstern!L61,"")</f>
        <v/>
      </c>
      <c r="N61" s="40" t="str">
        <f>IFERROR(#REF!/GAMSstern!M61,"")</f>
        <v/>
      </c>
      <c r="O61" s="40" t="str">
        <f>IFERROR(#REF!/GAMSstern!N61,"")</f>
        <v/>
      </c>
      <c r="P61" s="40" t="str">
        <f>IFERROR(#REF!/GAMSstern!O61,"")</f>
        <v/>
      </c>
      <c r="Q61" s="40" t="str">
        <f>IFERROR(#REF!/GAMSstern!P61,"")</f>
        <v/>
      </c>
      <c r="R61" s="40" t="str">
        <f>IFERROR(#REF!/GAMSstern!Q61,"")</f>
        <v/>
      </c>
      <c r="S61" s="40" t="str">
        <f>IFERROR(#REF!/GAMSstern!R61,"")</f>
        <v/>
      </c>
      <c r="T61" s="40" t="str">
        <f>IFERROR(#REF!/GAMSstern!S61,"")</f>
        <v/>
      </c>
      <c r="U61" s="40" t="str">
        <f>IFERROR(#REF!/GAMSstern!T61,"")</f>
        <v/>
      </c>
      <c r="V61" s="40" t="str">
        <f>IFERROR(#REF!/GAMSstern!U61,"")</f>
        <v/>
      </c>
      <c r="W61" s="40" t="str">
        <f>IFERROR(#REF!/GAMSstern!V61,"")</f>
        <v/>
      </c>
      <c r="X61" s="40" t="str">
        <f>IFERROR(#REF!/GAMSstern!W61,"")</f>
        <v/>
      </c>
      <c r="Y61" s="40" t="str">
        <f>IFERROR(#REF!/GAMSstern!X61,"")</f>
        <v/>
      </c>
      <c r="Z61" s="40" t="str">
        <f>IFERROR(#REF!/GAMSstern!Y61,"")</f>
        <v/>
      </c>
      <c r="AA61" s="40" t="str">
        <f>IFERROR(#REF!/GAMSstern!Z61,"")</f>
        <v/>
      </c>
      <c r="AB61" s="40" t="str">
        <f>IFERROR(#REF!/GAMSstern!AA61,"")</f>
        <v/>
      </c>
      <c r="AC61" s="40" t="str">
        <f>IFERROR(#REF!/GAMSstern!AB61,"")</f>
        <v/>
      </c>
      <c r="AD61" s="40" t="str">
        <f>IFERROR(#REF!/GAMSstern!AC61,"")</f>
        <v/>
      </c>
      <c r="AE61" s="40" t="str">
        <f>IFERROR(#REF!/GAMSstern!AD61,"")</f>
        <v/>
      </c>
      <c r="AF61" s="40" t="str">
        <f>IFERROR(#REF!/GAMSstern!AE61,"")</f>
        <v/>
      </c>
      <c r="AG61" s="40" t="str">
        <f>IFERROR(#REF!/GAMSstern!AF61,"")</f>
        <v/>
      </c>
      <c r="AH61" s="40" t="str">
        <f>IFERROR(#REF!/GAMSstern!AG61,"")</f>
        <v/>
      </c>
      <c r="AI61" s="40" t="str">
        <f>IFERROR(#REF!/GAMSstern!AH61,"")</f>
        <v/>
      </c>
      <c r="AJ61" s="40" t="str">
        <f>IFERROR(#REF!/GAMSstern!AI61,"")</f>
        <v/>
      </c>
      <c r="AK61" s="40" t="str">
        <f>IFERROR(#REF!/GAMSstern!AJ61,"")</f>
        <v/>
      </c>
      <c r="AL61" s="40" t="str">
        <f>IFERROR(#REF!/GAMSstern!AK61,"")</f>
        <v/>
      </c>
      <c r="AM61" s="40" t="str">
        <f>IFERROR(#REF!/GAMSstern!AL61,"")</f>
        <v/>
      </c>
      <c r="AN61" s="40" t="str">
        <f>IFERROR(#REF!/GAMSstern!AM61,"")</f>
        <v/>
      </c>
      <c r="AO61" s="40" t="str">
        <f>IFERROR(#REF!/GAMSstern!AN61,"")</f>
        <v/>
      </c>
      <c r="AP61" s="40" t="str">
        <f>IFERROR(#REF!/GAMSstern!AO61,"")</f>
        <v/>
      </c>
      <c r="AQ61" s="40" t="str">
        <f>IFERROR(#REF!/GAMSstern!AP61,"")</f>
        <v/>
      </c>
      <c r="AR61" s="40" t="str">
        <f>IFERROR(#REF!/GAMSstern!AQ61,"")</f>
        <v/>
      </c>
      <c r="AS61" s="40" t="str">
        <f>IFERROR(#REF!/GAMSstern!AR61,"")</f>
        <v/>
      </c>
      <c r="AT61" s="40" t="str">
        <f>IFERROR(#REF!/GAMSstern!AS61,"")</f>
        <v/>
      </c>
      <c r="AU61" s="40" t="str">
        <f>IFERROR(#REF!/GAMSstern!AT61,"")</f>
        <v/>
      </c>
      <c r="AV61" s="40" t="str">
        <f>IFERROR(#REF!/GAMSstern!AU61,"")</f>
        <v/>
      </c>
      <c r="AW61" s="40" t="str">
        <f>IFERROR(#REF!/GAMSstern!AV61,"")</f>
        <v/>
      </c>
      <c r="AX61" s="40" t="str">
        <f>IFERROR(#REF!/GAMSstern!AW61,"")</f>
        <v/>
      </c>
      <c r="AY61" s="40" t="str">
        <f>IFERROR(#REF!/GAMSstern!AX61,"")</f>
        <v/>
      </c>
      <c r="AZ61" s="40" t="str">
        <f>IFERROR(#REF!/GAMSstern!AY61,"")</f>
        <v/>
      </c>
      <c r="BA61" s="40" t="str">
        <f>IFERROR(#REF!/GAMSstern!AZ61,"")</f>
        <v/>
      </c>
      <c r="BB61" s="40" t="str">
        <f>IFERROR(#REF!/GAMSstern!BA61,"")</f>
        <v/>
      </c>
      <c r="BC61" s="40" t="str">
        <f>IFERROR(#REF!/GAMSstern!BB61,"")</f>
        <v/>
      </c>
      <c r="BD61" s="40" t="str">
        <f>IFERROR(#REF!/GAMSstern!BC61,"")</f>
        <v/>
      </c>
      <c r="BE61" s="40" t="str">
        <f>IFERROR(#REF!/GAMSstern!BD61,"")</f>
        <v/>
      </c>
      <c r="BF61" s="40" t="str">
        <f>IFERROR(#REF!/GAMSstern!BE61,"")</f>
        <v/>
      </c>
      <c r="BG61" s="40" t="str">
        <f>IFERROR(#REF!/GAMSstern!BF61,"")</f>
        <v/>
      </c>
      <c r="BH61" s="40" t="str">
        <f>IFERROR(#REF!/GAMSstern!BG61,"")</f>
        <v/>
      </c>
      <c r="BI61" s="40" t="str">
        <f>IFERROR(#REF!/GAMSstern!BH61,"")</f>
        <v/>
      </c>
      <c r="BJ61" s="40" t="str">
        <f>IFERROR(#REF!/GAMSstern!BI61,"")</f>
        <v/>
      </c>
    </row>
    <row r="62" spans="1:62" x14ac:dyDescent="0.15">
      <c r="A62" t="e">
        <f>#REF!</f>
        <v>#REF!</v>
      </c>
      <c r="B62" t="str">
        <f>GAMSbase!A62</f>
        <v>...Biosphere and Shallow Oceans, Year 2008</v>
      </c>
      <c r="C62" s="40" t="str">
        <f>IFERROR(#REF!/GAMSstern!B62,"")</f>
        <v/>
      </c>
      <c r="D62" s="40" t="str">
        <f>IFERROR(#REF!/GAMSstern!C62,"")</f>
        <v/>
      </c>
      <c r="E62" s="40" t="str">
        <f>IFERROR(#REF!/GAMSstern!D62,"")</f>
        <v/>
      </c>
      <c r="F62" s="40" t="str">
        <f>IFERROR(#REF!/GAMSstern!E62,"")</f>
        <v/>
      </c>
      <c r="G62" s="40" t="str">
        <f>IFERROR(#REF!/GAMSstern!F62,"")</f>
        <v/>
      </c>
      <c r="H62" s="40" t="str">
        <f>IFERROR(#REF!/GAMSstern!G62,"")</f>
        <v/>
      </c>
      <c r="I62" s="40" t="str">
        <f>IFERROR(#REF!/GAMSstern!H62,"")</f>
        <v/>
      </c>
      <c r="J62" s="40" t="str">
        <f>IFERROR(#REF!/GAMSstern!I62,"")</f>
        <v/>
      </c>
      <c r="K62" s="40" t="str">
        <f>IFERROR(#REF!/GAMSstern!J62,"")</f>
        <v/>
      </c>
      <c r="L62" s="40" t="str">
        <f>IFERROR(#REF!/GAMSstern!K62,"")</f>
        <v/>
      </c>
      <c r="M62" s="40" t="str">
        <f>IFERROR(#REF!/GAMSstern!L62,"")</f>
        <v/>
      </c>
      <c r="N62" s="40" t="str">
        <f>IFERROR(#REF!/GAMSstern!M62,"")</f>
        <v/>
      </c>
      <c r="O62" s="40" t="str">
        <f>IFERROR(#REF!/GAMSstern!N62,"")</f>
        <v/>
      </c>
      <c r="P62" s="40" t="str">
        <f>IFERROR(#REF!/GAMSstern!O62,"")</f>
        <v/>
      </c>
      <c r="Q62" s="40" t="str">
        <f>IFERROR(#REF!/GAMSstern!P62,"")</f>
        <v/>
      </c>
      <c r="R62" s="40" t="str">
        <f>IFERROR(#REF!/GAMSstern!Q62,"")</f>
        <v/>
      </c>
      <c r="S62" s="40" t="str">
        <f>IFERROR(#REF!/GAMSstern!R62,"")</f>
        <v/>
      </c>
      <c r="T62" s="40" t="str">
        <f>IFERROR(#REF!/GAMSstern!S62,"")</f>
        <v/>
      </c>
      <c r="U62" s="40" t="str">
        <f>IFERROR(#REF!/GAMSstern!T62,"")</f>
        <v/>
      </c>
      <c r="V62" s="40" t="str">
        <f>IFERROR(#REF!/GAMSstern!U62,"")</f>
        <v/>
      </c>
      <c r="W62" s="40" t="str">
        <f>IFERROR(#REF!/GAMSstern!V62,"")</f>
        <v/>
      </c>
      <c r="X62" s="40" t="str">
        <f>IFERROR(#REF!/GAMSstern!W62,"")</f>
        <v/>
      </c>
      <c r="Y62" s="40" t="str">
        <f>IFERROR(#REF!/GAMSstern!X62,"")</f>
        <v/>
      </c>
      <c r="Z62" s="40" t="str">
        <f>IFERROR(#REF!/GAMSstern!Y62,"")</f>
        <v/>
      </c>
      <c r="AA62" s="40" t="str">
        <f>IFERROR(#REF!/GAMSstern!Z62,"")</f>
        <v/>
      </c>
      <c r="AB62" s="40" t="str">
        <f>IFERROR(#REF!/GAMSstern!AA62,"")</f>
        <v/>
      </c>
      <c r="AC62" s="40" t="str">
        <f>IFERROR(#REF!/GAMSstern!AB62,"")</f>
        <v/>
      </c>
      <c r="AD62" s="40" t="str">
        <f>IFERROR(#REF!/GAMSstern!AC62,"")</f>
        <v/>
      </c>
      <c r="AE62" s="40" t="str">
        <f>IFERROR(#REF!/GAMSstern!AD62,"")</f>
        <v/>
      </c>
      <c r="AF62" s="40" t="str">
        <f>IFERROR(#REF!/GAMSstern!AE62,"")</f>
        <v/>
      </c>
      <c r="AG62" s="40" t="str">
        <f>IFERROR(#REF!/GAMSstern!AF62,"")</f>
        <v/>
      </c>
      <c r="AH62" s="40" t="str">
        <f>IFERROR(#REF!/GAMSstern!AG62,"")</f>
        <v/>
      </c>
      <c r="AI62" s="40" t="str">
        <f>IFERROR(#REF!/GAMSstern!AH62,"")</f>
        <v/>
      </c>
      <c r="AJ62" s="40" t="str">
        <f>IFERROR(#REF!/GAMSstern!AI62,"")</f>
        <v/>
      </c>
      <c r="AK62" s="40" t="str">
        <f>IFERROR(#REF!/GAMSstern!AJ62,"")</f>
        <v/>
      </c>
      <c r="AL62" s="40" t="str">
        <f>IFERROR(#REF!/GAMSstern!AK62,"")</f>
        <v/>
      </c>
      <c r="AM62" s="40" t="str">
        <f>IFERROR(#REF!/GAMSstern!AL62,"")</f>
        <v/>
      </c>
      <c r="AN62" s="40" t="str">
        <f>IFERROR(#REF!/GAMSstern!AM62,"")</f>
        <v/>
      </c>
      <c r="AO62" s="40" t="str">
        <f>IFERROR(#REF!/GAMSstern!AN62,"")</f>
        <v/>
      </c>
      <c r="AP62" s="40" t="str">
        <f>IFERROR(#REF!/GAMSstern!AO62,"")</f>
        <v/>
      </c>
      <c r="AQ62" s="40" t="str">
        <f>IFERROR(#REF!/GAMSstern!AP62,"")</f>
        <v/>
      </c>
      <c r="AR62" s="40" t="str">
        <f>IFERROR(#REF!/GAMSstern!AQ62,"")</f>
        <v/>
      </c>
      <c r="AS62" s="40" t="str">
        <f>IFERROR(#REF!/GAMSstern!AR62,"")</f>
        <v/>
      </c>
      <c r="AT62" s="40" t="str">
        <f>IFERROR(#REF!/GAMSstern!AS62,"")</f>
        <v/>
      </c>
      <c r="AU62" s="40" t="str">
        <f>IFERROR(#REF!/GAMSstern!AT62,"")</f>
        <v/>
      </c>
      <c r="AV62" s="40" t="str">
        <f>IFERROR(#REF!/GAMSstern!AU62,"")</f>
        <v/>
      </c>
      <c r="AW62" s="40" t="str">
        <f>IFERROR(#REF!/GAMSstern!AV62,"")</f>
        <v/>
      </c>
      <c r="AX62" s="40" t="str">
        <f>IFERROR(#REF!/GAMSstern!AW62,"")</f>
        <v/>
      </c>
      <c r="AY62" s="40" t="str">
        <f>IFERROR(#REF!/GAMSstern!AX62,"")</f>
        <v/>
      </c>
      <c r="AZ62" s="40" t="str">
        <f>IFERROR(#REF!/GAMSstern!AY62,"")</f>
        <v/>
      </c>
      <c r="BA62" s="40" t="str">
        <f>IFERROR(#REF!/GAMSstern!AZ62,"")</f>
        <v/>
      </c>
      <c r="BB62" s="40" t="str">
        <f>IFERROR(#REF!/GAMSstern!BA62,"")</f>
        <v/>
      </c>
      <c r="BC62" s="40" t="str">
        <f>IFERROR(#REF!/GAMSstern!BB62,"")</f>
        <v/>
      </c>
      <c r="BD62" s="40" t="str">
        <f>IFERROR(#REF!/GAMSstern!BC62,"")</f>
        <v/>
      </c>
      <c r="BE62" s="40" t="str">
        <f>IFERROR(#REF!/GAMSstern!BD62,"")</f>
        <v/>
      </c>
      <c r="BF62" s="40" t="str">
        <f>IFERROR(#REF!/GAMSstern!BE62,"")</f>
        <v/>
      </c>
      <c r="BG62" s="40" t="str">
        <f>IFERROR(#REF!/GAMSstern!BF62,"")</f>
        <v/>
      </c>
      <c r="BH62" s="40" t="str">
        <f>IFERROR(#REF!/GAMSstern!BG62,"")</f>
        <v/>
      </c>
      <c r="BI62" s="40" t="str">
        <f>IFERROR(#REF!/GAMSstern!BH62,"")</f>
        <v/>
      </c>
      <c r="BJ62" s="40" t="str">
        <f>IFERROR(#REF!/GAMSstern!BI62,"")</f>
        <v/>
      </c>
    </row>
    <row r="63" spans="1:62" x14ac:dyDescent="0.15">
      <c r="A63" t="e">
        <f>#REF!</f>
        <v>#REF!</v>
      </c>
      <c r="B63" t="str">
        <f>GAMSbase!A63</f>
        <v>...Deep Oceans, Year 2008</v>
      </c>
      <c r="C63" s="40" t="str">
        <f>IFERROR(#REF!/GAMSstern!B63,"")</f>
        <v/>
      </c>
      <c r="D63" s="40" t="str">
        <f>IFERROR(#REF!/GAMSstern!C63,"")</f>
        <v/>
      </c>
      <c r="E63" s="40" t="str">
        <f>IFERROR(#REF!/GAMSstern!D63,"")</f>
        <v/>
      </c>
      <c r="F63" s="40" t="str">
        <f>IFERROR(#REF!/GAMSstern!E63,"")</f>
        <v/>
      </c>
      <c r="G63" s="40" t="str">
        <f>IFERROR(#REF!/GAMSstern!F63,"")</f>
        <v/>
      </c>
      <c r="H63" s="40" t="str">
        <f>IFERROR(#REF!/GAMSstern!G63,"")</f>
        <v/>
      </c>
      <c r="I63" s="40" t="str">
        <f>IFERROR(#REF!/GAMSstern!H63,"")</f>
        <v/>
      </c>
      <c r="J63" s="40" t="str">
        <f>IFERROR(#REF!/GAMSstern!I63,"")</f>
        <v/>
      </c>
      <c r="K63" s="40" t="str">
        <f>IFERROR(#REF!/GAMSstern!J63,"")</f>
        <v/>
      </c>
      <c r="L63" s="40" t="str">
        <f>IFERROR(#REF!/GAMSstern!K63,"")</f>
        <v/>
      </c>
      <c r="M63" s="40" t="str">
        <f>IFERROR(#REF!/GAMSstern!L63,"")</f>
        <v/>
      </c>
      <c r="N63" s="40" t="str">
        <f>IFERROR(#REF!/GAMSstern!M63,"")</f>
        <v/>
      </c>
      <c r="O63" s="40" t="str">
        <f>IFERROR(#REF!/GAMSstern!N63,"")</f>
        <v/>
      </c>
      <c r="P63" s="40" t="str">
        <f>IFERROR(#REF!/GAMSstern!O63,"")</f>
        <v/>
      </c>
      <c r="Q63" s="40" t="str">
        <f>IFERROR(#REF!/GAMSstern!P63,"")</f>
        <v/>
      </c>
      <c r="R63" s="40" t="str">
        <f>IFERROR(#REF!/GAMSstern!Q63,"")</f>
        <v/>
      </c>
      <c r="S63" s="40" t="str">
        <f>IFERROR(#REF!/GAMSstern!R63,"")</f>
        <v/>
      </c>
      <c r="T63" s="40" t="str">
        <f>IFERROR(#REF!/GAMSstern!S63,"")</f>
        <v/>
      </c>
      <c r="U63" s="40" t="str">
        <f>IFERROR(#REF!/GAMSstern!T63,"")</f>
        <v/>
      </c>
      <c r="V63" s="40" t="str">
        <f>IFERROR(#REF!/GAMSstern!U63,"")</f>
        <v/>
      </c>
      <c r="W63" s="40" t="str">
        <f>IFERROR(#REF!/GAMSstern!V63,"")</f>
        <v/>
      </c>
      <c r="X63" s="40" t="str">
        <f>IFERROR(#REF!/GAMSstern!W63,"")</f>
        <v/>
      </c>
      <c r="Y63" s="40" t="str">
        <f>IFERROR(#REF!/GAMSstern!X63,"")</f>
        <v/>
      </c>
      <c r="Z63" s="40" t="str">
        <f>IFERROR(#REF!/GAMSstern!Y63,"")</f>
        <v/>
      </c>
      <c r="AA63" s="40" t="str">
        <f>IFERROR(#REF!/GAMSstern!Z63,"")</f>
        <v/>
      </c>
      <c r="AB63" s="40" t="str">
        <f>IFERROR(#REF!/GAMSstern!AA63,"")</f>
        <v/>
      </c>
      <c r="AC63" s="40" t="str">
        <f>IFERROR(#REF!/GAMSstern!AB63,"")</f>
        <v/>
      </c>
      <c r="AD63" s="40" t="str">
        <f>IFERROR(#REF!/GAMSstern!AC63,"")</f>
        <v/>
      </c>
      <c r="AE63" s="40" t="str">
        <f>IFERROR(#REF!/GAMSstern!AD63,"")</f>
        <v/>
      </c>
      <c r="AF63" s="40" t="str">
        <f>IFERROR(#REF!/GAMSstern!AE63,"")</f>
        <v/>
      </c>
      <c r="AG63" s="40" t="str">
        <f>IFERROR(#REF!/GAMSstern!AF63,"")</f>
        <v/>
      </c>
      <c r="AH63" s="40" t="str">
        <f>IFERROR(#REF!/GAMSstern!AG63,"")</f>
        <v/>
      </c>
      <c r="AI63" s="40" t="str">
        <f>IFERROR(#REF!/GAMSstern!AH63,"")</f>
        <v/>
      </c>
      <c r="AJ63" s="40" t="str">
        <f>IFERROR(#REF!/GAMSstern!AI63,"")</f>
        <v/>
      </c>
      <c r="AK63" s="40" t="str">
        <f>IFERROR(#REF!/GAMSstern!AJ63,"")</f>
        <v/>
      </c>
      <c r="AL63" s="40" t="str">
        <f>IFERROR(#REF!/GAMSstern!AK63,"")</f>
        <v/>
      </c>
      <c r="AM63" s="40" t="str">
        <f>IFERROR(#REF!/GAMSstern!AL63,"")</f>
        <v/>
      </c>
      <c r="AN63" s="40" t="str">
        <f>IFERROR(#REF!/GAMSstern!AM63,"")</f>
        <v/>
      </c>
      <c r="AO63" s="40" t="str">
        <f>IFERROR(#REF!/GAMSstern!AN63,"")</f>
        <v/>
      </c>
      <c r="AP63" s="40" t="str">
        <f>IFERROR(#REF!/GAMSstern!AO63,"")</f>
        <v/>
      </c>
      <c r="AQ63" s="40" t="str">
        <f>IFERROR(#REF!/GAMSstern!AP63,"")</f>
        <v/>
      </c>
      <c r="AR63" s="40" t="str">
        <f>IFERROR(#REF!/GAMSstern!AQ63,"")</f>
        <v/>
      </c>
      <c r="AS63" s="40" t="str">
        <f>IFERROR(#REF!/GAMSstern!AR63,"")</f>
        <v/>
      </c>
      <c r="AT63" s="40" t="str">
        <f>IFERROR(#REF!/GAMSstern!AS63,"")</f>
        <v/>
      </c>
      <c r="AU63" s="40" t="str">
        <f>IFERROR(#REF!/GAMSstern!AT63,"")</f>
        <v/>
      </c>
      <c r="AV63" s="40" t="str">
        <f>IFERROR(#REF!/GAMSstern!AU63,"")</f>
        <v/>
      </c>
      <c r="AW63" s="40" t="str">
        <f>IFERROR(#REF!/GAMSstern!AV63,"")</f>
        <v/>
      </c>
      <c r="AX63" s="40" t="str">
        <f>IFERROR(#REF!/GAMSstern!AW63,"")</f>
        <v/>
      </c>
      <c r="AY63" s="40" t="str">
        <f>IFERROR(#REF!/GAMSstern!AX63,"")</f>
        <v/>
      </c>
      <c r="AZ63" s="40" t="str">
        <f>IFERROR(#REF!/GAMSstern!AY63,"")</f>
        <v/>
      </c>
      <c r="BA63" s="40" t="str">
        <f>IFERROR(#REF!/GAMSstern!AZ63,"")</f>
        <v/>
      </c>
      <c r="BB63" s="40" t="str">
        <f>IFERROR(#REF!/GAMSstern!BA63,"")</f>
        <v/>
      </c>
      <c r="BC63" s="40" t="str">
        <f>IFERROR(#REF!/GAMSstern!BB63,"")</f>
        <v/>
      </c>
      <c r="BD63" s="40" t="str">
        <f>IFERROR(#REF!/GAMSstern!BC63,"")</f>
        <v/>
      </c>
      <c r="BE63" s="40" t="str">
        <f>IFERROR(#REF!/GAMSstern!BD63,"")</f>
        <v/>
      </c>
      <c r="BF63" s="40" t="str">
        <f>IFERROR(#REF!/GAMSstern!BE63,"")</f>
        <v/>
      </c>
      <c r="BG63" s="40" t="str">
        <f>IFERROR(#REF!/GAMSstern!BF63,"")</f>
        <v/>
      </c>
      <c r="BH63" s="40" t="str">
        <f>IFERROR(#REF!/GAMSstern!BG63,"")</f>
        <v/>
      </c>
      <c r="BI63" s="40" t="str">
        <f>IFERROR(#REF!/GAMSstern!BH63,"")</f>
        <v/>
      </c>
      <c r="BJ63" s="40" t="str">
        <f>IFERROR(#REF!/GAMSstern!BI63,"")</f>
        <v/>
      </c>
    </row>
    <row r="64" spans="1:62" x14ac:dyDescent="0.15">
      <c r="A64" t="e">
        <f>#REF!</f>
        <v>#REF!</v>
      </c>
      <c r="B64" t="str">
        <f>GAMSbase!A64</f>
        <v>* CARBON CYCLE PARAMETERS</v>
      </c>
      <c r="C64" s="40" t="str">
        <f>IFERROR(#REF!/GAMSstern!B64,"")</f>
        <v/>
      </c>
      <c r="D64" s="40" t="str">
        <f>IFERROR(#REF!/GAMSstern!C64,"")</f>
        <v/>
      </c>
      <c r="E64" s="40" t="str">
        <f>IFERROR(#REF!/GAMSstern!D64,"")</f>
        <v/>
      </c>
      <c r="F64" s="40" t="str">
        <f>IFERROR(#REF!/GAMSstern!E64,"")</f>
        <v/>
      </c>
      <c r="G64" s="40" t="str">
        <f>IFERROR(#REF!/GAMSstern!F64,"")</f>
        <v/>
      </c>
      <c r="H64" s="40" t="str">
        <f>IFERROR(#REF!/GAMSstern!G64,"")</f>
        <v/>
      </c>
      <c r="I64" s="40" t="str">
        <f>IFERROR(#REF!/GAMSstern!H64,"")</f>
        <v/>
      </c>
      <c r="J64" s="40" t="str">
        <f>IFERROR(#REF!/GAMSstern!I64,"")</f>
        <v/>
      </c>
      <c r="K64" s="40" t="str">
        <f>IFERROR(#REF!/GAMSstern!J64,"")</f>
        <v/>
      </c>
      <c r="L64" s="40" t="str">
        <f>IFERROR(#REF!/GAMSstern!K64,"")</f>
        <v/>
      </c>
      <c r="M64" s="40" t="str">
        <f>IFERROR(#REF!/GAMSstern!L64,"")</f>
        <v/>
      </c>
      <c r="N64" s="40" t="str">
        <f>IFERROR(#REF!/GAMSstern!M64,"")</f>
        <v/>
      </c>
      <c r="O64" s="40" t="str">
        <f>IFERROR(#REF!/GAMSstern!N64,"")</f>
        <v/>
      </c>
      <c r="P64" s="40" t="str">
        <f>IFERROR(#REF!/GAMSstern!O64,"")</f>
        <v/>
      </c>
      <c r="Q64" s="40" t="str">
        <f>IFERROR(#REF!/GAMSstern!P64,"")</f>
        <v/>
      </c>
      <c r="R64" s="40" t="str">
        <f>IFERROR(#REF!/GAMSstern!Q64,"")</f>
        <v/>
      </c>
      <c r="S64" s="40" t="str">
        <f>IFERROR(#REF!/GAMSstern!R64,"")</f>
        <v/>
      </c>
      <c r="T64" s="40" t="str">
        <f>IFERROR(#REF!/GAMSstern!S64,"")</f>
        <v/>
      </c>
      <c r="U64" s="40" t="str">
        <f>IFERROR(#REF!/GAMSstern!T64,"")</f>
        <v/>
      </c>
      <c r="V64" s="40" t="str">
        <f>IFERROR(#REF!/GAMSstern!U64,"")</f>
        <v/>
      </c>
      <c r="W64" s="40" t="str">
        <f>IFERROR(#REF!/GAMSstern!V64,"")</f>
        <v/>
      </c>
      <c r="X64" s="40" t="str">
        <f>IFERROR(#REF!/GAMSstern!W64,"")</f>
        <v/>
      </c>
      <c r="Y64" s="40" t="str">
        <f>IFERROR(#REF!/GAMSstern!X64,"")</f>
        <v/>
      </c>
      <c r="Z64" s="40" t="str">
        <f>IFERROR(#REF!/GAMSstern!Y64,"")</f>
        <v/>
      </c>
      <c r="AA64" s="40" t="str">
        <f>IFERROR(#REF!/GAMSstern!Z64,"")</f>
        <v/>
      </c>
      <c r="AB64" s="40" t="str">
        <f>IFERROR(#REF!/GAMSstern!AA64,"")</f>
        <v/>
      </c>
      <c r="AC64" s="40" t="str">
        <f>IFERROR(#REF!/GAMSstern!AB64,"")</f>
        <v/>
      </c>
      <c r="AD64" s="40" t="str">
        <f>IFERROR(#REF!/GAMSstern!AC64,"")</f>
        <v/>
      </c>
      <c r="AE64" s="40" t="str">
        <f>IFERROR(#REF!/GAMSstern!AD64,"")</f>
        <v/>
      </c>
      <c r="AF64" s="40" t="str">
        <f>IFERROR(#REF!/GAMSstern!AE64,"")</f>
        <v/>
      </c>
      <c r="AG64" s="40" t="str">
        <f>IFERROR(#REF!/GAMSstern!AF64,"")</f>
        <v/>
      </c>
      <c r="AH64" s="40" t="str">
        <f>IFERROR(#REF!/GAMSstern!AG64,"")</f>
        <v/>
      </c>
      <c r="AI64" s="40" t="str">
        <f>IFERROR(#REF!/GAMSstern!AH64,"")</f>
        <v/>
      </c>
      <c r="AJ64" s="40" t="str">
        <f>IFERROR(#REF!/GAMSstern!AI64,"")</f>
        <v/>
      </c>
      <c r="AK64" s="40" t="str">
        <f>IFERROR(#REF!/GAMSstern!AJ64,"")</f>
        <v/>
      </c>
      <c r="AL64" s="40" t="str">
        <f>IFERROR(#REF!/GAMSstern!AK64,"")</f>
        <v/>
      </c>
      <c r="AM64" s="40" t="str">
        <f>IFERROR(#REF!/GAMSstern!AL64,"")</f>
        <v/>
      </c>
      <c r="AN64" s="40" t="str">
        <f>IFERROR(#REF!/GAMSstern!AM64,"")</f>
        <v/>
      </c>
      <c r="AO64" s="40" t="str">
        <f>IFERROR(#REF!/GAMSstern!AN64,"")</f>
        <v/>
      </c>
      <c r="AP64" s="40" t="str">
        <f>IFERROR(#REF!/GAMSstern!AO64,"")</f>
        <v/>
      </c>
      <c r="AQ64" s="40" t="str">
        <f>IFERROR(#REF!/GAMSstern!AP64,"")</f>
        <v/>
      </c>
      <c r="AR64" s="40" t="str">
        <f>IFERROR(#REF!/GAMSstern!AQ64,"")</f>
        <v/>
      </c>
      <c r="AS64" s="40" t="str">
        <f>IFERROR(#REF!/GAMSstern!AR64,"")</f>
        <v/>
      </c>
      <c r="AT64" s="40" t="str">
        <f>IFERROR(#REF!/GAMSstern!AS64,"")</f>
        <v/>
      </c>
      <c r="AU64" s="40" t="str">
        <f>IFERROR(#REF!/GAMSstern!AT64,"")</f>
        <v/>
      </c>
      <c r="AV64" s="40" t="str">
        <f>IFERROR(#REF!/GAMSstern!AU64,"")</f>
        <v/>
      </c>
      <c r="AW64" s="40" t="str">
        <f>IFERROR(#REF!/GAMSstern!AV64,"")</f>
        <v/>
      </c>
      <c r="AX64" s="40" t="str">
        <f>IFERROR(#REF!/GAMSstern!AW64,"")</f>
        <v/>
      </c>
      <c r="AY64" s="40" t="str">
        <f>IFERROR(#REF!/GAMSstern!AX64,"")</f>
        <v/>
      </c>
      <c r="AZ64" s="40" t="str">
        <f>IFERROR(#REF!/GAMSstern!AY64,"")</f>
        <v/>
      </c>
      <c r="BA64" s="40" t="str">
        <f>IFERROR(#REF!/GAMSstern!AZ64,"")</f>
        <v/>
      </c>
      <c r="BB64" s="40" t="str">
        <f>IFERROR(#REF!/GAMSstern!BA64,"")</f>
        <v/>
      </c>
      <c r="BC64" s="40" t="str">
        <f>IFERROR(#REF!/GAMSstern!BB64,"")</f>
        <v/>
      </c>
      <c r="BD64" s="40" t="str">
        <f>IFERROR(#REF!/GAMSstern!BC64,"")</f>
        <v/>
      </c>
      <c r="BE64" s="40" t="str">
        <f>IFERROR(#REF!/GAMSstern!BD64,"")</f>
        <v/>
      </c>
      <c r="BF64" s="40" t="str">
        <f>IFERROR(#REF!/GAMSstern!BE64,"")</f>
        <v/>
      </c>
      <c r="BG64" s="40" t="str">
        <f>IFERROR(#REF!/GAMSstern!BF64,"")</f>
        <v/>
      </c>
      <c r="BH64" s="40" t="str">
        <f>IFERROR(#REF!/GAMSstern!BG64,"")</f>
        <v/>
      </c>
      <c r="BI64" s="40" t="str">
        <f>IFERROR(#REF!/GAMSstern!BH64,"")</f>
        <v/>
      </c>
      <c r="BJ64" s="40" t="str">
        <f>IFERROR(#REF!/GAMSstern!BI64,"")</f>
        <v/>
      </c>
    </row>
    <row r="65" spans="1:62" x14ac:dyDescent="0.15">
      <c r="A65" t="e">
        <f>#REF!</f>
        <v>#REF!</v>
      </c>
      <c r="B65" t="str">
        <f>GAMSbase!A65</f>
        <v>AtA b11</v>
      </c>
      <c r="C65" s="40" t="str">
        <f>IFERROR(#REF!/GAMSstern!B65,"")</f>
        <v/>
      </c>
      <c r="D65" s="40" t="str">
        <f>IFERROR(#REF!/GAMSstern!C65,"")</f>
        <v/>
      </c>
      <c r="E65" s="40" t="str">
        <f>IFERROR(#REF!/GAMSstern!D65,"")</f>
        <v/>
      </c>
      <c r="F65" s="40" t="str">
        <f>IFERROR(#REF!/GAMSstern!E65,"")</f>
        <v/>
      </c>
      <c r="G65" s="40" t="str">
        <f>IFERROR(#REF!/GAMSstern!F65,"")</f>
        <v/>
      </c>
      <c r="H65" s="40" t="str">
        <f>IFERROR(#REF!/GAMSstern!G65,"")</f>
        <v/>
      </c>
      <c r="I65" s="40" t="str">
        <f>IFERROR(#REF!/GAMSstern!H65,"")</f>
        <v/>
      </c>
      <c r="J65" s="40" t="str">
        <f>IFERROR(#REF!/GAMSstern!I65,"")</f>
        <v/>
      </c>
      <c r="K65" s="40" t="str">
        <f>IFERROR(#REF!/GAMSstern!J65,"")</f>
        <v/>
      </c>
      <c r="L65" s="40" t="str">
        <f>IFERROR(#REF!/GAMSstern!K65,"")</f>
        <v/>
      </c>
      <c r="M65" s="40" t="str">
        <f>IFERROR(#REF!/GAMSstern!L65,"")</f>
        <v/>
      </c>
      <c r="N65" s="40" t="str">
        <f>IFERROR(#REF!/GAMSstern!M65,"")</f>
        <v/>
      </c>
      <c r="O65" s="40" t="str">
        <f>IFERROR(#REF!/GAMSstern!N65,"")</f>
        <v/>
      </c>
      <c r="P65" s="40" t="str">
        <f>IFERROR(#REF!/GAMSstern!O65,"")</f>
        <v/>
      </c>
      <c r="Q65" s="40" t="str">
        <f>IFERROR(#REF!/GAMSstern!P65,"")</f>
        <v/>
      </c>
      <c r="R65" s="40" t="str">
        <f>IFERROR(#REF!/GAMSstern!Q65,"")</f>
        <v/>
      </c>
      <c r="S65" s="40" t="str">
        <f>IFERROR(#REF!/GAMSstern!R65,"")</f>
        <v/>
      </c>
      <c r="T65" s="40" t="str">
        <f>IFERROR(#REF!/GAMSstern!S65,"")</f>
        <v/>
      </c>
      <c r="U65" s="40" t="str">
        <f>IFERROR(#REF!/GAMSstern!T65,"")</f>
        <v/>
      </c>
      <c r="V65" s="40" t="str">
        <f>IFERROR(#REF!/GAMSstern!U65,"")</f>
        <v/>
      </c>
      <c r="W65" s="40" t="str">
        <f>IFERROR(#REF!/GAMSstern!V65,"")</f>
        <v/>
      </c>
      <c r="X65" s="40" t="str">
        <f>IFERROR(#REF!/GAMSstern!W65,"")</f>
        <v/>
      </c>
      <c r="Y65" s="40" t="str">
        <f>IFERROR(#REF!/GAMSstern!X65,"")</f>
        <v/>
      </c>
      <c r="Z65" s="40" t="str">
        <f>IFERROR(#REF!/GAMSstern!Y65,"")</f>
        <v/>
      </c>
      <c r="AA65" s="40" t="str">
        <f>IFERROR(#REF!/GAMSstern!Z65,"")</f>
        <v/>
      </c>
      <c r="AB65" s="40" t="str">
        <f>IFERROR(#REF!/GAMSstern!AA65,"")</f>
        <v/>
      </c>
      <c r="AC65" s="40" t="str">
        <f>IFERROR(#REF!/GAMSstern!AB65,"")</f>
        <v/>
      </c>
      <c r="AD65" s="40" t="str">
        <f>IFERROR(#REF!/GAMSstern!AC65,"")</f>
        <v/>
      </c>
      <c r="AE65" s="40" t="str">
        <f>IFERROR(#REF!/GAMSstern!AD65,"")</f>
        <v/>
      </c>
      <c r="AF65" s="40" t="str">
        <f>IFERROR(#REF!/GAMSstern!AE65,"")</f>
        <v/>
      </c>
      <c r="AG65" s="40" t="str">
        <f>IFERROR(#REF!/GAMSstern!AF65,"")</f>
        <v/>
      </c>
      <c r="AH65" s="40" t="str">
        <f>IFERROR(#REF!/GAMSstern!AG65,"")</f>
        <v/>
      </c>
      <c r="AI65" s="40" t="str">
        <f>IFERROR(#REF!/GAMSstern!AH65,"")</f>
        <v/>
      </c>
      <c r="AJ65" s="40" t="str">
        <f>IFERROR(#REF!/GAMSstern!AI65,"")</f>
        <v/>
      </c>
      <c r="AK65" s="40" t="str">
        <f>IFERROR(#REF!/GAMSstern!AJ65,"")</f>
        <v/>
      </c>
      <c r="AL65" s="40" t="str">
        <f>IFERROR(#REF!/GAMSstern!AK65,"")</f>
        <v/>
      </c>
      <c r="AM65" s="40" t="str">
        <f>IFERROR(#REF!/GAMSstern!AL65,"")</f>
        <v/>
      </c>
      <c r="AN65" s="40" t="str">
        <f>IFERROR(#REF!/GAMSstern!AM65,"")</f>
        <v/>
      </c>
      <c r="AO65" s="40" t="str">
        <f>IFERROR(#REF!/GAMSstern!AN65,"")</f>
        <v/>
      </c>
      <c r="AP65" s="40" t="str">
        <f>IFERROR(#REF!/GAMSstern!AO65,"")</f>
        <v/>
      </c>
      <c r="AQ65" s="40" t="str">
        <f>IFERROR(#REF!/GAMSstern!AP65,"")</f>
        <v/>
      </c>
      <c r="AR65" s="40" t="str">
        <f>IFERROR(#REF!/GAMSstern!AQ65,"")</f>
        <v/>
      </c>
      <c r="AS65" s="40" t="str">
        <f>IFERROR(#REF!/GAMSstern!AR65,"")</f>
        <v/>
      </c>
      <c r="AT65" s="40" t="str">
        <f>IFERROR(#REF!/GAMSstern!AS65,"")</f>
        <v/>
      </c>
      <c r="AU65" s="40" t="str">
        <f>IFERROR(#REF!/GAMSstern!AT65,"")</f>
        <v/>
      </c>
      <c r="AV65" s="40" t="str">
        <f>IFERROR(#REF!/GAMSstern!AU65,"")</f>
        <v/>
      </c>
      <c r="AW65" s="40" t="str">
        <f>IFERROR(#REF!/GAMSstern!AV65,"")</f>
        <v/>
      </c>
      <c r="AX65" s="40" t="str">
        <f>IFERROR(#REF!/GAMSstern!AW65,"")</f>
        <v/>
      </c>
      <c r="AY65" s="40" t="str">
        <f>IFERROR(#REF!/GAMSstern!AX65,"")</f>
        <v/>
      </c>
      <c r="AZ65" s="40" t="str">
        <f>IFERROR(#REF!/GAMSstern!AY65,"")</f>
        <v/>
      </c>
      <c r="BA65" s="40" t="str">
        <f>IFERROR(#REF!/GAMSstern!AZ65,"")</f>
        <v/>
      </c>
      <c r="BB65" s="40" t="str">
        <f>IFERROR(#REF!/GAMSstern!BA65,"")</f>
        <v/>
      </c>
      <c r="BC65" s="40" t="str">
        <f>IFERROR(#REF!/GAMSstern!BB65,"")</f>
        <v/>
      </c>
      <c r="BD65" s="40" t="str">
        <f>IFERROR(#REF!/GAMSstern!BC65,"")</f>
        <v/>
      </c>
      <c r="BE65" s="40" t="str">
        <f>IFERROR(#REF!/GAMSstern!BD65,"")</f>
        <v/>
      </c>
      <c r="BF65" s="40" t="str">
        <f>IFERROR(#REF!/GAMSstern!BE65,"")</f>
        <v/>
      </c>
      <c r="BG65" s="40" t="str">
        <f>IFERROR(#REF!/GAMSstern!BF65,"")</f>
        <v/>
      </c>
      <c r="BH65" s="40" t="str">
        <f>IFERROR(#REF!/GAMSstern!BG65,"")</f>
        <v/>
      </c>
      <c r="BI65" s="40" t="str">
        <f>IFERROR(#REF!/GAMSstern!BH65,"")</f>
        <v/>
      </c>
      <c r="BJ65" s="40" t="str">
        <f>IFERROR(#REF!/GAMSstern!BI65,"")</f>
        <v/>
      </c>
    </row>
    <row r="66" spans="1:62" x14ac:dyDescent="0.15">
      <c r="A66" t="e">
        <f>#REF!</f>
        <v>#REF!</v>
      </c>
      <c r="B66" t="str">
        <f>GAMSbase!A66</f>
        <v>BtA b21</v>
      </c>
      <c r="C66" s="40" t="str">
        <f>IFERROR(#REF!/GAMSstern!B66,"")</f>
        <v/>
      </c>
      <c r="D66" s="40" t="str">
        <f>IFERROR(#REF!/GAMSstern!C66,"")</f>
        <v/>
      </c>
      <c r="E66" s="40" t="str">
        <f>IFERROR(#REF!/GAMSstern!D66,"")</f>
        <v/>
      </c>
      <c r="F66" s="40" t="str">
        <f>IFERROR(#REF!/GAMSstern!E66,"")</f>
        <v/>
      </c>
      <c r="G66" s="40" t="str">
        <f>IFERROR(#REF!/GAMSstern!F66,"")</f>
        <v/>
      </c>
      <c r="H66" s="40" t="str">
        <f>IFERROR(#REF!/GAMSstern!G66,"")</f>
        <v/>
      </c>
      <c r="I66" s="40" t="str">
        <f>IFERROR(#REF!/GAMSstern!H66,"")</f>
        <v/>
      </c>
      <c r="J66" s="40" t="str">
        <f>IFERROR(#REF!/GAMSstern!I66,"")</f>
        <v/>
      </c>
      <c r="K66" s="40" t="str">
        <f>IFERROR(#REF!/GAMSstern!J66,"")</f>
        <v/>
      </c>
      <c r="L66" s="40" t="str">
        <f>IFERROR(#REF!/GAMSstern!K66,"")</f>
        <v/>
      </c>
      <c r="M66" s="40" t="str">
        <f>IFERROR(#REF!/GAMSstern!L66,"")</f>
        <v/>
      </c>
      <c r="N66" s="40" t="str">
        <f>IFERROR(#REF!/GAMSstern!M66,"")</f>
        <v/>
      </c>
      <c r="O66" s="40" t="str">
        <f>IFERROR(#REF!/GAMSstern!N66,"")</f>
        <v/>
      </c>
      <c r="P66" s="40" t="str">
        <f>IFERROR(#REF!/GAMSstern!O66,"")</f>
        <v/>
      </c>
      <c r="Q66" s="40" t="str">
        <f>IFERROR(#REF!/GAMSstern!P66,"")</f>
        <v/>
      </c>
      <c r="R66" s="40" t="str">
        <f>IFERROR(#REF!/GAMSstern!Q66,"")</f>
        <v/>
      </c>
      <c r="S66" s="40" t="str">
        <f>IFERROR(#REF!/GAMSstern!R66,"")</f>
        <v/>
      </c>
      <c r="T66" s="40" t="str">
        <f>IFERROR(#REF!/GAMSstern!S66,"")</f>
        <v/>
      </c>
      <c r="U66" s="40" t="str">
        <f>IFERROR(#REF!/GAMSstern!T66,"")</f>
        <v/>
      </c>
      <c r="V66" s="40" t="str">
        <f>IFERROR(#REF!/GAMSstern!U66,"")</f>
        <v/>
      </c>
      <c r="W66" s="40" t="str">
        <f>IFERROR(#REF!/GAMSstern!V66,"")</f>
        <v/>
      </c>
      <c r="X66" s="40" t="str">
        <f>IFERROR(#REF!/GAMSstern!W66,"")</f>
        <v/>
      </c>
      <c r="Y66" s="40" t="str">
        <f>IFERROR(#REF!/GAMSstern!X66,"")</f>
        <v/>
      </c>
      <c r="Z66" s="40" t="str">
        <f>IFERROR(#REF!/GAMSstern!Y66,"")</f>
        <v/>
      </c>
      <c r="AA66" s="40" t="str">
        <f>IFERROR(#REF!/GAMSstern!Z66,"")</f>
        <v/>
      </c>
      <c r="AB66" s="40" t="str">
        <f>IFERROR(#REF!/GAMSstern!AA66,"")</f>
        <v/>
      </c>
      <c r="AC66" s="40" t="str">
        <f>IFERROR(#REF!/GAMSstern!AB66,"")</f>
        <v/>
      </c>
      <c r="AD66" s="40" t="str">
        <f>IFERROR(#REF!/GAMSstern!AC66,"")</f>
        <v/>
      </c>
      <c r="AE66" s="40" t="str">
        <f>IFERROR(#REF!/GAMSstern!AD66,"")</f>
        <v/>
      </c>
      <c r="AF66" s="40" t="str">
        <f>IFERROR(#REF!/GAMSstern!AE66,"")</f>
        <v/>
      </c>
      <c r="AG66" s="40" t="str">
        <f>IFERROR(#REF!/GAMSstern!AF66,"")</f>
        <v/>
      </c>
      <c r="AH66" s="40" t="str">
        <f>IFERROR(#REF!/GAMSstern!AG66,"")</f>
        <v/>
      </c>
      <c r="AI66" s="40" t="str">
        <f>IFERROR(#REF!/GAMSstern!AH66,"")</f>
        <v/>
      </c>
      <c r="AJ66" s="40" t="str">
        <f>IFERROR(#REF!/GAMSstern!AI66,"")</f>
        <v/>
      </c>
      <c r="AK66" s="40" t="str">
        <f>IFERROR(#REF!/GAMSstern!AJ66,"")</f>
        <v/>
      </c>
      <c r="AL66" s="40" t="str">
        <f>IFERROR(#REF!/GAMSstern!AK66,"")</f>
        <v/>
      </c>
      <c r="AM66" s="40" t="str">
        <f>IFERROR(#REF!/GAMSstern!AL66,"")</f>
        <v/>
      </c>
      <c r="AN66" s="40" t="str">
        <f>IFERROR(#REF!/GAMSstern!AM66,"")</f>
        <v/>
      </c>
      <c r="AO66" s="40" t="str">
        <f>IFERROR(#REF!/GAMSstern!AN66,"")</f>
        <v/>
      </c>
      <c r="AP66" s="40" t="str">
        <f>IFERROR(#REF!/GAMSstern!AO66,"")</f>
        <v/>
      </c>
      <c r="AQ66" s="40" t="str">
        <f>IFERROR(#REF!/GAMSstern!AP66,"")</f>
        <v/>
      </c>
      <c r="AR66" s="40" t="str">
        <f>IFERROR(#REF!/GAMSstern!AQ66,"")</f>
        <v/>
      </c>
      <c r="AS66" s="40" t="str">
        <f>IFERROR(#REF!/GAMSstern!AR66,"")</f>
        <v/>
      </c>
      <c r="AT66" s="40" t="str">
        <f>IFERROR(#REF!/GAMSstern!AS66,"")</f>
        <v/>
      </c>
      <c r="AU66" s="40" t="str">
        <f>IFERROR(#REF!/GAMSstern!AT66,"")</f>
        <v/>
      </c>
      <c r="AV66" s="40" t="str">
        <f>IFERROR(#REF!/GAMSstern!AU66,"")</f>
        <v/>
      </c>
      <c r="AW66" s="40" t="str">
        <f>IFERROR(#REF!/GAMSstern!AV66,"")</f>
        <v/>
      </c>
      <c r="AX66" s="40" t="str">
        <f>IFERROR(#REF!/GAMSstern!AW66,"")</f>
        <v/>
      </c>
      <c r="AY66" s="40" t="str">
        <f>IFERROR(#REF!/GAMSstern!AX66,"")</f>
        <v/>
      </c>
      <c r="AZ66" s="40" t="str">
        <f>IFERROR(#REF!/GAMSstern!AY66,"")</f>
        <v/>
      </c>
      <c r="BA66" s="40" t="str">
        <f>IFERROR(#REF!/GAMSstern!AZ66,"")</f>
        <v/>
      </c>
      <c r="BB66" s="40" t="str">
        <f>IFERROR(#REF!/GAMSstern!BA66,"")</f>
        <v/>
      </c>
      <c r="BC66" s="40" t="str">
        <f>IFERROR(#REF!/GAMSstern!BB66,"")</f>
        <v/>
      </c>
      <c r="BD66" s="40" t="str">
        <f>IFERROR(#REF!/GAMSstern!BC66,"")</f>
        <v/>
      </c>
      <c r="BE66" s="40" t="str">
        <f>IFERROR(#REF!/GAMSstern!BD66,"")</f>
        <v/>
      </c>
      <c r="BF66" s="40" t="str">
        <f>IFERROR(#REF!/GAMSstern!BE66,"")</f>
        <v/>
      </c>
      <c r="BG66" s="40" t="str">
        <f>IFERROR(#REF!/GAMSstern!BF66,"")</f>
        <v/>
      </c>
      <c r="BH66" s="40" t="str">
        <f>IFERROR(#REF!/GAMSstern!BG66,"")</f>
        <v/>
      </c>
      <c r="BI66" s="40" t="str">
        <f>IFERROR(#REF!/GAMSstern!BH66,"")</f>
        <v/>
      </c>
      <c r="BJ66" s="40" t="str">
        <f>IFERROR(#REF!/GAMSstern!BI66,"")</f>
        <v/>
      </c>
    </row>
    <row r="67" spans="1:62" x14ac:dyDescent="0.15">
      <c r="A67" t="e">
        <f>#REF!</f>
        <v>#REF!</v>
      </c>
      <c r="B67" t="str">
        <f>GAMSbase!A67</f>
        <v>AtB b12</v>
      </c>
      <c r="C67" s="40" t="str">
        <f>IFERROR(#REF!/GAMSstern!B67,"")</f>
        <v/>
      </c>
      <c r="D67" s="40" t="str">
        <f>IFERROR(#REF!/GAMSstern!C67,"")</f>
        <v/>
      </c>
      <c r="E67" s="40" t="str">
        <f>IFERROR(#REF!/GAMSstern!D67,"")</f>
        <v/>
      </c>
      <c r="F67" s="40" t="str">
        <f>IFERROR(#REF!/GAMSstern!E67,"")</f>
        <v/>
      </c>
      <c r="G67" s="40" t="str">
        <f>IFERROR(#REF!/GAMSstern!F67,"")</f>
        <v/>
      </c>
      <c r="H67" s="40" t="str">
        <f>IFERROR(#REF!/GAMSstern!G67,"")</f>
        <v/>
      </c>
      <c r="I67" s="40" t="str">
        <f>IFERROR(#REF!/GAMSstern!H67,"")</f>
        <v/>
      </c>
      <c r="J67" s="40" t="str">
        <f>IFERROR(#REF!/GAMSstern!I67,"")</f>
        <v/>
      </c>
      <c r="K67" s="40" t="str">
        <f>IFERROR(#REF!/GAMSstern!J67,"")</f>
        <v/>
      </c>
      <c r="L67" s="40" t="str">
        <f>IFERROR(#REF!/GAMSstern!K67,"")</f>
        <v/>
      </c>
      <c r="M67" s="40" t="str">
        <f>IFERROR(#REF!/GAMSstern!L67,"")</f>
        <v/>
      </c>
      <c r="N67" s="40" t="str">
        <f>IFERROR(#REF!/GAMSstern!M67,"")</f>
        <v/>
      </c>
      <c r="O67" s="40" t="str">
        <f>IFERROR(#REF!/GAMSstern!N67,"")</f>
        <v/>
      </c>
      <c r="P67" s="40" t="str">
        <f>IFERROR(#REF!/GAMSstern!O67,"")</f>
        <v/>
      </c>
      <c r="Q67" s="40" t="str">
        <f>IFERROR(#REF!/GAMSstern!P67,"")</f>
        <v/>
      </c>
      <c r="R67" s="40" t="str">
        <f>IFERROR(#REF!/GAMSstern!Q67,"")</f>
        <v/>
      </c>
      <c r="S67" s="40" t="str">
        <f>IFERROR(#REF!/GAMSstern!R67,"")</f>
        <v/>
      </c>
      <c r="T67" s="40" t="str">
        <f>IFERROR(#REF!/GAMSstern!S67,"")</f>
        <v/>
      </c>
      <c r="U67" s="40" t="str">
        <f>IFERROR(#REF!/GAMSstern!T67,"")</f>
        <v/>
      </c>
      <c r="V67" s="40" t="str">
        <f>IFERROR(#REF!/GAMSstern!U67,"")</f>
        <v/>
      </c>
      <c r="W67" s="40" t="str">
        <f>IFERROR(#REF!/GAMSstern!V67,"")</f>
        <v/>
      </c>
      <c r="X67" s="40" t="str">
        <f>IFERROR(#REF!/GAMSstern!W67,"")</f>
        <v/>
      </c>
      <c r="Y67" s="40" t="str">
        <f>IFERROR(#REF!/GAMSstern!X67,"")</f>
        <v/>
      </c>
      <c r="Z67" s="40" t="str">
        <f>IFERROR(#REF!/GAMSstern!Y67,"")</f>
        <v/>
      </c>
      <c r="AA67" s="40" t="str">
        <f>IFERROR(#REF!/GAMSstern!Z67,"")</f>
        <v/>
      </c>
      <c r="AB67" s="40" t="str">
        <f>IFERROR(#REF!/GAMSstern!AA67,"")</f>
        <v/>
      </c>
      <c r="AC67" s="40" t="str">
        <f>IFERROR(#REF!/GAMSstern!AB67,"")</f>
        <v/>
      </c>
      <c r="AD67" s="40" t="str">
        <f>IFERROR(#REF!/GAMSstern!AC67,"")</f>
        <v/>
      </c>
      <c r="AE67" s="40" t="str">
        <f>IFERROR(#REF!/GAMSstern!AD67,"")</f>
        <v/>
      </c>
      <c r="AF67" s="40" t="str">
        <f>IFERROR(#REF!/GAMSstern!AE67,"")</f>
        <v/>
      </c>
      <c r="AG67" s="40" t="str">
        <f>IFERROR(#REF!/GAMSstern!AF67,"")</f>
        <v/>
      </c>
      <c r="AH67" s="40" t="str">
        <f>IFERROR(#REF!/GAMSstern!AG67,"")</f>
        <v/>
      </c>
      <c r="AI67" s="40" t="str">
        <f>IFERROR(#REF!/GAMSstern!AH67,"")</f>
        <v/>
      </c>
      <c r="AJ67" s="40" t="str">
        <f>IFERROR(#REF!/GAMSstern!AI67,"")</f>
        <v/>
      </c>
      <c r="AK67" s="40" t="str">
        <f>IFERROR(#REF!/GAMSstern!AJ67,"")</f>
        <v/>
      </c>
      <c r="AL67" s="40" t="str">
        <f>IFERROR(#REF!/GAMSstern!AK67,"")</f>
        <v/>
      </c>
      <c r="AM67" s="40" t="str">
        <f>IFERROR(#REF!/GAMSstern!AL67,"")</f>
        <v/>
      </c>
      <c r="AN67" s="40" t="str">
        <f>IFERROR(#REF!/GAMSstern!AM67,"")</f>
        <v/>
      </c>
      <c r="AO67" s="40" t="str">
        <f>IFERROR(#REF!/GAMSstern!AN67,"")</f>
        <v/>
      </c>
      <c r="AP67" s="40" t="str">
        <f>IFERROR(#REF!/GAMSstern!AO67,"")</f>
        <v/>
      </c>
      <c r="AQ67" s="40" t="str">
        <f>IFERROR(#REF!/GAMSstern!AP67,"")</f>
        <v/>
      </c>
      <c r="AR67" s="40" t="str">
        <f>IFERROR(#REF!/GAMSstern!AQ67,"")</f>
        <v/>
      </c>
      <c r="AS67" s="40" t="str">
        <f>IFERROR(#REF!/GAMSstern!AR67,"")</f>
        <v/>
      </c>
      <c r="AT67" s="40" t="str">
        <f>IFERROR(#REF!/GAMSstern!AS67,"")</f>
        <v/>
      </c>
      <c r="AU67" s="40" t="str">
        <f>IFERROR(#REF!/GAMSstern!AT67,"")</f>
        <v/>
      </c>
      <c r="AV67" s="40" t="str">
        <f>IFERROR(#REF!/GAMSstern!AU67,"")</f>
        <v/>
      </c>
      <c r="AW67" s="40" t="str">
        <f>IFERROR(#REF!/GAMSstern!AV67,"")</f>
        <v/>
      </c>
      <c r="AX67" s="40" t="str">
        <f>IFERROR(#REF!/GAMSstern!AW67,"")</f>
        <v/>
      </c>
      <c r="AY67" s="40" t="str">
        <f>IFERROR(#REF!/GAMSstern!AX67,"")</f>
        <v/>
      </c>
      <c r="AZ67" s="40" t="str">
        <f>IFERROR(#REF!/GAMSstern!AY67,"")</f>
        <v/>
      </c>
      <c r="BA67" s="40" t="str">
        <f>IFERROR(#REF!/GAMSstern!AZ67,"")</f>
        <v/>
      </c>
      <c r="BB67" s="40" t="str">
        <f>IFERROR(#REF!/GAMSstern!BA67,"")</f>
        <v/>
      </c>
      <c r="BC67" s="40" t="str">
        <f>IFERROR(#REF!/GAMSstern!BB67,"")</f>
        <v/>
      </c>
      <c r="BD67" s="40" t="str">
        <f>IFERROR(#REF!/GAMSstern!BC67,"")</f>
        <v/>
      </c>
      <c r="BE67" s="40" t="str">
        <f>IFERROR(#REF!/GAMSstern!BD67,"")</f>
        <v/>
      </c>
      <c r="BF67" s="40" t="str">
        <f>IFERROR(#REF!/GAMSstern!BE67,"")</f>
        <v/>
      </c>
      <c r="BG67" s="40" t="str">
        <f>IFERROR(#REF!/GAMSstern!BF67,"")</f>
        <v/>
      </c>
      <c r="BH67" s="40" t="str">
        <f>IFERROR(#REF!/GAMSstern!BG67,"")</f>
        <v/>
      </c>
      <c r="BI67" s="40" t="str">
        <f>IFERROR(#REF!/GAMSstern!BH67,"")</f>
        <v/>
      </c>
      <c r="BJ67" s="40" t="str">
        <f>IFERROR(#REF!/GAMSstern!BI67,"")</f>
        <v/>
      </c>
    </row>
    <row r="68" spans="1:62" x14ac:dyDescent="0.15">
      <c r="A68" t="e">
        <f>#REF!</f>
        <v>#REF!</v>
      </c>
      <c r="B68" t="str">
        <f>GAMSbase!A68</f>
        <v>BtB b22</v>
      </c>
      <c r="C68" s="40" t="str">
        <f>IFERROR(#REF!/GAMSstern!B68,"")</f>
        <v/>
      </c>
      <c r="D68" s="40" t="str">
        <f>IFERROR(#REF!/GAMSstern!C68,"")</f>
        <v/>
      </c>
      <c r="E68" s="40" t="str">
        <f>IFERROR(#REF!/GAMSstern!D68,"")</f>
        <v/>
      </c>
      <c r="F68" s="40" t="str">
        <f>IFERROR(#REF!/GAMSstern!E68,"")</f>
        <v/>
      </c>
      <c r="G68" s="40" t="str">
        <f>IFERROR(#REF!/GAMSstern!F68,"")</f>
        <v/>
      </c>
      <c r="H68" s="40" t="str">
        <f>IFERROR(#REF!/GAMSstern!G68,"")</f>
        <v/>
      </c>
      <c r="I68" s="40" t="str">
        <f>IFERROR(#REF!/GAMSstern!H68,"")</f>
        <v/>
      </c>
      <c r="J68" s="40" t="str">
        <f>IFERROR(#REF!/GAMSstern!I68,"")</f>
        <v/>
      </c>
      <c r="K68" s="40" t="str">
        <f>IFERROR(#REF!/GAMSstern!J68,"")</f>
        <v/>
      </c>
      <c r="L68" s="40" t="str">
        <f>IFERROR(#REF!/GAMSstern!K68,"")</f>
        <v/>
      </c>
      <c r="M68" s="40" t="str">
        <f>IFERROR(#REF!/GAMSstern!L68,"")</f>
        <v/>
      </c>
      <c r="N68" s="40" t="str">
        <f>IFERROR(#REF!/GAMSstern!M68,"")</f>
        <v/>
      </c>
      <c r="O68" s="40" t="str">
        <f>IFERROR(#REF!/GAMSstern!N68,"")</f>
        <v/>
      </c>
      <c r="P68" s="40" t="str">
        <f>IFERROR(#REF!/GAMSstern!O68,"")</f>
        <v/>
      </c>
      <c r="Q68" s="40" t="str">
        <f>IFERROR(#REF!/GAMSstern!P68,"")</f>
        <v/>
      </c>
      <c r="R68" s="40" t="str">
        <f>IFERROR(#REF!/GAMSstern!Q68,"")</f>
        <v/>
      </c>
      <c r="S68" s="40" t="str">
        <f>IFERROR(#REF!/GAMSstern!R68,"")</f>
        <v/>
      </c>
      <c r="T68" s="40" t="str">
        <f>IFERROR(#REF!/GAMSstern!S68,"")</f>
        <v/>
      </c>
      <c r="U68" s="40" t="str">
        <f>IFERROR(#REF!/GAMSstern!T68,"")</f>
        <v/>
      </c>
      <c r="V68" s="40" t="str">
        <f>IFERROR(#REF!/GAMSstern!U68,"")</f>
        <v/>
      </c>
      <c r="W68" s="40" t="str">
        <f>IFERROR(#REF!/GAMSstern!V68,"")</f>
        <v/>
      </c>
      <c r="X68" s="40" t="str">
        <f>IFERROR(#REF!/GAMSstern!W68,"")</f>
        <v/>
      </c>
      <c r="Y68" s="40" t="str">
        <f>IFERROR(#REF!/GAMSstern!X68,"")</f>
        <v/>
      </c>
      <c r="Z68" s="40" t="str">
        <f>IFERROR(#REF!/GAMSstern!Y68,"")</f>
        <v/>
      </c>
      <c r="AA68" s="40" t="str">
        <f>IFERROR(#REF!/GAMSstern!Z68,"")</f>
        <v/>
      </c>
      <c r="AB68" s="40" t="str">
        <f>IFERROR(#REF!/GAMSstern!AA68,"")</f>
        <v/>
      </c>
      <c r="AC68" s="40" t="str">
        <f>IFERROR(#REF!/GAMSstern!AB68,"")</f>
        <v/>
      </c>
      <c r="AD68" s="40" t="str">
        <f>IFERROR(#REF!/GAMSstern!AC68,"")</f>
        <v/>
      </c>
      <c r="AE68" s="40" t="str">
        <f>IFERROR(#REF!/GAMSstern!AD68,"")</f>
        <v/>
      </c>
      <c r="AF68" s="40" t="str">
        <f>IFERROR(#REF!/GAMSstern!AE68,"")</f>
        <v/>
      </c>
      <c r="AG68" s="40" t="str">
        <f>IFERROR(#REF!/GAMSstern!AF68,"")</f>
        <v/>
      </c>
      <c r="AH68" s="40" t="str">
        <f>IFERROR(#REF!/GAMSstern!AG68,"")</f>
        <v/>
      </c>
      <c r="AI68" s="40" t="str">
        <f>IFERROR(#REF!/GAMSstern!AH68,"")</f>
        <v/>
      </c>
      <c r="AJ68" s="40" t="str">
        <f>IFERROR(#REF!/GAMSstern!AI68,"")</f>
        <v/>
      </c>
      <c r="AK68" s="40" t="str">
        <f>IFERROR(#REF!/GAMSstern!AJ68,"")</f>
        <v/>
      </c>
      <c r="AL68" s="40" t="str">
        <f>IFERROR(#REF!/GAMSstern!AK68,"")</f>
        <v/>
      </c>
      <c r="AM68" s="40" t="str">
        <f>IFERROR(#REF!/GAMSstern!AL68,"")</f>
        <v/>
      </c>
      <c r="AN68" s="40" t="str">
        <f>IFERROR(#REF!/GAMSstern!AM68,"")</f>
        <v/>
      </c>
      <c r="AO68" s="40" t="str">
        <f>IFERROR(#REF!/GAMSstern!AN68,"")</f>
        <v/>
      </c>
      <c r="AP68" s="40" t="str">
        <f>IFERROR(#REF!/GAMSstern!AO68,"")</f>
        <v/>
      </c>
      <c r="AQ68" s="40" t="str">
        <f>IFERROR(#REF!/GAMSstern!AP68,"")</f>
        <v/>
      </c>
      <c r="AR68" s="40" t="str">
        <f>IFERROR(#REF!/GAMSstern!AQ68,"")</f>
        <v/>
      </c>
      <c r="AS68" s="40" t="str">
        <f>IFERROR(#REF!/GAMSstern!AR68,"")</f>
        <v/>
      </c>
      <c r="AT68" s="40" t="str">
        <f>IFERROR(#REF!/GAMSstern!AS68,"")</f>
        <v/>
      </c>
      <c r="AU68" s="40" t="str">
        <f>IFERROR(#REF!/GAMSstern!AT68,"")</f>
        <v/>
      </c>
      <c r="AV68" s="40" t="str">
        <f>IFERROR(#REF!/GAMSstern!AU68,"")</f>
        <v/>
      </c>
      <c r="AW68" s="40" t="str">
        <f>IFERROR(#REF!/GAMSstern!AV68,"")</f>
        <v/>
      </c>
      <c r="AX68" s="40" t="str">
        <f>IFERROR(#REF!/GAMSstern!AW68,"")</f>
        <v/>
      </c>
      <c r="AY68" s="40" t="str">
        <f>IFERROR(#REF!/GAMSstern!AX68,"")</f>
        <v/>
      </c>
      <c r="AZ68" s="40" t="str">
        <f>IFERROR(#REF!/GAMSstern!AY68,"")</f>
        <v/>
      </c>
      <c r="BA68" s="40" t="str">
        <f>IFERROR(#REF!/GAMSstern!AZ68,"")</f>
        <v/>
      </c>
      <c r="BB68" s="40" t="str">
        <f>IFERROR(#REF!/GAMSstern!BA68,"")</f>
        <v/>
      </c>
      <c r="BC68" s="40" t="str">
        <f>IFERROR(#REF!/GAMSstern!BB68,"")</f>
        <v/>
      </c>
      <c r="BD68" s="40" t="str">
        <f>IFERROR(#REF!/GAMSstern!BC68,"")</f>
        <v/>
      </c>
      <c r="BE68" s="40" t="str">
        <f>IFERROR(#REF!/GAMSstern!BD68,"")</f>
        <v/>
      </c>
      <c r="BF68" s="40" t="str">
        <f>IFERROR(#REF!/GAMSstern!BE68,"")</f>
        <v/>
      </c>
      <c r="BG68" s="40" t="str">
        <f>IFERROR(#REF!/GAMSstern!BF68,"")</f>
        <v/>
      </c>
      <c r="BH68" s="40" t="str">
        <f>IFERROR(#REF!/GAMSstern!BG68,"")</f>
        <v/>
      </c>
      <c r="BI68" s="40" t="str">
        <f>IFERROR(#REF!/GAMSstern!BH68,"")</f>
        <v/>
      </c>
      <c r="BJ68" s="40" t="str">
        <f>IFERROR(#REF!/GAMSstern!BI68,"")</f>
        <v/>
      </c>
    </row>
    <row r="69" spans="1:62" x14ac:dyDescent="0.15">
      <c r="A69" t="e">
        <f>#REF!</f>
        <v>#REF!</v>
      </c>
      <c r="B69" t="str">
        <f>GAMSbase!A69</f>
        <v>DtB b32</v>
      </c>
      <c r="C69" s="40" t="str">
        <f>IFERROR(#REF!/GAMSstern!B69,"")</f>
        <v/>
      </c>
      <c r="D69" s="40" t="str">
        <f>IFERROR(#REF!/GAMSstern!C69,"")</f>
        <v/>
      </c>
      <c r="E69" s="40" t="str">
        <f>IFERROR(#REF!/GAMSstern!D69,"")</f>
        <v/>
      </c>
      <c r="F69" s="40" t="str">
        <f>IFERROR(#REF!/GAMSstern!E69,"")</f>
        <v/>
      </c>
      <c r="G69" s="40" t="str">
        <f>IFERROR(#REF!/GAMSstern!F69,"")</f>
        <v/>
      </c>
      <c r="H69" s="40" t="str">
        <f>IFERROR(#REF!/GAMSstern!G69,"")</f>
        <v/>
      </c>
      <c r="I69" s="40" t="str">
        <f>IFERROR(#REF!/GAMSstern!H69,"")</f>
        <v/>
      </c>
      <c r="J69" s="40" t="str">
        <f>IFERROR(#REF!/GAMSstern!I69,"")</f>
        <v/>
      </c>
      <c r="K69" s="40" t="str">
        <f>IFERROR(#REF!/GAMSstern!J69,"")</f>
        <v/>
      </c>
      <c r="L69" s="40" t="str">
        <f>IFERROR(#REF!/GAMSstern!K69,"")</f>
        <v/>
      </c>
      <c r="M69" s="40" t="str">
        <f>IFERROR(#REF!/GAMSstern!L69,"")</f>
        <v/>
      </c>
      <c r="N69" s="40" t="str">
        <f>IFERROR(#REF!/GAMSstern!M69,"")</f>
        <v/>
      </c>
      <c r="O69" s="40" t="str">
        <f>IFERROR(#REF!/GAMSstern!N69,"")</f>
        <v/>
      </c>
      <c r="P69" s="40" t="str">
        <f>IFERROR(#REF!/GAMSstern!O69,"")</f>
        <v/>
      </c>
      <c r="Q69" s="40" t="str">
        <f>IFERROR(#REF!/GAMSstern!P69,"")</f>
        <v/>
      </c>
      <c r="R69" s="40" t="str">
        <f>IFERROR(#REF!/GAMSstern!Q69,"")</f>
        <v/>
      </c>
      <c r="S69" s="40" t="str">
        <f>IFERROR(#REF!/GAMSstern!R69,"")</f>
        <v/>
      </c>
      <c r="T69" s="40" t="str">
        <f>IFERROR(#REF!/GAMSstern!S69,"")</f>
        <v/>
      </c>
      <c r="U69" s="40" t="str">
        <f>IFERROR(#REF!/GAMSstern!T69,"")</f>
        <v/>
      </c>
      <c r="V69" s="40" t="str">
        <f>IFERROR(#REF!/GAMSstern!U69,"")</f>
        <v/>
      </c>
      <c r="W69" s="40" t="str">
        <f>IFERROR(#REF!/GAMSstern!V69,"")</f>
        <v/>
      </c>
      <c r="X69" s="40" t="str">
        <f>IFERROR(#REF!/GAMSstern!W69,"")</f>
        <v/>
      </c>
      <c r="Y69" s="40" t="str">
        <f>IFERROR(#REF!/GAMSstern!X69,"")</f>
        <v/>
      </c>
      <c r="Z69" s="40" t="str">
        <f>IFERROR(#REF!/GAMSstern!Y69,"")</f>
        <v/>
      </c>
      <c r="AA69" s="40" t="str">
        <f>IFERROR(#REF!/GAMSstern!Z69,"")</f>
        <v/>
      </c>
      <c r="AB69" s="40" t="str">
        <f>IFERROR(#REF!/GAMSstern!AA69,"")</f>
        <v/>
      </c>
      <c r="AC69" s="40" t="str">
        <f>IFERROR(#REF!/GAMSstern!AB69,"")</f>
        <v/>
      </c>
      <c r="AD69" s="40" t="str">
        <f>IFERROR(#REF!/GAMSstern!AC69,"")</f>
        <v/>
      </c>
      <c r="AE69" s="40" t="str">
        <f>IFERROR(#REF!/GAMSstern!AD69,"")</f>
        <v/>
      </c>
      <c r="AF69" s="40" t="str">
        <f>IFERROR(#REF!/GAMSstern!AE69,"")</f>
        <v/>
      </c>
      <c r="AG69" s="40" t="str">
        <f>IFERROR(#REF!/GAMSstern!AF69,"")</f>
        <v/>
      </c>
      <c r="AH69" s="40" t="str">
        <f>IFERROR(#REF!/GAMSstern!AG69,"")</f>
        <v/>
      </c>
      <c r="AI69" s="40" t="str">
        <f>IFERROR(#REF!/GAMSstern!AH69,"")</f>
        <v/>
      </c>
      <c r="AJ69" s="40" t="str">
        <f>IFERROR(#REF!/GAMSstern!AI69,"")</f>
        <v/>
      </c>
      <c r="AK69" s="40" t="str">
        <f>IFERROR(#REF!/GAMSstern!AJ69,"")</f>
        <v/>
      </c>
      <c r="AL69" s="40" t="str">
        <f>IFERROR(#REF!/GAMSstern!AK69,"")</f>
        <v/>
      </c>
      <c r="AM69" s="40" t="str">
        <f>IFERROR(#REF!/GAMSstern!AL69,"")</f>
        <v/>
      </c>
      <c r="AN69" s="40" t="str">
        <f>IFERROR(#REF!/GAMSstern!AM69,"")</f>
        <v/>
      </c>
      <c r="AO69" s="40" t="str">
        <f>IFERROR(#REF!/GAMSstern!AN69,"")</f>
        <v/>
      </c>
      <c r="AP69" s="40" t="str">
        <f>IFERROR(#REF!/GAMSstern!AO69,"")</f>
        <v/>
      </c>
      <c r="AQ69" s="40" t="str">
        <f>IFERROR(#REF!/GAMSstern!AP69,"")</f>
        <v/>
      </c>
      <c r="AR69" s="40" t="str">
        <f>IFERROR(#REF!/GAMSstern!AQ69,"")</f>
        <v/>
      </c>
      <c r="AS69" s="40" t="str">
        <f>IFERROR(#REF!/GAMSstern!AR69,"")</f>
        <v/>
      </c>
      <c r="AT69" s="40" t="str">
        <f>IFERROR(#REF!/GAMSstern!AS69,"")</f>
        <v/>
      </c>
      <c r="AU69" s="40" t="str">
        <f>IFERROR(#REF!/GAMSstern!AT69,"")</f>
        <v/>
      </c>
      <c r="AV69" s="40" t="str">
        <f>IFERROR(#REF!/GAMSstern!AU69,"")</f>
        <v/>
      </c>
      <c r="AW69" s="40" t="str">
        <f>IFERROR(#REF!/GAMSstern!AV69,"")</f>
        <v/>
      </c>
      <c r="AX69" s="40" t="str">
        <f>IFERROR(#REF!/GAMSstern!AW69,"")</f>
        <v/>
      </c>
      <c r="AY69" s="40" t="str">
        <f>IFERROR(#REF!/GAMSstern!AX69,"")</f>
        <v/>
      </c>
      <c r="AZ69" s="40" t="str">
        <f>IFERROR(#REF!/GAMSstern!AY69,"")</f>
        <v/>
      </c>
      <c r="BA69" s="40" t="str">
        <f>IFERROR(#REF!/GAMSstern!AZ69,"")</f>
        <v/>
      </c>
      <c r="BB69" s="40" t="str">
        <f>IFERROR(#REF!/GAMSstern!BA69,"")</f>
        <v/>
      </c>
      <c r="BC69" s="40" t="str">
        <f>IFERROR(#REF!/GAMSstern!BB69,"")</f>
        <v/>
      </c>
      <c r="BD69" s="40" t="str">
        <f>IFERROR(#REF!/GAMSstern!BC69,"")</f>
        <v/>
      </c>
      <c r="BE69" s="40" t="str">
        <f>IFERROR(#REF!/GAMSstern!BD69,"")</f>
        <v/>
      </c>
      <c r="BF69" s="40" t="str">
        <f>IFERROR(#REF!/GAMSstern!BE69,"")</f>
        <v/>
      </c>
      <c r="BG69" s="40" t="str">
        <f>IFERROR(#REF!/GAMSstern!BF69,"")</f>
        <v/>
      </c>
      <c r="BH69" s="40" t="str">
        <f>IFERROR(#REF!/GAMSstern!BG69,"")</f>
        <v/>
      </c>
      <c r="BI69" s="40" t="str">
        <f>IFERROR(#REF!/GAMSstern!BH69,"")</f>
        <v/>
      </c>
      <c r="BJ69" s="40" t="str">
        <f>IFERROR(#REF!/GAMSstern!BI69,"")</f>
        <v/>
      </c>
    </row>
    <row r="70" spans="1:62" x14ac:dyDescent="0.15">
      <c r="A70" t="e">
        <f>#REF!</f>
        <v>#REF!</v>
      </c>
      <c r="B70" t="str">
        <f>GAMSbase!A70</f>
        <v>BtD b23</v>
      </c>
      <c r="C70" s="40" t="str">
        <f>IFERROR(#REF!/GAMSstern!B70,"")</f>
        <v/>
      </c>
      <c r="D70" s="40" t="str">
        <f>IFERROR(#REF!/GAMSstern!C70,"")</f>
        <v/>
      </c>
      <c r="E70" s="40" t="str">
        <f>IFERROR(#REF!/GAMSstern!D70,"")</f>
        <v/>
      </c>
      <c r="F70" s="40" t="str">
        <f>IFERROR(#REF!/GAMSstern!E70,"")</f>
        <v/>
      </c>
      <c r="G70" s="40" t="str">
        <f>IFERROR(#REF!/GAMSstern!F70,"")</f>
        <v/>
      </c>
      <c r="H70" s="40" t="str">
        <f>IFERROR(#REF!/GAMSstern!G70,"")</f>
        <v/>
      </c>
      <c r="I70" s="40" t="str">
        <f>IFERROR(#REF!/GAMSstern!H70,"")</f>
        <v/>
      </c>
      <c r="J70" s="40" t="str">
        <f>IFERROR(#REF!/GAMSstern!I70,"")</f>
        <v/>
      </c>
      <c r="K70" s="40" t="str">
        <f>IFERROR(#REF!/GAMSstern!J70,"")</f>
        <v/>
      </c>
      <c r="L70" s="40" t="str">
        <f>IFERROR(#REF!/GAMSstern!K70,"")</f>
        <v/>
      </c>
      <c r="M70" s="40" t="str">
        <f>IFERROR(#REF!/GAMSstern!L70,"")</f>
        <v/>
      </c>
      <c r="N70" s="40" t="str">
        <f>IFERROR(#REF!/GAMSstern!M70,"")</f>
        <v/>
      </c>
      <c r="O70" s="40" t="str">
        <f>IFERROR(#REF!/GAMSstern!N70,"")</f>
        <v/>
      </c>
      <c r="P70" s="40" t="str">
        <f>IFERROR(#REF!/GAMSstern!O70,"")</f>
        <v/>
      </c>
      <c r="Q70" s="40" t="str">
        <f>IFERROR(#REF!/GAMSstern!P70,"")</f>
        <v/>
      </c>
      <c r="R70" s="40" t="str">
        <f>IFERROR(#REF!/GAMSstern!Q70,"")</f>
        <v/>
      </c>
      <c r="S70" s="40" t="str">
        <f>IFERROR(#REF!/GAMSstern!R70,"")</f>
        <v/>
      </c>
      <c r="T70" s="40" t="str">
        <f>IFERROR(#REF!/GAMSstern!S70,"")</f>
        <v/>
      </c>
      <c r="U70" s="40" t="str">
        <f>IFERROR(#REF!/GAMSstern!T70,"")</f>
        <v/>
      </c>
      <c r="V70" s="40" t="str">
        <f>IFERROR(#REF!/GAMSstern!U70,"")</f>
        <v/>
      </c>
      <c r="W70" s="40" t="str">
        <f>IFERROR(#REF!/GAMSstern!V70,"")</f>
        <v/>
      </c>
      <c r="X70" s="40" t="str">
        <f>IFERROR(#REF!/GAMSstern!W70,"")</f>
        <v/>
      </c>
      <c r="Y70" s="40" t="str">
        <f>IFERROR(#REF!/GAMSstern!X70,"")</f>
        <v/>
      </c>
      <c r="Z70" s="40" t="str">
        <f>IFERROR(#REF!/GAMSstern!Y70,"")</f>
        <v/>
      </c>
      <c r="AA70" s="40" t="str">
        <f>IFERROR(#REF!/GAMSstern!Z70,"")</f>
        <v/>
      </c>
      <c r="AB70" s="40" t="str">
        <f>IFERROR(#REF!/GAMSstern!AA70,"")</f>
        <v/>
      </c>
      <c r="AC70" s="40" t="str">
        <f>IFERROR(#REF!/GAMSstern!AB70,"")</f>
        <v/>
      </c>
      <c r="AD70" s="40" t="str">
        <f>IFERROR(#REF!/GAMSstern!AC70,"")</f>
        <v/>
      </c>
      <c r="AE70" s="40" t="str">
        <f>IFERROR(#REF!/GAMSstern!AD70,"")</f>
        <v/>
      </c>
      <c r="AF70" s="40" t="str">
        <f>IFERROR(#REF!/GAMSstern!AE70,"")</f>
        <v/>
      </c>
      <c r="AG70" s="40" t="str">
        <f>IFERROR(#REF!/GAMSstern!AF70,"")</f>
        <v/>
      </c>
      <c r="AH70" s="40" t="str">
        <f>IFERROR(#REF!/GAMSstern!AG70,"")</f>
        <v/>
      </c>
      <c r="AI70" s="40" t="str">
        <f>IFERROR(#REF!/GAMSstern!AH70,"")</f>
        <v/>
      </c>
      <c r="AJ70" s="40" t="str">
        <f>IFERROR(#REF!/GAMSstern!AI70,"")</f>
        <v/>
      </c>
      <c r="AK70" s="40" t="str">
        <f>IFERROR(#REF!/GAMSstern!AJ70,"")</f>
        <v/>
      </c>
      <c r="AL70" s="40" t="str">
        <f>IFERROR(#REF!/GAMSstern!AK70,"")</f>
        <v/>
      </c>
      <c r="AM70" s="40" t="str">
        <f>IFERROR(#REF!/GAMSstern!AL70,"")</f>
        <v/>
      </c>
      <c r="AN70" s="40" t="str">
        <f>IFERROR(#REF!/GAMSstern!AM70,"")</f>
        <v/>
      </c>
      <c r="AO70" s="40" t="str">
        <f>IFERROR(#REF!/GAMSstern!AN70,"")</f>
        <v/>
      </c>
      <c r="AP70" s="40" t="str">
        <f>IFERROR(#REF!/GAMSstern!AO70,"")</f>
        <v/>
      </c>
      <c r="AQ70" s="40" t="str">
        <f>IFERROR(#REF!/GAMSstern!AP70,"")</f>
        <v/>
      </c>
      <c r="AR70" s="40" t="str">
        <f>IFERROR(#REF!/GAMSstern!AQ70,"")</f>
        <v/>
      </c>
      <c r="AS70" s="40" t="str">
        <f>IFERROR(#REF!/GAMSstern!AR70,"")</f>
        <v/>
      </c>
      <c r="AT70" s="40" t="str">
        <f>IFERROR(#REF!/GAMSstern!AS70,"")</f>
        <v/>
      </c>
      <c r="AU70" s="40" t="str">
        <f>IFERROR(#REF!/GAMSstern!AT70,"")</f>
        <v/>
      </c>
      <c r="AV70" s="40" t="str">
        <f>IFERROR(#REF!/GAMSstern!AU70,"")</f>
        <v/>
      </c>
      <c r="AW70" s="40" t="str">
        <f>IFERROR(#REF!/GAMSstern!AV70,"")</f>
        <v/>
      </c>
      <c r="AX70" s="40" t="str">
        <f>IFERROR(#REF!/GAMSstern!AW70,"")</f>
        <v/>
      </c>
      <c r="AY70" s="40" t="str">
        <f>IFERROR(#REF!/GAMSstern!AX70,"")</f>
        <v/>
      </c>
      <c r="AZ70" s="40" t="str">
        <f>IFERROR(#REF!/GAMSstern!AY70,"")</f>
        <v/>
      </c>
      <c r="BA70" s="40" t="str">
        <f>IFERROR(#REF!/GAMSstern!AZ70,"")</f>
        <v/>
      </c>
      <c r="BB70" s="40" t="str">
        <f>IFERROR(#REF!/GAMSstern!BA70,"")</f>
        <v/>
      </c>
      <c r="BC70" s="40" t="str">
        <f>IFERROR(#REF!/GAMSstern!BB70,"")</f>
        <v/>
      </c>
      <c r="BD70" s="40" t="str">
        <f>IFERROR(#REF!/GAMSstern!BC70,"")</f>
        <v/>
      </c>
      <c r="BE70" s="40" t="str">
        <f>IFERROR(#REF!/GAMSstern!BD70,"")</f>
        <v/>
      </c>
      <c r="BF70" s="40" t="str">
        <f>IFERROR(#REF!/GAMSstern!BE70,"")</f>
        <v/>
      </c>
      <c r="BG70" s="40" t="str">
        <f>IFERROR(#REF!/GAMSstern!BF70,"")</f>
        <v/>
      </c>
      <c r="BH70" s="40" t="str">
        <f>IFERROR(#REF!/GAMSstern!BG70,"")</f>
        <v/>
      </c>
      <c r="BI70" s="40" t="str">
        <f>IFERROR(#REF!/GAMSstern!BH70,"")</f>
        <v/>
      </c>
      <c r="BJ70" s="40" t="str">
        <f>IFERROR(#REF!/GAMSstern!BI70,"")</f>
        <v/>
      </c>
    </row>
    <row r="71" spans="1:62" x14ac:dyDescent="0.15">
      <c r="A71" t="e">
        <f>#REF!</f>
        <v>#REF!</v>
      </c>
      <c r="B71" t="str">
        <f>GAMSbase!A71</f>
        <v>DtD b33</v>
      </c>
      <c r="C71" s="40" t="str">
        <f>IFERROR(#REF!/GAMSstern!B71,"")</f>
        <v/>
      </c>
      <c r="D71" s="40" t="str">
        <f>IFERROR(#REF!/GAMSstern!C71,"")</f>
        <v/>
      </c>
      <c r="E71" s="40" t="str">
        <f>IFERROR(#REF!/GAMSstern!D71,"")</f>
        <v/>
      </c>
      <c r="F71" s="40" t="str">
        <f>IFERROR(#REF!/GAMSstern!E71,"")</f>
        <v/>
      </c>
      <c r="G71" s="40" t="str">
        <f>IFERROR(#REF!/GAMSstern!F71,"")</f>
        <v/>
      </c>
      <c r="H71" s="40" t="str">
        <f>IFERROR(#REF!/GAMSstern!G71,"")</f>
        <v/>
      </c>
      <c r="I71" s="40" t="str">
        <f>IFERROR(#REF!/GAMSstern!H71,"")</f>
        <v/>
      </c>
      <c r="J71" s="40" t="str">
        <f>IFERROR(#REF!/GAMSstern!I71,"")</f>
        <v/>
      </c>
      <c r="K71" s="40" t="str">
        <f>IFERROR(#REF!/GAMSstern!J71,"")</f>
        <v/>
      </c>
      <c r="L71" s="40" t="str">
        <f>IFERROR(#REF!/GAMSstern!K71,"")</f>
        <v/>
      </c>
      <c r="M71" s="40" t="str">
        <f>IFERROR(#REF!/GAMSstern!L71,"")</f>
        <v/>
      </c>
      <c r="N71" s="40" t="str">
        <f>IFERROR(#REF!/GAMSstern!M71,"")</f>
        <v/>
      </c>
      <c r="O71" s="40" t="str">
        <f>IFERROR(#REF!/GAMSstern!N71,"")</f>
        <v/>
      </c>
      <c r="P71" s="40" t="str">
        <f>IFERROR(#REF!/GAMSstern!O71,"")</f>
        <v/>
      </c>
      <c r="Q71" s="40" t="str">
        <f>IFERROR(#REF!/GAMSstern!P71,"")</f>
        <v/>
      </c>
      <c r="R71" s="40" t="str">
        <f>IFERROR(#REF!/GAMSstern!Q71,"")</f>
        <v/>
      </c>
      <c r="S71" s="40" t="str">
        <f>IFERROR(#REF!/GAMSstern!R71,"")</f>
        <v/>
      </c>
      <c r="T71" s="40" t="str">
        <f>IFERROR(#REF!/GAMSstern!S71,"")</f>
        <v/>
      </c>
      <c r="U71" s="40" t="str">
        <f>IFERROR(#REF!/GAMSstern!T71,"")</f>
        <v/>
      </c>
      <c r="V71" s="40" t="str">
        <f>IFERROR(#REF!/GAMSstern!U71,"")</f>
        <v/>
      </c>
      <c r="W71" s="40" t="str">
        <f>IFERROR(#REF!/GAMSstern!V71,"")</f>
        <v/>
      </c>
      <c r="X71" s="40" t="str">
        <f>IFERROR(#REF!/GAMSstern!W71,"")</f>
        <v/>
      </c>
      <c r="Y71" s="40" t="str">
        <f>IFERROR(#REF!/GAMSstern!X71,"")</f>
        <v/>
      </c>
      <c r="Z71" s="40" t="str">
        <f>IFERROR(#REF!/GAMSstern!Y71,"")</f>
        <v/>
      </c>
      <c r="AA71" s="40" t="str">
        <f>IFERROR(#REF!/GAMSstern!Z71,"")</f>
        <v/>
      </c>
      <c r="AB71" s="40" t="str">
        <f>IFERROR(#REF!/GAMSstern!AA71,"")</f>
        <v/>
      </c>
      <c r="AC71" s="40" t="str">
        <f>IFERROR(#REF!/GAMSstern!AB71,"")</f>
        <v/>
      </c>
      <c r="AD71" s="40" t="str">
        <f>IFERROR(#REF!/GAMSstern!AC71,"")</f>
        <v/>
      </c>
      <c r="AE71" s="40" t="str">
        <f>IFERROR(#REF!/GAMSstern!AD71,"")</f>
        <v/>
      </c>
      <c r="AF71" s="40" t="str">
        <f>IFERROR(#REF!/GAMSstern!AE71,"")</f>
        <v/>
      </c>
      <c r="AG71" s="40" t="str">
        <f>IFERROR(#REF!/GAMSstern!AF71,"")</f>
        <v/>
      </c>
      <c r="AH71" s="40" t="str">
        <f>IFERROR(#REF!/GAMSstern!AG71,"")</f>
        <v/>
      </c>
      <c r="AI71" s="40" t="str">
        <f>IFERROR(#REF!/GAMSstern!AH71,"")</f>
        <v/>
      </c>
      <c r="AJ71" s="40" t="str">
        <f>IFERROR(#REF!/GAMSstern!AI71,"")</f>
        <v/>
      </c>
      <c r="AK71" s="40" t="str">
        <f>IFERROR(#REF!/GAMSstern!AJ71,"")</f>
        <v/>
      </c>
      <c r="AL71" s="40" t="str">
        <f>IFERROR(#REF!/GAMSstern!AK71,"")</f>
        <v/>
      </c>
      <c r="AM71" s="40" t="str">
        <f>IFERROR(#REF!/GAMSstern!AL71,"")</f>
        <v/>
      </c>
      <c r="AN71" s="40" t="str">
        <f>IFERROR(#REF!/GAMSstern!AM71,"")</f>
        <v/>
      </c>
      <c r="AO71" s="40" t="str">
        <f>IFERROR(#REF!/GAMSstern!AN71,"")</f>
        <v/>
      </c>
      <c r="AP71" s="40" t="str">
        <f>IFERROR(#REF!/GAMSstern!AO71,"")</f>
        <v/>
      </c>
      <c r="AQ71" s="40" t="str">
        <f>IFERROR(#REF!/GAMSstern!AP71,"")</f>
        <v/>
      </c>
      <c r="AR71" s="40" t="str">
        <f>IFERROR(#REF!/GAMSstern!AQ71,"")</f>
        <v/>
      </c>
      <c r="AS71" s="40" t="str">
        <f>IFERROR(#REF!/GAMSstern!AR71,"")</f>
        <v/>
      </c>
      <c r="AT71" s="40" t="str">
        <f>IFERROR(#REF!/GAMSstern!AS71,"")</f>
        <v/>
      </c>
      <c r="AU71" s="40" t="str">
        <f>IFERROR(#REF!/GAMSstern!AT71,"")</f>
        <v/>
      </c>
      <c r="AV71" s="40" t="str">
        <f>IFERROR(#REF!/GAMSstern!AU71,"")</f>
        <v/>
      </c>
      <c r="AW71" s="40" t="str">
        <f>IFERROR(#REF!/GAMSstern!AV71,"")</f>
        <v/>
      </c>
      <c r="AX71" s="40" t="str">
        <f>IFERROR(#REF!/GAMSstern!AW71,"")</f>
        <v/>
      </c>
      <c r="AY71" s="40" t="str">
        <f>IFERROR(#REF!/GAMSstern!AX71,"")</f>
        <v/>
      </c>
      <c r="AZ71" s="40" t="str">
        <f>IFERROR(#REF!/GAMSstern!AY71,"")</f>
        <v/>
      </c>
      <c r="BA71" s="40" t="str">
        <f>IFERROR(#REF!/GAMSstern!AZ71,"")</f>
        <v/>
      </c>
      <c r="BB71" s="40" t="str">
        <f>IFERROR(#REF!/GAMSstern!BA71,"")</f>
        <v/>
      </c>
      <c r="BC71" s="40" t="str">
        <f>IFERROR(#REF!/GAMSstern!BB71,"")</f>
        <v/>
      </c>
      <c r="BD71" s="40" t="str">
        <f>IFERROR(#REF!/GAMSstern!BC71,"")</f>
        <v/>
      </c>
      <c r="BE71" s="40" t="str">
        <f>IFERROR(#REF!/GAMSstern!BD71,"")</f>
        <v/>
      </c>
      <c r="BF71" s="40" t="str">
        <f>IFERROR(#REF!/GAMSstern!BE71,"")</f>
        <v/>
      </c>
      <c r="BG71" s="40" t="str">
        <f>IFERROR(#REF!/GAMSstern!BF71,"")</f>
        <v/>
      </c>
      <c r="BH71" s="40" t="str">
        <f>IFERROR(#REF!/GAMSstern!BG71,"")</f>
        <v/>
      </c>
      <c r="BI71" s="40" t="str">
        <f>IFERROR(#REF!/GAMSstern!BH71,"")</f>
        <v/>
      </c>
      <c r="BJ71" s="40" t="str">
        <f>IFERROR(#REF!/GAMSstern!BI71,"")</f>
        <v/>
      </c>
    </row>
    <row r="72" spans="1:62" x14ac:dyDescent="0.15">
      <c r="A72" t="e">
        <f>#REF!</f>
        <v>#REF!</v>
      </c>
      <c r="B72" t="str">
        <f>GAMSbase!A72</f>
        <v>* TEMPERATURE DATA</v>
      </c>
      <c r="C72" s="40" t="str">
        <f>IFERROR(#REF!/GAMSstern!B72,"")</f>
        <v/>
      </c>
      <c r="D72" s="40" t="str">
        <f>IFERROR(#REF!/GAMSstern!C72,"")</f>
        <v/>
      </c>
      <c r="E72" s="40" t="str">
        <f>IFERROR(#REF!/GAMSstern!D72,"")</f>
        <v/>
      </c>
      <c r="F72" s="40" t="str">
        <f>IFERROR(#REF!/GAMSstern!E72,"")</f>
        <v/>
      </c>
      <c r="G72" s="40" t="str">
        <f>IFERROR(#REF!/GAMSstern!F72,"")</f>
        <v/>
      </c>
      <c r="H72" s="40" t="str">
        <f>IFERROR(#REF!/GAMSstern!G72,"")</f>
        <v/>
      </c>
      <c r="I72" s="40" t="str">
        <f>IFERROR(#REF!/GAMSstern!H72,"")</f>
        <v/>
      </c>
      <c r="J72" s="40" t="str">
        <f>IFERROR(#REF!/GAMSstern!I72,"")</f>
        <v/>
      </c>
      <c r="K72" s="40" t="str">
        <f>IFERROR(#REF!/GAMSstern!J72,"")</f>
        <v/>
      </c>
      <c r="L72" s="40" t="str">
        <f>IFERROR(#REF!/GAMSstern!K72,"")</f>
        <v/>
      </c>
      <c r="M72" s="40" t="str">
        <f>IFERROR(#REF!/GAMSstern!L72,"")</f>
        <v/>
      </c>
      <c r="N72" s="40" t="str">
        <f>IFERROR(#REF!/GAMSstern!M72,"")</f>
        <v/>
      </c>
      <c r="O72" s="40" t="str">
        <f>IFERROR(#REF!/GAMSstern!N72,"")</f>
        <v/>
      </c>
      <c r="P72" s="40" t="str">
        <f>IFERROR(#REF!/GAMSstern!O72,"")</f>
        <v/>
      </c>
      <c r="Q72" s="40" t="str">
        <f>IFERROR(#REF!/GAMSstern!P72,"")</f>
        <v/>
      </c>
      <c r="R72" s="40" t="str">
        <f>IFERROR(#REF!/GAMSstern!Q72,"")</f>
        <v/>
      </c>
      <c r="S72" s="40" t="str">
        <f>IFERROR(#REF!/GAMSstern!R72,"")</f>
        <v/>
      </c>
      <c r="T72" s="40" t="str">
        <f>IFERROR(#REF!/GAMSstern!S72,"")</f>
        <v/>
      </c>
      <c r="U72" s="40" t="str">
        <f>IFERROR(#REF!/GAMSstern!T72,"")</f>
        <v/>
      </c>
      <c r="V72" s="40" t="str">
        <f>IFERROR(#REF!/GAMSstern!U72,"")</f>
        <v/>
      </c>
      <c r="W72" s="40" t="str">
        <f>IFERROR(#REF!/GAMSstern!V72,"")</f>
        <v/>
      </c>
      <c r="X72" s="40" t="str">
        <f>IFERROR(#REF!/GAMSstern!W72,"")</f>
        <v/>
      </c>
      <c r="Y72" s="40" t="str">
        <f>IFERROR(#REF!/GAMSstern!X72,"")</f>
        <v/>
      </c>
      <c r="Z72" s="40" t="str">
        <f>IFERROR(#REF!/GAMSstern!Y72,"")</f>
        <v/>
      </c>
      <c r="AA72" s="40" t="str">
        <f>IFERROR(#REF!/GAMSstern!Z72,"")</f>
        <v/>
      </c>
      <c r="AB72" s="40" t="str">
        <f>IFERROR(#REF!/GAMSstern!AA72,"")</f>
        <v/>
      </c>
      <c r="AC72" s="40" t="str">
        <f>IFERROR(#REF!/GAMSstern!AB72,"")</f>
        <v/>
      </c>
      <c r="AD72" s="40" t="str">
        <f>IFERROR(#REF!/GAMSstern!AC72,"")</f>
        <v/>
      </c>
      <c r="AE72" s="40" t="str">
        <f>IFERROR(#REF!/GAMSstern!AD72,"")</f>
        <v/>
      </c>
      <c r="AF72" s="40" t="str">
        <f>IFERROR(#REF!/GAMSstern!AE72,"")</f>
        <v/>
      </c>
      <c r="AG72" s="40" t="str">
        <f>IFERROR(#REF!/GAMSstern!AF72,"")</f>
        <v/>
      </c>
      <c r="AH72" s="40" t="str">
        <f>IFERROR(#REF!/GAMSstern!AG72,"")</f>
        <v/>
      </c>
      <c r="AI72" s="40" t="str">
        <f>IFERROR(#REF!/GAMSstern!AH72,"")</f>
        <v/>
      </c>
      <c r="AJ72" s="40" t="str">
        <f>IFERROR(#REF!/GAMSstern!AI72,"")</f>
        <v/>
      </c>
      <c r="AK72" s="40" t="str">
        <f>IFERROR(#REF!/GAMSstern!AJ72,"")</f>
        <v/>
      </c>
      <c r="AL72" s="40" t="str">
        <f>IFERROR(#REF!/GAMSstern!AK72,"")</f>
        <v/>
      </c>
      <c r="AM72" s="40" t="str">
        <f>IFERROR(#REF!/GAMSstern!AL72,"")</f>
        <v/>
      </c>
      <c r="AN72" s="40" t="str">
        <f>IFERROR(#REF!/GAMSstern!AM72,"")</f>
        <v/>
      </c>
      <c r="AO72" s="40" t="str">
        <f>IFERROR(#REF!/GAMSstern!AN72,"")</f>
        <v/>
      </c>
      <c r="AP72" s="40" t="str">
        <f>IFERROR(#REF!/GAMSstern!AO72,"")</f>
        <v/>
      </c>
      <c r="AQ72" s="40" t="str">
        <f>IFERROR(#REF!/GAMSstern!AP72,"")</f>
        <v/>
      </c>
      <c r="AR72" s="40" t="str">
        <f>IFERROR(#REF!/GAMSstern!AQ72,"")</f>
        <v/>
      </c>
      <c r="AS72" s="40" t="str">
        <f>IFERROR(#REF!/GAMSstern!AR72,"")</f>
        <v/>
      </c>
      <c r="AT72" s="40" t="str">
        <f>IFERROR(#REF!/GAMSstern!AS72,"")</f>
        <v/>
      </c>
      <c r="AU72" s="40" t="str">
        <f>IFERROR(#REF!/GAMSstern!AT72,"")</f>
        <v/>
      </c>
      <c r="AV72" s="40" t="str">
        <f>IFERROR(#REF!/GAMSstern!AU72,"")</f>
        <v/>
      </c>
      <c r="AW72" s="40" t="str">
        <f>IFERROR(#REF!/GAMSstern!AV72,"")</f>
        <v/>
      </c>
      <c r="AX72" s="40" t="str">
        <f>IFERROR(#REF!/GAMSstern!AW72,"")</f>
        <v/>
      </c>
      <c r="AY72" s="40" t="str">
        <f>IFERROR(#REF!/GAMSstern!AX72,"")</f>
        <v/>
      </c>
      <c r="AZ72" s="40" t="str">
        <f>IFERROR(#REF!/GAMSstern!AY72,"")</f>
        <v/>
      </c>
      <c r="BA72" s="40" t="str">
        <f>IFERROR(#REF!/GAMSstern!AZ72,"")</f>
        <v/>
      </c>
      <c r="BB72" s="40" t="str">
        <f>IFERROR(#REF!/GAMSstern!BA72,"")</f>
        <v/>
      </c>
      <c r="BC72" s="40" t="str">
        <f>IFERROR(#REF!/GAMSstern!BB72,"")</f>
        <v/>
      </c>
      <c r="BD72" s="40" t="str">
        <f>IFERROR(#REF!/GAMSstern!BC72,"")</f>
        <v/>
      </c>
      <c r="BE72" s="40" t="str">
        <f>IFERROR(#REF!/GAMSstern!BD72,"")</f>
        <v/>
      </c>
      <c r="BF72" s="40" t="str">
        <f>IFERROR(#REF!/GAMSstern!BE72,"")</f>
        <v/>
      </c>
      <c r="BG72" s="40" t="str">
        <f>IFERROR(#REF!/GAMSstern!BF72,"")</f>
        <v/>
      </c>
      <c r="BH72" s="40" t="str">
        <f>IFERROR(#REF!/GAMSstern!BG72,"")</f>
        <v/>
      </c>
      <c r="BI72" s="40" t="str">
        <f>IFERROR(#REF!/GAMSstern!BH72,"")</f>
        <v/>
      </c>
      <c r="BJ72" s="40" t="str">
        <f>IFERROR(#REF!/GAMSstern!BI72,"")</f>
        <v/>
      </c>
    </row>
    <row r="73" spans="1:62" x14ac:dyDescent="0.15">
      <c r="A73" t="e">
        <f>#REF!</f>
        <v>#REF!</v>
      </c>
      <c r="B73" t="str">
        <f>GAMSbase!A73</f>
        <v>Exogenous Forcing (Watts per Square Meter)</v>
      </c>
      <c r="C73" s="40" t="str">
        <f>IFERROR(#REF!/GAMSstern!B73,"")</f>
        <v/>
      </c>
      <c r="D73" s="40" t="str">
        <f>IFERROR(#REF!/GAMSstern!C73,"")</f>
        <v/>
      </c>
      <c r="E73" s="40" t="str">
        <f>IFERROR(#REF!/GAMSstern!D73,"")</f>
        <v/>
      </c>
      <c r="F73" s="40" t="str">
        <f>IFERROR(#REF!/GAMSstern!E73,"")</f>
        <v/>
      </c>
      <c r="G73" s="40" t="str">
        <f>IFERROR(#REF!/GAMSstern!F73,"")</f>
        <v/>
      </c>
      <c r="H73" s="40" t="str">
        <f>IFERROR(#REF!/GAMSstern!G73,"")</f>
        <v/>
      </c>
      <c r="I73" s="40" t="str">
        <f>IFERROR(#REF!/GAMSstern!H73,"")</f>
        <v/>
      </c>
      <c r="J73" s="40" t="str">
        <f>IFERROR(#REF!/GAMSstern!I73,"")</f>
        <v/>
      </c>
      <c r="K73" s="40" t="str">
        <f>IFERROR(#REF!/GAMSstern!J73,"")</f>
        <v/>
      </c>
      <c r="L73" s="40" t="str">
        <f>IFERROR(#REF!/GAMSstern!K73,"")</f>
        <v/>
      </c>
      <c r="M73" s="40" t="str">
        <f>IFERROR(#REF!/GAMSstern!L73,"")</f>
        <v/>
      </c>
      <c r="N73" s="40" t="str">
        <f>IFERROR(#REF!/GAMSstern!M73,"")</f>
        <v/>
      </c>
      <c r="O73" s="40" t="str">
        <f>IFERROR(#REF!/GAMSstern!N73,"")</f>
        <v/>
      </c>
      <c r="P73" s="40" t="str">
        <f>IFERROR(#REF!/GAMSstern!O73,"")</f>
        <v/>
      </c>
      <c r="Q73" s="40" t="str">
        <f>IFERROR(#REF!/GAMSstern!P73,"")</f>
        <v/>
      </c>
      <c r="R73" s="40" t="str">
        <f>IFERROR(#REF!/GAMSstern!Q73,"")</f>
        <v/>
      </c>
      <c r="S73" s="40" t="str">
        <f>IFERROR(#REF!/GAMSstern!R73,"")</f>
        <v/>
      </c>
      <c r="T73" s="40" t="str">
        <f>IFERROR(#REF!/GAMSstern!S73,"")</f>
        <v/>
      </c>
      <c r="U73" s="40" t="str">
        <f>IFERROR(#REF!/GAMSstern!T73,"")</f>
        <v/>
      </c>
      <c r="V73" s="40" t="str">
        <f>IFERROR(#REF!/GAMSstern!U73,"")</f>
        <v/>
      </c>
      <c r="W73" s="40" t="str">
        <f>IFERROR(#REF!/GAMSstern!V73,"")</f>
        <v/>
      </c>
      <c r="X73" s="40" t="str">
        <f>IFERROR(#REF!/GAMSstern!W73,"")</f>
        <v/>
      </c>
      <c r="Y73" s="40" t="str">
        <f>IFERROR(#REF!/GAMSstern!X73,"")</f>
        <v/>
      </c>
      <c r="Z73" s="40" t="str">
        <f>IFERROR(#REF!/GAMSstern!Y73,"")</f>
        <v/>
      </c>
      <c r="AA73" s="40" t="str">
        <f>IFERROR(#REF!/GAMSstern!Z73,"")</f>
        <v/>
      </c>
      <c r="AB73" s="40" t="str">
        <f>IFERROR(#REF!/GAMSstern!AA73,"")</f>
        <v/>
      </c>
      <c r="AC73" s="40" t="str">
        <f>IFERROR(#REF!/GAMSstern!AB73,"")</f>
        <v/>
      </c>
      <c r="AD73" s="40" t="str">
        <f>IFERROR(#REF!/GAMSstern!AC73,"")</f>
        <v/>
      </c>
      <c r="AE73" s="40" t="str">
        <f>IFERROR(#REF!/GAMSstern!AD73,"")</f>
        <v/>
      </c>
      <c r="AF73" s="40" t="str">
        <f>IFERROR(#REF!/GAMSstern!AE73,"")</f>
        <v/>
      </c>
      <c r="AG73" s="40" t="str">
        <f>IFERROR(#REF!/GAMSstern!AF73,"")</f>
        <v/>
      </c>
      <c r="AH73" s="40" t="str">
        <f>IFERROR(#REF!/GAMSstern!AG73,"")</f>
        <v/>
      </c>
      <c r="AI73" s="40" t="str">
        <f>IFERROR(#REF!/GAMSstern!AH73,"")</f>
        <v/>
      </c>
      <c r="AJ73" s="40" t="str">
        <f>IFERROR(#REF!/GAMSstern!AI73,"")</f>
        <v/>
      </c>
      <c r="AK73" s="40" t="str">
        <f>IFERROR(#REF!/GAMSstern!AJ73,"")</f>
        <v/>
      </c>
      <c r="AL73" s="40" t="str">
        <f>IFERROR(#REF!/GAMSstern!AK73,"")</f>
        <v/>
      </c>
      <c r="AM73" s="40" t="str">
        <f>IFERROR(#REF!/GAMSstern!AL73,"")</f>
        <v/>
      </c>
      <c r="AN73" s="40" t="str">
        <f>IFERROR(#REF!/GAMSstern!AM73,"")</f>
        <v/>
      </c>
      <c r="AO73" s="40" t="str">
        <f>IFERROR(#REF!/GAMSstern!AN73,"")</f>
        <v/>
      </c>
      <c r="AP73" s="40" t="str">
        <f>IFERROR(#REF!/GAMSstern!AO73,"")</f>
        <v/>
      </c>
      <c r="AQ73" s="40" t="str">
        <f>IFERROR(#REF!/GAMSstern!AP73,"")</f>
        <v/>
      </c>
      <c r="AR73" s="40" t="str">
        <f>IFERROR(#REF!/GAMSstern!AQ73,"")</f>
        <v/>
      </c>
      <c r="AS73" s="40" t="str">
        <f>IFERROR(#REF!/GAMSstern!AR73,"")</f>
        <v/>
      </c>
      <c r="AT73" s="40" t="str">
        <f>IFERROR(#REF!/GAMSstern!AS73,"")</f>
        <v/>
      </c>
      <c r="AU73" s="40" t="str">
        <f>IFERROR(#REF!/GAMSstern!AT73,"")</f>
        <v/>
      </c>
      <c r="AV73" s="40" t="str">
        <f>IFERROR(#REF!/GAMSstern!AU73,"")</f>
        <v/>
      </c>
      <c r="AW73" s="40" t="str">
        <f>IFERROR(#REF!/GAMSstern!AV73,"")</f>
        <v/>
      </c>
      <c r="AX73" s="40" t="str">
        <f>IFERROR(#REF!/GAMSstern!AW73,"")</f>
        <v/>
      </c>
      <c r="AY73" s="40" t="str">
        <f>IFERROR(#REF!/GAMSstern!AX73,"")</f>
        <v/>
      </c>
      <c r="AZ73" s="40" t="str">
        <f>IFERROR(#REF!/GAMSstern!AY73,"")</f>
        <v/>
      </c>
      <c r="BA73" s="40" t="str">
        <f>IFERROR(#REF!/GAMSstern!AZ73,"")</f>
        <v/>
      </c>
      <c r="BB73" s="40" t="str">
        <f>IFERROR(#REF!/GAMSstern!BA73,"")</f>
        <v/>
      </c>
      <c r="BC73" s="40" t="str">
        <f>IFERROR(#REF!/GAMSstern!BB73,"")</f>
        <v/>
      </c>
      <c r="BD73" s="40" t="str">
        <f>IFERROR(#REF!/GAMSstern!BC73,"")</f>
        <v/>
      </c>
      <c r="BE73" s="40" t="str">
        <f>IFERROR(#REF!/GAMSstern!BD73,"")</f>
        <v/>
      </c>
      <c r="BF73" s="40" t="str">
        <f>IFERROR(#REF!/GAMSstern!BE73,"")</f>
        <v/>
      </c>
      <c r="BG73" s="40" t="str">
        <f>IFERROR(#REF!/GAMSstern!BF73,"")</f>
        <v/>
      </c>
      <c r="BH73" s="40" t="str">
        <f>IFERROR(#REF!/GAMSstern!BG73,"")</f>
        <v/>
      </c>
      <c r="BI73" s="40" t="str">
        <f>IFERROR(#REF!/GAMSstern!BH73,"")</f>
        <v/>
      </c>
      <c r="BJ73" s="40" t="str">
        <f>IFERROR(#REF!/GAMSstern!BI73,"")</f>
        <v/>
      </c>
    </row>
    <row r="74" spans="1:62" x14ac:dyDescent="0.15">
      <c r="A74" t="e">
        <f>#REF!</f>
        <v>#REF!</v>
      </c>
      <c r="B74" t="str">
        <f>GAMSbase!A74</f>
        <v>2000 Forcings, non-CO2 GHG</v>
      </c>
      <c r="C74" s="40" t="str">
        <f>IFERROR(#REF!/GAMSstern!B74,"")</f>
        <v/>
      </c>
      <c r="D74" s="40" t="str">
        <f>IFERROR(#REF!/GAMSstern!C74,"")</f>
        <v/>
      </c>
      <c r="E74" s="40" t="str">
        <f>IFERROR(#REF!/GAMSstern!D74,"")</f>
        <v/>
      </c>
      <c r="F74" s="40" t="str">
        <f>IFERROR(#REF!/GAMSstern!E74,"")</f>
        <v/>
      </c>
      <c r="G74" s="40" t="str">
        <f>IFERROR(#REF!/GAMSstern!F74,"")</f>
        <v/>
      </c>
      <c r="H74" s="40" t="str">
        <f>IFERROR(#REF!/GAMSstern!G74,"")</f>
        <v/>
      </c>
      <c r="I74" s="40" t="str">
        <f>IFERROR(#REF!/GAMSstern!H74,"")</f>
        <v/>
      </c>
      <c r="J74" s="40" t="str">
        <f>IFERROR(#REF!/GAMSstern!I74,"")</f>
        <v/>
      </c>
      <c r="K74" s="40" t="str">
        <f>IFERROR(#REF!/GAMSstern!J74,"")</f>
        <v/>
      </c>
      <c r="L74" s="40" t="str">
        <f>IFERROR(#REF!/GAMSstern!K74,"")</f>
        <v/>
      </c>
      <c r="M74" s="40" t="str">
        <f>IFERROR(#REF!/GAMSstern!L74,"")</f>
        <v/>
      </c>
      <c r="N74" s="40" t="str">
        <f>IFERROR(#REF!/GAMSstern!M74,"")</f>
        <v/>
      </c>
      <c r="O74" s="40" t="str">
        <f>IFERROR(#REF!/GAMSstern!N74,"")</f>
        <v/>
      </c>
      <c r="P74" s="40" t="str">
        <f>IFERROR(#REF!/GAMSstern!O74,"")</f>
        <v/>
      </c>
      <c r="Q74" s="40" t="str">
        <f>IFERROR(#REF!/GAMSstern!P74,"")</f>
        <v/>
      </c>
      <c r="R74" s="40" t="str">
        <f>IFERROR(#REF!/GAMSstern!Q74,"")</f>
        <v/>
      </c>
      <c r="S74" s="40" t="str">
        <f>IFERROR(#REF!/GAMSstern!R74,"")</f>
        <v/>
      </c>
      <c r="T74" s="40" t="str">
        <f>IFERROR(#REF!/GAMSstern!S74,"")</f>
        <v/>
      </c>
      <c r="U74" s="40" t="str">
        <f>IFERROR(#REF!/GAMSstern!T74,"")</f>
        <v/>
      </c>
      <c r="V74" s="40" t="str">
        <f>IFERROR(#REF!/GAMSstern!U74,"")</f>
        <v/>
      </c>
      <c r="W74" s="40" t="str">
        <f>IFERROR(#REF!/GAMSstern!V74,"")</f>
        <v/>
      </c>
      <c r="X74" s="40" t="str">
        <f>IFERROR(#REF!/GAMSstern!W74,"")</f>
        <v/>
      </c>
      <c r="Y74" s="40" t="str">
        <f>IFERROR(#REF!/GAMSstern!X74,"")</f>
        <v/>
      </c>
      <c r="Z74" s="40" t="str">
        <f>IFERROR(#REF!/GAMSstern!Y74,"")</f>
        <v/>
      </c>
      <c r="AA74" s="40" t="str">
        <f>IFERROR(#REF!/GAMSstern!Z74,"")</f>
        <v/>
      </c>
      <c r="AB74" s="40" t="str">
        <f>IFERROR(#REF!/GAMSstern!AA74,"")</f>
        <v/>
      </c>
      <c r="AC74" s="40" t="str">
        <f>IFERROR(#REF!/GAMSstern!AB74,"")</f>
        <v/>
      </c>
      <c r="AD74" s="40" t="str">
        <f>IFERROR(#REF!/GAMSstern!AC74,"")</f>
        <v/>
      </c>
      <c r="AE74" s="40" t="str">
        <f>IFERROR(#REF!/GAMSstern!AD74,"")</f>
        <v/>
      </c>
      <c r="AF74" s="40" t="str">
        <f>IFERROR(#REF!/GAMSstern!AE74,"")</f>
        <v/>
      </c>
      <c r="AG74" s="40" t="str">
        <f>IFERROR(#REF!/GAMSstern!AF74,"")</f>
        <v/>
      </c>
      <c r="AH74" s="40" t="str">
        <f>IFERROR(#REF!/GAMSstern!AG74,"")</f>
        <v/>
      </c>
      <c r="AI74" s="40" t="str">
        <f>IFERROR(#REF!/GAMSstern!AH74,"")</f>
        <v/>
      </c>
      <c r="AJ74" s="40" t="str">
        <f>IFERROR(#REF!/GAMSstern!AI74,"")</f>
        <v/>
      </c>
      <c r="AK74" s="40" t="str">
        <f>IFERROR(#REF!/GAMSstern!AJ74,"")</f>
        <v/>
      </c>
      <c r="AL74" s="40" t="str">
        <f>IFERROR(#REF!/GAMSstern!AK74,"")</f>
        <v/>
      </c>
      <c r="AM74" s="40" t="str">
        <f>IFERROR(#REF!/GAMSstern!AL74,"")</f>
        <v/>
      </c>
      <c r="AN74" s="40" t="str">
        <f>IFERROR(#REF!/GAMSstern!AM74,"")</f>
        <v/>
      </c>
      <c r="AO74" s="40" t="str">
        <f>IFERROR(#REF!/GAMSstern!AN74,"")</f>
        <v/>
      </c>
      <c r="AP74" s="40" t="str">
        <f>IFERROR(#REF!/GAMSstern!AO74,"")</f>
        <v/>
      </c>
      <c r="AQ74" s="40" t="str">
        <f>IFERROR(#REF!/GAMSstern!AP74,"")</f>
        <v/>
      </c>
      <c r="AR74" s="40" t="str">
        <f>IFERROR(#REF!/GAMSstern!AQ74,"")</f>
        <v/>
      </c>
      <c r="AS74" s="40" t="str">
        <f>IFERROR(#REF!/GAMSstern!AR74,"")</f>
        <v/>
      </c>
      <c r="AT74" s="40" t="str">
        <f>IFERROR(#REF!/GAMSstern!AS74,"")</f>
        <v/>
      </c>
      <c r="AU74" s="40" t="str">
        <f>IFERROR(#REF!/GAMSstern!AT74,"")</f>
        <v/>
      </c>
      <c r="AV74" s="40" t="str">
        <f>IFERROR(#REF!/GAMSstern!AU74,"")</f>
        <v/>
      </c>
      <c r="AW74" s="40" t="str">
        <f>IFERROR(#REF!/GAMSstern!AV74,"")</f>
        <v/>
      </c>
      <c r="AX74" s="40" t="str">
        <f>IFERROR(#REF!/GAMSstern!AW74,"")</f>
        <v/>
      </c>
      <c r="AY74" s="40" t="str">
        <f>IFERROR(#REF!/GAMSstern!AX74,"")</f>
        <v/>
      </c>
      <c r="AZ74" s="40" t="str">
        <f>IFERROR(#REF!/GAMSstern!AY74,"")</f>
        <v/>
      </c>
      <c r="BA74" s="40" t="str">
        <f>IFERROR(#REF!/GAMSstern!AZ74,"")</f>
        <v/>
      </c>
      <c r="BB74" s="40" t="str">
        <f>IFERROR(#REF!/GAMSstern!BA74,"")</f>
        <v/>
      </c>
      <c r="BC74" s="40" t="str">
        <f>IFERROR(#REF!/GAMSstern!BB74,"")</f>
        <v/>
      </c>
      <c r="BD74" s="40" t="str">
        <f>IFERROR(#REF!/GAMSstern!BC74,"")</f>
        <v/>
      </c>
      <c r="BE74" s="40" t="str">
        <f>IFERROR(#REF!/GAMSstern!BD74,"")</f>
        <v/>
      </c>
      <c r="BF74" s="40" t="str">
        <f>IFERROR(#REF!/GAMSstern!BE74,"")</f>
        <v/>
      </c>
      <c r="BG74" s="40" t="str">
        <f>IFERROR(#REF!/GAMSstern!BF74,"")</f>
        <v/>
      </c>
      <c r="BH74" s="40" t="str">
        <f>IFERROR(#REF!/GAMSstern!BG74,"")</f>
        <v/>
      </c>
      <c r="BI74" s="40" t="str">
        <f>IFERROR(#REF!/GAMSstern!BH74,"")</f>
        <v/>
      </c>
      <c r="BJ74" s="40" t="str">
        <f>IFERROR(#REF!/GAMSstern!BI74,"")</f>
        <v/>
      </c>
    </row>
    <row r="75" spans="1:62" x14ac:dyDescent="0.15">
      <c r="A75" t="e">
        <f>#REF!</f>
        <v>#REF!</v>
      </c>
      <c r="B75" t="str">
        <f>GAMSbase!A75</f>
        <v>2100 Forcings, non-CO2 GHG</v>
      </c>
      <c r="C75" s="40" t="str">
        <f>IFERROR(#REF!/GAMSstern!B75,"")</f>
        <v/>
      </c>
      <c r="D75" s="40" t="str">
        <f>IFERROR(#REF!/GAMSstern!C75,"")</f>
        <v/>
      </c>
      <c r="E75" s="40" t="str">
        <f>IFERROR(#REF!/GAMSstern!D75,"")</f>
        <v/>
      </c>
      <c r="F75" s="40" t="str">
        <f>IFERROR(#REF!/GAMSstern!E75,"")</f>
        <v/>
      </c>
      <c r="G75" s="40" t="str">
        <f>IFERROR(#REF!/GAMSstern!F75,"")</f>
        <v/>
      </c>
      <c r="H75" s="40" t="str">
        <f>IFERROR(#REF!/GAMSstern!G75,"")</f>
        <v/>
      </c>
      <c r="I75" s="40" t="str">
        <f>IFERROR(#REF!/GAMSstern!H75,"")</f>
        <v/>
      </c>
      <c r="J75" s="40" t="str">
        <f>IFERROR(#REF!/GAMSstern!I75,"")</f>
        <v/>
      </c>
      <c r="K75" s="40" t="str">
        <f>IFERROR(#REF!/GAMSstern!J75,"")</f>
        <v/>
      </c>
      <c r="L75" s="40" t="str">
        <f>IFERROR(#REF!/GAMSstern!K75,"")</f>
        <v/>
      </c>
      <c r="M75" s="40" t="str">
        <f>IFERROR(#REF!/GAMSstern!L75,"")</f>
        <v/>
      </c>
      <c r="N75" s="40" t="str">
        <f>IFERROR(#REF!/GAMSstern!M75,"")</f>
        <v/>
      </c>
      <c r="O75" s="40" t="str">
        <f>IFERROR(#REF!/GAMSstern!N75,"")</f>
        <v/>
      </c>
      <c r="P75" s="40" t="str">
        <f>IFERROR(#REF!/GAMSstern!O75,"")</f>
        <v/>
      </c>
      <c r="Q75" s="40" t="str">
        <f>IFERROR(#REF!/GAMSstern!P75,"")</f>
        <v/>
      </c>
      <c r="R75" s="40" t="str">
        <f>IFERROR(#REF!/GAMSstern!Q75,"")</f>
        <v/>
      </c>
      <c r="S75" s="40" t="str">
        <f>IFERROR(#REF!/GAMSstern!R75,"")</f>
        <v/>
      </c>
      <c r="T75" s="40" t="str">
        <f>IFERROR(#REF!/GAMSstern!S75,"")</f>
        <v/>
      </c>
      <c r="U75" s="40" t="str">
        <f>IFERROR(#REF!/GAMSstern!T75,"")</f>
        <v/>
      </c>
      <c r="V75" s="40" t="str">
        <f>IFERROR(#REF!/GAMSstern!U75,"")</f>
        <v/>
      </c>
      <c r="W75" s="40" t="str">
        <f>IFERROR(#REF!/GAMSstern!V75,"")</f>
        <v/>
      </c>
      <c r="X75" s="40" t="str">
        <f>IFERROR(#REF!/GAMSstern!W75,"")</f>
        <v/>
      </c>
      <c r="Y75" s="40" t="str">
        <f>IFERROR(#REF!/GAMSstern!X75,"")</f>
        <v/>
      </c>
      <c r="Z75" s="40" t="str">
        <f>IFERROR(#REF!/GAMSstern!Y75,"")</f>
        <v/>
      </c>
      <c r="AA75" s="40" t="str">
        <f>IFERROR(#REF!/GAMSstern!Z75,"")</f>
        <v/>
      </c>
      <c r="AB75" s="40" t="str">
        <f>IFERROR(#REF!/GAMSstern!AA75,"")</f>
        <v/>
      </c>
      <c r="AC75" s="40" t="str">
        <f>IFERROR(#REF!/GAMSstern!AB75,"")</f>
        <v/>
      </c>
      <c r="AD75" s="40" t="str">
        <f>IFERROR(#REF!/GAMSstern!AC75,"")</f>
        <v/>
      </c>
      <c r="AE75" s="40" t="str">
        <f>IFERROR(#REF!/GAMSstern!AD75,"")</f>
        <v/>
      </c>
      <c r="AF75" s="40" t="str">
        <f>IFERROR(#REF!/GAMSstern!AE75,"")</f>
        <v/>
      </c>
      <c r="AG75" s="40" t="str">
        <f>IFERROR(#REF!/GAMSstern!AF75,"")</f>
        <v/>
      </c>
      <c r="AH75" s="40" t="str">
        <f>IFERROR(#REF!/GAMSstern!AG75,"")</f>
        <v/>
      </c>
      <c r="AI75" s="40" t="str">
        <f>IFERROR(#REF!/GAMSstern!AH75,"")</f>
        <v/>
      </c>
      <c r="AJ75" s="40" t="str">
        <f>IFERROR(#REF!/GAMSstern!AI75,"")</f>
        <v/>
      </c>
      <c r="AK75" s="40" t="str">
        <f>IFERROR(#REF!/GAMSstern!AJ75,"")</f>
        <v/>
      </c>
      <c r="AL75" s="40" t="str">
        <f>IFERROR(#REF!/GAMSstern!AK75,"")</f>
        <v/>
      </c>
      <c r="AM75" s="40" t="str">
        <f>IFERROR(#REF!/GAMSstern!AL75,"")</f>
        <v/>
      </c>
      <c r="AN75" s="40" t="str">
        <f>IFERROR(#REF!/GAMSstern!AM75,"")</f>
        <v/>
      </c>
      <c r="AO75" s="40" t="str">
        <f>IFERROR(#REF!/GAMSstern!AN75,"")</f>
        <v/>
      </c>
      <c r="AP75" s="40" t="str">
        <f>IFERROR(#REF!/GAMSstern!AO75,"")</f>
        <v/>
      </c>
      <c r="AQ75" s="40" t="str">
        <f>IFERROR(#REF!/GAMSstern!AP75,"")</f>
        <v/>
      </c>
      <c r="AR75" s="40" t="str">
        <f>IFERROR(#REF!/GAMSstern!AQ75,"")</f>
        <v/>
      </c>
      <c r="AS75" s="40" t="str">
        <f>IFERROR(#REF!/GAMSstern!AR75,"")</f>
        <v/>
      </c>
      <c r="AT75" s="40" t="str">
        <f>IFERROR(#REF!/GAMSstern!AS75,"")</f>
        <v/>
      </c>
      <c r="AU75" s="40" t="str">
        <f>IFERROR(#REF!/GAMSstern!AT75,"")</f>
        <v/>
      </c>
      <c r="AV75" s="40" t="str">
        <f>IFERROR(#REF!/GAMSstern!AU75,"")</f>
        <v/>
      </c>
      <c r="AW75" s="40" t="str">
        <f>IFERROR(#REF!/GAMSstern!AV75,"")</f>
        <v/>
      </c>
      <c r="AX75" s="40" t="str">
        <f>IFERROR(#REF!/GAMSstern!AW75,"")</f>
        <v/>
      </c>
      <c r="AY75" s="40" t="str">
        <f>IFERROR(#REF!/GAMSstern!AX75,"")</f>
        <v/>
      </c>
      <c r="AZ75" s="40" t="str">
        <f>IFERROR(#REF!/GAMSstern!AY75,"")</f>
        <v/>
      </c>
      <c r="BA75" s="40" t="str">
        <f>IFERROR(#REF!/GAMSstern!AZ75,"")</f>
        <v/>
      </c>
      <c r="BB75" s="40" t="str">
        <f>IFERROR(#REF!/GAMSstern!BA75,"")</f>
        <v/>
      </c>
      <c r="BC75" s="40" t="str">
        <f>IFERROR(#REF!/GAMSstern!BB75,"")</f>
        <v/>
      </c>
      <c r="BD75" s="40" t="str">
        <f>IFERROR(#REF!/GAMSstern!BC75,"")</f>
        <v/>
      </c>
      <c r="BE75" s="40" t="str">
        <f>IFERROR(#REF!/GAMSstern!BD75,"")</f>
        <v/>
      </c>
      <c r="BF75" s="40" t="str">
        <f>IFERROR(#REF!/GAMSstern!BE75,"")</f>
        <v/>
      </c>
      <c r="BG75" s="40" t="str">
        <f>IFERROR(#REF!/GAMSstern!BF75,"")</f>
        <v/>
      </c>
      <c r="BH75" s="40" t="str">
        <f>IFERROR(#REF!/GAMSstern!BG75,"")</f>
        <v/>
      </c>
      <c r="BI75" s="40" t="str">
        <f>IFERROR(#REF!/GAMSstern!BH75,"")</f>
        <v/>
      </c>
      <c r="BJ75" s="40" t="str">
        <f>IFERROR(#REF!/GAMSstern!BI75,"")</f>
        <v/>
      </c>
    </row>
    <row r="76" spans="1:62" x14ac:dyDescent="0.15">
      <c r="A76" t="e">
        <f>#REF!</f>
        <v>#REF!</v>
      </c>
      <c r="B76" t="str">
        <f>GAMSbase!A76</f>
        <v>Initial Temperature (2008-2011)</v>
      </c>
      <c r="C76" s="40" t="str">
        <f>IFERROR(#REF!/GAMSstern!B76,"")</f>
        <v/>
      </c>
      <c r="D76" s="40" t="str">
        <f>IFERROR(#REF!/GAMSstern!C76,"")</f>
        <v/>
      </c>
      <c r="E76" s="40" t="str">
        <f>IFERROR(#REF!/GAMSstern!D76,"")</f>
        <v/>
      </c>
      <c r="F76" s="40" t="str">
        <f>IFERROR(#REF!/GAMSstern!E76,"")</f>
        <v/>
      </c>
      <c r="G76" s="40" t="str">
        <f>IFERROR(#REF!/GAMSstern!F76,"")</f>
        <v/>
      </c>
      <c r="H76" s="40" t="str">
        <f>IFERROR(#REF!/GAMSstern!G76,"")</f>
        <v/>
      </c>
      <c r="I76" s="40" t="str">
        <f>IFERROR(#REF!/GAMSstern!H76,"")</f>
        <v/>
      </c>
      <c r="J76" s="40" t="str">
        <f>IFERROR(#REF!/GAMSstern!I76,"")</f>
        <v/>
      </c>
      <c r="K76" s="40" t="str">
        <f>IFERROR(#REF!/GAMSstern!J76,"")</f>
        <v/>
      </c>
      <c r="L76" s="40" t="str">
        <f>IFERROR(#REF!/GAMSstern!K76,"")</f>
        <v/>
      </c>
      <c r="M76" s="40" t="str">
        <f>IFERROR(#REF!/GAMSstern!L76,"")</f>
        <v/>
      </c>
      <c r="N76" s="40" t="str">
        <f>IFERROR(#REF!/GAMSstern!M76,"")</f>
        <v/>
      </c>
      <c r="O76" s="40" t="str">
        <f>IFERROR(#REF!/GAMSstern!N76,"")</f>
        <v/>
      </c>
      <c r="P76" s="40" t="str">
        <f>IFERROR(#REF!/GAMSstern!O76,"")</f>
        <v/>
      </c>
      <c r="Q76" s="40" t="str">
        <f>IFERROR(#REF!/GAMSstern!P76,"")</f>
        <v/>
      </c>
      <c r="R76" s="40" t="str">
        <f>IFERROR(#REF!/GAMSstern!Q76,"")</f>
        <v/>
      </c>
      <c r="S76" s="40" t="str">
        <f>IFERROR(#REF!/GAMSstern!R76,"")</f>
        <v/>
      </c>
      <c r="T76" s="40" t="str">
        <f>IFERROR(#REF!/GAMSstern!S76,"")</f>
        <v/>
      </c>
      <c r="U76" s="40" t="str">
        <f>IFERROR(#REF!/GAMSstern!T76,"")</f>
        <v/>
      </c>
      <c r="V76" s="40" t="str">
        <f>IFERROR(#REF!/GAMSstern!U76,"")</f>
        <v/>
      </c>
      <c r="W76" s="40" t="str">
        <f>IFERROR(#REF!/GAMSstern!V76,"")</f>
        <v/>
      </c>
      <c r="X76" s="40" t="str">
        <f>IFERROR(#REF!/GAMSstern!W76,"")</f>
        <v/>
      </c>
      <c r="Y76" s="40" t="str">
        <f>IFERROR(#REF!/GAMSstern!X76,"")</f>
        <v/>
      </c>
      <c r="Z76" s="40" t="str">
        <f>IFERROR(#REF!/GAMSstern!Y76,"")</f>
        <v/>
      </c>
      <c r="AA76" s="40" t="str">
        <f>IFERROR(#REF!/GAMSstern!Z76,"")</f>
        <v/>
      </c>
      <c r="AB76" s="40" t="str">
        <f>IFERROR(#REF!/GAMSstern!AA76,"")</f>
        <v/>
      </c>
      <c r="AC76" s="40" t="str">
        <f>IFERROR(#REF!/GAMSstern!AB76,"")</f>
        <v/>
      </c>
      <c r="AD76" s="40" t="str">
        <f>IFERROR(#REF!/GAMSstern!AC76,"")</f>
        <v/>
      </c>
      <c r="AE76" s="40" t="str">
        <f>IFERROR(#REF!/GAMSstern!AD76,"")</f>
        <v/>
      </c>
      <c r="AF76" s="40" t="str">
        <f>IFERROR(#REF!/GAMSstern!AE76,"")</f>
        <v/>
      </c>
      <c r="AG76" s="40" t="str">
        <f>IFERROR(#REF!/GAMSstern!AF76,"")</f>
        <v/>
      </c>
      <c r="AH76" s="40" t="str">
        <f>IFERROR(#REF!/GAMSstern!AG76,"")</f>
        <v/>
      </c>
      <c r="AI76" s="40" t="str">
        <f>IFERROR(#REF!/GAMSstern!AH76,"")</f>
        <v/>
      </c>
      <c r="AJ76" s="40" t="str">
        <f>IFERROR(#REF!/GAMSstern!AI76,"")</f>
        <v/>
      </c>
      <c r="AK76" s="40" t="str">
        <f>IFERROR(#REF!/GAMSstern!AJ76,"")</f>
        <v/>
      </c>
      <c r="AL76" s="40" t="str">
        <f>IFERROR(#REF!/GAMSstern!AK76,"")</f>
        <v/>
      </c>
      <c r="AM76" s="40" t="str">
        <f>IFERROR(#REF!/GAMSstern!AL76,"")</f>
        <v/>
      </c>
      <c r="AN76" s="40" t="str">
        <f>IFERROR(#REF!/GAMSstern!AM76,"")</f>
        <v/>
      </c>
      <c r="AO76" s="40" t="str">
        <f>IFERROR(#REF!/GAMSstern!AN76,"")</f>
        <v/>
      </c>
      <c r="AP76" s="40" t="str">
        <f>IFERROR(#REF!/GAMSstern!AO76,"")</f>
        <v/>
      </c>
      <c r="AQ76" s="40" t="str">
        <f>IFERROR(#REF!/GAMSstern!AP76,"")</f>
        <v/>
      </c>
      <c r="AR76" s="40" t="str">
        <f>IFERROR(#REF!/GAMSstern!AQ76,"")</f>
        <v/>
      </c>
      <c r="AS76" s="40" t="str">
        <f>IFERROR(#REF!/GAMSstern!AR76,"")</f>
        <v/>
      </c>
      <c r="AT76" s="40" t="str">
        <f>IFERROR(#REF!/GAMSstern!AS76,"")</f>
        <v/>
      </c>
      <c r="AU76" s="40" t="str">
        <f>IFERROR(#REF!/GAMSstern!AT76,"")</f>
        <v/>
      </c>
      <c r="AV76" s="40" t="str">
        <f>IFERROR(#REF!/GAMSstern!AU76,"")</f>
        <v/>
      </c>
      <c r="AW76" s="40" t="str">
        <f>IFERROR(#REF!/GAMSstern!AV76,"")</f>
        <v/>
      </c>
      <c r="AX76" s="40" t="str">
        <f>IFERROR(#REF!/GAMSstern!AW76,"")</f>
        <v/>
      </c>
      <c r="AY76" s="40" t="str">
        <f>IFERROR(#REF!/GAMSstern!AX76,"")</f>
        <v/>
      </c>
      <c r="AZ76" s="40" t="str">
        <f>IFERROR(#REF!/GAMSstern!AY76,"")</f>
        <v/>
      </c>
      <c r="BA76" s="40" t="str">
        <f>IFERROR(#REF!/GAMSstern!AZ76,"")</f>
        <v/>
      </c>
      <c r="BB76" s="40" t="str">
        <f>IFERROR(#REF!/GAMSstern!BA76,"")</f>
        <v/>
      </c>
      <c r="BC76" s="40" t="str">
        <f>IFERROR(#REF!/GAMSstern!BB76,"")</f>
        <v/>
      </c>
      <c r="BD76" s="40" t="str">
        <f>IFERROR(#REF!/GAMSstern!BC76,"")</f>
        <v/>
      </c>
      <c r="BE76" s="40" t="str">
        <f>IFERROR(#REF!/GAMSstern!BD76,"")</f>
        <v/>
      </c>
      <c r="BF76" s="40" t="str">
        <f>IFERROR(#REF!/GAMSstern!BE76,"")</f>
        <v/>
      </c>
      <c r="BG76" s="40" t="str">
        <f>IFERROR(#REF!/GAMSstern!BF76,"")</f>
        <v/>
      </c>
      <c r="BH76" s="40" t="str">
        <f>IFERROR(#REF!/GAMSstern!BG76,"")</f>
        <v/>
      </c>
      <c r="BI76" s="40" t="str">
        <f>IFERROR(#REF!/GAMSstern!BH76,"")</f>
        <v/>
      </c>
      <c r="BJ76" s="40" t="str">
        <f>IFERROR(#REF!/GAMSstern!BI76,"")</f>
        <v/>
      </c>
    </row>
    <row r="77" spans="1:62" x14ac:dyDescent="0.1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IFERROR(#REF!/GAMSstern!B77,"")</f>
        <v/>
      </c>
      <c r="D77" s="40" t="str">
        <f>IFERROR(#REF!/GAMSstern!C77,"")</f>
        <v/>
      </c>
      <c r="E77" s="40" t="str">
        <f>IFERROR(#REF!/GAMSstern!D77,"")</f>
        <v/>
      </c>
      <c r="F77" s="40" t="str">
        <f>IFERROR(#REF!/GAMSstern!E77,"")</f>
        <v/>
      </c>
      <c r="G77" s="40" t="str">
        <f>IFERROR(#REF!/GAMSstern!F77,"")</f>
        <v/>
      </c>
      <c r="H77" s="40" t="str">
        <f>IFERROR(#REF!/GAMSstern!G77,"")</f>
        <v/>
      </c>
      <c r="I77" s="40" t="str">
        <f>IFERROR(#REF!/GAMSstern!H77,"")</f>
        <v/>
      </c>
      <c r="J77" s="40" t="str">
        <f>IFERROR(#REF!/GAMSstern!I77,"")</f>
        <v/>
      </c>
      <c r="K77" s="40" t="str">
        <f>IFERROR(#REF!/GAMSstern!J77,"")</f>
        <v/>
      </c>
      <c r="L77" s="40" t="str">
        <f>IFERROR(#REF!/GAMSstern!K77,"")</f>
        <v/>
      </c>
      <c r="M77" s="40" t="str">
        <f>IFERROR(#REF!/GAMSstern!L77,"")</f>
        <v/>
      </c>
      <c r="N77" s="40" t="str">
        <f>IFERROR(#REF!/GAMSstern!M77,"")</f>
        <v/>
      </c>
      <c r="O77" s="40" t="str">
        <f>IFERROR(#REF!/GAMSstern!N77,"")</f>
        <v/>
      </c>
      <c r="P77" s="40" t="str">
        <f>IFERROR(#REF!/GAMSstern!O77,"")</f>
        <v/>
      </c>
      <c r="Q77" s="40" t="str">
        <f>IFERROR(#REF!/GAMSstern!P77,"")</f>
        <v/>
      </c>
      <c r="R77" s="40" t="str">
        <f>IFERROR(#REF!/GAMSstern!Q77,"")</f>
        <v/>
      </c>
      <c r="S77" s="40" t="str">
        <f>IFERROR(#REF!/GAMSstern!R77,"")</f>
        <v/>
      </c>
      <c r="T77" s="40" t="str">
        <f>IFERROR(#REF!/GAMSstern!S77,"")</f>
        <v/>
      </c>
      <c r="U77" s="40" t="str">
        <f>IFERROR(#REF!/GAMSstern!T77,"")</f>
        <v/>
      </c>
      <c r="V77" s="40" t="str">
        <f>IFERROR(#REF!/GAMSstern!U77,"")</f>
        <v/>
      </c>
      <c r="W77" s="40" t="str">
        <f>IFERROR(#REF!/GAMSstern!V77,"")</f>
        <v/>
      </c>
      <c r="X77" s="40" t="str">
        <f>IFERROR(#REF!/GAMSstern!W77,"")</f>
        <v/>
      </c>
      <c r="Y77" s="40" t="str">
        <f>IFERROR(#REF!/GAMSstern!X77,"")</f>
        <v/>
      </c>
      <c r="Z77" s="40" t="str">
        <f>IFERROR(#REF!/GAMSstern!Y77,"")</f>
        <v/>
      </c>
      <c r="AA77" s="40" t="str">
        <f>IFERROR(#REF!/GAMSstern!Z77,"")</f>
        <v/>
      </c>
      <c r="AB77" s="40" t="str">
        <f>IFERROR(#REF!/GAMSstern!AA77,"")</f>
        <v/>
      </c>
      <c r="AC77" s="40" t="str">
        <f>IFERROR(#REF!/GAMSstern!AB77,"")</f>
        <v/>
      </c>
      <c r="AD77" s="40" t="str">
        <f>IFERROR(#REF!/GAMSstern!AC77,"")</f>
        <v/>
      </c>
      <c r="AE77" s="40" t="str">
        <f>IFERROR(#REF!/GAMSstern!AD77,"")</f>
        <v/>
      </c>
      <c r="AF77" s="40" t="str">
        <f>IFERROR(#REF!/GAMSstern!AE77,"")</f>
        <v/>
      </c>
      <c r="AG77" s="40" t="str">
        <f>IFERROR(#REF!/GAMSstern!AF77,"")</f>
        <v/>
      </c>
      <c r="AH77" s="40" t="str">
        <f>IFERROR(#REF!/GAMSstern!AG77,"")</f>
        <v/>
      </c>
      <c r="AI77" s="40" t="str">
        <f>IFERROR(#REF!/GAMSstern!AH77,"")</f>
        <v/>
      </c>
      <c r="AJ77" s="40" t="str">
        <f>IFERROR(#REF!/GAMSstern!AI77,"")</f>
        <v/>
      </c>
      <c r="AK77" s="40" t="str">
        <f>IFERROR(#REF!/GAMSstern!AJ77,"")</f>
        <v/>
      </c>
      <c r="AL77" s="40" t="str">
        <f>IFERROR(#REF!/GAMSstern!AK77,"")</f>
        <v/>
      </c>
      <c r="AM77" s="40" t="str">
        <f>IFERROR(#REF!/GAMSstern!AL77,"")</f>
        <v/>
      </c>
      <c r="AN77" s="40" t="str">
        <f>IFERROR(#REF!/GAMSstern!AM77,"")</f>
        <v/>
      </c>
      <c r="AO77" s="40" t="str">
        <f>IFERROR(#REF!/GAMSstern!AN77,"")</f>
        <v/>
      </c>
      <c r="AP77" s="40" t="str">
        <f>IFERROR(#REF!/GAMSstern!AO77,"")</f>
        <v/>
      </c>
      <c r="AQ77" s="40" t="str">
        <f>IFERROR(#REF!/GAMSstern!AP77,"")</f>
        <v/>
      </c>
      <c r="AR77" s="40" t="str">
        <f>IFERROR(#REF!/GAMSstern!AQ77,"")</f>
        <v/>
      </c>
      <c r="AS77" s="40" t="str">
        <f>IFERROR(#REF!/GAMSstern!AR77,"")</f>
        <v/>
      </c>
      <c r="AT77" s="40" t="str">
        <f>IFERROR(#REF!/GAMSstern!AS77,"")</f>
        <v/>
      </c>
      <c r="AU77" s="40" t="str">
        <f>IFERROR(#REF!/GAMSstern!AT77,"")</f>
        <v/>
      </c>
      <c r="AV77" s="40" t="str">
        <f>IFERROR(#REF!/GAMSstern!AU77,"")</f>
        <v/>
      </c>
      <c r="AW77" s="40" t="str">
        <f>IFERROR(#REF!/GAMSstern!AV77,"")</f>
        <v/>
      </c>
      <c r="AX77" s="40" t="str">
        <f>IFERROR(#REF!/GAMSstern!AW77,"")</f>
        <v/>
      </c>
      <c r="AY77" s="40" t="str">
        <f>IFERROR(#REF!/GAMSstern!AX77,"")</f>
        <v/>
      </c>
      <c r="AZ77" s="40" t="str">
        <f>IFERROR(#REF!/GAMSstern!AY77,"")</f>
        <v/>
      </c>
      <c r="BA77" s="40" t="str">
        <f>IFERROR(#REF!/GAMSstern!AZ77,"")</f>
        <v/>
      </c>
      <c r="BB77" s="40" t="str">
        <f>IFERROR(#REF!/GAMSstern!BA77,"")</f>
        <v/>
      </c>
      <c r="BC77" s="40" t="str">
        <f>IFERROR(#REF!/GAMSstern!BB77,"")</f>
        <v/>
      </c>
      <c r="BD77" s="40" t="str">
        <f>IFERROR(#REF!/GAMSstern!BC77,"")</f>
        <v/>
      </c>
      <c r="BE77" s="40" t="str">
        <f>IFERROR(#REF!/GAMSstern!BD77,"")</f>
        <v/>
      </c>
      <c r="BF77" s="40" t="str">
        <f>IFERROR(#REF!/GAMSstern!BE77,"")</f>
        <v/>
      </c>
      <c r="BG77" s="40" t="str">
        <f>IFERROR(#REF!/GAMSstern!BF77,"")</f>
        <v/>
      </c>
      <c r="BH77" s="40" t="str">
        <f>IFERROR(#REF!/GAMSstern!BG77,"")</f>
        <v/>
      </c>
      <c r="BI77" s="40" t="str">
        <f>IFERROR(#REF!/GAMSstern!BH77,"")</f>
        <v/>
      </c>
      <c r="BJ77" s="40" t="str">
        <f>IFERROR(#REF!/GAMSstern!BI77,"")</f>
        <v/>
      </c>
    </row>
    <row r="78" spans="1:62" x14ac:dyDescent="0.15">
      <c r="A78" t="e">
        <f>#REF!</f>
        <v>#REF!</v>
      </c>
      <c r="B78" t="str">
        <f>GAMSbase!A78</f>
        <v>* CLIMATE MODEL PARAMETERS</v>
      </c>
      <c r="C78" s="40" t="str">
        <f>IFERROR(#REF!/GAMSstern!B78,"")</f>
        <v/>
      </c>
      <c r="D78" s="40" t="str">
        <f>IFERROR(#REF!/GAMSstern!C78,"")</f>
        <v/>
      </c>
      <c r="E78" s="40" t="str">
        <f>IFERROR(#REF!/GAMSstern!D78,"")</f>
        <v/>
      </c>
      <c r="F78" s="40" t="str">
        <f>IFERROR(#REF!/GAMSstern!E78,"")</f>
        <v/>
      </c>
      <c r="G78" s="40" t="str">
        <f>IFERROR(#REF!/GAMSstern!F78,"")</f>
        <v/>
      </c>
      <c r="H78" s="40" t="str">
        <f>IFERROR(#REF!/GAMSstern!G78,"")</f>
        <v/>
      </c>
      <c r="I78" s="40" t="str">
        <f>IFERROR(#REF!/GAMSstern!H78,"")</f>
        <v/>
      </c>
      <c r="J78" s="40" t="str">
        <f>IFERROR(#REF!/GAMSstern!I78,"")</f>
        <v/>
      </c>
      <c r="K78" s="40" t="str">
        <f>IFERROR(#REF!/GAMSstern!J78,"")</f>
        <v/>
      </c>
      <c r="L78" s="40" t="str">
        <f>IFERROR(#REF!/GAMSstern!K78,"")</f>
        <v/>
      </c>
      <c r="M78" s="40" t="str">
        <f>IFERROR(#REF!/GAMSstern!L78,"")</f>
        <v/>
      </c>
      <c r="N78" s="40" t="str">
        <f>IFERROR(#REF!/GAMSstern!M78,"")</f>
        <v/>
      </c>
      <c r="O78" s="40" t="str">
        <f>IFERROR(#REF!/GAMSstern!N78,"")</f>
        <v/>
      </c>
      <c r="P78" s="40" t="str">
        <f>IFERROR(#REF!/GAMSstern!O78,"")</f>
        <v/>
      </c>
      <c r="Q78" s="40" t="str">
        <f>IFERROR(#REF!/GAMSstern!P78,"")</f>
        <v/>
      </c>
      <c r="R78" s="40" t="str">
        <f>IFERROR(#REF!/GAMSstern!Q78,"")</f>
        <v/>
      </c>
      <c r="S78" s="40" t="str">
        <f>IFERROR(#REF!/GAMSstern!R78,"")</f>
        <v/>
      </c>
      <c r="T78" s="40" t="str">
        <f>IFERROR(#REF!/GAMSstern!S78,"")</f>
        <v/>
      </c>
      <c r="U78" s="40" t="str">
        <f>IFERROR(#REF!/GAMSstern!T78,"")</f>
        <v/>
      </c>
      <c r="V78" s="40" t="str">
        <f>IFERROR(#REF!/GAMSstern!U78,"")</f>
        <v/>
      </c>
      <c r="W78" s="40" t="str">
        <f>IFERROR(#REF!/GAMSstern!V78,"")</f>
        <v/>
      </c>
      <c r="X78" s="40" t="str">
        <f>IFERROR(#REF!/GAMSstern!W78,"")</f>
        <v/>
      </c>
      <c r="Y78" s="40" t="str">
        <f>IFERROR(#REF!/GAMSstern!X78,"")</f>
        <v/>
      </c>
      <c r="Z78" s="40" t="str">
        <f>IFERROR(#REF!/GAMSstern!Y78,"")</f>
        <v/>
      </c>
      <c r="AA78" s="40" t="str">
        <f>IFERROR(#REF!/GAMSstern!Z78,"")</f>
        <v/>
      </c>
      <c r="AB78" s="40" t="str">
        <f>IFERROR(#REF!/GAMSstern!AA78,"")</f>
        <v/>
      </c>
      <c r="AC78" s="40" t="str">
        <f>IFERROR(#REF!/GAMSstern!AB78,"")</f>
        <v/>
      </c>
      <c r="AD78" s="40" t="str">
        <f>IFERROR(#REF!/GAMSstern!AC78,"")</f>
        <v/>
      </c>
      <c r="AE78" s="40" t="str">
        <f>IFERROR(#REF!/GAMSstern!AD78,"")</f>
        <v/>
      </c>
      <c r="AF78" s="40" t="str">
        <f>IFERROR(#REF!/GAMSstern!AE78,"")</f>
        <v/>
      </c>
      <c r="AG78" s="40" t="str">
        <f>IFERROR(#REF!/GAMSstern!AF78,"")</f>
        <v/>
      </c>
      <c r="AH78" s="40" t="str">
        <f>IFERROR(#REF!/GAMSstern!AG78,"")</f>
        <v/>
      </c>
      <c r="AI78" s="40" t="str">
        <f>IFERROR(#REF!/GAMSstern!AH78,"")</f>
        <v/>
      </c>
      <c r="AJ78" s="40" t="str">
        <f>IFERROR(#REF!/GAMSstern!AI78,"")</f>
        <v/>
      </c>
      <c r="AK78" s="40" t="str">
        <f>IFERROR(#REF!/GAMSstern!AJ78,"")</f>
        <v/>
      </c>
      <c r="AL78" s="40" t="str">
        <f>IFERROR(#REF!/GAMSstern!AK78,"")</f>
        <v/>
      </c>
      <c r="AM78" s="40" t="str">
        <f>IFERROR(#REF!/GAMSstern!AL78,"")</f>
        <v/>
      </c>
      <c r="AN78" s="40" t="str">
        <f>IFERROR(#REF!/GAMSstern!AM78,"")</f>
        <v/>
      </c>
      <c r="AO78" s="40" t="str">
        <f>IFERROR(#REF!/GAMSstern!AN78,"")</f>
        <v/>
      </c>
      <c r="AP78" s="40" t="str">
        <f>IFERROR(#REF!/GAMSstern!AO78,"")</f>
        <v/>
      </c>
      <c r="AQ78" s="40" t="str">
        <f>IFERROR(#REF!/GAMSstern!AP78,"")</f>
        <v/>
      </c>
      <c r="AR78" s="40" t="str">
        <f>IFERROR(#REF!/GAMSstern!AQ78,"")</f>
        <v/>
      </c>
      <c r="AS78" s="40" t="str">
        <f>IFERROR(#REF!/GAMSstern!AR78,"")</f>
        <v/>
      </c>
      <c r="AT78" s="40" t="str">
        <f>IFERROR(#REF!/GAMSstern!AS78,"")</f>
        <v/>
      </c>
      <c r="AU78" s="40" t="str">
        <f>IFERROR(#REF!/GAMSstern!AT78,"")</f>
        <v/>
      </c>
      <c r="AV78" s="40" t="str">
        <f>IFERROR(#REF!/GAMSstern!AU78,"")</f>
        <v/>
      </c>
      <c r="AW78" s="40" t="str">
        <f>IFERROR(#REF!/GAMSstern!AV78,"")</f>
        <v/>
      </c>
      <c r="AX78" s="40" t="str">
        <f>IFERROR(#REF!/GAMSstern!AW78,"")</f>
        <v/>
      </c>
      <c r="AY78" s="40" t="str">
        <f>IFERROR(#REF!/GAMSstern!AX78,"")</f>
        <v/>
      </c>
      <c r="AZ78" s="40" t="str">
        <f>IFERROR(#REF!/GAMSstern!AY78,"")</f>
        <v/>
      </c>
      <c r="BA78" s="40" t="str">
        <f>IFERROR(#REF!/GAMSstern!AZ78,"")</f>
        <v/>
      </c>
      <c r="BB78" s="40" t="str">
        <f>IFERROR(#REF!/GAMSstern!BA78,"")</f>
        <v/>
      </c>
      <c r="BC78" s="40" t="str">
        <f>IFERROR(#REF!/GAMSstern!BB78,"")</f>
        <v/>
      </c>
      <c r="BD78" s="40" t="str">
        <f>IFERROR(#REF!/GAMSstern!BC78,"")</f>
        <v/>
      </c>
      <c r="BE78" s="40" t="str">
        <f>IFERROR(#REF!/GAMSstern!BD78,"")</f>
        <v/>
      </c>
      <c r="BF78" s="40" t="str">
        <f>IFERROR(#REF!/GAMSstern!BE78,"")</f>
        <v/>
      </c>
      <c r="BG78" s="40" t="str">
        <f>IFERROR(#REF!/GAMSstern!BF78,"")</f>
        <v/>
      </c>
      <c r="BH78" s="40" t="str">
        <f>IFERROR(#REF!/GAMSstern!BG78,"")</f>
        <v/>
      </c>
      <c r="BI78" s="40" t="str">
        <f>IFERROR(#REF!/GAMSstern!BH78,"")</f>
        <v/>
      </c>
      <c r="BJ78" s="40" t="str">
        <f>IFERROR(#REF!/GAMSstern!BI78,"")</f>
        <v/>
      </c>
    </row>
    <row r="79" spans="1:62" x14ac:dyDescent="0.1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IFERROR(#REF!/GAMSstern!B79,"")</f>
        <v/>
      </c>
      <c r="D79" s="40" t="str">
        <f>IFERROR(#REF!/GAMSstern!C79,"")</f>
        <v/>
      </c>
      <c r="E79" s="40" t="str">
        <f>IFERROR(#REF!/GAMSstern!D79,"")</f>
        <v/>
      </c>
      <c r="F79" s="40" t="str">
        <f>IFERROR(#REF!/GAMSstern!E79,"")</f>
        <v/>
      </c>
      <c r="G79" s="40" t="str">
        <f>IFERROR(#REF!/GAMSstern!F79,"")</f>
        <v/>
      </c>
      <c r="H79" s="40" t="str">
        <f>IFERROR(#REF!/GAMSstern!G79,"")</f>
        <v/>
      </c>
      <c r="I79" s="40" t="str">
        <f>IFERROR(#REF!/GAMSstern!H79,"")</f>
        <v/>
      </c>
      <c r="J79" s="40" t="str">
        <f>IFERROR(#REF!/GAMSstern!I79,"")</f>
        <v/>
      </c>
      <c r="K79" s="40" t="str">
        <f>IFERROR(#REF!/GAMSstern!J79,"")</f>
        <v/>
      </c>
      <c r="L79" s="40" t="str">
        <f>IFERROR(#REF!/GAMSstern!K79,"")</f>
        <v/>
      </c>
      <c r="M79" s="40" t="str">
        <f>IFERROR(#REF!/GAMSstern!L79,"")</f>
        <v/>
      </c>
      <c r="N79" s="40" t="str">
        <f>IFERROR(#REF!/GAMSstern!M79,"")</f>
        <v/>
      </c>
      <c r="O79" s="40" t="str">
        <f>IFERROR(#REF!/GAMSstern!N79,"")</f>
        <v/>
      </c>
      <c r="P79" s="40" t="str">
        <f>IFERROR(#REF!/GAMSstern!O79,"")</f>
        <v/>
      </c>
      <c r="Q79" s="40" t="str">
        <f>IFERROR(#REF!/GAMSstern!P79,"")</f>
        <v/>
      </c>
      <c r="R79" s="40" t="str">
        <f>IFERROR(#REF!/GAMSstern!Q79,"")</f>
        <v/>
      </c>
      <c r="S79" s="40" t="str">
        <f>IFERROR(#REF!/GAMSstern!R79,"")</f>
        <v/>
      </c>
      <c r="T79" s="40" t="str">
        <f>IFERROR(#REF!/GAMSstern!S79,"")</f>
        <v/>
      </c>
      <c r="U79" s="40" t="str">
        <f>IFERROR(#REF!/GAMSstern!T79,"")</f>
        <v/>
      </c>
      <c r="V79" s="40" t="str">
        <f>IFERROR(#REF!/GAMSstern!U79,"")</f>
        <v/>
      </c>
      <c r="W79" s="40" t="str">
        <f>IFERROR(#REF!/GAMSstern!V79,"")</f>
        <v/>
      </c>
      <c r="X79" s="40" t="str">
        <f>IFERROR(#REF!/GAMSstern!W79,"")</f>
        <v/>
      </c>
      <c r="Y79" s="40" t="str">
        <f>IFERROR(#REF!/GAMSstern!X79,"")</f>
        <v/>
      </c>
      <c r="Z79" s="40" t="str">
        <f>IFERROR(#REF!/GAMSstern!Y79,"")</f>
        <v/>
      </c>
      <c r="AA79" s="40" t="str">
        <f>IFERROR(#REF!/GAMSstern!Z79,"")</f>
        <v/>
      </c>
      <c r="AB79" s="40" t="str">
        <f>IFERROR(#REF!/GAMSstern!AA79,"")</f>
        <v/>
      </c>
      <c r="AC79" s="40" t="str">
        <f>IFERROR(#REF!/GAMSstern!AB79,"")</f>
        <v/>
      </c>
      <c r="AD79" s="40" t="str">
        <f>IFERROR(#REF!/GAMSstern!AC79,"")</f>
        <v/>
      </c>
      <c r="AE79" s="40" t="str">
        <f>IFERROR(#REF!/GAMSstern!AD79,"")</f>
        <v/>
      </c>
      <c r="AF79" s="40" t="str">
        <f>IFERROR(#REF!/GAMSstern!AE79,"")</f>
        <v/>
      </c>
      <c r="AG79" s="40" t="str">
        <f>IFERROR(#REF!/GAMSstern!AF79,"")</f>
        <v/>
      </c>
      <c r="AH79" s="40" t="str">
        <f>IFERROR(#REF!/GAMSstern!AG79,"")</f>
        <v/>
      </c>
      <c r="AI79" s="40" t="str">
        <f>IFERROR(#REF!/GAMSstern!AH79,"")</f>
        <v/>
      </c>
      <c r="AJ79" s="40" t="str">
        <f>IFERROR(#REF!/GAMSstern!AI79,"")</f>
        <v/>
      </c>
      <c r="AK79" s="40" t="str">
        <f>IFERROR(#REF!/GAMSstern!AJ79,"")</f>
        <v/>
      </c>
      <c r="AL79" s="40" t="str">
        <f>IFERROR(#REF!/GAMSstern!AK79,"")</f>
        <v/>
      </c>
      <c r="AM79" s="40" t="str">
        <f>IFERROR(#REF!/GAMSstern!AL79,"")</f>
        <v/>
      </c>
      <c r="AN79" s="40" t="str">
        <f>IFERROR(#REF!/GAMSstern!AM79,"")</f>
        <v/>
      </c>
      <c r="AO79" s="40" t="str">
        <f>IFERROR(#REF!/GAMSstern!AN79,"")</f>
        <v/>
      </c>
      <c r="AP79" s="40" t="str">
        <f>IFERROR(#REF!/GAMSstern!AO79,"")</f>
        <v/>
      </c>
      <c r="AQ79" s="40" t="str">
        <f>IFERROR(#REF!/GAMSstern!AP79,"")</f>
        <v/>
      </c>
      <c r="AR79" s="40" t="str">
        <f>IFERROR(#REF!/GAMSstern!AQ79,"")</f>
        <v/>
      </c>
      <c r="AS79" s="40" t="str">
        <f>IFERROR(#REF!/GAMSstern!AR79,"")</f>
        <v/>
      </c>
      <c r="AT79" s="40" t="str">
        <f>IFERROR(#REF!/GAMSstern!AS79,"")</f>
        <v/>
      </c>
      <c r="AU79" s="40" t="str">
        <f>IFERROR(#REF!/GAMSstern!AT79,"")</f>
        <v/>
      </c>
      <c r="AV79" s="40" t="str">
        <f>IFERROR(#REF!/GAMSstern!AU79,"")</f>
        <v/>
      </c>
      <c r="AW79" s="40" t="str">
        <f>IFERROR(#REF!/GAMSstern!AV79,"")</f>
        <v/>
      </c>
      <c r="AX79" s="40" t="str">
        <f>IFERROR(#REF!/GAMSstern!AW79,"")</f>
        <v/>
      </c>
      <c r="AY79" s="40" t="str">
        <f>IFERROR(#REF!/GAMSstern!AX79,"")</f>
        <v/>
      </c>
      <c r="AZ79" s="40" t="str">
        <f>IFERROR(#REF!/GAMSstern!AY79,"")</f>
        <v/>
      </c>
      <c r="BA79" s="40" t="str">
        <f>IFERROR(#REF!/GAMSstern!AZ79,"")</f>
        <v/>
      </c>
      <c r="BB79" s="40" t="str">
        <f>IFERROR(#REF!/GAMSstern!BA79,"")</f>
        <v/>
      </c>
      <c r="BC79" s="40" t="str">
        <f>IFERROR(#REF!/GAMSstern!BB79,"")</f>
        <v/>
      </c>
      <c r="BD79" s="40" t="str">
        <f>IFERROR(#REF!/GAMSstern!BC79,"")</f>
        <v/>
      </c>
      <c r="BE79" s="40" t="str">
        <f>IFERROR(#REF!/GAMSstern!BD79,"")</f>
        <v/>
      </c>
      <c r="BF79" s="40" t="str">
        <f>IFERROR(#REF!/GAMSstern!BE79,"")</f>
        <v/>
      </c>
      <c r="BG79" s="40" t="str">
        <f>IFERROR(#REF!/GAMSstern!BF79,"")</f>
        <v/>
      </c>
      <c r="BH79" s="40" t="str">
        <f>IFERROR(#REF!/GAMSstern!BG79,"")</f>
        <v/>
      </c>
      <c r="BI79" s="40" t="str">
        <f>IFERROR(#REF!/GAMSstern!BH79,"")</f>
        <v/>
      </c>
      <c r="BJ79" s="40" t="str">
        <f>IFERROR(#REF!/GAMSstern!BI79,"")</f>
        <v/>
      </c>
    </row>
    <row r="80" spans="1:62" x14ac:dyDescent="0.15">
      <c r="A80" t="e">
        <f>#REF!</f>
        <v>#REF!</v>
      </c>
      <c r="B80" t="str">
        <f>GAMSbase!A80</f>
        <v>Forcings at CO2 doubling (Watts per Meter 2)</v>
      </c>
      <c r="C80" s="40" t="str">
        <f>IFERROR(#REF!/GAMSstern!B80,"")</f>
        <v/>
      </c>
      <c r="D80" s="40" t="str">
        <f>IFERROR(#REF!/GAMSstern!C80,"")</f>
        <v/>
      </c>
      <c r="E80" s="40" t="str">
        <f>IFERROR(#REF!/GAMSstern!D80,"")</f>
        <v/>
      </c>
      <c r="F80" s="40" t="str">
        <f>IFERROR(#REF!/GAMSstern!E80,"")</f>
        <v/>
      </c>
      <c r="G80" s="40" t="str">
        <f>IFERROR(#REF!/GAMSstern!F80,"")</f>
        <v/>
      </c>
      <c r="H80" s="40" t="str">
        <f>IFERROR(#REF!/GAMSstern!G80,"")</f>
        <v/>
      </c>
      <c r="I80" s="40" t="str">
        <f>IFERROR(#REF!/GAMSstern!H80,"")</f>
        <v/>
      </c>
      <c r="J80" s="40" t="str">
        <f>IFERROR(#REF!/GAMSstern!I80,"")</f>
        <v/>
      </c>
      <c r="K80" s="40" t="str">
        <f>IFERROR(#REF!/GAMSstern!J80,"")</f>
        <v/>
      </c>
      <c r="L80" s="40" t="str">
        <f>IFERROR(#REF!/GAMSstern!K80,"")</f>
        <v/>
      </c>
      <c r="M80" s="40" t="str">
        <f>IFERROR(#REF!/GAMSstern!L80,"")</f>
        <v/>
      </c>
      <c r="N80" s="40" t="str">
        <f>IFERROR(#REF!/GAMSstern!M80,"")</f>
        <v/>
      </c>
      <c r="O80" s="40" t="str">
        <f>IFERROR(#REF!/GAMSstern!N80,"")</f>
        <v/>
      </c>
      <c r="P80" s="40" t="str">
        <f>IFERROR(#REF!/GAMSstern!O80,"")</f>
        <v/>
      </c>
      <c r="Q80" s="40" t="str">
        <f>IFERROR(#REF!/GAMSstern!P80,"")</f>
        <v/>
      </c>
      <c r="R80" s="40" t="str">
        <f>IFERROR(#REF!/GAMSstern!Q80,"")</f>
        <v/>
      </c>
      <c r="S80" s="40" t="str">
        <f>IFERROR(#REF!/GAMSstern!R80,"")</f>
        <v/>
      </c>
      <c r="T80" s="40" t="str">
        <f>IFERROR(#REF!/GAMSstern!S80,"")</f>
        <v/>
      </c>
      <c r="U80" s="40" t="str">
        <f>IFERROR(#REF!/GAMSstern!T80,"")</f>
        <v/>
      </c>
      <c r="V80" s="40" t="str">
        <f>IFERROR(#REF!/GAMSstern!U80,"")</f>
        <v/>
      </c>
      <c r="W80" s="40" t="str">
        <f>IFERROR(#REF!/GAMSstern!V80,"")</f>
        <v/>
      </c>
      <c r="X80" s="40" t="str">
        <f>IFERROR(#REF!/GAMSstern!W80,"")</f>
        <v/>
      </c>
      <c r="Y80" s="40" t="str">
        <f>IFERROR(#REF!/GAMSstern!X80,"")</f>
        <v/>
      </c>
      <c r="Z80" s="40" t="str">
        <f>IFERROR(#REF!/GAMSstern!Y80,"")</f>
        <v/>
      </c>
      <c r="AA80" s="40" t="str">
        <f>IFERROR(#REF!/GAMSstern!Z80,"")</f>
        <v/>
      </c>
      <c r="AB80" s="40" t="str">
        <f>IFERROR(#REF!/GAMSstern!AA80,"")</f>
        <v/>
      </c>
      <c r="AC80" s="40" t="str">
        <f>IFERROR(#REF!/GAMSstern!AB80,"")</f>
        <v/>
      </c>
      <c r="AD80" s="40" t="str">
        <f>IFERROR(#REF!/GAMSstern!AC80,"")</f>
        <v/>
      </c>
      <c r="AE80" s="40" t="str">
        <f>IFERROR(#REF!/GAMSstern!AD80,"")</f>
        <v/>
      </c>
      <c r="AF80" s="40" t="str">
        <f>IFERROR(#REF!/GAMSstern!AE80,"")</f>
        <v/>
      </c>
      <c r="AG80" s="40" t="str">
        <f>IFERROR(#REF!/GAMSstern!AF80,"")</f>
        <v/>
      </c>
      <c r="AH80" s="40" t="str">
        <f>IFERROR(#REF!/GAMSstern!AG80,"")</f>
        <v/>
      </c>
      <c r="AI80" s="40" t="str">
        <f>IFERROR(#REF!/GAMSstern!AH80,"")</f>
        <v/>
      </c>
      <c r="AJ80" s="40" t="str">
        <f>IFERROR(#REF!/GAMSstern!AI80,"")</f>
        <v/>
      </c>
      <c r="AK80" s="40" t="str">
        <f>IFERROR(#REF!/GAMSstern!AJ80,"")</f>
        <v/>
      </c>
      <c r="AL80" s="40" t="str">
        <f>IFERROR(#REF!/GAMSstern!AK80,"")</f>
        <v/>
      </c>
      <c r="AM80" s="40" t="str">
        <f>IFERROR(#REF!/GAMSstern!AL80,"")</f>
        <v/>
      </c>
      <c r="AN80" s="40" t="str">
        <f>IFERROR(#REF!/GAMSstern!AM80,"")</f>
        <v/>
      </c>
      <c r="AO80" s="40" t="str">
        <f>IFERROR(#REF!/GAMSstern!AN80,"")</f>
        <v/>
      </c>
      <c r="AP80" s="40" t="str">
        <f>IFERROR(#REF!/GAMSstern!AO80,"")</f>
        <v/>
      </c>
      <c r="AQ80" s="40" t="str">
        <f>IFERROR(#REF!/GAMSstern!AP80,"")</f>
        <v/>
      </c>
      <c r="AR80" s="40" t="str">
        <f>IFERROR(#REF!/GAMSstern!AQ80,"")</f>
        <v/>
      </c>
      <c r="AS80" s="40" t="str">
        <f>IFERROR(#REF!/GAMSstern!AR80,"")</f>
        <v/>
      </c>
      <c r="AT80" s="40" t="str">
        <f>IFERROR(#REF!/GAMSstern!AS80,"")</f>
        <v/>
      </c>
      <c r="AU80" s="40" t="str">
        <f>IFERROR(#REF!/GAMSstern!AT80,"")</f>
        <v/>
      </c>
      <c r="AV80" s="40" t="str">
        <f>IFERROR(#REF!/GAMSstern!AU80,"")</f>
        <v/>
      </c>
      <c r="AW80" s="40" t="str">
        <f>IFERROR(#REF!/GAMSstern!AV80,"")</f>
        <v/>
      </c>
      <c r="AX80" s="40" t="str">
        <f>IFERROR(#REF!/GAMSstern!AW80,"")</f>
        <v/>
      </c>
      <c r="AY80" s="40" t="str">
        <f>IFERROR(#REF!/GAMSstern!AX80,"")</f>
        <v/>
      </c>
      <c r="AZ80" s="40" t="str">
        <f>IFERROR(#REF!/GAMSstern!AY80,"")</f>
        <v/>
      </c>
      <c r="BA80" s="40" t="str">
        <f>IFERROR(#REF!/GAMSstern!AZ80,"")</f>
        <v/>
      </c>
      <c r="BB80" s="40" t="str">
        <f>IFERROR(#REF!/GAMSstern!BA80,"")</f>
        <v/>
      </c>
      <c r="BC80" s="40" t="str">
        <f>IFERROR(#REF!/GAMSstern!BB80,"")</f>
        <v/>
      </c>
      <c r="BD80" s="40" t="str">
        <f>IFERROR(#REF!/GAMSstern!BC80,"")</f>
        <v/>
      </c>
      <c r="BE80" s="40" t="str">
        <f>IFERROR(#REF!/GAMSstern!BD80,"")</f>
        <v/>
      </c>
      <c r="BF80" s="40" t="str">
        <f>IFERROR(#REF!/GAMSstern!BE80,"")</f>
        <v/>
      </c>
      <c r="BG80" s="40" t="str">
        <f>IFERROR(#REF!/GAMSstern!BF80,"")</f>
        <v/>
      </c>
      <c r="BH80" s="40" t="str">
        <f>IFERROR(#REF!/GAMSstern!BG80,"")</f>
        <v/>
      </c>
      <c r="BI80" s="40" t="str">
        <f>IFERROR(#REF!/GAMSstern!BH80,"")</f>
        <v/>
      </c>
      <c r="BJ80" s="40" t="str">
        <f>IFERROR(#REF!/GAMSstern!BI80,"")</f>
        <v/>
      </c>
    </row>
    <row r="81" spans="1:62" x14ac:dyDescent="0.15">
      <c r="A81" t="e">
        <f>#REF!</f>
        <v>#REF!</v>
      </c>
      <c r="B81" t="str">
        <f>GAMSbase!A81</f>
        <v>* CLIMATE MODULE TRANSITION PARAMETERS</v>
      </c>
      <c r="C81" s="40" t="str">
        <f>IFERROR(#REF!/GAMSstern!B81,"")</f>
        <v/>
      </c>
      <c r="D81" s="40" t="str">
        <f>IFERROR(#REF!/GAMSstern!C81,"")</f>
        <v/>
      </c>
      <c r="E81" s="40" t="str">
        <f>IFERROR(#REF!/GAMSstern!D81,"")</f>
        <v/>
      </c>
      <c r="F81" s="40" t="str">
        <f>IFERROR(#REF!/GAMSstern!E81,"")</f>
        <v/>
      </c>
      <c r="G81" s="40" t="str">
        <f>IFERROR(#REF!/GAMSstern!F81,"")</f>
        <v/>
      </c>
      <c r="H81" s="40" t="str">
        <f>IFERROR(#REF!/GAMSstern!G81,"")</f>
        <v/>
      </c>
      <c r="I81" s="40" t="str">
        <f>IFERROR(#REF!/GAMSstern!H81,"")</f>
        <v/>
      </c>
      <c r="J81" s="40" t="str">
        <f>IFERROR(#REF!/GAMSstern!I81,"")</f>
        <v/>
      </c>
      <c r="K81" s="40" t="str">
        <f>IFERROR(#REF!/GAMSstern!J81,"")</f>
        <v/>
      </c>
      <c r="L81" s="40" t="str">
        <f>IFERROR(#REF!/GAMSstern!K81,"")</f>
        <v/>
      </c>
      <c r="M81" s="40" t="str">
        <f>IFERROR(#REF!/GAMSstern!L81,"")</f>
        <v/>
      </c>
      <c r="N81" s="40" t="str">
        <f>IFERROR(#REF!/GAMSstern!M81,"")</f>
        <v/>
      </c>
      <c r="O81" s="40" t="str">
        <f>IFERROR(#REF!/GAMSstern!N81,"")</f>
        <v/>
      </c>
      <c r="P81" s="40" t="str">
        <f>IFERROR(#REF!/GAMSstern!O81,"")</f>
        <v/>
      </c>
      <c r="Q81" s="40" t="str">
        <f>IFERROR(#REF!/GAMSstern!P81,"")</f>
        <v/>
      </c>
      <c r="R81" s="40" t="str">
        <f>IFERROR(#REF!/GAMSstern!Q81,"")</f>
        <v/>
      </c>
      <c r="S81" s="40" t="str">
        <f>IFERROR(#REF!/GAMSstern!R81,"")</f>
        <v/>
      </c>
      <c r="T81" s="40" t="str">
        <f>IFERROR(#REF!/GAMSstern!S81,"")</f>
        <v/>
      </c>
      <c r="U81" s="40" t="str">
        <f>IFERROR(#REF!/GAMSstern!T81,"")</f>
        <v/>
      </c>
      <c r="V81" s="40" t="str">
        <f>IFERROR(#REF!/GAMSstern!U81,"")</f>
        <v/>
      </c>
      <c r="W81" s="40" t="str">
        <f>IFERROR(#REF!/GAMSstern!V81,"")</f>
        <v/>
      </c>
      <c r="X81" s="40" t="str">
        <f>IFERROR(#REF!/GAMSstern!W81,"")</f>
        <v/>
      </c>
      <c r="Y81" s="40" t="str">
        <f>IFERROR(#REF!/GAMSstern!X81,"")</f>
        <v/>
      </c>
      <c r="Z81" s="40" t="str">
        <f>IFERROR(#REF!/GAMSstern!Y81,"")</f>
        <v/>
      </c>
      <c r="AA81" s="40" t="str">
        <f>IFERROR(#REF!/GAMSstern!Z81,"")</f>
        <v/>
      </c>
      <c r="AB81" s="40" t="str">
        <f>IFERROR(#REF!/GAMSstern!AA81,"")</f>
        <v/>
      </c>
      <c r="AC81" s="40" t="str">
        <f>IFERROR(#REF!/GAMSstern!AB81,"")</f>
        <v/>
      </c>
      <c r="AD81" s="40" t="str">
        <f>IFERROR(#REF!/GAMSstern!AC81,"")</f>
        <v/>
      </c>
      <c r="AE81" s="40" t="str">
        <f>IFERROR(#REF!/GAMSstern!AD81,"")</f>
        <v/>
      </c>
      <c r="AF81" s="40" t="str">
        <f>IFERROR(#REF!/GAMSstern!AE81,"")</f>
        <v/>
      </c>
      <c r="AG81" s="40" t="str">
        <f>IFERROR(#REF!/GAMSstern!AF81,"")</f>
        <v/>
      </c>
      <c r="AH81" s="40" t="str">
        <f>IFERROR(#REF!/GAMSstern!AG81,"")</f>
        <v/>
      </c>
      <c r="AI81" s="40" t="str">
        <f>IFERROR(#REF!/GAMSstern!AH81,"")</f>
        <v/>
      </c>
      <c r="AJ81" s="40" t="str">
        <f>IFERROR(#REF!/GAMSstern!AI81,"")</f>
        <v/>
      </c>
      <c r="AK81" s="40" t="str">
        <f>IFERROR(#REF!/GAMSstern!AJ81,"")</f>
        <v/>
      </c>
      <c r="AL81" s="40" t="str">
        <f>IFERROR(#REF!/GAMSstern!AK81,"")</f>
        <v/>
      </c>
      <c r="AM81" s="40" t="str">
        <f>IFERROR(#REF!/GAMSstern!AL81,"")</f>
        <v/>
      </c>
      <c r="AN81" s="40" t="str">
        <f>IFERROR(#REF!/GAMSstern!AM81,"")</f>
        <v/>
      </c>
      <c r="AO81" s="40" t="str">
        <f>IFERROR(#REF!/GAMSstern!AN81,"")</f>
        <v/>
      </c>
      <c r="AP81" s="40" t="str">
        <f>IFERROR(#REF!/GAMSstern!AO81,"")</f>
        <v/>
      </c>
      <c r="AQ81" s="40" t="str">
        <f>IFERROR(#REF!/GAMSstern!AP81,"")</f>
        <v/>
      </c>
      <c r="AR81" s="40" t="str">
        <f>IFERROR(#REF!/GAMSstern!AQ81,"")</f>
        <v/>
      </c>
      <c r="AS81" s="40" t="str">
        <f>IFERROR(#REF!/GAMSstern!AR81,"")</f>
        <v/>
      </c>
      <c r="AT81" s="40" t="str">
        <f>IFERROR(#REF!/GAMSstern!AS81,"")</f>
        <v/>
      </c>
      <c r="AU81" s="40" t="str">
        <f>IFERROR(#REF!/GAMSstern!AT81,"")</f>
        <v/>
      </c>
      <c r="AV81" s="40" t="str">
        <f>IFERROR(#REF!/GAMSstern!AU81,"")</f>
        <v/>
      </c>
      <c r="AW81" s="40" t="str">
        <f>IFERROR(#REF!/GAMSstern!AV81,"")</f>
        <v/>
      </c>
      <c r="AX81" s="40" t="str">
        <f>IFERROR(#REF!/GAMSstern!AW81,"")</f>
        <v/>
      </c>
      <c r="AY81" s="40" t="str">
        <f>IFERROR(#REF!/GAMSstern!AX81,"")</f>
        <v/>
      </c>
      <c r="AZ81" s="40" t="str">
        <f>IFERROR(#REF!/GAMSstern!AY81,"")</f>
        <v/>
      </c>
      <c r="BA81" s="40" t="str">
        <f>IFERROR(#REF!/GAMSstern!AZ81,"")</f>
        <v/>
      </c>
      <c r="BB81" s="40" t="str">
        <f>IFERROR(#REF!/GAMSstern!BA81,"")</f>
        <v/>
      </c>
      <c r="BC81" s="40" t="str">
        <f>IFERROR(#REF!/GAMSstern!BB81,"")</f>
        <v/>
      </c>
      <c r="BD81" s="40" t="str">
        <f>IFERROR(#REF!/GAMSstern!BC81,"")</f>
        <v/>
      </c>
      <c r="BE81" s="40" t="str">
        <f>IFERROR(#REF!/GAMSstern!BD81,"")</f>
        <v/>
      </c>
      <c r="BF81" s="40" t="str">
        <f>IFERROR(#REF!/GAMSstern!BE81,"")</f>
        <v/>
      </c>
      <c r="BG81" s="40" t="str">
        <f>IFERROR(#REF!/GAMSstern!BF81,"")</f>
        <v/>
      </c>
      <c r="BH81" s="40" t="str">
        <f>IFERROR(#REF!/GAMSstern!BG81,"")</f>
        <v/>
      </c>
      <c r="BI81" s="40" t="str">
        <f>IFERROR(#REF!/GAMSstern!BH81,"")</f>
        <v/>
      </c>
      <c r="BJ81" s="40" t="str">
        <f>IFERROR(#REF!/GAMSstern!BI81,"")</f>
        <v/>
      </c>
    </row>
    <row r="82" spans="1:62" x14ac:dyDescent="0.1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IFERROR(#REF!/GAMSstern!B82,"")</f>
        <v/>
      </c>
      <c r="D82" s="40" t="str">
        <f>IFERROR(#REF!/GAMSstern!C82,"")</f>
        <v/>
      </c>
      <c r="E82" s="40" t="str">
        <f>IFERROR(#REF!/GAMSstern!D82,"")</f>
        <v/>
      </c>
      <c r="F82" s="40" t="str">
        <f>IFERROR(#REF!/GAMSstern!E82,"")</f>
        <v/>
      </c>
      <c r="G82" s="40" t="str">
        <f>IFERROR(#REF!/GAMSstern!F82,"")</f>
        <v/>
      </c>
      <c r="H82" s="40" t="str">
        <f>IFERROR(#REF!/GAMSstern!G82,"")</f>
        <v/>
      </c>
      <c r="I82" s="40" t="str">
        <f>IFERROR(#REF!/GAMSstern!H82,"")</f>
        <v/>
      </c>
      <c r="J82" s="40" t="str">
        <f>IFERROR(#REF!/GAMSstern!I82,"")</f>
        <v/>
      </c>
      <c r="K82" s="40" t="str">
        <f>IFERROR(#REF!/GAMSstern!J82,"")</f>
        <v/>
      </c>
      <c r="L82" s="40" t="str">
        <f>IFERROR(#REF!/GAMSstern!K82,"")</f>
        <v/>
      </c>
      <c r="M82" s="40" t="str">
        <f>IFERROR(#REF!/GAMSstern!L82,"")</f>
        <v/>
      </c>
      <c r="N82" s="40" t="str">
        <f>IFERROR(#REF!/GAMSstern!M82,"")</f>
        <v/>
      </c>
      <c r="O82" s="40" t="str">
        <f>IFERROR(#REF!/GAMSstern!N82,"")</f>
        <v/>
      </c>
      <c r="P82" s="40" t="str">
        <f>IFERROR(#REF!/GAMSstern!O82,"")</f>
        <v/>
      </c>
      <c r="Q82" s="40" t="str">
        <f>IFERROR(#REF!/GAMSstern!P82,"")</f>
        <v/>
      </c>
      <c r="R82" s="40" t="str">
        <f>IFERROR(#REF!/GAMSstern!Q82,"")</f>
        <v/>
      </c>
      <c r="S82" s="40" t="str">
        <f>IFERROR(#REF!/GAMSstern!R82,"")</f>
        <v/>
      </c>
      <c r="T82" s="40" t="str">
        <f>IFERROR(#REF!/GAMSstern!S82,"")</f>
        <v/>
      </c>
      <c r="U82" s="40" t="str">
        <f>IFERROR(#REF!/GAMSstern!T82,"")</f>
        <v/>
      </c>
      <c r="V82" s="40" t="str">
        <f>IFERROR(#REF!/GAMSstern!U82,"")</f>
        <v/>
      </c>
      <c r="W82" s="40" t="str">
        <f>IFERROR(#REF!/GAMSstern!V82,"")</f>
        <v/>
      </c>
      <c r="X82" s="40" t="str">
        <f>IFERROR(#REF!/GAMSstern!W82,"")</f>
        <v/>
      </c>
      <c r="Y82" s="40" t="str">
        <f>IFERROR(#REF!/GAMSstern!X82,"")</f>
        <v/>
      </c>
      <c r="Z82" s="40" t="str">
        <f>IFERROR(#REF!/GAMSstern!Y82,"")</f>
        <v/>
      </c>
      <c r="AA82" s="40" t="str">
        <f>IFERROR(#REF!/GAMSstern!Z82,"")</f>
        <v/>
      </c>
      <c r="AB82" s="40" t="str">
        <f>IFERROR(#REF!/GAMSstern!AA82,"")</f>
        <v/>
      </c>
      <c r="AC82" s="40" t="str">
        <f>IFERROR(#REF!/GAMSstern!AB82,"")</f>
        <v/>
      </c>
      <c r="AD82" s="40" t="str">
        <f>IFERROR(#REF!/GAMSstern!AC82,"")</f>
        <v/>
      </c>
      <c r="AE82" s="40" t="str">
        <f>IFERROR(#REF!/GAMSstern!AD82,"")</f>
        <v/>
      </c>
      <c r="AF82" s="40" t="str">
        <f>IFERROR(#REF!/GAMSstern!AE82,"")</f>
        <v/>
      </c>
      <c r="AG82" s="40" t="str">
        <f>IFERROR(#REF!/GAMSstern!AF82,"")</f>
        <v/>
      </c>
      <c r="AH82" s="40" t="str">
        <f>IFERROR(#REF!/GAMSstern!AG82,"")</f>
        <v/>
      </c>
      <c r="AI82" s="40" t="str">
        <f>IFERROR(#REF!/GAMSstern!AH82,"")</f>
        <v/>
      </c>
      <c r="AJ82" s="40" t="str">
        <f>IFERROR(#REF!/GAMSstern!AI82,"")</f>
        <v/>
      </c>
      <c r="AK82" s="40" t="str">
        <f>IFERROR(#REF!/GAMSstern!AJ82,"")</f>
        <v/>
      </c>
      <c r="AL82" s="40" t="str">
        <f>IFERROR(#REF!/GAMSstern!AK82,"")</f>
        <v/>
      </c>
      <c r="AM82" s="40" t="str">
        <f>IFERROR(#REF!/GAMSstern!AL82,"")</f>
        <v/>
      </c>
      <c r="AN82" s="40" t="str">
        <f>IFERROR(#REF!/GAMSstern!AM82,"")</f>
        <v/>
      </c>
      <c r="AO82" s="40" t="str">
        <f>IFERROR(#REF!/GAMSstern!AN82,"")</f>
        <v/>
      </c>
      <c r="AP82" s="40" t="str">
        <f>IFERROR(#REF!/GAMSstern!AO82,"")</f>
        <v/>
      </c>
      <c r="AQ82" s="40" t="str">
        <f>IFERROR(#REF!/GAMSstern!AP82,"")</f>
        <v/>
      </c>
      <c r="AR82" s="40" t="str">
        <f>IFERROR(#REF!/GAMSstern!AQ82,"")</f>
        <v/>
      </c>
      <c r="AS82" s="40" t="str">
        <f>IFERROR(#REF!/GAMSstern!AR82,"")</f>
        <v/>
      </c>
      <c r="AT82" s="40" t="str">
        <f>IFERROR(#REF!/GAMSstern!AS82,"")</f>
        <v/>
      </c>
      <c r="AU82" s="40" t="str">
        <f>IFERROR(#REF!/GAMSstern!AT82,"")</f>
        <v/>
      </c>
      <c r="AV82" s="40" t="str">
        <f>IFERROR(#REF!/GAMSstern!AU82,"")</f>
        <v/>
      </c>
      <c r="AW82" s="40" t="str">
        <f>IFERROR(#REF!/GAMSstern!AV82,"")</f>
        <v/>
      </c>
      <c r="AX82" s="40" t="str">
        <f>IFERROR(#REF!/GAMSstern!AW82,"")</f>
        <v/>
      </c>
      <c r="AY82" s="40" t="str">
        <f>IFERROR(#REF!/GAMSstern!AX82,"")</f>
        <v/>
      </c>
      <c r="AZ82" s="40" t="str">
        <f>IFERROR(#REF!/GAMSstern!AY82,"")</f>
        <v/>
      </c>
      <c r="BA82" s="40" t="str">
        <f>IFERROR(#REF!/GAMSstern!AZ82,"")</f>
        <v/>
      </c>
      <c r="BB82" s="40" t="str">
        <f>IFERROR(#REF!/GAMSstern!BA82,"")</f>
        <v/>
      </c>
      <c r="BC82" s="40" t="str">
        <f>IFERROR(#REF!/GAMSstern!BB82,"")</f>
        <v/>
      </c>
      <c r="BD82" s="40" t="str">
        <f>IFERROR(#REF!/GAMSstern!BC82,"")</f>
        <v/>
      </c>
      <c r="BE82" s="40" t="str">
        <f>IFERROR(#REF!/GAMSstern!BD82,"")</f>
        <v/>
      </c>
      <c r="BF82" s="40" t="str">
        <f>IFERROR(#REF!/GAMSstern!BE82,"")</f>
        <v/>
      </c>
      <c r="BG82" s="40" t="str">
        <f>IFERROR(#REF!/GAMSstern!BF82,"")</f>
        <v/>
      </c>
      <c r="BH82" s="40" t="str">
        <f>IFERROR(#REF!/GAMSstern!BG82,"")</f>
        <v/>
      </c>
      <c r="BI82" s="40" t="str">
        <f>IFERROR(#REF!/GAMSstern!BH82,"")</f>
        <v/>
      </c>
      <c r="BJ82" s="40" t="str">
        <f>IFERROR(#REF!/GAMSstern!BI82,"")</f>
        <v/>
      </c>
    </row>
    <row r="83" spans="1:62" x14ac:dyDescent="0.15">
      <c r="A83" t="e">
        <f>#REF!</f>
        <v>#REF!</v>
      </c>
      <c r="B83" t="str">
        <f>GAMSbase!A83</f>
        <v>Coefficient of Heat Loss from Atmosphere to Oceans</v>
      </c>
      <c r="C83" s="40" t="str">
        <f>IFERROR(#REF!/GAMSstern!B83,"")</f>
        <v/>
      </c>
      <c r="D83" s="40" t="str">
        <f>IFERROR(#REF!/GAMSstern!C83,"")</f>
        <v/>
      </c>
      <c r="E83" s="40" t="str">
        <f>IFERROR(#REF!/GAMSstern!D83,"")</f>
        <v/>
      </c>
      <c r="F83" s="40" t="str">
        <f>IFERROR(#REF!/GAMSstern!E83,"")</f>
        <v/>
      </c>
      <c r="G83" s="40" t="str">
        <f>IFERROR(#REF!/GAMSstern!F83,"")</f>
        <v/>
      </c>
      <c r="H83" s="40" t="str">
        <f>IFERROR(#REF!/GAMSstern!G83,"")</f>
        <v/>
      </c>
      <c r="I83" s="40" t="str">
        <f>IFERROR(#REF!/GAMSstern!H83,"")</f>
        <v/>
      </c>
      <c r="J83" s="40" t="str">
        <f>IFERROR(#REF!/GAMSstern!I83,"")</f>
        <v/>
      </c>
      <c r="K83" s="40" t="str">
        <f>IFERROR(#REF!/GAMSstern!J83,"")</f>
        <v/>
      </c>
      <c r="L83" s="40" t="str">
        <f>IFERROR(#REF!/GAMSstern!K83,"")</f>
        <v/>
      </c>
      <c r="M83" s="40" t="str">
        <f>IFERROR(#REF!/GAMSstern!L83,"")</f>
        <v/>
      </c>
      <c r="N83" s="40" t="str">
        <f>IFERROR(#REF!/GAMSstern!M83,"")</f>
        <v/>
      </c>
      <c r="O83" s="40" t="str">
        <f>IFERROR(#REF!/GAMSstern!N83,"")</f>
        <v/>
      </c>
      <c r="P83" s="40" t="str">
        <f>IFERROR(#REF!/GAMSstern!O83,"")</f>
        <v/>
      </c>
      <c r="Q83" s="40" t="str">
        <f>IFERROR(#REF!/GAMSstern!P83,"")</f>
        <v/>
      </c>
      <c r="R83" s="40" t="str">
        <f>IFERROR(#REF!/GAMSstern!Q83,"")</f>
        <v/>
      </c>
      <c r="S83" s="40" t="str">
        <f>IFERROR(#REF!/GAMSstern!R83,"")</f>
        <v/>
      </c>
      <c r="T83" s="40" t="str">
        <f>IFERROR(#REF!/GAMSstern!S83,"")</f>
        <v/>
      </c>
      <c r="U83" s="40" t="str">
        <f>IFERROR(#REF!/GAMSstern!T83,"")</f>
        <v/>
      </c>
      <c r="V83" s="40" t="str">
        <f>IFERROR(#REF!/GAMSstern!U83,"")</f>
        <v/>
      </c>
      <c r="W83" s="40" t="str">
        <f>IFERROR(#REF!/GAMSstern!V83,"")</f>
        <v/>
      </c>
      <c r="X83" s="40" t="str">
        <f>IFERROR(#REF!/GAMSstern!W83,"")</f>
        <v/>
      </c>
      <c r="Y83" s="40" t="str">
        <f>IFERROR(#REF!/GAMSstern!X83,"")</f>
        <v/>
      </c>
      <c r="Z83" s="40" t="str">
        <f>IFERROR(#REF!/GAMSstern!Y83,"")</f>
        <v/>
      </c>
      <c r="AA83" s="40" t="str">
        <f>IFERROR(#REF!/GAMSstern!Z83,"")</f>
        <v/>
      </c>
      <c r="AB83" s="40" t="str">
        <f>IFERROR(#REF!/GAMSstern!AA83,"")</f>
        <v/>
      </c>
      <c r="AC83" s="40" t="str">
        <f>IFERROR(#REF!/GAMSstern!AB83,"")</f>
        <v/>
      </c>
      <c r="AD83" s="40" t="str">
        <f>IFERROR(#REF!/GAMSstern!AC83,"")</f>
        <v/>
      </c>
      <c r="AE83" s="40" t="str">
        <f>IFERROR(#REF!/GAMSstern!AD83,"")</f>
        <v/>
      </c>
      <c r="AF83" s="40" t="str">
        <f>IFERROR(#REF!/GAMSstern!AE83,"")</f>
        <v/>
      </c>
      <c r="AG83" s="40" t="str">
        <f>IFERROR(#REF!/GAMSstern!AF83,"")</f>
        <v/>
      </c>
      <c r="AH83" s="40" t="str">
        <f>IFERROR(#REF!/GAMSstern!AG83,"")</f>
        <v/>
      </c>
      <c r="AI83" s="40" t="str">
        <f>IFERROR(#REF!/GAMSstern!AH83,"")</f>
        <v/>
      </c>
      <c r="AJ83" s="40" t="str">
        <f>IFERROR(#REF!/GAMSstern!AI83,"")</f>
        <v/>
      </c>
      <c r="AK83" s="40" t="str">
        <f>IFERROR(#REF!/GAMSstern!AJ83,"")</f>
        <v/>
      </c>
      <c r="AL83" s="40" t="str">
        <f>IFERROR(#REF!/GAMSstern!AK83,"")</f>
        <v/>
      </c>
      <c r="AM83" s="40" t="str">
        <f>IFERROR(#REF!/GAMSstern!AL83,"")</f>
        <v/>
      </c>
      <c r="AN83" s="40" t="str">
        <f>IFERROR(#REF!/GAMSstern!AM83,"")</f>
        <v/>
      </c>
      <c r="AO83" s="40" t="str">
        <f>IFERROR(#REF!/GAMSstern!AN83,"")</f>
        <v/>
      </c>
      <c r="AP83" s="40" t="str">
        <f>IFERROR(#REF!/GAMSstern!AO83,"")</f>
        <v/>
      </c>
      <c r="AQ83" s="40" t="str">
        <f>IFERROR(#REF!/GAMSstern!AP83,"")</f>
        <v/>
      </c>
      <c r="AR83" s="40" t="str">
        <f>IFERROR(#REF!/GAMSstern!AQ83,"")</f>
        <v/>
      </c>
      <c r="AS83" s="40" t="str">
        <f>IFERROR(#REF!/GAMSstern!AR83,"")</f>
        <v/>
      </c>
      <c r="AT83" s="40" t="str">
        <f>IFERROR(#REF!/GAMSstern!AS83,"")</f>
        <v/>
      </c>
      <c r="AU83" s="40" t="str">
        <f>IFERROR(#REF!/GAMSstern!AT83,"")</f>
        <v/>
      </c>
      <c r="AV83" s="40" t="str">
        <f>IFERROR(#REF!/GAMSstern!AU83,"")</f>
        <v/>
      </c>
      <c r="AW83" s="40" t="str">
        <f>IFERROR(#REF!/GAMSstern!AV83,"")</f>
        <v/>
      </c>
      <c r="AX83" s="40" t="str">
        <f>IFERROR(#REF!/GAMSstern!AW83,"")</f>
        <v/>
      </c>
      <c r="AY83" s="40" t="str">
        <f>IFERROR(#REF!/GAMSstern!AX83,"")</f>
        <v/>
      </c>
      <c r="AZ83" s="40" t="str">
        <f>IFERROR(#REF!/GAMSstern!AY83,"")</f>
        <v/>
      </c>
      <c r="BA83" s="40" t="str">
        <f>IFERROR(#REF!/GAMSstern!AZ83,"")</f>
        <v/>
      </c>
      <c r="BB83" s="40" t="str">
        <f>IFERROR(#REF!/GAMSstern!BA83,"")</f>
        <v/>
      </c>
      <c r="BC83" s="40" t="str">
        <f>IFERROR(#REF!/GAMSstern!BB83,"")</f>
        <v/>
      </c>
      <c r="BD83" s="40" t="str">
        <f>IFERROR(#REF!/GAMSstern!BC83,"")</f>
        <v/>
      </c>
      <c r="BE83" s="40" t="str">
        <f>IFERROR(#REF!/GAMSstern!BD83,"")</f>
        <v/>
      </c>
      <c r="BF83" s="40" t="str">
        <f>IFERROR(#REF!/GAMSstern!BE83,"")</f>
        <v/>
      </c>
      <c r="BG83" s="40" t="str">
        <f>IFERROR(#REF!/GAMSstern!BF83,"")</f>
        <v/>
      </c>
      <c r="BH83" s="40" t="str">
        <f>IFERROR(#REF!/GAMSstern!BG83,"")</f>
        <v/>
      </c>
      <c r="BI83" s="40" t="str">
        <f>IFERROR(#REF!/GAMSstern!BH83,"")</f>
        <v/>
      </c>
      <c r="BJ83" s="40" t="str">
        <f>IFERROR(#REF!/GAMSstern!BI83,"")</f>
        <v/>
      </c>
    </row>
    <row r="84" spans="1:62" x14ac:dyDescent="0.15">
      <c r="A84" t="e">
        <f>#REF!</f>
        <v>#REF!</v>
      </c>
      <c r="B84" t="str">
        <f>GAMSbase!A84</f>
        <v>Coefficient of Heat Gain by Deep Oceans</v>
      </c>
      <c r="C84" s="40" t="str">
        <f>IFERROR(#REF!/GAMSstern!B84,"")</f>
        <v/>
      </c>
      <c r="D84" s="40" t="str">
        <f>IFERROR(#REF!/GAMSstern!C84,"")</f>
        <v/>
      </c>
      <c r="E84" s="40" t="str">
        <f>IFERROR(#REF!/GAMSstern!D84,"")</f>
        <v/>
      </c>
      <c r="F84" s="40" t="str">
        <f>IFERROR(#REF!/GAMSstern!E84,"")</f>
        <v/>
      </c>
      <c r="G84" s="40" t="str">
        <f>IFERROR(#REF!/GAMSstern!F84,"")</f>
        <v/>
      </c>
      <c r="H84" s="40" t="str">
        <f>IFERROR(#REF!/GAMSstern!G84,"")</f>
        <v/>
      </c>
      <c r="I84" s="40" t="str">
        <f>IFERROR(#REF!/GAMSstern!H84,"")</f>
        <v/>
      </c>
      <c r="J84" s="40" t="str">
        <f>IFERROR(#REF!/GAMSstern!I84,"")</f>
        <v/>
      </c>
      <c r="K84" s="40" t="str">
        <f>IFERROR(#REF!/GAMSstern!J84,"")</f>
        <v/>
      </c>
      <c r="L84" s="40" t="str">
        <f>IFERROR(#REF!/GAMSstern!K84,"")</f>
        <v/>
      </c>
      <c r="M84" s="40" t="str">
        <f>IFERROR(#REF!/GAMSstern!L84,"")</f>
        <v/>
      </c>
      <c r="N84" s="40" t="str">
        <f>IFERROR(#REF!/GAMSstern!M84,"")</f>
        <v/>
      </c>
      <c r="O84" s="40" t="str">
        <f>IFERROR(#REF!/GAMSstern!N84,"")</f>
        <v/>
      </c>
      <c r="P84" s="40" t="str">
        <f>IFERROR(#REF!/GAMSstern!O84,"")</f>
        <v/>
      </c>
      <c r="Q84" s="40" t="str">
        <f>IFERROR(#REF!/GAMSstern!P84,"")</f>
        <v/>
      </c>
      <c r="R84" s="40" t="str">
        <f>IFERROR(#REF!/GAMSstern!Q84,"")</f>
        <v/>
      </c>
      <c r="S84" s="40" t="str">
        <f>IFERROR(#REF!/GAMSstern!R84,"")</f>
        <v/>
      </c>
      <c r="T84" s="40" t="str">
        <f>IFERROR(#REF!/GAMSstern!S84,"")</f>
        <v/>
      </c>
      <c r="U84" s="40" t="str">
        <f>IFERROR(#REF!/GAMSstern!T84,"")</f>
        <v/>
      </c>
      <c r="V84" s="40" t="str">
        <f>IFERROR(#REF!/GAMSstern!U84,"")</f>
        <v/>
      </c>
      <c r="W84" s="40" t="str">
        <f>IFERROR(#REF!/GAMSstern!V84,"")</f>
        <v/>
      </c>
      <c r="X84" s="40" t="str">
        <f>IFERROR(#REF!/GAMSstern!W84,"")</f>
        <v/>
      </c>
      <c r="Y84" s="40" t="str">
        <f>IFERROR(#REF!/GAMSstern!X84,"")</f>
        <v/>
      </c>
      <c r="Z84" s="40" t="str">
        <f>IFERROR(#REF!/GAMSstern!Y84,"")</f>
        <v/>
      </c>
      <c r="AA84" s="40" t="str">
        <f>IFERROR(#REF!/GAMSstern!Z84,"")</f>
        <v/>
      </c>
      <c r="AB84" s="40" t="str">
        <f>IFERROR(#REF!/GAMSstern!AA84,"")</f>
        <v/>
      </c>
      <c r="AC84" s="40" t="str">
        <f>IFERROR(#REF!/GAMSstern!AB84,"")</f>
        <v/>
      </c>
      <c r="AD84" s="40" t="str">
        <f>IFERROR(#REF!/GAMSstern!AC84,"")</f>
        <v/>
      </c>
      <c r="AE84" s="40" t="str">
        <f>IFERROR(#REF!/GAMSstern!AD84,"")</f>
        <v/>
      </c>
      <c r="AF84" s="40" t="str">
        <f>IFERROR(#REF!/GAMSstern!AE84,"")</f>
        <v/>
      </c>
      <c r="AG84" s="40" t="str">
        <f>IFERROR(#REF!/GAMSstern!AF84,"")</f>
        <v/>
      </c>
      <c r="AH84" s="40" t="str">
        <f>IFERROR(#REF!/GAMSstern!AG84,"")</f>
        <v/>
      </c>
      <c r="AI84" s="40" t="str">
        <f>IFERROR(#REF!/GAMSstern!AH84,"")</f>
        <v/>
      </c>
      <c r="AJ84" s="40" t="str">
        <f>IFERROR(#REF!/GAMSstern!AI84,"")</f>
        <v/>
      </c>
      <c r="AK84" s="40" t="str">
        <f>IFERROR(#REF!/GAMSstern!AJ84,"")</f>
        <v/>
      </c>
      <c r="AL84" s="40" t="str">
        <f>IFERROR(#REF!/GAMSstern!AK84,"")</f>
        <v/>
      </c>
      <c r="AM84" s="40" t="str">
        <f>IFERROR(#REF!/GAMSstern!AL84,"")</f>
        <v/>
      </c>
      <c r="AN84" s="40" t="str">
        <f>IFERROR(#REF!/GAMSstern!AM84,"")</f>
        <v/>
      </c>
      <c r="AO84" s="40" t="str">
        <f>IFERROR(#REF!/GAMSstern!AN84,"")</f>
        <v/>
      </c>
      <c r="AP84" s="40" t="str">
        <f>IFERROR(#REF!/GAMSstern!AO84,"")</f>
        <v/>
      </c>
      <c r="AQ84" s="40" t="str">
        <f>IFERROR(#REF!/GAMSstern!AP84,"")</f>
        <v/>
      </c>
      <c r="AR84" s="40" t="str">
        <f>IFERROR(#REF!/GAMSstern!AQ84,"")</f>
        <v/>
      </c>
      <c r="AS84" s="40" t="str">
        <f>IFERROR(#REF!/GAMSstern!AR84,"")</f>
        <v/>
      </c>
      <c r="AT84" s="40" t="str">
        <f>IFERROR(#REF!/GAMSstern!AS84,"")</f>
        <v/>
      </c>
      <c r="AU84" s="40" t="str">
        <f>IFERROR(#REF!/GAMSstern!AT84,"")</f>
        <v/>
      </c>
      <c r="AV84" s="40" t="str">
        <f>IFERROR(#REF!/GAMSstern!AU84,"")</f>
        <v/>
      </c>
      <c r="AW84" s="40" t="str">
        <f>IFERROR(#REF!/GAMSstern!AV84,"")</f>
        <v/>
      </c>
      <c r="AX84" s="40" t="str">
        <f>IFERROR(#REF!/GAMSstern!AW84,"")</f>
        <v/>
      </c>
      <c r="AY84" s="40" t="str">
        <f>IFERROR(#REF!/GAMSstern!AX84,"")</f>
        <v/>
      </c>
      <c r="AZ84" s="40" t="str">
        <f>IFERROR(#REF!/GAMSstern!AY84,"")</f>
        <v/>
      </c>
      <c r="BA84" s="40" t="str">
        <f>IFERROR(#REF!/GAMSstern!AZ84,"")</f>
        <v/>
      </c>
      <c r="BB84" s="40" t="str">
        <f>IFERROR(#REF!/GAMSstern!BA84,"")</f>
        <v/>
      </c>
      <c r="BC84" s="40" t="str">
        <f>IFERROR(#REF!/GAMSstern!BB84,"")</f>
        <v/>
      </c>
      <c r="BD84" s="40" t="str">
        <f>IFERROR(#REF!/GAMSstern!BC84,"")</f>
        <v/>
      </c>
      <c r="BE84" s="40" t="str">
        <f>IFERROR(#REF!/GAMSstern!BD84,"")</f>
        <v/>
      </c>
      <c r="BF84" s="40" t="str">
        <f>IFERROR(#REF!/GAMSstern!BE84,"")</f>
        <v/>
      </c>
      <c r="BG84" s="40" t="str">
        <f>IFERROR(#REF!/GAMSstern!BF84,"")</f>
        <v/>
      </c>
      <c r="BH84" s="40" t="str">
        <f>IFERROR(#REF!/GAMSstern!BG84,"")</f>
        <v/>
      </c>
      <c r="BI84" s="40" t="str">
        <f>IFERROR(#REF!/GAMSstern!BH84,"")</f>
        <v/>
      </c>
      <c r="BJ84" s="40" t="str">
        <f>IFERROR(#REF!/GAMSstern!BI84,"")</f>
        <v/>
      </c>
    </row>
    <row r="85" spans="1:62" x14ac:dyDescent="0.15">
      <c r="A85" t="e">
        <f>#REF!</f>
        <v>#REF!</v>
      </c>
      <c r="B85" t="str">
        <f>GAMSbase!A85</f>
        <v>** Global Environmental Variables</v>
      </c>
      <c r="C85" s="40" t="str">
        <f>IFERROR(#REF!/GAMSstern!B85,"")</f>
        <v/>
      </c>
      <c r="D85" s="40" t="str">
        <f>IFERROR(#REF!/GAMSstern!C85,"")</f>
        <v/>
      </c>
      <c r="E85" s="40" t="str">
        <f>IFERROR(#REF!/GAMSstern!D85,"")</f>
        <v/>
      </c>
      <c r="F85" s="40" t="str">
        <f>IFERROR(#REF!/GAMSstern!E85,"")</f>
        <v/>
      </c>
      <c r="G85" s="40" t="str">
        <f>IFERROR(#REF!/GAMSstern!F85,"")</f>
        <v/>
      </c>
      <c r="H85" s="40" t="str">
        <f>IFERROR(#REF!/GAMSstern!G85,"")</f>
        <v/>
      </c>
      <c r="I85" s="40" t="str">
        <f>IFERROR(#REF!/GAMSstern!H85,"")</f>
        <v/>
      </c>
      <c r="J85" s="40" t="str">
        <f>IFERROR(#REF!/GAMSstern!I85,"")</f>
        <v/>
      </c>
      <c r="K85" s="40" t="str">
        <f>IFERROR(#REF!/GAMSstern!J85,"")</f>
        <v/>
      </c>
      <c r="L85" s="40" t="str">
        <f>IFERROR(#REF!/GAMSstern!K85,"")</f>
        <v/>
      </c>
      <c r="M85" s="40" t="str">
        <f>IFERROR(#REF!/GAMSstern!L85,"")</f>
        <v/>
      </c>
      <c r="N85" s="40" t="str">
        <f>IFERROR(#REF!/GAMSstern!M85,"")</f>
        <v/>
      </c>
      <c r="O85" s="40" t="str">
        <f>IFERROR(#REF!/GAMSstern!N85,"")</f>
        <v/>
      </c>
      <c r="P85" s="40" t="str">
        <f>IFERROR(#REF!/GAMSstern!O85,"")</f>
        <v/>
      </c>
      <c r="Q85" s="40" t="str">
        <f>IFERROR(#REF!/GAMSstern!P85,"")</f>
        <v/>
      </c>
      <c r="R85" s="40" t="str">
        <f>IFERROR(#REF!/GAMSstern!Q85,"")</f>
        <v/>
      </c>
      <c r="S85" s="40" t="str">
        <f>IFERROR(#REF!/GAMSstern!R85,"")</f>
        <v/>
      </c>
      <c r="T85" s="40" t="str">
        <f>IFERROR(#REF!/GAMSstern!S85,"")</f>
        <v/>
      </c>
      <c r="U85" s="40" t="str">
        <f>IFERROR(#REF!/GAMSstern!T85,"")</f>
        <v/>
      </c>
      <c r="V85" s="40" t="str">
        <f>IFERROR(#REF!/GAMSstern!U85,"")</f>
        <v/>
      </c>
      <c r="W85" s="40" t="str">
        <f>IFERROR(#REF!/GAMSstern!V85,"")</f>
        <v/>
      </c>
      <c r="X85" s="40" t="str">
        <f>IFERROR(#REF!/GAMSstern!W85,"")</f>
        <v/>
      </c>
      <c r="Y85" s="40" t="str">
        <f>IFERROR(#REF!/GAMSstern!X85,"")</f>
        <v/>
      </c>
      <c r="Z85" s="40" t="str">
        <f>IFERROR(#REF!/GAMSstern!Y85,"")</f>
        <v/>
      </c>
      <c r="AA85" s="40" t="str">
        <f>IFERROR(#REF!/GAMSstern!Z85,"")</f>
        <v/>
      </c>
      <c r="AB85" s="40" t="str">
        <f>IFERROR(#REF!/GAMSstern!AA85,"")</f>
        <v/>
      </c>
      <c r="AC85" s="40" t="str">
        <f>IFERROR(#REF!/GAMSstern!AB85,"")</f>
        <v/>
      </c>
      <c r="AD85" s="40" t="str">
        <f>IFERROR(#REF!/GAMSstern!AC85,"")</f>
        <v/>
      </c>
      <c r="AE85" s="40" t="str">
        <f>IFERROR(#REF!/GAMSstern!AD85,"")</f>
        <v/>
      </c>
      <c r="AF85" s="40" t="str">
        <f>IFERROR(#REF!/GAMSstern!AE85,"")</f>
        <v/>
      </c>
      <c r="AG85" s="40" t="str">
        <f>IFERROR(#REF!/GAMSstern!AF85,"")</f>
        <v/>
      </c>
      <c r="AH85" s="40" t="str">
        <f>IFERROR(#REF!/GAMSstern!AG85,"")</f>
        <v/>
      </c>
      <c r="AI85" s="40" t="str">
        <f>IFERROR(#REF!/GAMSstern!AH85,"")</f>
        <v/>
      </c>
      <c r="AJ85" s="40" t="str">
        <f>IFERROR(#REF!/GAMSstern!AI85,"")</f>
        <v/>
      </c>
      <c r="AK85" s="40" t="str">
        <f>IFERROR(#REF!/GAMSstern!AJ85,"")</f>
        <v/>
      </c>
      <c r="AL85" s="40" t="str">
        <f>IFERROR(#REF!/GAMSstern!AK85,"")</f>
        <v/>
      </c>
      <c r="AM85" s="40" t="str">
        <f>IFERROR(#REF!/GAMSstern!AL85,"")</f>
        <v/>
      </c>
      <c r="AN85" s="40" t="str">
        <f>IFERROR(#REF!/GAMSstern!AM85,"")</f>
        <v/>
      </c>
      <c r="AO85" s="40" t="str">
        <f>IFERROR(#REF!/GAMSstern!AN85,"")</f>
        <v/>
      </c>
      <c r="AP85" s="40" t="str">
        <f>IFERROR(#REF!/GAMSstern!AO85,"")</f>
        <v/>
      </c>
      <c r="AQ85" s="40" t="str">
        <f>IFERROR(#REF!/GAMSstern!AP85,"")</f>
        <v/>
      </c>
      <c r="AR85" s="40" t="str">
        <f>IFERROR(#REF!/GAMSstern!AQ85,"")</f>
        <v/>
      </c>
      <c r="AS85" s="40" t="str">
        <f>IFERROR(#REF!/GAMSstern!AR85,"")</f>
        <v/>
      </c>
      <c r="AT85" s="40" t="str">
        <f>IFERROR(#REF!/GAMSstern!AS85,"")</f>
        <v/>
      </c>
      <c r="AU85" s="40" t="str">
        <f>IFERROR(#REF!/GAMSstern!AT85,"")</f>
        <v/>
      </c>
      <c r="AV85" s="40" t="str">
        <f>IFERROR(#REF!/GAMSstern!AU85,"")</f>
        <v/>
      </c>
      <c r="AW85" s="40" t="str">
        <f>IFERROR(#REF!/GAMSstern!AV85,"")</f>
        <v/>
      </c>
      <c r="AX85" s="40" t="str">
        <f>IFERROR(#REF!/GAMSstern!AW85,"")</f>
        <v/>
      </c>
      <c r="AY85" s="40" t="str">
        <f>IFERROR(#REF!/GAMSstern!AX85,"")</f>
        <v/>
      </c>
      <c r="AZ85" s="40" t="str">
        <f>IFERROR(#REF!/GAMSstern!AY85,"")</f>
        <v/>
      </c>
      <c r="BA85" s="40" t="str">
        <f>IFERROR(#REF!/GAMSstern!AZ85,"")</f>
        <v/>
      </c>
      <c r="BB85" s="40" t="str">
        <f>IFERROR(#REF!/GAMSstern!BA85,"")</f>
        <v/>
      </c>
      <c r="BC85" s="40" t="str">
        <f>IFERROR(#REF!/GAMSstern!BB85,"")</f>
        <v/>
      </c>
      <c r="BD85" s="40" t="str">
        <f>IFERROR(#REF!/GAMSstern!BC85,"")</f>
        <v/>
      </c>
      <c r="BE85" s="40" t="str">
        <f>IFERROR(#REF!/GAMSstern!BD85,"")</f>
        <v/>
      </c>
      <c r="BF85" s="40" t="str">
        <f>IFERROR(#REF!/GAMSstern!BE85,"")</f>
        <v/>
      </c>
      <c r="BG85" s="40" t="str">
        <f>IFERROR(#REF!/GAMSstern!BF85,"")</f>
        <v/>
      </c>
      <c r="BH85" s="40" t="str">
        <f>IFERROR(#REF!/GAMSstern!BG85,"")</f>
        <v/>
      </c>
      <c r="BI85" s="40" t="str">
        <f>IFERROR(#REF!/GAMSstern!BH85,"")</f>
        <v/>
      </c>
      <c r="BJ85" s="40" t="str">
        <f>IFERROR(#REF!/GAMSstern!BI85,"")</f>
        <v/>
      </c>
    </row>
    <row r="86" spans="1:62" x14ac:dyDescent="0.15">
      <c r="A86" t="e">
        <f>#REF!</f>
        <v>#REF!</v>
      </c>
      <c r="B86" t="str">
        <f>GAMSbase!A86</f>
        <v>* CARBON CYCLE</v>
      </c>
      <c r="C86" s="40" t="str">
        <f>IFERROR(#REF!/GAMSstern!B86,"")</f>
        <v/>
      </c>
      <c r="D86" s="40" t="str">
        <f>IFERROR(#REF!/GAMSstern!C86,"")</f>
        <v/>
      </c>
      <c r="E86" s="40" t="str">
        <f>IFERROR(#REF!/GAMSstern!D86,"")</f>
        <v/>
      </c>
      <c r="F86" s="40" t="str">
        <f>IFERROR(#REF!/GAMSstern!E86,"")</f>
        <v/>
      </c>
      <c r="G86" s="40" t="str">
        <f>IFERROR(#REF!/GAMSstern!F86,"")</f>
        <v/>
      </c>
      <c r="H86" s="40" t="str">
        <f>IFERROR(#REF!/GAMSstern!G86,"")</f>
        <v/>
      </c>
      <c r="I86" s="40" t="str">
        <f>IFERROR(#REF!/GAMSstern!H86,"")</f>
        <v/>
      </c>
      <c r="J86" s="40" t="str">
        <f>IFERROR(#REF!/GAMSstern!I86,"")</f>
        <v/>
      </c>
      <c r="K86" s="40" t="str">
        <f>IFERROR(#REF!/GAMSstern!J86,"")</f>
        <v/>
      </c>
      <c r="L86" s="40" t="str">
        <f>IFERROR(#REF!/GAMSstern!K86,"")</f>
        <v/>
      </c>
      <c r="M86" s="40" t="str">
        <f>IFERROR(#REF!/GAMSstern!L86,"")</f>
        <v/>
      </c>
      <c r="N86" s="40" t="str">
        <f>IFERROR(#REF!/GAMSstern!M86,"")</f>
        <v/>
      </c>
      <c r="O86" s="40" t="str">
        <f>IFERROR(#REF!/GAMSstern!N86,"")</f>
        <v/>
      </c>
      <c r="P86" s="40" t="str">
        <f>IFERROR(#REF!/GAMSstern!O86,"")</f>
        <v/>
      </c>
      <c r="Q86" s="40" t="str">
        <f>IFERROR(#REF!/GAMSstern!P86,"")</f>
        <v/>
      </c>
      <c r="R86" s="40" t="str">
        <f>IFERROR(#REF!/GAMSstern!Q86,"")</f>
        <v/>
      </c>
      <c r="S86" s="40" t="str">
        <f>IFERROR(#REF!/GAMSstern!R86,"")</f>
        <v/>
      </c>
      <c r="T86" s="40" t="str">
        <f>IFERROR(#REF!/GAMSstern!S86,"")</f>
        <v/>
      </c>
      <c r="U86" s="40" t="str">
        <f>IFERROR(#REF!/GAMSstern!T86,"")</f>
        <v/>
      </c>
      <c r="V86" s="40" t="str">
        <f>IFERROR(#REF!/GAMSstern!U86,"")</f>
        <v/>
      </c>
      <c r="W86" s="40" t="str">
        <f>IFERROR(#REF!/GAMSstern!V86,"")</f>
        <v/>
      </c>
      <c r="X86" s="40" t="str">
        <f>IFERROR(#REF!/GAMSstern!W86,"")</f>
        <v/>
      </c>
      <c r="Y86" s="40" t="str">
        <f>IFERROR(#REF!/GAMSstern!X86,"")</f>
        <v/>
      </c>
      <c r="Z86" s="40" t="str">
        <f>IFERROR(#REF!/GAMSstern!Y86,"")</f>
        <v/>
      </c>
      <c r="AA86" s="40" t="str">
        <f>IFERROR(#REF!/GAMSstern!Z86,"")</f>
        <v/>
      </c>
      <c r="AB86" s="40" t="str">
        <f>IFERROR(#REF!/GAMSstern!AA86,"")</f>
        <v/>
      </c>
      <c r="AC86" s="40" t="str">
        <f>IFERROR(#REF!/GAMSstern!AB86,"")</f>
        <v/>
      </c>
      <c r="AD86" s="40" t="str">
        <f>IFERROR(#REF!/GAMSstern!AC86,"")</f>
        <v/>
      </c>
      <c r="AE86" s="40" t="str">
        <f>IFERROR(#REF!/GAMSstern!AD86,"")</f>
        <v/>
      </c>
      <c r="AF86" s="40" t="str">
        <f>IFERROR(#REF!/GAMSstern!AE86,"")</f>
        <v/>
      </c>
      <c r="AG86" s="40" t="str">
        <f>IFERROR(#REF!/GAMSstern!AF86,"")</f>
        <v/>
      </c>
      <c r="AH86" s="40" t="str">
        <f>IFERROR(#REF!/GAMSstern!AG86,"")</f>
        <v/>
      </c>
      <c r="AI86" s="40" t="str">
        <f>IFERROR(#REF!/GAMSstern!AH86,"")</f>
        <v/>
      </c>
      <c r="AJ86" s="40" t="str">
        <f>IFERROR(#REF!/GAMSstern!AI86,"")</f>
        <v/>
      </c>
      <c r="AK86" s="40" t="str">
        <f>IFERROR(#REF!/GAMSstern!AJ86,"")</f>
        <v/>
      </c>
      <c r="AL86" s="40" t="str">
        <f>IFERROR(#REF!/GAMSstern!AK86,"")</f>
        <v/>
      </c>
      <c r="AM86" s="40" t="str">
        <f>IFERROR(#REF!/GAMSstern!AL86,"")</f>
        <v/>
      </c>
      <c r="AN86" s="40" t="str">
        <f>IFERROR(#REF!/GAMSstern!AM86,"")</f>
        <v/>
      </c>
      <c r="AO86" s="40" t="str">
        <f>IFERROR(#REF!/GAMSstern!AN86,"")</f>
        <v/>
      </c>
      <c r="AP86" s="40" t="str">
        <f>IFERROR(#REF!/GAMSstern!AO86,"")</f>
        <v/>
      </c>
      <c r="AQ86" s="40" t="str">
        <f>IFERROR(#REF!/GAMSstern!AP86,"")</f>
        <v/>
      </c>
      <c r="AR86" s="40" t="str">
        <f>IFERROR(#REF!/GAMSstern!AQ86,"")</f>
        <v/>
      </c>
      <c r="AS86" s="40" t="str">
        <f>IFERROR(#REF!/GAMSstern!AR86,"")</f>
        <v/>
      </c>
      <c r="AT86" s="40" t="str">
        <f>IFERROR(#REF!/GAMSstern!AS86,"")</f>
        <v/>
      </c>
      <c r="AU86" s="40" t="str">
        <f>IFERROR(#REF!/GAMSstern!AT86,"")</f>
        <v/>
      </c>
      <c r="AV86" s="40" t="str">
        <f>IFERROR(#REF!/GAMSstern!AU86,"")</f>
        <v/>
      </c>
      <c r="AW86" s="40" t="str">
        <f>IFERROR(#REF!/GAMSstern!AV86,"")</f>
        <v/>
      </c>
      <c r="AX86" s="40" t="str">
        <f>IFERROR(#REF!/GAMSstern!AW86,"")</f>
        <v/>
      </c>
      <c r="AY86" s="40" t="str">
        <f>IFERROR(#REF!/GAMSstern!AX86,"")</f>
        <v/>
      </c>
      <c r="AZ86" s="40" t="str">
        <f>IFERROR(#REF!/GAMSstern!AY86,"")</f>
        <v/>
      </c>
      <c r="BA86" s="40" t="str">
        <f>IFERROR(#REF!/GAMSstern!AZ86,"")</f>
        <v/>
      </c>
      <c r="BB86" s="40" t="str">
        <f>IFERROR(#REF!/GAMSstern!BA86,"")</f>
        <v/>
      </c>
      <c r="BC86" s="40" t="str">
        <f>IFERROR(#REF!/GAMSstern!BB86,"")</f>
        <v/>
      </c>
      <c r="BD86" s="40" t="str">
        <f>IFERROR(#REF!/GAMSstern!BC86,"")</f>
        <v/>
      </c>
      <c r="BE86" s="40" t="str">
        <f>IFERROR(#REF!/GAMSstern!BD86,"")</f>
        <v/>
      </c>
      <c r="BF86" s="40" t="str">
        <f>IFERROR(#REF!/GAMSstern!BE86,"")</f>
        <v/>
      </c>
      <c r="BG86" s="40" t="str">
        <f>IFERROR(#REF!/GAMSstern!BF86,"")</f>
        <v/>
      </c>
      <c r="BH86" s="40" t="str">
        <f>IFERROR(#REF!/GAMSstern!BG86,"")</f>
        <v/>
      </c>
      <c r="BI86" s="40" t="str">
        <f>IFERROR(#REF!/GAMSstern!BH86,"")</f>
        <v/>
      </c>
      <c r="BJ86" s="40" t="str">
        <f>IFERROR(#REF!/GAMSstern!BI86,"")</f>
        <v/>
      </c>
    </row>
    <row r="87" spans="1:62" x14ac:dyDescent="0.15">
      <c r="A87" t="e">
        <f>#REF!</f>
        <v>#REF!</v>
      </c>
      <c r="B87" t="str">
        <f>GAMSbase!A87</f>
        <v>Atmospheric concentration of carbon (GTC)</v>
      </c>
      <c r="C87" s="40" t="str">
        <f>IFERROR(#REF!/GAMSstern!B87,"")</f>
        <v/>
      </c>
      <c r="D87" s="40" t="str">
        <f>IFERROR(#REF!/GAMSstern!C87,"")</f>
        <v/>
      </c>
      <c r="E87" s="40" t="str">
        <f>IFERROR(#REF!/GAMSstern!D87,"")</f>
        <v/>
      </c>
      <c r="F87" s="40" t="str">
        <f>IFERROR(#REF!/GAMSstern!E87,"")</f>
        <v/>
      </c>
      <c r="G87" s="40" t="str">
        <f>IFERROR(#REF!/GAMSstern!F87,"")</f>
        <v/>
      </c>
      <c r="H87" s="40" t="str">
        <f>IFERROR(#REF!/GAMSstern!G87,"")</f>
        <v/>
      </c>
      <c r="I87" s="40" t="str">
        <f>IFERROR(#REF!/GAMSstern!H87,"")</f>
        <v/>
      </c>
      <c r="J87" s="40" t="str">
        <f>IFERROR(#REF!/GAMSstern!I87,"")</f>
        <v/>
      </c>
      <c r="K87" s="40" t="str">
        <f>IFERROR(#REF!/GAMSstern!J87,"")</f>
        <v/>
      </c>
      <c r="L87" s="40" t="str">
        <f>IFERROR(#REF!/GAMSstern!K87,"")</f>
        <v/>
      </c>
      <c r="M87" s="40" t="str">
        <f>IFERROR(#REF!/GAMSstern!L87,"")</f>
        <v/>
      </c>
      <c r="N87" s="40" t="str">
        <f>IFERROR(#REF!/GAMSstern!M87,"")</f>
        <v/>
      </c>
      <c r="O87" s="40" t="str">
        <f>IFERROR(#REF!/GAMSstern!N87,"")</f>
        <v/>
      </c>
      <c r="P87" s="40" t="str">
        <f>IFERROR(#REF!/GAMSstern!O87,"")</f>
        <v/>
      </c>
      <c r="Q87" s="40" t="str">
        <f>IFERROR(#REF!/GAMSstern!P87,"")</f>
        <v/>
      </c>
      <c r="R87" s="40" t="str">
        <f>IFERROR(#REF!/GAMSstern!Q87,"")</f>
        <v/>
      </c>
      <c r="S87" s="40" t="str">
        <f>IFERROR(#REF!/GAMSstern!R87,"")</f>
        <v/>
      </c>
      <c r="T87" s="40" t="str">
        <f>IFERROR(#REF!/GAMSstern!S87,"")</f>
        <v/>
      </c>
      <c r="U87" s="40" t="str">
        <f>IFERROR(#REF!/GAMSstern!T87,"")</f>
        <v/>
      </c>
      <c r="V87" s="40" t="str">
        <f>IFERROR(#REF!/GAMSstern!U87,"")</f>
        <v/>
      </c>
      <c r="W87" s="40" t="str">
        <f>IFERROR(#REF!/GAMSstern!V87,"")</f>
        <v/>
      </c>
      <c r="X87" s="40" t="str">
        <f>IFERROR(#REF!/GAMSstern!W87,"")</f>
        <v/>
      </c>
      <c r="Y87" s="40" t="str">
        <f>IFERROR(#REF!/GAMSstern!X87,"")</f>
        <v/>
      </c>
      <c r="Z87" s="40" t="str">
        <f>IFERROR(#REF!/GAMSstern!Y87,"")</f>
        <v/>
      </c>
      <c r="AA87" s="40" t="str">
        <f>IFERROR(#REF!/GAMSstern!Z87,"")</f>
        <v/>
      </c>
      <c r="AB87" s="40" t="str">
        <f>IFERROR(#REF!/GAMSstern!AA87,"")</f>
        <v/>
      </c>
      <c r="AC87" s="40" t="str">
        <f>IFERROR(#REF!/GAMSstern!AB87,"")</f>
        <v/>
      </c>
      <c r="AD87" s="40" t="str">
        <f>IFERROR(#REF!/GAMSstern!AC87,"")</f>
        <v/>
      </c>
      <c r="AE87" s="40" t="str">
        <f>IFERROR(#REF!/GAMSstern!AD87,"")</f>
        <v/>
      </c>
      <c r="AF87" s="40" t="str">
        <f>IFERROR(#REF!/GAMSstern!AE87,"")</f>
        <v/>
      </c>
      <c r="AG87" s="40" t="str">
        <f>IFERROR(#REF!/GAMSstern!AF87,"")</f>
        <v/>
      </c>
      <c r="AH87" s="40" t="str">
        <f>IFERROR(#REF!/GAMSstern!AG87,"")</f>
        <v/>
      </c>
      <c r="AI87" s="40" t="str">
        <f>IFERROR(#REF!/GAMSstern!AH87,"")</f>
        <v/>
      </c>
      <c r="AJ87" s="40" t="str">
        <f>IFERROR(#REF!/GAMSstern!AI87,"")</f>
        <v/>
      </c>
      <c r="AK87" s="40" t="str">
        <f>IFERROR(#REF!/GAMSstern!AJ87,"")</f>
        <v/>
      </c>
      <c r="AL87" s="40" t="str">
        <f>IFERROR(#REF!/GAMSstern!AK87,"")</f>
        <v/>
      </c>
      <c r="AM87" s="40" t="str">
        <f>IFERROR(#REF!/GAMSstern!AL87,"")</f>
        <v/>
      </c>
      <c r="AN87" s="40" t="str">
        <f>IFERROR(#REF!/GAMSstern!AM87,"")</f>
        <v/>
      </c>
      <c r="AO87" s="40" t="str">
        <f>IFERROR(#REF!/GAMSstern!AN87,"")</f>
        <v/>
      </c>
      <c r="AP87" s="40" t="str">
        <f>IFERROR(#REF!/GAMSstern!AO87,"")</f>
        <v/>
      </c>
      <c r="AQ87" s="40" t="str">
        <f>IFERROR(#REF!/GAMSstern!AP87,"")</f>
        <v/>
      </c>
      <c r="AR87" s="40" t="str">
        <f>IFERROR(#REF!/GAMSstern!AQ87,"")</f>
        <v/>
      </c>
      <c r="AS87" s="40" t="str">
        <f>IFERROR(#REF!/GAMSstern!AR87,"")</f>
        <v/>
      </c>
      <c r="AT87" s="40" t="str">
        <f>IFERROR(#REF!/GAMSstern!AS87,"")</f>
        <v/>
      </c>
      <c r="AU87" s="40" t="str">
        <f>IFERROR(#REF!/GAMSstern!AT87,"")</f>
        <v/>
      </c>
      <c r="AV87" s="40" t="str">
        <f>IFERROR(#REF!/GAMSstern!AU87,"")</f>
        <v/>
      </c>
      <c r="AW87" s="40" t="str">
        <f>IFERROR(#REF!/GAMSstern!AV87,"")</f>
        <v/>
      </c>
      <c r="AX87" s="40" t="str">
        <f>IFERROR(#REF!/GAMSstern!AW87,"")</f>
        <v/>
      </c>
      <c r="AY87" s="40" t="str">
        <f>IFERROR(#REF!/GAMSstern!AX87,"")</f>
        <v/>
      </c>
      <c r="AZ87" s="40" t="str">
        <f>IFERROR(#REF!/GAMSstern!AY87,"")</f>
        <v/>
      </c>
      <c r="BA87" s="40" t="str">
        <f>IFERROR(#REF!/GAMSstern!AZ87,"")</f>
        <v/>
      </c>
      <c r="BB87" s="40" t="str">
        <f>IFERROR(#REF!/GAMSstern!BA87,"")</f>
        <v/>
      </c>
      <c r="BC87" s="40" t="str">
        <f>IFERROR(#REF!/GAMSstern!BB87,"")</f>
        <v/>
      </c>
      <c r="BD87" s="40" t="str">
        <f>IFERROR(#REF!/GAMSstern!BC87,"")</f>
        <v/>
      </c>
      <c r="BE87" s="40" t="str">
        <f>IFERROR(#REF!/GAMSstern!BD87,"")</f>
        <v/>
      </c>
      <c r="BF87" s="40" t="str">
        <f>IFERROR(#REF!/GAMSstern!BE87,"")</f>
        <v/>
      </c>
      <c r="BG87" s="40" t="str">
        <f>IFERROR(#REF!/GAMSstern!BF87,"")</f>
        <v/>
      </c>
      <c r="BH87" s="40" t="str">
        <f>IFERROR(#REF!/GAMSstern!BG87,"")</f>
        <v/>
      </c>
      <c r="BI87" s="40" t="str">
        <f>IFERROR(#REF!/GAMSstern!BH87,"")</f>
        <v/>
      </c>
      <c r="BJ87" s="40" t="str">
        <f>IFERROR(#REF!/GAMSstern!BI87,"")</f>
        <v/>
      </c>
    </row>
    <row r="88" spans="1:62" x14ac:dyDescent="0.15">
      <c r="A88" t="e">
        <f>#REF!</f>
        <v>#REF!</v>
      </c>
      <c r="B88" t="str">
        <f>GAMSbase!A88</f>
        <v>Atmospheric concentration of carbon (ppm)</v>
      </c>
      <c r="C88" s="40" t="str">
        <f>IFERROR(#REF!/GAMSstern!B88,"")</f>
        <v/>
      </c>
      <c r="D88" s="40" t="str">
        <f>IFERROR(#REF!/GAMSstern!C88,"")</f>
        <v/>
      </c>
      <c r="E88" s="40" t="str">
        <f>IFERROR(#REF!/GAMSstern!D88,"")</f>
        <v/>
      </c>
      <c r="F88" s="40" t="str">
        <f>IFERROR(#REF!/GAMSstern!E88,"")</f>
        <v/>
      </c>
      <c r="G88" s="40" t="str">
        <f>IFERROR(#REF!/GAMSstern!F88,"")</f>
        <v/>
      </c>
      <c r="H88" s="40" t="str">
        <f>IFERROR(#REF!/GAMSstern!G88,"")</f>
        <v/>
      </c>
      <c r="I88" s="40" t="str">
        <f>IFERROR(#REF!/GAMSstern!H88,"")</f>
        <v/>
      </c>
      <c r="J88" s="40" t="str">
        <f>IFERROR(#REF!/GAMSstern!I88,"")</f>
        <v/>
      </c>
      <c r="K88" s="40" t="str">
        <f>IFERROR(#REF!/GAMSstern!J88,"")</f>
        <v/>
      </c>
      <c r="L88" s="40" t="str">
        <f>IFERROR(#REF!/GAMSstern!K88,"")</f>
        <v/>
      </c>
      <c r="M88" s="40" t="str">
        <f>IFERROR(#REF!/GAMSstern!L88,"")</f>
        <v/>
      </c>
      <c r="N88" s="40" t="str">
        <f>IFERROR(#REF!/GAMSstern!M88,"")</f>
        <v/>
      </c>
      <c r="O88" s="40" t="str">
        <f>IFERROR(#REF!/GAMSstern!N88,"")</f>
        <v/>
      </c>
      <c r="P88" s="40" t="str">
        <f>IFERROR(#REF!/GAMSstern!O88,"")</f>
        <v/>
      </c>
      <c r="Q88" s="40" t="str">
        <f>IFERROR(#REF!/GAMSstern!P88,"")</f>
        <v/>
      </c>
      <c r="R88" s="40" t="str">
        <f>IFERROR(#REF!/GAMSstern!Q88,"")</f>
        <v/>
      </c>
      <c r="S88" s="40" t="str">
        <f>IFERROR(#REF!/GAMSstern!R88,"")</f>
        <v/>
      </c>
      <c r="T88" s="40" t="str">
        <f>IFERROR(#REF!/GAMSstern!S88,"")</f>
        <v/>
      </c>
      <c r="U88" s="40" t="str">
        <f>IFERROR(#REF!/GAMSstern!T88,"")</f>
        <v/>
      </c>
      <c r="V88" s="40" t="str">
        <f>IFERROR(#REF!/GAMSstern!U88,"")</f>
        <v/>
      </c>
      <c r="W88" s="40" t="str">
        <f>IFERROR(#REF!/GAMSstern!V88,"")</f>
        <v/>
      </c>
      <c r="X88" s="40" t="str">
        <f>IFERROR(#REF!/GAMSstern!W88,"")</f>
        <v/>
      </c>
      <c r="Y88" s="40" t="str">
        <f>IFERROR(#REF!/GAMSstern!X88,"")</f>
        <v/>
      </c>
      <c r="Z88" s="40" t="str">
        <f>IFERROR(#REF!/GAMSstern!Y88,"")</f>
        <v/>
      </c>
      <c r="AA88" s="40" t="str">
        <f>IFERROR(#REF!/GAMSstern!Z88,"")</f>
        <v/>
      </c>
      <c r="AB88" s="40" t="str">
        <f>IFERROR(#REF!/GAMSstern!AA88,"")</f>
        <v/>
      </c>
      <c r="AC88" s="40" t="str">
        <f>IFERROR(#REF!/GAMSstern!AB88,"")</f>
        <v/>
      </c>
      <c r="AD88" s="40" t="str">
        <f>IFERROR(#REF!/GAMSstern!AC88,"")</f>
        <v/>
      </c>
      <c r="AE88" s="40" t="str">
        <f>IFERROR(#REF!/GAMSstern!AD88,"")</f>
        <v/>
      </c>
      <c r="AF88" s="40" t="str">
        <f>IFERROR(#REF!/GAMSstern!AE88,"")</f>
        <v/>
      </c>
      <c r="AG88" s="40" t="str">
        <f>IFERROR(#REF!/GAMSstern!AF88,"")</f>
        <v/>
      </c>
      <c r="AH88" s="40" t="str">
        <f>IFERROR(#REF!/GAMSstern!AG88,"")</f>
        <v/>
      </c>
      <c r="AI88" s="40" t="str">
        <f>IFERROR(#REF!/GAMSstern!AH88,"")</f>
        <v/>
      </c>
      <c r="AJ88" s="40" t="str">
        <f>IFERROR(#REF!/GAMSstern!AI88,"")</f>
        <v/>
      </c>
      <c r="AK88" s="40" t="str">
        <f>IFERROR(#REF!/GAMSstern!AJ88,"")</f>
        <v/>
      </c>
      <c r="AL88" s="40" t="str">
        <f>IFERROR(#REF!/GAMSstern!AK88,"")</f>
        <v/>
      </c>
      <c r="AM88" s="40" t="str">
        <f>IFERROR(#REF!/GAMSstern!AL88,"")</f>
        <v/>
      </c>
      <c r="AN88" s="40" t="str">
        <f>IFERROR(#REF!/GAMSstern!AM88,"")</f>
        <v/>
      </c>
      <c r="AO88" s="40" t="str">
        <f>IFERROR(#REF!/GAMSstern!AN88,"")</f>
        <v/>
      </c>
      <c r="AP88" s="40" t="str">
        <f>IFERROR(#REF!/GAMSstern!AO88,"")</f>
        <v/>
      </c>
      <c r="AQ88" s="40" t="str">
        <f>IFERROR(#REF!/GAMSstern!AP88,"")</f>
        <v/>
      </c>
      <c r="AR88" s="40" t="str">
        <f>IFERROR(#REF!/GAMSstern!AQ88,"")</f>
        <v/>
      </c>
      <c r="AS88" s="40" t="str">
        <f>IFERROR(#REF!/GAMSstern!AR88,"")</f>
        <v/>
      </c>
      <c r="AT88" s="40" t="str">
        <f>IFERROR(#REF!/GAMSstern!AS88,"")</f>
        <v/>
      </c>
      <c r="AU88" s="40" t="str">
        <f>IFERROR(#REF!/GAMSstern!AT88,"")</f>
        <v/>
      </c>
      <c r="AV88" s="40" t="str">
        <f>IFERROR(#REF!/GAMSstern!AU88,"")</f>
        <v/>
      </c>
      <c r="AW88" s="40" t="str">
        <f>IFERROR(#REF!/GAMSstern!AV88,"")</f>
        <v/>
      </c>
      <c r="AX88" s="40" t="str">
        <f>IFERROR(#REF!/GAMSstern!AW88,"")</f>
        <v/>
      </c>
      <c r="AY88" s="40" t="str">
        <f>IFERROR(#REF!/GAMSstern!AX88,"")</f>
        <v/>
      </c>
      <c r="AZ88" s="40" t="str">
        <f>IFERROR(#REF!/GAMSstern!AY88,"")</f>
        <v/>
      </c>
      <c r="BA88" s="40" t="str">
        <f>IFERROR(#REF!/GAMSstern!AZ88,"")</f>
        <v/>
      </c>
      <c r="BB88" s="40" t="str">
        <f>IFERROR(#REF!/GAMSstern!BA88,"")</f>
        <v/>
      </c>
      <c r="BC88" s="40" t="str">
        <f>IFERROR(#REF!/GAMSstern!BB88,"")</f>
        <v/>
      </c>
      <c r="BD88" s="40" t="str">
        <f>IFERROR(#REF!/GAMSstern!BC88,"")</f>
        <v/>
      </c>
      <c r="BE88" s="40" t="str">
        <f>IFERROR(#REF!/GAMSstern!BD88,"")</f>
        <v/>
      </c>
      <c r="BF88" s="40" t="str">
        <f>IFERROR(#REF!/GAMSstern!BE88,"")</f>
        <v/>
      </c>
      <c r="BG88" s="40" t="str">
        <f>IFERROR(#REF!/GAMSstern!BF88,"")</f>
        <v/>
      </c>
      <c r="BH88" s="40" t="str">
        <f>IFERROR(#REF!/GAMSstern!BG88,"")</f>
        <v/>
      </c>
      <c r="BI88" s="40" t="str">
        <f>IFERROR(#REF!/GAMSstern!BH88,"")</f>
        <v/>
      </c>
      <c r="BJ88" s="40" t="str">
        <f>IFERROR(#REF!/GAMSstern!BI88,"")</f>
        <v/>
      </c>
    </row>
    <row r="89" spans="1:62" x14ac:dyDescent="0.15">
      <c r="A89" t="e">
        <f>#REF!</f>
        <v>#REF!</v>
      </c>
      <c r="B89" t="str">
        <f>GAMSbase!A89</f>
        <v>Concentration in biosphere and upper oceans (GTC)</v>
      </c>
      <c r="C89" s="40" t="str">
        <f>IFERROR(#REF!/GAMSstern!B89,"")</f>
        <v/>
      </c>
      <c r="D89" s="40" t="str">
        <f>IFERROR(#REF!/GAMSstern!C89,"")</f>
        <v/>
      </c>
      <c r="E89" s="40" t="str">
        <f>IFERROR(#REF!/GAMSstern!D89,"")</f>
        <v/>
      </c>
      <c r="F89" s="40" t="str">
        <f>IFERROR(#REF!/GAMSstern!E89,"")</f>
        <v/>
      </c>
      <c r="G89" s="40" t="str">
        <f>IFERROR(#REF!/GAMSstern!F89,"")</f>
        <v/>
      </c>
      <c r="H89" s="40" t="str">
        <f>IFERROR(#REF!/GAMSstern!G89,"")</f>
        <v/>
      </c>
      <c r="I89" s="40" t="str">
        <f>IFERROR(#REF!/GAMSstern!H89,"")</f>
        <v/>
      </c>
      <c r="J89" s="40" t="str">
        <f>IFERROR(#REF!/GAMSstern!I89,"")</f>
        <v/>
      </c>
      <c r="K89" s="40" t="str">
        <f>IFERROR(#REF!/GAMSstern!J89,"")</f>
        <v/>
      </c>
      <c r="L89" s="40" t="str">
        <f>IFERROR(#REF!/GAMSstern!K89,"")</f>
        <v/>
      </c>
      <c r="M89" s="40" t="str">
        <f>IFERROR(#REF!/GAMSstern!L89,"")</f>
        <v/>
      </c>
      <c r="N89" s="40" t="str">
        <f>IFERROR(#REF!/GAMSstern!M89,"")</f>
        <v/>
      </c>
      <c r="O89" s="40" t="str">
        <f>IFERROR(#REF!/GAMSstern!N89,"")</f>
        <v/>
      </c>
      <c r="P89" s="40" t="str">
        <f>IFERROR(#REF!/GAMSstern!O89,"")</f>
        <v/>
      </c>
      <c r="Q89" s="40" t="str">
        <f>IFERROR(#REF!/GAMSstern!P89,"")</f>
        <v/>
      </c>
      <c r="R89" s="40" t="str">
        <f>IFERROR(#REF!/GAMSstern!Q89,"")</f>
        <v/>
      </c>
      <c r="S89" s="40" t="str">
        <f>IFERROR(#REF!/GAMSstern!R89,"")</f>
        <v/>
      </c>
      <c r="T89" s="40" t="str">
        <f>IFERROR(#REF!/GAMSstern!S89,"")</f>
        <v/>
      </c>
      <c r="U89" s="40" t="str">
        <f>IFERROR(#REF!/GAMSstern!T89,"")</f>
        <v/>
      </c>
      <c r="V89" s="40" t="str">
        <f>IFERROR(#REF!/GAMSstern!U89,"")</f>
        <v/>
      </c>
      <c r="W89" s="40" t="str">
        <f>IFERROR(#REF!/GAMSstern!V89,"")</f>
        <v/>
      </c>
      <c r="X89" s="40" t="str">
        <f>IFERROR(#REF!/GAMSstern!W89,"")</f>
        <v/>
      </c>
      <c r="Y89" s="40" t="str">
        <f>IFERROR(#REF!/GAMSstern!X89,"")</f>
        <v/>
      </c>
      <c r="Z89" s="40" t="str">
        <f>IFERROR(#REF!/GAMSstern!Y89,"")</f>
        <v/>
      </c>
      <c r="AA89" s="40" t="str">
        <f>IFERROR(#REF!/GAMSstern!Z89,"")</f>
        <v/>
      </c>
      <c r="AB89" s="40" t="str">
        <f>IFERROR(#REF!/GAMSstern!AA89,"")</f>
        <v/>
      </c>
      <c r="AC89" s="40" t="str">
        <f>IFERROR(#REF!/GAMSstern!AB89,"")</f>
        <v/>
      </c>
      <c r="AD89" s="40" t="str">
        <f>IFERROR(#REF!/GAMSstern!AC89,"")</f>
        <v/>
      </c>
      <c r="AE89" s="40" t="str">
        <f>IFERROR(#REF!/GAMSstern!AD89,"")</f>
        <v/>
      </c>
      <c r="AF89" s="40" t="str">
        <f>IFERROR(#REF!/GAMSstern!AE89,"")</f>
        <v/>
      </c>
      <c r="AG89" s="40" t="str">
        <f>IFERROR(#REF!/GAMSstern!AF89,"")</f>
        <v/>
      </c>
      <c r="AH89" s="40" t="str">
        <f>IFERROR(#REF!/GAMSstern!AG89,"")</f>
        <v/>
      </c>
      <c r="AI89" s="40" t="str">
        <f>IFERROR(#REF!/GAMSstern!AH89,"")</f>
        <v/>
      </c>
      <c r="AJ89" s="40" t="str">
        <f>IFERROR(#REF!/GAMSstern!AI89,"")</f>
        <v/>
      </c>
      <c r="AK89" s="40" t="str">
        <f>IFERROR(#REF!/GAMSstern!AJ89,"")</f>
        <v/>
      </c>
      <c r="AL89" s="40" t="str">
        <f>IFERROR(#REF!/GAMSstern!AK89,"")</f>
        <v/>
      </c>
      <c r="AM89" s="40" t="str">
        <f>IFERROR(#REF!/GAMSstern!AL89,"")</f>
        <v/>
      </c>
      <c r="AN89" s="40" t="str">
        <f>IFERROR(#REF!/GAMSstern!AM89,"")</f>
        <v/>
      </c>
      <c r="AO89" s="40" t="str">
        <f>IFERROR(#REF!/GAMSstern!AN89,"")</f>
        <v/>
      </c>
      <c r="AP89" s="40" t="str">
        <f>IFERROR(#REF!/GAMSstern!AO89,"")</f>
        <v/>
      </c>
      <c r="AQ89" s="40" t="str">
        <f>IFERROR(#REF!/GAMSstern!AP89,"")</f>
        <v/>
      </c>
      <c r="AR89" s="40" t="str">
        <f>IFERROR(#REF!/GAMSstern!AQ89,"")</f>
        <v/>
      </c>
      <c r="AS89" s="40" t="str">
        <f>IFERROR(#REF!/GAMSstern!AR89,"")</f>
        <v/>
      </c>
      <c r="AT89" s="40" t="str">
        <f>IFERROR(#REF!/GAMSstern!AS89,"")</f>
        <v/>
      </c>
      <c r="AU89" s="40" t="str">
        <f>IFERROR(#REF!/GAMSstern!AT89,"")</f>
        <v/>
      </c>
      <c r="AV89" s="40" t="str">
        <f>IFERROR(#REF!/GAMSstern!AU89,"")</f>
        <v/>
      </c>
      <c r="AW89" s="40" t="str">
        <f>IFERROR(#REF!/GAMSstern!AV89,"")</f>
        <v/>
      </c>
      <c r="AX89" s="40" t="str">
        <f>IFERROR(#REF!/GAMSstern!AW89,"")</f>
        <v/>
      </c>
      <c r="AY89" s="40" t="str">
        <f>IFERROR(#REF!/GAMSstern!AX89,"")</f>
        <v/>
      </c>
      <c r="AZ89" s="40" t="str">
        <f>IFERROR(#REF!/GAMSstern!AY89,"")</f>
        <v/>
      </c>
      <c r="BA89" s="40" t="str">
        <f>IFERROR(#REF!/GAMSstern!AZ89,"")</f>
        <v/>
      </c>
      <c r="BB89" s="40" t="str">
        <f>IFERROR(#REF!/GAMSstern!BA89,"")</f>
        <v/>
      </c>
      <c r="BC89" s="40" t="str">
        <f>IFERROR(#REF!/GAMSstern!BB89,"")</f>
        <v/>
      </c>
      <c r="BD89" s="40" t="str">
        <f>IFERROR(#REF!/GAMSstern!BC89,"")</f>
        <v/>
      </c>
      <c r="BE89" s="40" t="str">
        <f>IFERROR(#REF!/GAMSstern!BD89,"")</f>
        <v/>
      </c>
      <c r="BF89" s="40" t="str">
        <f>IFERROR(#REF!/GAMSstern!BE89,"")</f>
        <v/>
      </c>
      <c r="BG89" s="40" t="str">
        <f>IFERROR(#REF!/GAMSstern!BF89,"")</f>
        <v/>
      </c>
      <c r="BH89" s="40" t="str">
        <f>IFERROR(#REF!/GAMSstern!BG89,"")</f>
        <v/>
      </c>
      <c r="BI89" s="40" t="str">
        <f>IFERROR(#REF!/GAMSstern!BH89,"")</f>
        <v/>
      </c>
      <c r="BJ89" s="40" t="str">
        <f>IFERROR(#REF!/GAMSstern!BI89,"")</f>
        <v/>
      </c>
    </row>
    <row r="90" spans="1:62" x14ac:dyDescent="0.15">
      <c r="A90" t="e">
        <f>#REF!</f>
        <v>#REF!</v>
      </c>
      <c r="B90" t="str">
        <f>GAMSbase!A90</f>
        <v>Concentration in deep oceans (GTC)</v>
      </c>
      <c r="C90" s="40" t="str">
        <f>IFERROR(#REF!/GAMSstern!B90,"")</f>
        <v/>
      </c>
      <c r="D90" s="40" t="str">
        <f>IFERROR(#REF!/GAMSstern!C90,"")</f>
        <v/>
      </c>
      <c r="E90" s="40" t="str">
        <f>IFERROR(#REF!/GAMSstern!D90,"")</f>
        <v/>
      </c>
      <c r="F90" s="40" t="str">
        <f>IFERROR(#REF!/GAMSstern!E90,"")</f>
        <v/>
      </c>
      <c r="G90" s="40" t="str">
        <f>IFERROR(#REF!/GAMSstern!F90,"")</f>
        <v/>
      </c>
      <c r="H90" s="40" t="str">
        <f>IFERROR(#REF!/GAMSstern!G90,"")</f>
        <v/>
      </c>
      <c r="I90" s="40" t="str">
        <f>IFERROR(#REF!/GAMSstern!H90,"")</f>
        <v/>
      </c>
      <c r="J90" s="40" t="str">
        <f>IFERROR(#REF!/GAMSstern!I90,"")</f>
        <v/>
      </c>
      <c r="K90" s="40" t="str">
        <f>IFERROR(#REF!/GAMSstern!J90,"")</f>
        <v/>
      </c>
      <c r="L90" s="40" t="str">
        <f>IFERROR(#REF!/GAMSstern!K90,"")</f>
        <v/>
      </c>
      <c r="M90" s="40" t="str">
        <f>IFERROR(#REF!/GAMSstern!L90,"")</f>
        <v/>
      </c>
      <c r="N90" s="40" t="str">
        <f>IFERROR(#REF!/GAMSstern!M90,"")</f>
        <v/>
      </c>
      <c r="O90" s="40" t="str">
        <f>IFERROR(#REF!/GAMSstern!N90,"")</f>
        <v/>
      </c>
      <c r="P90" s="40" t="str">
        <f>IFERROR(#REF!/GAMSstern!O90,"")</f>
        <v/>
      </c>
      <c r="Q90" s="40" t="str">
        <f>IFERROR(#REF!/GAMSstern!P90,"")</f>
        <v/>
      </c>
      <c r="R90" s="40" t="str">
        <f>IFERROR(#REF!/GAMSstern!Q90,"")</f>
        <v/>
      </c>
      <c r="S90" s="40" t="str">
        <f>IFERROR(#REF!/GAMSstern!R90,"")</f>
        <v/>
      </c>
      <c r="T90" s="40" t="str">
        <f>IFERROR(#REF!/GAMSstern!S90,"")</f>
        <v/>
      </c>
      <c r="U90" s="40" t="str">
        <f>IFERROR(#REF!/GAMSstern!T90,"")</f>
        <v/>
      </c>
      <c r="V90" s="40" t="str">
        <f>IFERROR(#REF!/GAMSstern!U90,"")</f>
        <v/>
      </c>
      <c r="W90" s="40" t="str">
        <f>IFERROR(#REF!/GAMSstern!V90,"")</f>
        <v/>
      </c>
      <c r="X90" s="40" t="str">
        <f>IFERROR(#REF!/GAMSstern!W90,"")</f>
        <v/>
      </c>
      <c r="Y90" s="40" t="str">
        <f>IFERROR(#REF!/GAMSstern!X90,"")</f>
        <v/>
      </c>
      <c r="Z90" s="40" t="str">
        <f>IFERROR(#REF!/GAMSstern!Y90,"")</f>
        <v/>
      </c>
      <c r="AA90" s="40" t="str">
        <f>IFERROR(#REF!/GAMSstern!Z90,"")</f>
        <v/>
      </c>
      <c r="AB90" s="40" t="str">
        <f>IFERROR(#REF!/GAMSstern!AA90,"")</f>
        <v/>
      </c>
      <c r="AC90" s="40" t="str">
        <f>IFERROR(#REF!/GAMSstern!AB90,"")</f>
        <v/>
      </c>
      <c r="AD90" s="40" t="str">
        <f>IFERROR(#REF!/GAMSstern!AC90,"")</f>
        <v/>
      </c>
      <c r="AE90" s="40" t="str">
        <f>IFERROR(#REF!/GAMSstern!AD90,"")</f>
        <v/>
      </c>
      <c r="AF90" s="40" t="str">
        <f>IFERROR(#REF!/GAMSstern!AE90,"")</f>
        <v/>
      </c>
      <c r="AG90" s="40" t="str">
        <f>IFERROR(#REF!/GAMSstern!AF90,"")</f>
        <v/>
      </c>
      <c r="AH90" s="40" t="str">
        <f>IFERROR(#REF!/GAMSstern!AG90,"")</f>
        <v/>
      </c>
      <c r="AI90" s="40" t="str">
        <f>IFERROR(#REF!/GAMSstern!AH90,"")</f>
        <v/>
      </c>
      <c r="AJ90" s="40" t="str">
        <f>IFERROR(#REF!/GAMSstern!AI90,"")</f>
        <v/>
      </c>
      <c r="AK90" s="40" t="str">
        <f>IFERROR(#REF!/GAMSstern!AJ90,"")</f>
        <v/>
      </c>
      <c r="AL90" s="40" t="str">
        <f>IFERROR(#REF!/GAMSstern!AK90,"")</f>
        <v/>
      </c>
      <c r="AM90" s="40" t="str">
        <f>IFERROR(#REF!/GAMSstern!AL90,"")</f>
        <v/>
      </c>
      <c r="AN90" s="40" t="str">
        <f>IFERROR(#REF!/GAMSstern!AM90,"")</f>
        <v/>
      </c>
      <c r="AO90" s="40" t="str">
        <f>IFERROR(#REF!/GAMSstern!AN90,"")</f>
        <v/>
      </c>
      <c r="AP90" s="40" t="str">
        <f>IFERROR(#REF!/GAMSstern!AO90,"")</f>
        <v/>
      </c>
      <c r="AQ90" s="40" t="str">
        <f>IFERROR(#REF!/GAMSstern!AP90,"")</f>
        <v/>
      </c>
      <c r="AR90" s="40" t="str">
        <f>IFERROR(#REF!/GAMSstern!AQ90,"")</f>
        <v/>
      </c>
      <c r="AS90" s="40" t="str">
        <f>IFERROR(#REF!/GAMSstern!AR90,"")</f>
        <v/>
      </c>
      <c r="AT90" s="40" t="str">
        <f>IFERROR(#REF!/GAMSstern!AS90,"")</f>
        <v/>
      </c>
      <c r="AU90" s="40" t="str">
        <f>IFERROR(#REF!/GAMSstern!AT90,"")</f>
        <v/>
      </c>
      <c r="AV90" s="40" t="str">
        <f>IFERROR(#REF!/GAMSstern!AU90,"")</f>
        <v/>
      </c>
      <c r="AW90" s="40" t="str">
        <f>IFERROR(#REF!/GAMSstern!AV90,"")</f>
        <v/>
      </c>
      <c r="AX90" s="40" t="str">
        <f>IFERROR(#REF!/GAMSstern!AW90,"")</f>
        <v/>
      </c>
      <c r="AY90" s="40" t="str">
        <f>IFERROR(#REF!/GAMSstern!AX90,"")</f>
        <v/>
      </c>
      <c r="AZ90" s="40" t="str">
        <f>IFERROR(#REF!/GAMSstern!AY90,"")</f>
        <v/>
      </c>
      <c r="BA90" s="40" t="str">
        <f>IFERROR(#REF!/GAMSstern!AZ90,"")</f>
        <v/>
      </c>
      <c r="BB90" s="40" t="str">
        <f>IFERROR(#REF!/GAMSstern!BA90,"")</f>
        <v/>
      </c>
      <c r="BC90" s="40" t="str">
        <f>IFERROR(#REF!/GAMSstern!BB90,"")</f>
        <v/>
      </c>
      <c r="BD90" s="40" t="str">
        <f>IFERROR(#REF!/GAMSstern!BC90,"")</f>
        <v/>
      </c>
      <c r="BE90" s="40" t="str">
        <f>IFERROR(#REF!/GAMSstern!BD90,"")</f>
        <v/>
      </c>
      <c r="BF90" s="40" t="str">
        <f>IFERROR(#REF!/GAMSstern!BE90,"")</f>
        <v/>
      </c>
      <c r="BG90" s="40" t="str">
        <f>IFERROR(#REF!/GAMSstern!BF90,"")</f>
        <v/>
      </c>
      <c r="BH90" s="40" t="str">
        <f>IFERROR(#REF!/GAMSstern!BG90,"")</f>
        <v/>
      </c>
      <c r="BI90" s="40" t="str">
        <f>IFERROR(#REF!/GAMSstern!BH90,"")</f>
        <v/>
      </c>
      <c r="BJ90" s="40" t="str">
        <f>IFERROR(#REF!/GAMSstern!BI90,"")</f>
        <v/>
      </c>
    </row>
    <row r="91" spans="1:62" x14ac:dyDescent="0.15">
      <c r="A91" t="e">
        <f>#REF!</f>
        <v>#REF!</v>
      </c>
      <c r="B91" t="str">
        <f>GAMSbase!A91</f>
        <v>* CUMULATIVE EMISSIONS</v>
      </c>
      <c r="C91" s="40" t="str">
        <f>IFERROR(#REF!/GAMSstern!B91,"")</f>
        <v/>
      </c>
      <c r="D91" s="40" t="str">
        <f>IFERROR(#REF!/GAMSstern!C91,"")</f>
        <v/>
      </c>
      <c r="E91" s="40" t="str">
        <f>IFERROR(#REF!/GAMSstern!D91,"")</f>
        <v/>
      </c>
      <c r="F91" s="40" t="str">
        <f>IFERROR(#REF!/GAMSstern!E91,"")</f>
        <v/>
      </c>
      <c r="G91" s="40" t="str">
        <f>IFERROR(#REF!/GAMSstern!F91,"")</f>
        <v/>
      </c>
      <c r="H91" s="40" t="str">
        <f>IFERROR(#REF!/GAMSstern!G91,"")</f>
        <v/>
      </c>
      <c r="I91" s="40" t="str">
        <f>IFERROR(#REF!/GAMSstern!H91,"")</f>
        <v/>
      </c>
      <c r="J91" s="40" t="str">
        <f>IFERROR(#REF!/GAMSstern!I91,"")</f>
        <v/>
      </c>
      <c r="K91" s="40" t="str">
        <f>IFERROR(#REF!/GAMSstern!J91,"")</f>
        <v/>
      </c>
      <c r="L91" s="40" t="str">
        <f>IFERROR(#REF!/GAMSstern!K91,"")</f>
        <v/>
      </c>
      <c r="M91" s="40" t="str">
        <f>IFERROR(#REF!/GAMSstern!L91,"")</f>
        <v/>
      </c>
      <c r="N91" s="40" t="str">
        <f>IFERROR(#REF!/GAMSstern!M91,"")</f>
        <v/>
      </c>
      <c r="O91" s="40" t="str">
        <f>IFERROR(#REF!/GAMSstern!N91,"")</f>
        <v/>
      </c>
      <c r="P91" s="40" t="str">
        <f>IFERROR(#REF!/GAMSstern!O91,"")</f>
        <v/>
      </c>
      <c r="Q91" s="40" t="str">
        <f>IFERROR(#REF!/GAMSstern!P91,"")</f>
        <v/>
      </c>
      <c r="R91" s="40" t="str">
        <f>IFERROR(#REF!/GAMSstern!Q91,"")</f>
        <v/>
      </c>
      <c r="S91" s="40" t="str">
        <f>IFERROR(#REF!/GAMSstern!R91,"")</f>
        <v/>
      </c>
      <c r="T91" s="40" t="str">
        <f>IFERROR(#REF!/GAMSstern!S91,"")</f>
        <v/>
      </c>
      <c r="U91" s="40" t="str">
        <f>IFERROR(#REF!/GAMSstern!T91,"")</f>
        <v/>
      </c>
      <c r="V91" s="40" t="str">
        <f>IFERROR(#REF!/GAMSstern!U91,"")</f>
        <v/>
      </c>
      <c r="W91" s="40" t="str">
        <f>IFERROR(#REF!/GAMSstern!V91,"")</f>
        <v/>
      </c>
      <c r="X91" s="40" t="str">
        <f>IFERROR(#REF!/GAMSstern!W91,"")</f>
        <v/>
      </c>
      <c r="Y91" s="40" t="str">
        <f>IFERROR(#REF!/GAMSstern!X91,"")</f>
        <v/>
      </c>
      <c r="Z91" s="40" t="str">
        <f>IFERROR(#REF!/GAMSstern!Y91,"")</f>
        <v/>
      </c>
      <c r="AA91" s="40" t="str">
        <f>IFERROR(#REF!/GAMSstern!Z91,"")</f>
        <v/>
      </c>
      <c r="AB91" s="40" t="str">
        <f>IFERROR(#REF!/GAMSstern!AA91,"")</f>
        <v/>
      </c>
      <c r="AC91" s="40" t="str">
        <f>IFERROR(#REF!/GAMSstern!AB91,"")</f>
        <v/>
      </c>
      <c r="AD91" s="40" t="str">
        <f>IFERROR(#REF!/GAMSstern!AC91,"")</f>
        <v/>
      </c>
      <c r="AE91" s="40" t="str">
        <f>IFERROR(#REF!/GAMSstern!AD91,"")</f>
        <v/>
      </c>
      <c r="AF91" s="40" t="str">
        <f>IFERROR(#REF!/GAMSstern!AE91,"")</f>
        <v/>
      </c>
      <c r="AG91" s="40" t="str">
        <f>IFERROR(#REF!/GAMSstern!AF91,"")</f>
        <v/>
      </c>
      <c r="AH91" s="40" t="str">
        <f>IFERROR(#REF!/GAMSstern!AG91,"")</f>
        <v/>
      </c>
      <c r="AI91" s="40" t="str">
        <f>IFERROR(#REF!/GAMSstern!AH91,"")</f>
        <v/>
      </c>
      <c r="AJ91" s="40" t="str">
        <f>IFERROR(#REF!/GAMSstern!AI91,"")</f>
        <v/>
      </c>
      <c r="AK91" s="40" t="str">
        <f>IFERROR(#REF!/GAMSstern!AJ91,"")</f>
        <v/>
      </c>
      <c r="AL91" s="40" t="str">
        <f>IFERROR(#REF!/GAMSstern!AK91,"")</f>
        <v/>
      </c>
      <c r="AM91" s="40" t="str">
        <f>IFERROR(#REF!/GAMSstern!AL91,"")</f>
        <v/>
      </c>
      <c r="AN91" s="40" t="str">
        <f>IFERROR(#REF!/GAMSstern!AM91,"")</f>
        <v/>
      </c>
      <c r="AO91" s="40" t="str">
        <f>IFERROR(#REF!/GAMSstern!AN91,"")</f>
        <v/>
      </c>
      <c r="AP91" s="40" t="str">
        <f>IFERROR(#REF!/GAMSstern!AO91,"")</f>
        <v/>
      </c>
      <c r="AQ91" s="40" t="str">
        <f>IFERROR(#REF!/GAMSstern!AP91,"")</f>
        <v/>
      </c>
      <c r="AR91" s="40" t="str">
        <f>IFERROR(#REF!/GAMSstern!AQ91,"")</f>
        <v/>
      </c>
      <c r="AS91" s="40" t="str">
        <f>IFERROR(#REF!/GAMSstern!AR91,"")</f>
        <v/>
      </c>
      <c r="AT91" s="40" t="str">
        <f>IFERROR(#REF!/GAMSstern!AS91,"")</f>
        <v/>
      </c>
      <c r="AU91" s="40" t="str">
        <f>IFERROR(#REF!/GAMSstern!AT91,"")</f>
        <v/>
      </c>
      <c r="AV91" s="40" t="str">
        <f>IFERROR(#REF!/GAMSstern!AU91,"")</f>
        <v/>
      </c>
      <c r="AW91" s="40" t="str">
        <f>IFERROR(#REF!/GAMSstern!AV91,"")</f>
        <v/>
      </c>
      <c r="AX91" s="40" t="str">
        <f>IFERROR(#REF!/GAMSstern!AW91,"")</f>
        <v/>
      </c>
      <c r="AY91" s="40" t="str">
        <f>IFERROR(#REF!/GAMSstern!AX91,"")</f>
        <v/>
      </c>
      <c r="AZ91" s="40" t="str">
        <f>IFERROR(#REF!/GAMSstern!AY91,"")</f>
        <v/>
      </c>
      <c r="BA91" s="40" t="str">
        <f>IFERROR(#REF!/GAMSstern!AZ91,"")</f>
        <v/>
      </c>
      <c r="BB91" s="40" t="str">
        <f>IFERROR(#REF!/GAMSstern!BA91,"")</f>
        <v/>
      </c>
      <c r="BC91" s="40" t="str">
        <f>IFERROR(#REF!/GAMSstern!BB91,"")</f>
        <v/>
      </c>
      <c r="BD91" s="40" t="str">
        <f>IFERROR(#REF!/GAMSstern!BC91,"")</f>
        <v/>
      </c>
      <c r="BE91" s="40" t="str">
        <f>IFERROR(#REF!/GAMSstern!BD91,"")</f>
        <v/>
      </c>
      <c r="BF91" s="40" t="str">
        <f>IFERROR(#REF!/GAMSstern!BE91,"")</f>
        <v/>
      </c>
      <c r="BG91" s="40" t="str">
        <f>IFERROR(#REF!/GAMSstern!BF91,"")</f>
        <v/>
      </c>
      <c r="BH91" s="40" t="str">
        <f>IFERROR(#REF!/GAMSstern!BG91,"")</f>
        <v/>
      </c>
      <c r="BI91" s="40" t="str">
        <f>IFERROR(#REF!/GAMSstern!BH91,"")</f>
        <v/>
      </c>
      <c r="BJ91" s="40" t="str">
        <f>IFERROR(#REF!/GAMSstern!BI91,"")</f>
        <v/>
      </c>
    </row>
    <row r="92" spans="1:62" x14ac:dyDescent="0.15">
      <c r="A92" t="e">
        <f>#REF!</f>
        <v>#REF!</v>
      </c>
      <c r="B92" t="str">
        <f>GAMSbase!A92</f>
        <v xml:space="preserve"> Cumulative Emissions to date</v>
      </c>
      <c r="C92" s="40" t="str">
        <f>IFERROR(#REF!/GAMSstern!B92,"")</f>
        <v/>
      </c>
      <c r="D92" s="40" t="str">
        <f>IFERROR(#REF!/GAMSstern!C92,"")</f>
        <v/>
      </c>
      <c r="E92" s="40" t="str">
        <f>IFERROR(#REF!/GAMSstern!D92,"")</f>
        <v/>
      </c>
      <c r="F92" s="40" t="str">
        <f>IFERROR(#REF!/GAMSstern!E92,"")</f>
        <v/>
      </c>
      <c r="G92" s="40" t="str">
        <f>IFERROR(#REF!/GAMSstern!F92,"")</f>
        <v/>
      </c>
      <c r="H92" s="40" t="str">
        <f>IFERROR(#REF!/GAMSstern!G92,"")</f>
        <v/>
      </c>
      <c r="I92" s="40" t="str">
        <f>IFERROR(#REF!/GAMSstern!H92,"")</f>
        <v/>
      </c>
      <c r="J92" s="40" t="str">
        <f>IFERROR(#REF!/GAMSstern!I92,"")</f>
        <v/>
      </c>
      <c r="K92" s="40" t="str">
        <f>IFERROR(#REF!/GAMSstern!J92,"")</f>
        <v/>
      </c>
      <c r="L92" s="40" t="str">
        <f>IFERROR(#REF!/GAMSstern!K92,"")</f>
        <v/>
      </c>
      <c r="M92" s="40" t="str">
        <f>IFERROR(#REF!/GAMSstern!L92,"")</f>
        <v/>
      </c>
      <c r="N92" s="40" t="str">
        <f>IFERROR(#REF!/GAMSstern!M92,"")</f>
        <v/>
      </c>
      <c r="O92" s="40" t="str">
        <f>IFERROR(#REF!/GAMSstern!N92,"")</f>
        <v/>
      </c>
      <c r="P92" s="40" t="str">
        <f>IFERROR(#REF!/GAMSstern!O92,"")</f>
        <v/>
      </c>
      <c r="Q92" s="40" t="str">
        <f>IFERROR(#REF!/GAMSstern!P92,"")</f>
        <v/>
      </c>
      <c r="R92" s="40" t="str">
        <f>IFERROR(#REF!/GAMSstern!Q92,"")</f>
        <v/>
      </c>
      <c r="S92" s="40" t="str">
        <f>IFERROR(#REF!/GAMSstern!R92,"")</f>
        <v/>
      </c>
      <c r="T92" s="40" t="str">
        <f>IFERROR(#REF!/GAMSstern!S92,"")</f>
        <v/>
      </c>
      <c r="U92" s="40" t="str">
        <f>IFERROR(#REF!/GAMSstern!T92,"")</f>
        <v/>
      </c>
      <c r="V92" s="40" t="str">
        <f>IFERROR(#REF!/GAMSstern!U92,"")</f>
        <v/>
      </c>
      <c r="W92" s="40" t="str">
        <f>IFERROR(#REF!/GAMSstern!V92,"")</f>
        <v/>
      </c>
      <c r="X92" s="40" t="str">
        <f>IFERROR(#REF!/GAMSstern!W92,"")</f>
        <v/>
      </c>
      <c r="Y92" s="40" t="str">
        <f>IFERROR(#REF!/GAMSstern!X92,"")</f>
        <v/>
      </c>
      <c r="Z92" s="40" t="str">
        <f>IFERROR(#REF!/GAMSstern!Y92,"")</f>
        <v/>
      </c>
      <c r="AA92" s="40" t="str">
        <f>IFERROR(#REF!/GAMSstern!Z92,"")</f>
        <v/>
      </c>
      <c r="AB92" s="40" t="str">
        <f>IFERROR(#REF!/GAMSstern!AA92,"")</f>
        <v/>
      </c>
      <c r="AC92" s="40" t="str">
        <f>IFERROR(#REF!/GAMSstern!AB92,"")</f>
        <v/>
      </c>
      <c r="AD92" s="40" t="str">
        <f>IFERROR(#REF!/GAMSstern!AC92,"")</f>
        <v/>
      </c>
      <c r="AE92" s="40" t="str">
        <f>IFERROR(#REF!/GAMSstern!AD92,"")</f>
        <v/>
      </c>
      <c r="AF92" s="40" t="str">
        <f>IFERROR(#REF!/GAMSstern!AE92,"")</f>
        <v/>
      </c>
      <c r="AG92" s="40" t="str">
        <f>IFERROR(#REF!/GAMSstern!AF92,"")</f>
        <v/>
      </c>
      <c r="AH92" s="40" t="str">
        <f>IFERROR(#REF!/GAMSstern!AG92,"")</f>
        <v/>
      </c>
      <c r="AI92" s="40" t="str">
        <f>IFERROR(#REF!/GAMSstern!AH92,"")</f>
        <v/>
      </c>
      <c r="AJ92" s="40" t="str">
        <f>IFERROR(#REF!/GAMSstern!AI92,"")</f>
        <v/>
      </c>
      <c r="AK92" s="40" t="str">
        <f>IFERROR(#REF!/GAMSstern!AJ92,"")</f>
        <v/>
      </c>
      <c r="AL92" s="40" t="str">
        <f>IFERROR(#REF!/GAMSstern!AK92,"")</f>
        <v/>
      </c>
      <c r="AM92" s="40" t="str">
        <f>IFERROR(#REF!/GAMSstern!AL92,"")</f>
        <v/>
      </c>
      <c r="AN92" s="40" t="str">
        <f>IFERROR(#REF!/GAMSstern!AM92,"")</f>
        <v/>
      </c>
      <c r="AO92" s="40" t="str">
        <f>IFERROR(#REF!/GAMSstern!AN92,"")</f>
        <v/>
      </c>
      <c r="AP92" s="40" t="str">
        <f>IFERROR(#REF!/GAMSstern!AO92,"")</f>
        <v/>
      </c>
      <c r="AQ92" s="40" t="str">
        <f>IFERROR(#REF!/GAMSstern!AP92,"")</f>
        <v/>
      </c>
      <c r="AR92" s="40" t="str">
        <f>IFERROR(#REF!/GAMSstern!AQ92,"")</f>
        <v/>
      </c>
      <c r="AS92" s="40" t="str">
        <f>IFERROR(#REF!/GAMSstern!AR92,"")</f>
        <v/>
      </c>
      <c r="AT92" s="40" t="str">
        <f>IFERROR(#REF!/GAMSstern!AS92,"")</f>
        <v/>
      </c>
      <c r="AU92" s="40" t="str">
        <f>IFERROR(#REF!/GAMSstern!AT92,"")</f>
        <v/>
      </c>
      <c r="AV92" s="40" t="str">
        <f>IFERROR(#REF!/GAMSstern!AU92,"")</f>
        <v/>
      </c>
      <c r="AW92" s="40" t="str">
        <f>IFERROR(#REF!/GAMSstern!AV92,"")</f>
        <v/>
      </c>
      <c r="AX92" s="40" t="str">
        <f>IFERROR(#REF!/GAMSstern!AW92,"")</f>
        <v/>
      </c>
      <c r="AY92" s="40" t="str">
        <f>IFERROR(#REF!/GAMSstern!AX92,"")</f>
        <v/>
      </c>
      <c r="AZ92" s="40" t="str">
        <f>IFERROR(#REF!/GAMSstern!AY92,"")</f>
        <v/>
      </c>
      <c r="BA92" s="40" t="str">
        <f>IFERROR(#REF!/GAMSstern!AZ92,"")</f>
        <v/>
      </c>
      <c r="BB92" s="40" t="str">
        <f>IFERROR(#REF!/GAMSstern!BA92,"")</f>
        <v/>
      </c>
      <c r="BC92" s="40" t="str">
        <f>IFERROR(#REF!/GAMSstern!BB92,"")</f>
        <v/>
      </c>
      <c r="BD92" s="40" t="str">
        <f>IFERROR(#REF!/GAMSstern!BC92,"")</f>
        <v/>
      </c>
      <c r="BE92" s="40" t="str">
        <f>IFERROR(#REF!/GAMSstern!BD92,"")</f>
        <v/>
      </c>
      <c r="BF92" s="40" t="str">
        <f>IFERROR(#REF!/GAMSstern!BE92,"")</f>
        <v/>
      </c>
      <c r="BG92" s="40" t="str">
        <f>IFERROR(#REF!/GAMSstern!BF92,"")</f>
        <v/>
      </c>
      <c r="BH92" s="40" t="str">
        <f>IFERROR(#REF!/GAMSstern!BG92,"")</f>
        <v/>
      </c>
      <c r="BI92" s="40" t="str">
        <f>IFERROR(#REF!/GAMSstern!BH92,"")</f>
        <v/>
      </c>
      <c r="BJ92" s="40" t="str">
        <f>IFERROR(#REF!/GAMSstern!BI92,"")</f>
        <v/>
      </c>
    </row>
    <row r="93" spans="1:62" x14ac:dyDescent="0.15">
      <c r="A93" t="e">
        <f>#REF!</f>
        <v>#REF!</v>
      </c>
      <c r="B93" t="str">
        <f>GAMSbase!A93</f>
        <v>Ratio To Max</v>
      </c>
      <c r="C93" s="40" t="str">
        <f>IFERROR(#REF!/GAMSstern!B93,"")</f>
        <v/>
      </c>
      <c r="D93" s="40" t="str">
        <f>IFERROR(#REF!/GAMSstern!C93,"")</f>
        <v/>
      </c>
      <c r="E93" s="40" t="str">
        <f>IFERROR(#REF!/GAMSstern!D93,"")</f>
        <v/>
      </c>
      <c r="F93" s="40" t="str">
        <f>IFERROR(#REF!/GAMSstern!E93,"")</f>
        <v/>
      </c>
      <c r="G93" s="40" t="str">
        <f>IFERROR(#REF!/GAMSstern!F93,"")</f>
        <v/>
      </c>
      <c r="H93" s="40" t="str">
        <f>IFERROR(#REF!/GAMSstern!G93,"")</f>
        <v/>
      </c>
      <c r="I93" s="40" t="str">
        <f>IFERROR(#REF!/GAMSstern!H93,"")</f>
        <v/>
      </c>
      <c r="J93" s="40" t="str">
        <f>IFERROR(#REF!/GAMSstern!I93,"")</f>
        <v/>
      </c>
      <c r="K93" s="40" t="str">
        <f>IFERROR(#REF!/GAMSstern!J93,"")</f>
        <v/>
      </c>
      <c r="L93" s="40" t="str">
        <f>IFERROR(#REF!/GAMSstern!K93,"")</f>
        <v/>
      </c>
      <c r="M93" s="40" t="str">
        <f>IFERROR(#REF!/GAMSstern!L93,"")</f>
        <v/>
      </c>
      <c r="N93" s="40" t="str">
        <f>IFERROR(#REF!/GAMSstern!M93,"")</f>
        <v/>
      </c>
      <c r="O93" s="40" t="str">
        <f>IFERROR(#REF!/GAMSstern!N93,"")</f>
        <v/>
      </c>
      <c r="P93" s="40" t="str">
        <f>IFERROR(#REF!/GAMSstern!O93,"")</f>
        <v/>
      </c>
      <c r="Q93" s="40" t="str">
        <f>IFERROR(#REF!/GAMSstern!P93,"")</f>
        <v/>
      </c>
      <c r="R93" s="40" t="str">
        <f>IFERROR(#REF!/GAMSstern!Q93,"")</f>
        <v/>
      </c>
      <c r="S93" s="40" t="str">
        <f>IFERROR(#REF!/GAMSstern!R93,"")</f>
        <v/>
      </c>
      <c r="T93" s="40" t="str">
        <f>IFERROR(#REF!/GAMSstern!S93,"")</f>
        <v/>
      </c>
      <c r="U93" s="40" t="str">
        <f>IFERROR(#REF!/GAMSstern!T93,"")</f>
        <v/>
      </c>
      <c r="V93" s="40" t="str">
        <f>IFERROR(#REF!/GAMSstern!U93,"")</f>
        <v/>
      </c>
      <c r="W93" s="40" t="str">
        <f>IFERROR(#REF!/GAMSstern!V93,"")</f>
        <v/>
      </c>
      <c r="X93" s="40" t="str">
        <f>IFERROR(#REF!/GAMSstern!W93,"")</f>
        <v/>
      </c>
      <c r="Y93" s="40" t="str">
        <f>IFERROR(#REF!/GAMSstern!X93,"")</f>
        <v/>
      </c>
      <c r="Z93" s="40" t="str">
        <f>IFERROR(#REF!/GAMSstern!Y93,"")</f>
        <v/>
      </c>
      <c r="AA93" s="40" t="str">
        <f>IFERROR(#REF!/GAMSstern!Z93,"")</f>
        <v/>
      </c>
      <c r="AB93" s="40" t="str">
        <f>IFERROR(#REF!/GAMSstern!AA93,"")</f>
        <v/>
      </c>
      <c r="AC93" s="40" t="str">
        <f>IFERROR(#REF!/GAMSstern!AB93,"")</f>
        <v/>
      </c>
      <c r="AD93" s="40" t="str">
        <f>IFERROR(#REF!/GAMSstern!AC93,"")</f>
        <v/>
      </c>
      <c r="AE93" s="40" t="str">
        <f>IFERROR(#REF!/GAMSstern!AD93,"")</f>
        <v/>
      </c>
      <c r="AF93" s="40" t="str">
        <f>IFERROR(#REF!/GAMSstern!AE93,"")</f>
        <v/>
      </c>
      <c r="AG93" s="40" t="str">
        <f>IFERROR(#REF!/GAMSstern!AF93,"")</f>
        <v/>
      </c>
      <c r="AH93" s="40" t="str">
        <f>IFERROR(#REF!/GAMSstern!AG93,"")</f>
        <v/>
      </c>
      <c r="AI93" s="40" t="str">
        <f>IFERROR(#REF!/GAMSstern!AH93,"")</f>
        <v/>
      </c>
      <c r="AJ93" s="40" t="str">
        <f>IFERROR(#REF!/GAMSstern!AI93,"")</f>
        <v/>
      </c>
      <c r="AK93" s="40" t="str">
        <f>IFERROR(#REF!/GAMSstern!AJ93,"")</f>
        <v/>
      </c>
      <c r="AL93" s="40" t="str">
        <f>IFERROR(#REF!/GAMSstern!AK93,"")</f>
        <v/>
      </c>
      <c r="AM93" s="40" t="str">
        <f>IFERROR(#REF!/GAMSstern!AL93,"")</f>
        <v/>
      </c>
      <c r="AN93" s="40" t="str">
        <f>IFERROR(#REF!/GAMSstern!AM93,"")</f>
        <v/>
      </c>
      <c r="AO93" s="40" t="str">
        <f>IFERROR(#REF!/GAMSstern!AN93,"")</f>
        <v/>
      </c>
      <c r="AP93" s="40" t="str">
        <f>IFERROR(#REF!/GAMSstern!AO93,"")</f>
        <v/>
      </c>
      <c r="AQ93" s="40" t="str">
        <f>IFERROR(#REF!/GAMSstern!AP93,"")</f>
        <v/>
      </c>
      <c r="AR93" s="40" t="str">
        <f>IFERROR(#REF!/GAMSstern!AQ93,"")</f>
        <v/>
      </c>
      <c r="AS93" s="40" t="str">
        <f>IFERROR(#REF!/GAMSstern!AR93,"")</f>
        <v/>
      </c>
      <c r="AT93" s="40" t="str">
        <f>IFERROR(#REF!/GAMSstern!AS93,"")</f>
        <v/>
      </c>
      <c r="AU93" s="40" t="str">
        <f>IFERROR(#REF!/GAMSstern!AT93,"")</f>
        <v/>
      </c>
      <c r="AV93" s="40" t="str">
        <f>IFERROR(#REF!/GAMSstern!AU93,"")</f>
        <v/>
      </c>
      <c r="AW93" s="40" t="str">
        <f>IFERROR(#REF!/GAMSstern!AV93,"")</f>
        <v/>
      </c>
      <c r="AX93" s="40" t="str">
        <f>IFERROR(#REF!/GAMSstern!AW93,"")</f>
        <v/>
      </c>
      <c r="AY93" s="40" t="str">
        <f>IFERROR(#REF!/GAMSstern!AX93,"")</f>
        <v/>
      </c>
      <c r="AZ93" s="40" t="str">
        <f>IFERROR(#REF!/GAMSstern!AY93,"")</f>
        <v/>
      </c>
      <c r="BA93" s="40" t="str">
        <f>IFERROR(#REF!/GAMSstern!AZ93,"")</f>
        <v/>
      </c>
      <c r="BB93" s="40" t="str">
        <f>IFERROR(#REF!/GAMSstern!BA93,"")</f>
        <v/>
      </c>
      <c r="BC93" s="40" t="str">
        <f>IFERROR(#REF!/GAMSstern!BB93,"")</f>
        <v/>
      </c>
      <c r="BD93" s="40" t="str">
        <f>IFERROR(#REF!/GAMSstern!BC93,"")</f>
        <v/>
      </c>
      <c r="BE93" s="40" t="str">
        <f>IFERROR(#REF!/GAMSstern!BD93,"")</f>
        <v/>
      </c>
      <c r="BF93" s="40" t="str">
        <f>IFERROR(#REF!/GAMSstern!BE93,"")</f>
        <v/>
      </c>
      <c r="BG93" s="40" t="str">
        <f>IFERROR(#REF!/GAMSstern!BF93,"")</f>
        <v/>
      </c>
      <c r="BH93" s="40" t="str">
        <f>IFERROR(#REF!/GAMSstern!BG93,"")</f>
        <v/>
      </c>
      <c r="BI93" s="40" t="str">
        <f>IFERROR(#REF!/GAMSstern!BH93,"")</f>
        <v/>
      </c>
      <c r="BJ93" s="40" t="str">
        <f>IFERROR(#REF!/GAMSstern!BI93,"")</f>
        <v/>
      </c>
    </row>
    <row r="94" spans="1:62" x14ac:dyDescent="0.15">
      <c r="A94" t="e">
        <f>#REF!</f>
        <v>#REF!</v>
      </c>
      <c r="B94" t="str">
        <f>GAMSbase!A94</f>
        <v>Max Ratio</v>
      </c>
      <c r="C94" s="40" t="str">
        <f>IFERROR(#REF!/GAMSstern!B94,"")</f>
        <v/>
      </c>
      <c r="D94" s="40" t="str">
        <f>IFERROR(#REF!/GAMSstern!C94,"")</f>
        <v/>
      </c>
      <c r="E94" s="40" t="str">
        <f>IFERROR(#REF!/GAMSstern!D94,"")</f>
        <v/>
      </c>
      <c r="F94" s="40" t="str">
        <f>IFERROR(#REF!/GAMSstern!E94,"")</f>
        <v/>
      </c>
      <c r="G94" s="40" t="str">
        <f>IFERROR(#REF!/GAMSstern!F94,"")</f>
        <v/>
      </c>
      <c r="H94" s="40" t="str">
        <f>IFERROR(#REF!/GAMSstern!G94,"")</f>
        <v/>
      </c>
      <c r="I94" s="40" t="str">
        <f>IFERROR(#REF!/GAMSstern!H94,"")</f>
        <v/>
      </c>
      <c r="J94" s="40" t="str">
        <f>IFERROR(#REF!/GAMSstern!I94,"")</f>
        <v/>
      </c>
      <c r="K94" s="40" t="str">
        <f>IFERROR(#REF!/GAMSstern!J94,"")</f>
        <v/>
      </c>
      <c r="L94" s="40" t="str">
        <f>IFERROR(#REF!/GAMSstern!K94,"")</f>
        <v/>
      </c>
      <c r="M94" s="40" t="str">
        <f>IFERROR(#REF!/GAMSstern!L94,"")</f>
        <v/>
      </c>
      <c r="N94" s="40" t="str">
        <f>IFERROR(#REF!/GAMSstern!M94,"")</f>
        <v/>
      </c>
      <c r="O94" s="40" t="str">
        <f>IFERROR(#REF!/GAMSstern!N94,"")</f>
        <v/>
      </c>
      <c r="P94" s="40" t="str">
        <f>IFERROR(#REF!/GAMSstern!O94,"")</f>
        <v/>
      </c>
      <c r="Q94" s="40" t="str">
        <f>IFERROR(#REF!/GAMSstern!P94,"")</f>
        <v/>
      </c>
      <c r="R94" s="40" t="str">
        <f>IFERROR(#REF!/GAMSstern!Q94,"")</f>
        <v/>
      </c>
      <c r="S94" s="40" t="str">
        <f>IFERROR(#REF!/GAMSstern!R94,"")</f>
        <v/>
      </c>
      <c r="T94" s="40" t="str">
        <f>IFERROR(#REF!/GAMSstern!S94,"")</f>
        <v/>
      </c>
      <c r="U94" s="40" t="str">
        <f>IFERROR(#REF!/GAMSstern!T94,"")</f>
        <v/>
      </c>
      <c r="V94" s="40" t="str">
        <f>IFERROR(#REF!/GAMSstern!U94,"")</f>
        <v/>
      </c>
      <c r="W94" s="40" t="str">
        <f>IFERROR(#REF!/GAMSstern!V94,"")</f>
        <v/>
      </c>
      <c r="X94" s="40" t="str">
        <f>IFERROR(#REF!/GAMSstern!W94,"")</f>
        <v/>
      </c>
      <c r="Y94" s="40" t="str">
        <f>IFERROR(#REF!/GAMSstern!X94,"")</f>
        <v/>
      </c>
      <c r="Z94" s="40" t="str">
        <f>IFERROR(#REF!/GAMSstern!Y94,"")</f>
        <v/>
      </c>
      <c r="AA94" s="40" t="str">
        <f>IFERROR(#REF!/GAMSstern!Z94,"")</f>
        <v/>
      </c>
      <c r="AB94" s="40" t="str">
        <f>IFERROR(#REF!/GAMSstern!AA94,"")</f>
        <v/>
      </c>
      <c r="AC94" s="40" t="str">
        <f>IFERROR(#REF!/GAMSstern!AB94,"")</f>
        <v/>
      </c>
      <c r="AD94" s="40" t="str">
        <f>IFERROR(#REF!/GAMSstern!AC94,"")</f>
        <v/>
      </c>
      <c r="AE94" s="40" t="str">
        <f>IFERROR(#REF!/GAMSstern!AD94,"")</f>
        <v/>
      </c>
      <c r="AF94" s="40" t="str">
        <f>IFERROR(#REF!/GAMSstern!AE94,"")</f>
        <v/>
      </c>
      <c r="AG94" s="40" t="str">
        <f>IFERROR(#REF!/GAMSstern!AF94,"")</f>
        <v/>
      </c>
      <c r="AH94" s="40" t="str">
        <f>IFERROR(#REF!/GAMSstern!AG94,"")</f>
        <v/>
      </c>
      <c r="AI94" s="40" t="str">
        <f>IFERROR(#REF!/GAMSstern!AH94,"")</f>
        <v/>
      </c>
      <c r="AJ94" s="40" t="str">
        <f>IFERROR(#REF!/GAMSstern!AI94,"")</f>
        <v/>
      </c>
      <c r="AK94" s="40" t="str">
        <f>IFERROR(#REF!/GAMSstern!AJ94,"")</f>
        <v/>
      </c>
      <c r="AL94" s="40" t="str">
        <f>IFERROR(#REF!/GAMSstern!AK94,"")</f>
        <v/>
      </c>
      <c r="AM94" s="40" t="str">
        <f>IFERROR(#REF!/GAMSstern!AL94,"")</f>
        <v/>
      </c>
      <c r="AN94" s="40" t="str">
        <f>IFERROR(#REF!/GAMSstern!AM94,"")</f>
        <v/>
      </c>
      <c r="AO94" s="40" t="str">
        <f>IFERROR(#REF!/GAMSstern!AN94,"")</f>
        <v/>
      </c>
      <c r="AP94" s="40" t="str">
        <f>IFERROR(#REF!/GAMSstern!AO94,"")</f>
        <v/>
      </c>
      <c r="AQ94" s="40" t="str">
        <f>IFERROR(#REF!/GAMSstern!AP94,"")</f>
        <v/>
      </c>
      <c r="AR94" s="40" t="str">
        <f>IFERROR(#REF!/GAMSstern!AQ94,"")</f>
        <v/>
      </c>
      <c r="AS94" s="40" t="str">
        <f>IFERROR(#REF!/GAMSstern!AR94,"")</f>
        <v/>
      </c>
      <c r="AT94" s="40" t="str">
        <f>IFERROR(#REF!/GAMSstern!AS94,"")</f>
        <v/>
      </c>
      <c r="AU94" s="40" t="str">
        <f>IFERROR(#REF!/GAMSstern!AT94,"")</f>
        <v/>
      </c>
      <c r="AV94" s="40" t="str">
        <f>IFERROR(#REF!/GAMSstern!AU94,"")</f>
        <v/>
      </c>
      <c r="AW94" s="40" t="str">
        <f>IFERROR(#REF!/GAMSstern!AV94,"")</f>
        <v/>
      </c>
      <c r="AX94" s="40" t="str">
        <f>IFERROR(#REF!/GAMSstern!AW94,"")</f>
        <v/>
      </c>
      <c r="AY94" s="40" t="str">
        <f>IFERROR(#REF!/GAMSstern!AX94,"")</f>
        <v/>
      </c>
      <c r="AZ94" s="40" t="str">
        <f>IFERROR(#REF!/GAMSstern!AY94,"")</f>
        <v/>
      </c>
      <c r="BA94" s="40" t="str">
        <f>IFERROR(#REF!/GAMSstern!AZ94,"")</f>
        <v/>
      </c>
      <c r="BB94" s="40" t="str">
        <f>IFERROR(#REF!/GAMSstern!BA94,"")</f>
        <v/>
      </c>
      <c r="BC94" s="40" t="str">
        <f>IFERROR(#REF!/GAMSstern!BB94,"")</f>
        <v/>
      </c>
      <c r="BD94" s="40" t="str">
        <f>IFERROR(#REF!/GAMSstern!BC94,"")</f>
        <v/>
      </c>
      <c r="BE94" s="40" t="str">
        <f>IFERROR(#REF!/GAMSstern!BD94,"")</f>
        <v/>
      </c>
      <c r="BF94" s="40" t="str">
        <f>IFERROR(#REF!/GAMSstern!BE94,"")</f>
        <v/>
      </c>
      <c r="BG94" s="40" t="str">
        <f>IFERROR(#REF!/GAMSstern!BF94,"")</f>
        <v/>
      </c>
      <c r="BH94" s="40" t="str">
        <f>IFERROR(#REF!/GAMSstern!BG94,"")</f>
        <v/>
      </c>
      <c r="BI94" s="40" t="str">
        <f>IFERROR(#REF!/GAMSstern!BH94,"")</f>
        <v/>
      </c>
      <c r="BJ94" s="40" t="str">
        <f>IFERROR(#REF!/GAMSstern!BI94,"")</f>
        <v/>
      </c>
    </row>
    <row r="95" spans="1:62" x14ac:dyDescent="0.15">
      <c r="A95" t="e">
        <f>#REF!</f>
        <v>#REF!</v>
      </c>
      <c r="B95" t="str">
        <f>GAMSbase!A95</f>
        <v>Coefficient of Hotelling rent on ratio</v>
      </c>
      <c r="C95" s="40" t="str">
        <f>IFERROR(#REF!/GAMSstern!B95,"")</f>
        <v/>
      </c>
      <c r="D95" s="40" t="str">
        <f>IFERROR(#REF!/GAMSstern!C95,"")</f>
        <v/>
      </c>
      <c r="E95" s="40" t="str">
        <f>IFERROR(#REF!/GAMSstern!D95,"")</f>
        <v/>
      </c>
      <c r="F95" s="40" t="str">
        <f>IFERROR(#REF!/GAMSstern!E95,"")</f>
        <v/>
      </c>
      <c r="G95" s="40" t="str">
        <f>IFERROR(#REF!/GAMSstern!F95,"")</f>
        <v/>
      </c>
      <c r="H95" s="40" t="str">
        <f>IFERROR(#REF!/GAMSstern!G95,"")</f>
        <v/>
      </c>
      <c r="I95" s="40" t="str">
        <f>IFERROR(#REF!/GAMSstern!H95,"")</f>
        <v/>
      </c>
      <c r="J95" s="40" t="str">
        <f>IFERROR(#REF!/GAMSstern!I95,"")</f>
        <v/>
      </c>
      <c r="K95" s="40" t="str">
        <f>IFERROR(#REF!/GAMSstern!J95,"")</f>
        <v/>
      </c>
      <c r="L95" s="40" t="str">
        <f>IFERROR(#REF!/GAMSstern!K95,"")</f>
        <v/>
      </c>
      <c r="M95" s="40" t="str">
        <f>IFERROR(#REF!/GAMSstern!L95,"")</f>
        <v/>
      </c>
      <c r="N95" s="40" t="str">
        <f>IFERROR(#REF!/GAMSstern!M95,"")</f>
        <v/>
      </c>
      <c r="O95" s="40" t="str">
        <f>IFERROR(#REF!/GAMSstern!N95,"")</f>
        <v/>
      </c>
      <c r="P95" s="40" t="str">
        <f>IFERROR(#REF!/GAMSstern!O95,"")</f>
        <v/>
      </c>
      <c r="Q95" s="40" t="str">
        <f>IFERROR(#REF!/GAMSstern!P95,"")</f>
        <v/>
      </c>
      <c r="R95" s="40" t="str">
        <f>IFERROR(#REF!/GAMSstern!Q95,"")</f>
        <v/>
      </c>
      <c r="S95" s="40" t="str">
        <f>IFERROR(#REF!/GAMSstern!R95,"")</f>
        <v/>
      </c>
      <c r="T95" s="40" t="str">
        <f>IFERROR(#REF!/GAMSstern!S95,"")</f>
        <v/>
      </c>
      <c r="U95" s="40" t="str">
        <f>IFERROR(#REF!/GAMSstern!T95,"")</f>
        <v/>
      </c>
      <c r="V95" s="40" t="str">
        <f>IFERROR(#REF!/GAMSstern!U95,"")</f>
        <v/>
      </c>
      <c r="W95" s="40" t="str">
        <f>IFERROR(#REF!/GAMSstern!V95,"")</f>
        <v/>
      </c>
      <c r="X95" s="40" t="str">
        <f>IFERROR(#REF!/GAMSstern!W95,"")</f>
        <v/>
      </c>
      <c r="Y95" s="40" t="str">
        <f>IFERROR(#REF!/GAMSstern!X95,"")</f>
        <v/>
      </c>
      <c r="Z95" s="40" t="str">
        <f>IFERROR(#REF!/GAMSstern!Y95,"")</f>
        <v/>
      </c>
      <c r="AA95" s="40" t="str">
        <f>IFERROR(#REF!/GAMSstern!Z95,"")</f>
        <v/>
      </c>
      <c r="AB95" s="40" t="str">
        <f>IFERROR(#REF!/GAMSstern!AA95,"")</f>
        <v/>
      </c>
      <c r="AC95" s="40" t="str">
        <f>IFERROR(#REF!/GAMSstern!AB95,"")</f>
        <v/>
      </c>
      <c r="AD95" s="40" t="str">
        <f>IFERROR(#REF!/GAMSstern!AC95,"")</f>
        <v/>
      </c>
      <c r="AE95" s="40" t="str">
        <f>IFERROR(#REF!/GAMSstern!AD95,"")</f>
        <v/>
      </c>
      <c r="AF95" s="40" t="str">
        <f>IFERROR(#REF!/GAMSstern!AE95,"")</f>
        <v/>
      </c>
      <c r="AG95" s="40" t="str">
        <f>IFERROR(#REF!/GAMSstern!AF95,"")</f>
        <v/>
      </c>
      <c r="AH95" s="40" t="str">
        <f>IFERROR(#REF!/GAMSstern!AG95,"")</f>
        <v/>
      </c>
      <c r="AI95" s="40" t="str">
        <f>IFERROR(#REF!/GAMSstern!AH95,"")</f>
        <v/>
      </c>
      <c r="AJ95" s="40" t="str">
        <f>IFERROR(#REF!/GAMSstern!AI95,"")</f>
        <v/>
      </c>
      <c r="AK95" s="40" t="str">
        <f>IFERROR(#REF!/GAMSstern!AJ95,"")</f>
        <v/>
      </c>
      <c r="AL95" s="40" t="str">
        <f>IFERROR(#REF!/GAMSstern!AK95,"")</f>
        <v/>
      </c>
      <c r="AM95" s="40" t="str">
        <f>IFERROR(#REF!/GAMSstern!AL95,"")</f>
        <v/>
      </c>
      <c r="AN95" s="40" t="str">
        <f>IFERROR(#REF!/GAMSstern!AM95,"")</f>
        <v/>
      </c>
      <c r="AO95" s="40" t="str">
        <f>IFERROR(#REF!/GAMSstern!AN95,"")</f>
        <v/>
      </c>
      <c r="AP95" s="40" t="str">
        <f>IFERROR(#REF!/GAMSstern!AO95,"")</f>
        <v/>
      </c>
      <c r="AQ95" s="40" t="str">
        <f>IFERROR(#REF!/GAMSstern!AP95,"")</f>
        <v/>
      </c>
      <c r="AR95" s="40" t="str">
        <f>IFERROR(#REF!/GAMSstern!AQ95,"")</f>
        <v/>
      </c>
      <c r="AS95" s="40" t="str">
        <f>IFERROR(#REF!/GAMSstern!AR95,"")</f>
        <v/>
      </c>
      <c r="AT95" s="40" t="str">
        <f>IFERROR(#REF!/GAMSstern!AS95,"")</f>
        <v/>
      </c>
      <c r="AU95" s="40" t="str">
        <f>IFERROR(#REF!/GAMSstern!AT95,"")</f>
        <v/>
      </c>
      <c r="AV95" s="40" t="str">
        <f>IFERROR(#REF!/GAMSstern!AU95,"")</f>
        <v/>
      </c>
      <c r="AW95" s="40" t="str">
        <f>IFERROR(#REF!/GAMSstern!AV95,"")</f>
        <v/>
      </c>
      <c r="AX95" s="40" t="str">
        <f>IFERROR(#REF!/GAMSstern!AW95,"")</f>
        <v/>
      </c>
      <c r="AY95" s="40" t="str">
        <f>IFERROR(#REF!/GAMSstern!AX95,"")</f>
        <v/>
      </c>
      <c r="AZ95" s="40" t="str">
        <f>IFERROR(#REF!/GAMSstern!AY95,"")</f>
        <v/>
      </c>
      <c r="BA95" s="40" t="str">
        <f>IFERROR(#REF!/GAMSstern!AZ95,"")</f>
        <v/>
      </c>
      <c r="BB95" s="40" t="str">
        <f>IFERROR(#REF!/GAMSstern!BA95,"")</f>
        <v/>
      </c>
      <c r="BC95" s="40" t="str">
        <f>IFERROR(#REF!/GAMSstern!BB95,"")</f>
        <v/>
      </c>
      <c r="BD95" s="40" t="str">
        <f>IFERROR(#REF!/GAMSstern!BC95,"")</f>
        <v/>
      </c>
      <c r="BE95" s="40" t="str">
        <f>IFERROR(#REF!/GAMSstern!BD95,"")</f>
        <v/>
      </c>
      <c r="BF95" s="40" t="str">
        <f>IFERROR(#REF!/GAMSstern!BE95,"")</f>
        <v/>
      </c>
      <c r="BG95" s="40" t="str">
        <f>IFERROR(#REF!/GAMSstern!BF95,"")</f>
        <v/>
      </c>
      <c r="BH95" s="40" t="str">
        <f>IFERROR(#REF!/GAMSstern!BG95,"")</f>
        <v/>
      </c>
      <c r="BI95" s="40" t="str">
        <f>IFERROR(#REF!/GAMSstern!BH95,"")</f>
        <v/>
      </c>
      <c r="BJ95" s="40" t="str">
        <f>IFERROR(#REF!/GAMSstern!BI95,"")</f>
        <v/>
      </c>
    </row>
    <row r="96" spans="1:62" x14ac:dyDescent="0.15">
      <c r="A96" t="e">
        <f>#REF!</f>
        <v>#REF!</v>
      </c>
      <c r="B96" t="str">
        <f>GAMSbase!A96</f>
        <v>Exponent on Hotelling</v>
      </c>
      <c r="C96" s="40" t="str">
        <f>IFERROR(#REF!/GAMSstern!B96,"")</f>
        <v/>
      </c>
      <c r="D96" s="40" t="str">
        <f>IFERROR(#REF!/GAMSstern!C96,"")</f>
        <v/>
      </c>
      <c r="E96" s="40" t="str">
        <f>IFERROR(#REF!/GAMSstern!D96,"")</f>
        <v/>
      </c>
      <c r="F96" s="40" t="str">
        <f>IFERROR(#REF!/GAMSstern!E96,"")</f>
        <v/>
      </c>
      <c r="G96" s="40" t="str">
        <f>IFERROR(#REF!/GAMSstern!F96,"")</f>
        <v/>
      </c>
      <c r="H96" s="40" t="str">
        <f>IFERROR(#REF!/GAMSstern!G96,"")</f>
        <v/>
      </c>
      <c r="I96" s="40" t="str">
        <f>IFERROR(#REF!/GAMSstern!H96,"")</f>
        <v/>
      </c>
      <c r="J96" s="40" t="str">
        <f>IFERROR(#REF!/GAMSstern!I96,"")</f>
        <v/>
      </c>
      <c r="K96" s="40" t="str">
        <f>IFERROR(#REF!/GAMSstern!J96,"")</f>
        <v/>
      </c>
      <c r="L96" s="40" t="str">
        <f>IFERROR(#REF!/GAMSstern!K96,"")</f>
        <v/>
      </c>
      <c r="M96" s="40" t="str">
        <f>IFERROR(#REF!/GAMSstern!L96,"")</f>
        <v/>
      </c>
      <c r="N96" s="40" t="str">
        <f>IFERROR(#REF!/GAMSstern!M96,"")</f>
        <v/>
      </c>
      <c r="O96" s="40" t="str">
        <f>IFERROR(#REF!/GAMSstern!N96,"")</f>
        <v/>
      </c>
      <c r="P96" s="40" t="str">
        <f>IFERROR(#REF!/GAMSstern!O96,"")</f>
        <v/>
      </c>
      <c r="Q96" s="40" t="str">
        <f>IFERROR(#REF!/GAMSstern!P96,"")</f>
        <v/>
      </c>
      <c r="R96" s="40" t="str">
        <f>IFERROR(#REF!/GAMSstern!Q96,"")</f>
        <v/>
      </c>
      <c r="S96" s="40" t="str">
        <f>IFERROR(#REF!/GAMSstern!R96,"")</f>
        <v/>
      </c>
      <c r="T96" s="40" t="str">
        <f>IFERROR(#REF!/GAMSstern!S96,"")</f>
        <v/>
      </c>
      <c r="U96" s="40" t="str">
        <f>IFERROR(#REF!/GAMSstern!T96,"")</f>
        <v/>
      </c>
      <c r="V96" s="40" t="str">
        <f>IFERROR(#REF!/GAMSstern!U96,"")</f>
        <v/>
      </c>
      <c r="W96" s="40" t="str">
        <f>IFERROR(#REF!/GAMSstern!V96,"")</f>
        <v/>
      </c>
      <c r="X96" s="40" t="str">
        <f>IFERROR(#REF!/GAMSstern!W96,"")</f>
        <v/>
      </c>
      <c r="Y96" s="40" t="str">
        <f>IFERROR(#REF!/GAMSstern!X96,"")</f>
        <v/>
      </c>
      <c r="Z96" s="40" t="str">
        <f>IFERROR(#REF!/GAMSstern!Y96,"")</f>
        <v/>
      </c>
      <c r="AA96" s="40" t="str">
        <f>IFERROR(#REF!/GAMSstern!Z96,"")</f>
        <v/>
      </c>
      <c r="AB96" s="40" t="str">
        <f>IFERROR(#REF!/GAMSstern!AA96,"")</f>
        <v/>
      </c>
      <c r="AC96" s="40" t="str">
        <f>IFERROR(#REF!/GAMSstern!AB96,"")</f>
        <v/>
      </c>
      <c r="AD96" s="40" t="str">
        <f>IFERROR(#REF!/GAMSstern!AC96,"")</f>
        <v/>
      </c>
      <c r="AE96" s="40" t="str">
        <f>IFERROR(#REF!/GAMSstern!AD96,"")</f>
        <v/>
      </c>
      <c r="AF96" s="40" t="str">
        <f>IFERROR(#REF!/GAMSstern!AE96,"")</f>
        <v/>
      </c>
      <c r="AG96" s="40" t="str">
        <f>IFERROR(#REF!/GAMSstern!AF96,"")</f>
        <v/>
      </c>
      <c r="AH96" s="40" t="str">
        <f>IFERROR(#REF!/GAMSstern!AG96,"")</f>
        <v/>
      </c>
      <c r="AI96" s="40" t="str">
        <f>IFERROR(#REF!/GAMSstern!AH96,"")</f>
        <v/>
      </c>
      <c r="AJ96" s="40" t="str">
        <f>IFERROR(#REF!/GAMSstern!AI96,"")</f>
        <v/>
      </c>
      <c r="AK96" s="40" t="str">
        <f>IFERROR(#REF!/GAMSstern!AJ96,"")</f>
        <v/>
      </c>
      <c r="AL96" s="40" t="str">
        <f>IFERROR(#REF!/GAMSstern!AK96,"")</f>
        <v/>
      </c>
      <c r="AM96" s="40" t="str">
        <f>IFERROR(#REF!/GAMSstern!AL96,"")</f>
        <v/>
      </c>
      <c r="AN96" s="40" t="str">
        <f>IFERROR(#REF!/GAMSstern!AM96,"")</f>
        <v/>
      </c>
      <c r="AO96" s="40" t="str">
        <f>IFERROR(#REF!/GAMSstern!AN96,"")</f>
        <v/>
      </c>
      <c r="AP96" s="40" t="str">
        <f>IFERROR(#REF!/GAMSstern!AO96,"")</f>
        <v/>
      </c>
      <c r="AQ96" s="40" t="str">
        <f>IFERROR(#REF!/GAMSstern!AP96,"")</f>
        <v/>
      </c>
      <c r="AR96" s="40" t="str">
        <f>IFERROR(#REF!/GAMSstern!AQ96,"")</f>
        <v/>
      </c>
      <c r="AS96" s="40" t="str">
        <f>IFERROR(#REF!/GAMSstern!AR96,"")</f>
        <v/>
      </c>
      <c r="AT96" s="40" t="str">
        <f>IFERROR(#REF!/GAMSstern!AS96,"")</f>
        <v/>
      </c>
      <c r="AU96" s="40" t="str">
        <f>IFERROR(#REF!/GAMSstern!AT96,"")</f>
        <v/>
      </c>
      <c r="AV96" s="40" t="str">
        <f>IFERROR(#REF!/GAMSstern!AU96,"")</f>
        <v/>
      </c>
      <c r="AW96" s="40" t="str">
        <f>IFERROR(#REF!/GAMSstern!AV96,"")</f>
        <v/>
      </c>
      <c r="AX96" s="40" t="str">
        <f>IFERROR(#REF!/GAMSstern!AW96,"")</f>
        <v/>
      </c>
      <c r="AY96" s="40" t="str">
        <f>IFERROR(#REF!/GAMSstern!AX96,"")</f>
        <v/>
      </c>
      <c r="AZ96" s="40" t="str">
        <f>IFERROR(#REF!/GAMSstern!AY96,"")</f>
        <v/>
      </c>
      <c r="BA96" s="40" t="str">
        <f>IFERROR(#REF!/GAMSstern!AZ96,"")</f>
        <v/>
      </c>
      <c r="BB96" s="40" t="str">
        <f>IFERROR(#REF!/GAMSstern!BA96,"")</f>
        <v/>
      </c>
      <c r="BC96" s="40" t="str">
        <f>IFERROR(#REF!/GAMSstern!BB96,"")</f>
        <v/>
      </c>
      <c r="BD96" s="40" t="str">
        <f>IFERROR(#REF!/GAMSstern!BC96,"")</f>
        <v/>
      </c>
      <c r="BE96" s="40" t="str">
        <f>IFERROR(#REF!/GAMSstern!BD96,"")</f>
        <v/>
      </c>
      <c r="BF96" s="40" t="str">
        <f>IFERROR(#REF!/GAMSstern!BE96,"")</f>
        <v/>
      </c>
      <c r="BG96" s="40" t="str">
        <f>IFERROR(#REF!/GAMSstern!BF96,"")</f>
        <v/>
      </c>
      <c r="BH96" s="40" t="str">
        <f>IFERROR(#REF!/GAMSstern!BG96,"")</f>
        <v/>
      </c>
      <c r="BI96" s="40" t="str">
        <f>IFERROR(#REF!/GAMSstern!BH96,"")</f>
        <v/>
      </c>
      <c r="BJ96" s="40" t="str">
        <f>IFERROR(#REF!/GAMSstern!BI96,"")</f>
        <v/>
      </c>
    </row>
    <row r="97" spans="1:62" x14ac:dyDescent="0.15">
      <c r="A97" t="e">
        <f>#REF!</f>
        <v>#REF!</v>
      </c>
      <c r="B97" t="str">
        <f>GAMSbase!A97</f>
        <v>Hotelling Rent on Carbon Fuels (2005 USD / tCO2)</v>
      </c>
      <c r="C97" s="40" t="str">
        <f>IFERROR(#REF!/GAMSstern!B97,"")</f>
        <v/>
      </c>
      <c r="D97" s="40" t="str">
        <f>IFERROR(#REF!/GAMSstern!C97,"")</f>
        <v/>
      </c>
      <c r="E97" s="40" t="str">
        <f>IFERROR(#REF!/GAMSstern!D97,"")</f>
        <v/>
      </c>
      <c r="F97" s="40" t="str">
        <f>IFERROR(#REF!/GAMSstern!E97,"")</f>
        <v/>
      </c>
      <c r="G97" s="40" t="str">
        <f>IFERROR(#REF!/GAMSstern!F97,"")</f>
        <v/>
      </c>
      <c r="H97" s="40" t="str">
        <f>IFERROR(#REF!/GAMSstern!G97,"")</f>
        <v/>
      </c>
      <c r="I97" s="40" t="str">
        <f>IFERROR(#REF!/GAMSstern!H97,"")</f>
        <v/>
      </c>
      <c r="J97" s="40" t="str">
        <f>IFERROR(#REF!/GAMSstern!I97,"")</f>
        <v/>
      </c>
      <c r="K97" s="40" t="str">
        <f>IFERROR(#REF!/GAMSstern!J97,"")</f>
        <v/>
      </c>
      <c r="L97" s="40" t="str">
        <f>IFERROR(#REF!/GAMSstern!K97,"")</f>
        <v/>
      </c>
      <c r="M97" s="40" t="str">
        <f>IFERROR(#REF!/GAMSstern!L97,"")</f>
        <v/>
      </c>
      <c r="N97" s="40" t="str">
        <f>IFERROR(#REF!/GAMSstern!M97,"")</f>
        <v/>
      </c>
      <c r="O97" s="40" t="str">
        <f>IFERROR(#REF!/GAMSstern!N97,"")</f>
        <v/>
      </c>
      <c r="P97" s="40" t="str">
        <f>IFERROR(#REF!/GAMSstern!O97,"")</f>
        <v/>
      </c>
      <c r="Q97" s="40" t="str">
        <f>IFERROR(#REF!/GAMSstern!P97,"")</f>
        <v/>
      </c>
      <c r="R97" s="40" t="str">
        <f>IFERROR(#REF!/GAMSstern!Q97,"")</f>
        <v/>
      </c>
      <c r="S97" s="40" t="str">
        <f>IFERROR(#REF!/GAMSstern!R97,"")</f>
        <v/>
      </c>
      <c r="T97" s="40" t="str">
        <f>IFERROR(#REF!/GAMSstern!S97,"")</f>
        <v/>
      </c>
      <c r="U97" s="40" t="str">
        <f>IFERROR(#REF!/GAMSstern!T97,"")</f>
        <v/>
      </c>
      <c r="V97" s="40" t="str">
        <f>IFERROR(#REF!/GAMSstern!U97,"")</f>
        <v/>
      </c>
      <c r="W97" s="40" t="str">
        <f>IFERROR(#REF!/GAMSstern!V97,"")</f>
        <v/>
      </c>
      <c r="X97" s="40" t="str">
        <f>IFERROR(#REF!/GAMSstern!W97,"")</f>
        <v/>
      </c>
      <c r="Y97" s="40" t="str">
        <f>IFERROR(#REF!/GAMSstern!X97,"")</f>
        <v/>
      </c>
      <c r="Z97" s="40" t="str">
        <f>IFERROR(#REF!/GAMSstern!Y97,"")</f>
        <v/>
      </c>
      <c r="AA97" s="40" t="str">
        <f>IFERROR(#REF!/GAMSstern!Z97,"")</f>
        <v/>
      </c>
      <c r="AB97" s="40" t="str">
        <f>IFERROR(#REF!/GAMSstern!AA97,"")</f>
        <v/>
      </c>
      <c r="AC97" s="40" t="str">
        <f>IFERROR(#REF!/GAMSstern!AB97,"")</f>
        <v/>
      </c>
      <c r="AD97" s="40" t="str">
        <f>IFERROR(#REF!/GAMSstern!AC97,"")</f>
        <v/>
      </c>
      <c r="AE97" s="40" t="str">
        <f>IFERROR(#REF!/GAMSstern!AD97,"")</f>
        <v/>
      </c>
      <c r="AF97" s="40" t="str">
        <f>IFERROR(#REF!/GAMSstern!AE97,"")</f>
        <v/>
      </c>
      <c r="AG97" s="40" t="str">
        <f>IFERROR(#REF!/GAMSstern!AF97,"")</f>
        <v/>
      </c>
      <c r="AH97" s="40" t="str">
        <f>IFERROR(#REF!/GAMSstern!AG97,"")</f>
        <v/>
      </c>
      <c r="AI97" s="40" t="str">
        <f>IFERROR(#REF!/GAMSstern!AH97,"")</f>
        <v/>
      </c>
      <c r="AJ97" s="40" t="str">
        <f>IFERROR(#REF!/GAMSstern!AI97,"")</f>
        <v/>
      </c>
      <c r="AK97" s="40" t="str">
        <f>IFERROR(#REF!/GAMSstern!AJ97,"")</f>
        <v/>
      </c>
      <c r="AL97" s="40" t="str">
        <f>IFERROR(#REF!/GAMSstern!AK97,"")</f>
        <v/>
      </c>
      <c r="AM97" s="40" t="str">
        <f>IFERROR(#REF!/GAMSstern!AL97,"")</f>
        <v/>
      </c>
      <c r="AN97" s="40" t="str">
        <f>IFERROR(#REF!/GAMSstern!AM97,"")</f>
        <v/>
      </c>
      <c r="AO97" s="40" t="str">
        <f>IFERROR(#REF!/GAMSstern!AN97,"")</f>
        <v/>
      </c>
      <c r="AP97" s="40" t="str">
        <f>IFERROR(#REF!/GAMSstern!AO97,"")</f>
        <v/>
      </c>
      <c r="AQ97" s="40" t="str">
        <f>IFERROR(#REF!/GAMSstern!AP97,"")</f>
        <v/>
      </c>
      <c r="AR97" s="40" t="str">
        <f>IFERROR(#REF!/GAMSstern!AQ97,"")</f>
        <v/>
      </c>
      <c r="AS97" s="40" t="str">
        <f>IFERROR(#REF!/GAMSstern!AR97,"")</f>
        <v/>
      </c>
      <c r="AT97" s="40" t="str">
        <f>IFERROR(#REF!/GAMSstern!AS97,"")</f>
        <v/>
      </c>
      <c r="AU97" s="40" t="str">
        <f>IFERROR(#REF!/GAMSstern!AT97,"")</f>
        <v/>
      </c>
      <c r="AV97" s="40" t="str">
        <f>IFERROR(#REF!/GAMSstern!AU97,"")</f>
        <v/>
      </c>
      <c r="AW97" s="40" t="str">
        <f>IFERROR(#REF!/GAMSstern!AV97,"")</f>
        <v/>
      </c>
      <c r="AX97" s="40" t="str">
        <f>IFERROR(#REF!/GAMSstern!AW97,"")</f>
        <v/>
      </c>
      <c r="AY97" s="40" t="str">
        <f>IFERROR(#REF!/GAMSstern!AX97,"")</f>
        <v/>
      </c>
      <c r="AZ97" s="40" t="str">
        <f>IFERROR(#REF!/GAMSstern!AY97,"")</f>
        <v/>
      </c>
      <c r="BA97" s="40" t="str">
        <f>IFERROR(#REF!/GAMSstern!AZ97,"")</f>
        <v/>
      </c>
      <c r="BB97" s="40" t="str">
        <f>IFERROR(#REF!/GAMSstern!BA97,"")</f>
        <v/>
      </c>
      <c r="BC97" s="40" t="str">
        <f>IFERROR(#REF!/GAMSstern!BB97,"")</f>
        <v/>
      </c>
      <c r="BD97" s="40" t="str">
        <f>IFERROR(#REF!/GAMSstern!BC97,"")</f>
        <v/>
      </c>
      <c r="BE97" s="40" t="str">
        <f>IFERROR(#REF!/GAMSstern!BD97,"")</f>
        <v/>
      </c>
      <c r="BF97" s="40" t="str">
        <f>IFERROR(#REF!/GAMSstern!BE97,"")</f>
        <v/>
      </c>
      <c r="BG97" s="40" t="str">
        <f>IFERROR(#REF!/GAMSstern!BF97,"")</f>
        <v/>
      </c>
      <c r="BH97" s="40" t="str">
        <f>IFERROR(#REF!/GAMSstern!BG97,"")</f>
        <v/>
      </c>
      <c r="BI97" s="40" t="str">
        <f>IFERROR(#REF!/GAMSstern!BH97,"")</f>
        <v/>
      </c>
      <c r="BJ97" s="40" t="str">
        <f>IFERROR(#REF!/GAMSstern!BI97,"")</f>
        <v/>
      </c>
    </row>
    <row r="98" spans="1:62" x14ac:dyDescent="0.15">
      <c r="A98" t="e">
        <f>#REF!</f>
        <v>#REF!</v>
      </c>
      <c r="B98" t="str">
        <f>GAMSbase!A98</f>
        <v>* CLIMATE MODULE</v>
      </c>
      <c r="C98" s="40" t="str">
        <f>IFERROR(#REF!/GAMSstern!B98,"")</f>
        <v/>
      </c>
      <c r="D98" s="40" t="str">
        <f>IFERROR(#REF!/GAMSstern!C98,"")</f>
        <v/>
      </c>
      <c r="E98" s="40" t="str">
        <f>IFERROR(#REF!/GAMSstern!D98,"")</f>
        <v/>
      </c>
      <c r="F98" s="40" t="str">
        <f>IFERROR(#REF!/GAMSstern!E98,"")</f>
        <v/>
      </c>
      <c r="G98" s="40" t="str">
        <f>IFERROR(#REF!/GAMSstern!F98,"")</f>
        <v/>
      </c>
      <c r="H98" s="40" t="str">
        <f>IFERROR(#REF!/GAMSstern!G98,"")</f>
        <v/>
      </c>
      <c r="I98" s="40" t="str">
        <f>IFERROR(#REF!/GAMSstern!H98,"")</f>
        <v/>
      </c>
      <c r="J98" s="40" t="str">
        <f>IFERROR(#REF!/GAMSstern!I98,"")</f>
        <v/>
      </c>
      <c r="K98" s="40" t="str">
        <f>IFERROR(#REF!/GAMSstern!J98,"")</f>
        <v/>
      </c>
      <c r="L98" s="40" t="str">
        <f>IFERROR(#REF!/GAMSstern!K98,"")</f>
        <v/>
      </c>
      <c r="M98" s="40" t="str">
        <f>IFERROR(#REF!/GAMSstern!L98,"")</f>
        <v/>
      </c>
      <c r="N98" s="40" t="str">
        <f>IFERROR(#REF!/GAMSstern!M98,"")</f>
        <v/>
      </c>
      <c r="O98" s="40" t="str">
        <f>IFERROR(#REF!/GAMSstern!N98,"")</f>
        <v/>
      </c>
      <c r="P98" s="40" t="str">
        <f>IFERROR(#REF!/GAMSstern!O98,"")</f>
        <v/>
      </c>
      <c r="Q98" s="40" t="str">
        <f>IFERROR(#REF!/GAMSstern!P98,"")</f>
        <v/>
      </c>
      <c r="R98" s="40" t="str">
        <f>IFERROR(#REF!/GAMSstern!Q98,"")</f>
        <v/>
      </c>
      <c r="S98" s="40" t="str">
        <f>IFERROR(#REF!/GAMSstern!R98,"")</f>
        <v/>
      </c>
      <c r="T98" s="40" t="str">
        <f>IFERROR(#REF!/GAMSstern!S98,"")</f>
        <v/>
      </c>
      <c r="U98" s="40" t="str">
        <f>IFERROR(#REF!/GAMSstern!T98,"")</f>
        <v/>
      </c>
      <c r="V98" s="40" t="str">
        <f>IFERROR(#REF!/GAMSstern!U98,"")</f>
        <v/>
      </c>
      <c r="W98" s="40" t="str">
        <f>IFERROR(#REF!/GAMSstern!V98,"")</f>
        <v/>
      </c>
      <c r="X98" s="40" t="str">
        <f>IFERROR(#REF!/GAMSstern!W98,"")</f>
        <v/>
      </c>
      <c r="Y98" s="40" t="str">
        <f>IFERROR(#REF!/GAMSstern!X98,"")</f>
        <v/>
      </c>
      <c r="Z98" s="40" t="str">
        <f>IFERROR(#REF!/GAMSstern!Y98,"")</f>
        <v/>
      </c>
      <c r="AA98" s="40" t="str">
        <f>IFERROR(#REF!/GAMSstern!Z98,"")</f>
        <v/>
      </c>
      <c r="AB98" s="40" t="str">
        <f>IFERROR(#REF!/GAMSstern!AA98,"")</f>
        <v/>
      </c>
      <c r="AC98" s="40" t="str">
        <f>IFERROR(#REF!/GAMSstern!AB98,"")</f>
        <v/>
      </c>
      <c r="AD98" s="40" t="str">
        <f>IFERROR(#REF!/GAMSstern!AC98,"")</f>
        <v/>
      </c>
      <c r="AE98" s="40" t="str">
        <f>IFERROR(#REF!/GAMSstern!AD98,"")</f>
        <v/>
      </c>
      <c r="AF98" s="40" t="str">
        <f>IFERROR(#REF!/GAMSstern!AE98,"")</f>
        <v/>
      </c>
      <c r="AG98" s="40" t="str">
        <f>IFERROR(#REF!/GAMSstern!AF98,"")</f>
        <v/>
      </c>
      <c r="AH98" s="40" t="str">
        <f>IFERROR(#REF!/GAMSstern!AG98,"")</f>
        <v/>
      </c>
      <c r="AI98" s="40" t="str">
        <f>IFERROR(#REF!/GAMSstern!AH98,"")</f>
        <v/>
      </c>
      <c r="AJ98" s="40" t="str">
        <f>IFERROR(#REF!/GAMSstern!AI98,"")</f>
        <v/>
      </c>
      <c r="AK98" s="40" t="str">
        <f>IFERROR(#REF!/GAMSstern!AJ98,"")</f>
        <v/>
      </c>
      <c r="AL98" s="40" t="str">
        <f>IFERROR(#REF!/GAMSstern!AK98,"")</f>
        <v/>
      </c>
      <c r="AM98" s="40" t="str">
        <f>IFERROR(#REF!/GAMSstern!AL98,"")</f>
        <v/>
      </c>
      <c r="AN98" s="40" t="str">
        <f>IFERROR(#REF!/GAMSstern!AM98,"")</f>
        <v/>
      </c>
      <c r="AO98" s="40" t="str">
        <f>IFERROR(#REF!/GAMSstern!AN98,"")</f>
        <v/>
      </c>
      <c r="AP98" s="40" t="str">
        <f>IFERROR(#REF!/GAMSstern!AO98,"")</f>
        <v/>
      </c>
      <c r="AQ98" s="40" t="str">
        <f>IFERROR(#REF!/GAMSstern!AP98,"")</f>
        <v/>
      </c>
      <c r="AR98" s="40" t="str">
        <f>IFERROR(#REF!/GAMSstern!AQ98,"")</f>
        <v/>
      </c>
      <c r="AS98" s="40" t="str">
        <f>IFERROR(#REF!/GAMSstern!AR98,"")</f>
        <v/>
      </c>
      <c r="AT98" s="40" t="str">
        <f>IFERROR(#REF!/GAMSstern!AS98,"")</f>
        <v/>
      </c>
      <c r="AU98" s="40" t="str">
        <f>IFERROR(#REF!/GAMSstern!AT98,"")</f>
        <v/>
      </c>
      <c r="AV98" s="40" t="str">
        <f>IFERROR(#REF!/GAMSstern!AU98,"")</f>
        <v/>
      </c>
      <c r="AW98" s="40" t="str">
        <f>IFERROR(#REF!/GAMSstern!AV98,"")</f>
        <v/>
      </c>
      <c r="AX98" s="40" t="str">
        <f>IFERROR(#REF!/GAMSstern!AW98,"")</f>
        <v/>
      </c>
      <c r="AY98" s="40" t="str">
        <f>IFERROR(#REF!/GAMSstern!AX98,"")</f>
        <v/>
      </c>
      <c r="AZ98" s="40" t="str">
        <f>IFERROR(#REF!/GAMSstern!AY98,"")</f>
        <v/>
      </c>
      <c r="BA98" s="40" t="str">
        <f>IFERROR(#REF!/GAMSstern!AZ98,"")</f>
        <v/>
      </c>
      <c r="BB98" s="40" t="str">
        <f>IFERROR(#REF!/GAMSstern!BA98,"")</f>
        <v/>
      </c>
      <c r="BC98" s="40" t="str">
        <f>IFERROR(#REF!/GAMSstern!BB98,"")</f>
        <v/>
      </c>
      <c r="BD98" s="40" t="str">
        <f>IFERROR(#REF!/GAMSstern!BC98,"")</f>
        <v/>
      </c>
      <c r="BE98" s="40" t="str">
        <f>IFERROR(#REF!/GAMSstern!BD98,"")</f>
        <v/>
      </c>
      <c r="BF98" s="40" t="str">
        <f>IFERROR(#REF!/GAMSstern!BE98,"")</f>
        <v/>
      </c>
      <c r="BG98" s="40" t="str">
        <f>IFERROR(#REF!/GAMSstern!BF98,"")</f>
        <v/>
      </c>
      <c r="BH98" s="40" t="str">
        <f>IFERROR(#REF!/GAMSstern!BG98,"")</f>
        <v/>
      </c>
      <c r="BI98" s="40" t="str">
        <f>IFERROR(#REF!/GAMSstern!BH98,"")</f>
        <v/>
      </c>
      <c r="BJ98" s="40" t="str">
        <f>IFERROR(#REF!/GAMSstern!BI98,"")</f>
        <v/>
      </c>
    </row>
    <row r="99" spans="1:62" x14ac:dyDescent="0.15">
      <c r="A99" t="e">
        <f>#REF!</f>
        <v>#REF!</v>
      </c>
      <c r="B99" t="str">
        <f>GAMSbase!A99</f>
        <v>Atmospheric Temperature (deg C above preindustrial)</v>
      </c>
      <c r="C99" s="40" t="str">
        <f>IFERROR(#REF!/GAMSstern!B99,"")</f>
        <v/>
      </c>
      <c r="D99" s="40" t="str">
        <f>IFERROR(#REF!/GAMSstern!C99,"")</f>
        <v/>
      </c>
      <c r="E99" s="40" t="str">
        <f>IFERROR(#REF!/GAMSstern!D99,"")</f>
        <v/>
      </c>
      <c r="F99" s="40" t="str">
        <f>IFERROR(#REF!/GAMSstern!E99,"")</f>
        <v/>
      </c>
      <c r="G99" s="40" t="str">
        <f>IFERROR(#REF!/GAMSstern!F99,"")</f>
        <v/>
      </c>
      <c r="H99" s="40" t="str">
        <f>IFERROR(#REF!/GAMSstern!G99,"")</f>
        <v/>
      </c>
      <c r="I99" s="40" t="str">
        <f>IFERROR(#REF!/GAMSstern!H99,"")</f>
        <v/>
      </c>
      <c r="J99" s="40" t="str">
        <f>IFERROR(#REF!/GAMSstern!I99,"")</f>
        <v/>
      </c>
      <c r="K99" s="40" t="str">
        <f>IFERROR(#REF!/GAMSstern!J99,"")</f>
        <v/>
      </c>
      <c r="L99" s="40" t="str">
        <f>IFERROR(#REF!/GAMSstern!K99,"")</f>
        <v/>
      </c>
      <c r="M99" s="40" t="str">
        <f>IFERROR(#REF!/GAMSstern!L99,"")</f>
        <v/>
      </c>
      <c r="N99" s="40" t="str">
        <f>IFERROR(#REF!/GAMSstern!M99,"")</f>
        <v/>
      </c>
      <c r="O99" s="40" t="str">
        <f>IFERROR(#REF!/GAMSstern!N99,"")</f>
        <v/>
      </c>
      <c r="P99" s="40" t="str">
        <f>IFERROR(#REF!/GAMSstern!O99,"")</f>
        <v/>
      </c>
      <c r="Q99" s="40" t="str">
        <f>IFERROR(#REF!/GAMSstern!P99,"")</f>
        <v/>
      </c>
      <c r="R99" s="40" t="str">
        <f>IFERROR(#REF!/GAMSstern!Q99,"")</f>
        <v/>
      </c>
      <c r="S99" s="40" t="str">
        <f>IFERROR(#REF!/GAMSstern!R99,"")</f>
        <v/>
      </c>
      <c r="T99" s="40" t="str">
        <f>IFERROR(#REF!/GAMSstern!S99,"")</f>
        <v/>
      </c>
      <c r="U99" s="40" t="str">
        <f>IFERROR(#REF!/GAMSstern!T99,"")</f>
        <v/>
      </c>
      <c r="V99" s="40" t="str">
        <f>IFERROR(#REF!/GAMSstern!U99,"")</f>
        <v/>
      </c>
      <c r="W99" s="40" t="str">
        <f>IFERROR(#REF!/GAMSstern!V99,"")</f>
        <v/>
      </c>
      <c r="X99" s="40" t="str">
        <f>IFERROR(#REF!/GAMSstern!W99,"")</f>
        <v/>
      </c>
      <c r="Y99" s="40" t="str">
        <f>IFERROR(#REF!/GAMSstern!X99,"")</f>
        <v/>
      </c>
      <c r="Z99" s="40" t="str">
        <f>IFERROR(#REF!/GAMSstern!Y99,"")</f>
        <v/>
      </c>
      <c r="AA99" s="40" t="str">
        <f>IFERROR(#REF!/GAMSstern!Z99,"")</f>
        <v/>
      </c>
      <c r="AB99" s="40" t="str">
        <f>IFERROR(#REF!/GAMSstern!AA99,"")</f>
        <v/>
      </c>
      <c r="AC99" s="40" t="str">
        <f>IFERROR(#REF!/GAMSstern!AB99,"")</f>
        <v/>
      </c>
      <c r="AD99" s="40" t="str">
        <f>IFERROR(#REF!/GAMSstern!AC99,"")</f>
        <v/>
      </c>
      <c r="AE99" s="40" t="str">
        <f>IFERROR(#REF!/GAMSstern!AD99,"")</f>
        <v/>
      </c>
      <c r="AF99" s="40" t="str">
        <f>IFERROR(#REF!/GAMSstern!AE99,"")</f>
        <v/>
      </c>
      <c r="AG99" s="40" t="str">
        <f>IFERROR(#REF!/GAMSstern!AF99,"")</f>
        <v/>
      </c>
      <c r="AH99" s="40" t="str">
        <f>IFERROR(#REF!/GAMSstern!AG99,"")</f>
        <v/>
      </c>
      <c r="AI99" s="40" t="str">
        <f>IFERROR(#REF!/GAMSstern!AH99,"")</f>
        <v/>
      </c>
      <c r="AJ99" s="40" t="str">
        <f>IFERROR(#REF!/GAMSstern!AI99,"")</f>
        <v/>
      </c>
      <c r="AK99" s="40" t="str">
        <f>IFERROR(#REF!/GAMSstern!AJ99,"")</f>
        <v/>
      </c>
      <c r="AL99" s="40" t="str">
        <f>IFERROR(#REF!/GAMSstern!AK99,"")</f>
        <v/>
      </c>
      <c r="AM99" s="40" t="str">
        <f>IFERROR(#REF!/GAMSstern!AL99,"")</f>
        <v/>
      </c>
      <c r="AN99" s="40" t="str">
        <f>IFERROR(#REF!/GAMSstern!AM99,"")</f>
        <v/>
      </c>
      <c r="AO99" s="40" t="str">
        <f>IFERROR(#REF!/GAMSstern!AN99,"")</f>
        <v/>
      </c>
      <c r="AP99" s="40" t="str">
        <f>IFERROR(#REF!/GAMSstern!AO99,"")</f>
        <v/>
      </c>
      <c r="AQ99" s="40" t="str">
        <f>IFERROR(#REF!/GAMSstern!AP99,"")</f>
        <v/>
      </c>
      <c r="AR99" s="40" t="str">
        <f>IFERROR(#REF!/GAMSstern!AQ99,"")</f>
        <v/>
      </c>
      <c r="AS99" s="40" t="str">
        <f>IFERROR(#REF!/GAMSstern!AR99,"")</f>
        <v/>
      </c>
      <c r="AT99" s="40" t="str">
        <f>IFERROR(#REF!/GAMSstern!AS99,"")</f>
        <v/>
      </c>
      <c r="AU99" s="40" t="str">
        <f>IFERROR(#REF!/GAMSstern!AT99,"")</f>
        <v/>
      </c>
      <c r="AV99" s="40" t="str">
        <f>IFERROR(#REF!/GAMSstern!AU99,"")</f>
        <v/>
      </c>
      <c r="AW99" s="40" t="str">
        <f>IFERROR(#REF!/GAMSstern!AV99,"")</f>
        <v/>
      </c>
      <c r="AX99" s="40" t="str">
        <f>IFERROR(#REF!/GAMSstern!AW99,"")</f>
        <v/>
      </c>
      <c r="AY99" s="40" t="str">
        <f>IFERROR(#REF!/GAMSstern!AX99,"")</f>
        <v/>
      </c>
      <c r="AZ99" s="40" t="str">
        <f>IFERROR(#REF!/GAMSstern!AY99,"")</f>
        <v/>
      </c>
      <c r="BA99" s="40" t="str">
        <f>IFERROR(#REF!/GAMSstern!AZ99,"")</f>
        <v/>
      </c>
      <c r="BB99" s="40" t="str">
        <f>IFERROR(#REF!/GAMSstern!BA99,"")</f>
        <v/>
      </c>
      <c r="BC99" s="40" t="str">
        <f>IFERROR(#REF!/GAMSstern!BB99,"")</f>
        <v/>
      </c>
      <c r="BD99" s="40" t="str">
        <f>IFERROR(#REF!/GAMSstern!BC99,"")</f>
        <v/>
      </c>
      <c r="BE99" s="40" t="str">
        <f>IFERROR(#REF!/GAMSstern!BD99,"")</f>
        <v/>
      </c>
      <c r="BF99" s="40" t="str">
        <f>IFERROR(#REF!/GAMSstern!BE99,"")</f>
        <v/>
      </c>
      <c r="BG99" s="40" t="str">
        <f>IFERROR(#REF!/GAMSstern!BF99,"")</f>
        <v/>
      </c>
      <c r="BH99" s="40" t="str">
        <f>IFERROR(#REF!/GAMSstern!BG99,"")</f>
        <v/>
      </c>
      <c r="BI99" s="40" t="str">
        <f>IFERROR(#REF!/GAMSstern!BH99,"")</f>
        <v/>
      </c>
      <c r="BJ99" s="40" t="str">
        <f>IFERROR(#REF!/GAMSstern!BI99,"")</f>
        <v/>
      </c>
    </row>
    <row r="100" spans="1:62" x14ac:dyDescent="0.1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IFERROR(#REF!/GAMSstern!B100,"")</f>
        <v/>
      </c>
      <c r="D100" s="40" t="str">
        <f>IFERROR(#REF!/GAMSstern!C100,"")</f>
        <v/>
      </c>
      <c r="E100" s="40" t="str">
        <f>IFERROR(#REF!/GAMSstern!D100,"")</f>
        <v/>
      </c>
      <c r="F100" s="40" t="str">
        <f>IFERROR(#REF!/GAMSstern!E100,"")</f>
        <v/>
      </c>
      <c r="G100" s="40" t="str">
        <f>IFERROR(#REF!/GAMSstern!F100,"")</f>
        <v/>
      </c>
      <c r="H100" s="40" t="str">
        <f>IFERROR(#REF!/GAMSstern!G100,"")</f>
        <v/>
      </c>
      <c r="I100" s="40" t="str">
        <f>IFERROR(#REF!/GAMSstern!H100,"")</f>
        <v/>
      </c>
      <c r="J100" s="40" t="str">
        <f>IFERROR(#REF!/GAMSstern!I100,"")</f>
        <v/>
      </c>
      <c r="K100" s="40" t="str">
        <f>IFERROR(#REF!/GAMSstern!J100,"")</f>
        <v/>
      </c>
      <c r="L100" s="40" t="str">
        <f>IFERROR(#REF!/GAMSstern!K100,"")</f>
        <v/>
      </c>
      <c r="M100" s="40" t="str">
        <f>IFERROR(#REF!/GAMSstern!L100,"")</f>
        <v/>
      </c>
      <c r="N100" s="40" t="str">
        <f>IFERROR(#REF!/GAMSstern!M100,"")</f>
        <v/>
      </c>
      <c r="O100" s="40" t="str">
        <f>IFERROR(#REF!/GAMSstern!N100,"")</f>
        <v/>
      </c>
      <c r="P100" s="40" t="str">
        <f>IFERROR(#REF!/GAMSstern!O100,"")</f>
        <v/>
      </c>
      <c r="Q100" s="40" t="str">
        <f>IFERROR(#REF!/GAMSstern!P100,"")</f>
        <v/>
      </c>
      <c r="R100" s="40" t="str">
        <f>IFERROR(#REF!/GAMSstern!Q100,"")</f>
        <v/>
      </c>
      <c r="S100" s="40" t="str">
        <f>IFERROR(#REF!/GAMSstern!R100,"")</f>
        <v/>
      </c>
      <c r="T100" s="40" t="str">
        <f>IFERROR(#REF!/GAMSstern!S100,"")</f>
        <v/>
      </c>
      <c r="U100" s="40" t="str">
        <f>IFERROR(#REF!/GAMSstern!T100,"")</f>
        <v/>
      </c>
      <c r="V100" s="40" t="str">
        <f>IFERROR(#REF!/GAMSstern!U100,"")</f>
        <v/>
      </c>
      <c r="W100" s="40" t="str">
        <f>IFERROR(#REF!/GAMSstern!V100,"")</f>
        <v/>
      </c>
      <c r="X100" s="40" t="str">
        <f>IFERROR(#REF!/GAMSstern!W100,"")</f>
        <v/>
      </c>
      <c r="Y100" s="40" t="str">
        <f>IFERROR(#REF!/GAMSstern!X100,"")</f>
        <v/>
      </c>
      <c r="Z100" s="40" t="str">
        <f>IFERROR(#REF!/GAMSstern!Y100,"")</f>
        <v/>
      </c>
      <c r="AA100" s="40" t="str">
        <f>IFERROR(#REF!/GAMSstern!Z100,"")</f>
        <v/>
      </c>
      <c r="AB100" s="40" t="str">
        <f>IFERROR(#REF!/GAMSstern!AA100,"")</f>
        <v/>
      </c>
      <c r="AC100" s="40" t="str">
        <f>IFERROR(#REF!/GAMSstern!AB100,"")</f>
        <v/>
      </c>
      <c r="AD100" s="40" t="str">
        <f>IFERROR(#REF!/GAMSstern!AC100,"")</f>
        <v/>
      </c>
      <c r="AE100" s="40" t="str">
        <f>IFERROR(#REF!/GAMSstern!AD100,"")</f>
        <v/>
      </c>
      <c r="AF100" s="40" t="str">
        <f>IFERROR(#REF!/GAMSstern!AE100,"")</f>
        <v/>
      </c>
      <c r="AG100" s="40" t="str">
        <f>IFERROR(#REF!/GAMSstern!AF100,"")</f>
        <v/>
      </c>
      <c r="AH100" s="40" t="str">
        <f>IFERROR(#REF!/GAMSstern!AG100,"")</f>
        <v/>
      </c>
      <c r="AI100" s="40" t="str">
        <f>IFERROR(#REF!/GAMSstern!AH100,"")</f>
        <v/>
      </c>
      <c r="AJ100" s="40" t="str">
        <f>IFERROR(#REF!/GAMSstern!AI100,"")</f>
        <v/>
      </c>
      <c r="AK100" s="40" t="str">
        <f>IFERROR(#REF!/GAMSstern!AJ100,"")</f>
        <v/>
      </c>
      <c r="AL100" s="40" t="str">
        <f>IFERROR(#REF!/GAMSstern!AK100,"")</f>
        <v/>
      </c>
      <c r="AM100" s="40" t="str">
        <f>IFERROR(#REF!/GAMSstern!AL100,"")</f>
        <v/>
      </c>
      <c r="AN100" s="40" t="str">
        <f>IFERROR(#REF!/GAMSstern!AM100,"")</f>
        <v/>
      </c>
      <c r="AO100" s="40" t="str">
        <f>IFERROR(#REF!/GAMSstern!AN100,"")</f>
        <v/>
      </c>
      <c r="AP100" s="40" t="str">
        <f>IFERROR(#REF!/GAMSstern!AO100,"")</f>
        <v/>
      </c>
      <c r="AQ100" s="40" t="str">
        <f>IFERROR(#REF!/GAMSstern!AP100,"")</f>
        <v/>
      </c>
      <c r="AR100" s="40" t="str">
        <f>IFERROR(#REF!/GAMSstern!AQ100,"")</f>
        <v/>
      </c>
      <c r="AS100" s="40" t="str">
        <f>IFERROR(#REF!/GAMSstern!AR100,"")</f>
        <v/>
      </c>
      <c r="AT100" s="40" t="str">
        <f>IFERROR(#REF!/GAMSstern!AS100,"")</f>
        <v/>
      </c>
      <c r="AU100" s="40" t="str">
        <f>IFERROR(#REF!/GAMSstern!AT100,"")</f>
        <v/>
      </c>
      <c r="AV100" s="40" t="str">
        <f>IFERROR(#REF!/GAMSstern!AU100,"")</f>
        <v/>
      </c>
      <c r="AW100" s="40" t="str">
        <f>IFERROR(#REF!/GAMSstern!AV100,"")</f>
        <v/>
      </c>
      <c r="AX100" s="40" t="str">
        <f>IFERROR(#REF!/GAMSstern!AW100,"")</f>
        <v/>
      </c>
      <c r="AY100" s="40" t="str">
        <f>IFERROR(#REF!/GAMSstern!AX100,"")</f>
        <v/>
      </c>
      <c r="AZ100" s="40" t="str">
        <f>IFERROR(#REF!/GAMSstern!AY100,"")</f>
        <v/>
      </c>
      <c r="BA100" s="40" t="str">
        <f>IFERROR(#REF!/GAMSstern!AZ100,"")</f>
        <v/>
      </c>
      <c r="BB100" s="40" t="str">
        <f>IFERROR(#REF!/GAMSstern!BA100,"")</f>
        <v/>
      </c>
      <c r="BC100" s="40" t="str">
        <f>IFERROR(#REF!/GAMSstern!BB100,"")</f>
        <v/>
      </c>
      <c r="BD100" s="40" t="str">
        <f>IFERROR(#REF!/GAMSstern!BC100,"")</f>
        <v/>
      </c>
      <c r="BE100" s="40" t="str">
        <f>IFERROR(#REF!/GAMSstern!BD100,"")</f>
        <v/>
      </c>
      <c r="BF100" s="40" t="str">
        <f>IFERROR(#REF!/GAMSstern!BE100,"")</f>
        <v/>
      </c>
      <c r="BG100" s="40" t="str">
        <f>IFERROR(#REF!/GAMSstern!BF100,"")</f>
        <v/>
      </c>
      <c r="BH100" s="40" t="str">
        <f>IFERROR(#REF!/GAMSstern!BG100,"")</f>
        <v/>
      </c>
      <c r="BI100" s="40" t="str">
        <f>IFERROR(#REF!/GAMSstern!BH100,"")</f>
        <v/>
      </c>
      <c r="BJ100" s="40" t="str">
        <f>IFERROR(#REF!/GAMSstern!BI100,"")</f>
        <v/>
      </c>
    </row>
    <row r="101" spans="1:62" x14ac:dyDescent="0.15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IFERROR(#REF!/GAMSstern!B101,"")</f>
        <v/>
      </c>
      <c r="D101" s="40" t="str">
        <f>IFERROR(#REF!/GAMSstern!C101,"")</f>
        <v/>
      </c>
      <c r="E101" s="40" t="str">
        <f>IFERROR(#REF!/GAMSstern!D101,"")</f>
        <v/>
      </c>
      <c r="F101" s="40" t="str">
        <f>IFERROR(#REF!/GAMSstern!E101,"")</f>
        <v/>
      </c>
      <c r="G101" s="40" t="str">
        <f>IFERROR(#REF!/GAMSstern!F101,"")</f>
        <v/>
      </c>
      <c r="H101" s="40" t="str">
        <f>IFERROR(#REF!/GAMSstern!G101,"")</f>
        <v/>
      </c>
      <c r="I101" s="40" t="str">
        <f>IFERROR(#REF!/GAMSstern!H101,"")</f>
        <v/>
      </c>
      <c r="J101" s="40" t="str">
        <f>IFERROR(#REF!/GAMSstern!I101,"")</f>
        <v/>
      </c>
      <c r="K101" s="40" t="str">
        <f>IFERROR(#REF!/GAMSstern!J101,"")</f>
        <v/>
      </c>
      <c r="L101" s="40" t="str">
        <f>IFERROR(#REF!/GAMSstern!K101,"")</f>
        <v/>
      </c>
      <c r="M101" s="40" t="str">
        <f>IFERROR(#REF!/GAMSstern!L101,"")</f>
        <v/>
      </c>
      <c r="N101" s="40" t="str">
        <f>IFERROR(#REF!/GAMSstern!M101,"")</f>
        <v/>
      </c>
      <c r="O101" s="40" t="str">
        <f>IFERROR(#REF!/GAMSstern!N101,"")</f>
        <v/>
      </c>
      <c r="P101" s="40" t="str">
        <f>IFERROR(#REF!/GAMSstern!O101,"")</f>
        <v/>
      </c>
      <c r="Q101" s="40" t="str">
        <f>IFERROR(#REF!/GAMSstern!P101,"")</f>
        <v/>
      </c>
      <c r="R101" s="40" t="str">
        <f>IFERROR(#REF!/GAMSstern!Q101,"")</f>
        <v/>
      </c>
      <c r="S101" s="40" t="str">
        <f>IFERROR(#REF!/GAMSstern!R101,"")</f>
        <v/>
      </c>
      <c r="T101" s="40" t="str">
        <f>IFERROR(#REF!/GAMSstern!S101,"")</f>
        <v/>
      </c>
      <c r="U101" s="40" t="str">
        <f>IFERROR(#REF!/GAMSstern!T101,"")</f>
        <v/>
      </c>
      <c r="V101" s="40" t="str">
        <f>IFERROR(#REF!/GAMSstern!U101,"")</f>
        <v/>
      </c>
      <c r="W101" s="40" t="str">
        <f>IFERROR(#REF!/GAMSstern!V101,"")</f>
        <v/>
      </c>
      <c r="X101" s="40" t="str">
        <f>IFERROR(#REF!/GAMSstern!W101,"")</f>
        <v/>
      </c>
      <c r="Y101" s="40" t="str">
        <f>IFERROR(#REF!/GAMSstern!X101,"")</f>
        <v/>
      </c>
      <c r="Z101" s="40" t="str">
        <f>IFERROR(#REF!/GAMSstern!Y101,"")</f>
        <v/>
      </c>
      <c r="AA101" s="40" t="str">
        <f>IFERROR(#REF!/GAMSstern!Z101,"")</f>
        <v/>
      </c>
      <c r="AB101" s="40" t="str">
        <f>IFERROR(#REF!/GAMSstern!AA101,"")</f>
        <v/>
      </c>
      <c r="AC101" s="40" t="str">
        <f>IFERROR(#REF!/GAMSstern!AB101,"")</f>
        <v/>
      </c>
      <c r="AD101" s="40" t="str">
        <f>IFERROR(#REF!/GAMSstern!AC101,"")</f>
        <v/>
      </c>
      <c r="AE101" s="40" t="str">
        <f>IFERROR(#REF!/GAMSstern!AD101,"")</f>
        <v/>
      </c>
      <c r="AF101" s="40" t="str">
        <f>IFERROR(#REF!/GAMSstern!AE101,"")</f>
        <v/>
      </c>
      <c r="AG101" s="40" t="str">
        <f>IFERROR(#REF!/GAMSstern!AF101,"")</f>
        <v/>
      </c>
      <c r="AH101" s="40" t="str">
        <f>IFERROR(#REF!/GAMSstern!AG101,"")</f>
        <v/>
      </c>
      <c r="AI101" s="40" t="str">
        <f>IFERROR(#REF!/GAMSstern!AH101,"")</f>
        <v/>
      </c>
      <c r="AJ101" s="40" t="str">
        <f>IFERROR(#REF!/GAMSstern!AI101,"")</f>
        <v/>
      </c>
      <c r="AK101" s="40" t="str">
        <f>IFERROR(#REF!/GAMSstern!AJ101,"")</f>
        <v/>
      </c>
      <c r="AL101" s="40" t="str">
        <f>IFERROR(#REF!/GAMSstern!AK101,"")</f>
        <v/>
      </c>
      <c r="AM101" s="40" t="str">
        <f>IFERROR(#REF!/GAMSstern!AL101,"")</f>
        <v/>
      </c>
      <c r="AN101" s="40" t="str">
        <f>IFERROR(#REF!/GAMSstern!AM101,"")</f>
        <v/>
      </c>
      <c r="AO101" s="40" t="str">
        <f>IFERROR(#REF!/GAMSstern!AN101,"")</f>
        <v/>
      </c>
      <c r="AP101" s="40" t="str">
        <f>IFERROR(#REF!/GAMSstern!AO101,"")</f>
        <v/>
      </c>
      <c r="AQ101" s="40" t="str">
        <f>IFERROR(#REF!/GAMSstern!AP101,"")</f>
        <v/>
      </c>
      <c r="AR101" s="40" t="str">
        <f>IFERROR(#REF!/GAMSstern!AQ101,"")</f>
        <v/>
      </c>
      <c r="AS101" s="40" t="str">
        <f>IFERROR(#REF!/GAMSstern!AR101,"")</f>
        <v/>
      </c>
      <c r="AT101" s="40" t="str">
        <f>IFERROR(#REF!/GAMSstern!AS101,"")</f>
        <v/>
      </c>
      <c r="AU101" s="40" t="str">
        <f>IFERROR(#REF!/GAMSstern!AT101,"")</f>
        <v/>
      </c>
      <c r="AV101" s="40" t="str">
        <f>IFERROR(#REF!/GAMSstern!AU101,"")</f>
        <v/>
      </c>
      <c r="AW101" s="40" t="str">
        <f>IFERROR(#REF!/GAMSstern!AV101,"")</f>
        <v/>
      </c>
      <c r="AX101" s="40" t="str">
        <f>IFERROR(#REF!/GAMSstern!AW101,"")</f>
        <v/>
      </c>
      <c r="AY101" s="40" t="str">
        <f>IFERROR(#REF!/GAMSstern!AX101,"")</f>
        <v/>
      </c>
      <c r="AZ101" s="40" t="str">
        <f>IFERROR(#REF!/GAMSstern!AY101,"")</f>
        <v/>
      </c>
      <c r="BA101" s="40" t="str">
        <f>IFERROR(#REF!/GAMSstern!AZ101,"")</f>
        <v/>
      </c>
      <c r="BB101" s="40" t="str">
        <f>IFERROR(#REF!/GAMSstern!BA101,"")</f>
        <v/>
      </c>
      <c r="BC101" s="40" t="str">
        <f>IFERROR(#REF!/GAMSstern!BB101,"")</f>
        <v/>
      </c>
      <c r="BD101" s="40" t="str">
        <f>IFERROR(#REF!/GAMSstern!BC101,"")</f>
        <v/>
      </c>
      <c r="BE101" s="40" t="str">
        <f>IFERROR(#REF!/GAMSstern!BD101,"")</f>
        <v/>
      </c>
      <c r="BF101" s="40" t="str">
        <f>IFERROR(#REF!/GAMSstern!BE101,"")</f>
        <v/>
      </c>
      <c r="BG101" s="40" t="str">
        <f>IFERROR(#REF!/GAMSstern!BF101,"")</f>
        <v/>
      </c>
      <c r="BH101" s="40" t="str">
        <f>IFERROR(#REF!/GAMSstern!BG101,"")</f>
        <v/>
      </c>
      <c r="BI101" s="40" t="str">
        <f>IFERROR(#REF!/GAMSstern!BH101,"")</f>
        <v/>
      </c>
      <c r="BJ101" s="40" t="str">
        <f>IFERROR(#REF!/GAMSstern!BI101,"")</f>
        <v/>
      </c>
    </row>
    <row r="102" spans="1:62" x14ac:dyDescent="0.15">
      <c r="A102" t="e">
        <f>#REF!</f>
        <v>#REF!</v>
      </c>
      <c r="B102" t="str">
        <f>GAMSbase!A102</f>
        <v>** Economic Endogenous Variables</v>
      </c>
      <c r="C102" s="40" t="str">
        <f>IFERROR(#REF!/GAMSstern!B102,"")</f>
        <v/>
      </c>
      <c r="D102" s="40" t="str">
        <f>IFERROR(#REF!/GAMSstern!C102,"")</f>
        <v/>
      </c>
      <c r="E102" s="40" t="str">
        <f>IFERROR(#REF!/GAMSstern!D102,"")</f>
        <v/>
      </c>
      <c r="F102" s="40" t="str">
        <f>IFERROR(#REF!/GAMSstern!E102,"")</f>
        <v/>
      </c>
      <c r="G102" s="40" t="str">
        <f>IFERROR(#REF!/GAMSstern!F102,"")</f>
        <v/>
      </c>
      <c r="H102" s="40" t="str">
        <f>IFERROR(#REF!/GAMSstern!G102,"")</f>
        <v/>
      </c>
      <c r="I102" s="40" t="str">
        <f>IFERROR(#REF!/GAMSstern!H102,"")</f>
        <v/>
      </c>
      <c r="J102" s="40" t="str">
        <f>IFERROR(#REF!/GAMSstern!I102,"")</f>
        <v/>
      </c>
      <c r="K102" s="40" t="str">
        <f>IFERROR(#REF!/GAMSstern!J102,"")</f>
        <v/>
      </c>
      <c r="L102" s="40" t="str">
        <f>IFERROR(#REF!/GAMSstern!K102,"")</f>
        <v/>
      </c>
      <c r="M102" s="40" t="str">
        <f>IFERROR(#REF!/GAMSstern!L102,"")</f>
        <v/>
      </c>
      <c r="N102" s="40" t="str">
        <f>IFERROR(#REF!/GAMSstern!M102,"")</f>
        <v/>
      </c>
      <c r="O102" s="40" t="str">
        <f>IFERROR(#REF!/GAMSstern!N102,"")</f>
        <v/>
      </c>
      <c r="P102" s="40" t="str">
        <f>IFERROR(#REF!/GAMSstern!O102,"")</f>
        <v/>
      </c>
      <c r="Q102" s="40" t="str">
        <f>IFERROR(#REF!/GAMSstern!P102,"")</f>
        <v/>
      </c>
      <c r="R102" s="40" t="str">
        <f>IFERROR(#REF!/GAMSstern!Q102,"")</f>
        <v/>
      </c>
      <c r="S102" s="40" t="str">
        <f>IFERROR(#REF!/GAMSstern!R102,"")</f>
        <v/>
      </c>
      <c r="T102" s="40" t="str">
        <f>IFERROR(#REF!/GAMSstern!S102,"")</f>
        <v/>
      </c>
      <c r="U102" s="40" t="str">
        <f>IFERROR(#REF!/GAMSstern!T102,"")</f>
        <v/>
      </c>
      <c r="V102" s="40" t="str">
        <f>IFERROR(#REF!/GAMSstern!U102,"")</f>
        <v/>
      </c>
      <c r="W102" s="40" t="str">
        <f>IFERROR(#REF!/GAMSstern!V102,"")</f>
        <v/>
      </c>
      <c r="X102" s="40" t="str">
        <f>IFERROR(#REF!/GAMSstern!W102,"")</f>
        <v/>
      </c>
      <c r="Y102" s="40" t="str">
        <f>IFERROR(#REF!/GAMSstern!X102,"")</f>
        <v/>
      </c>
      <c r="Z102" s="40" t="str">
        <f>IFERROR(#REF!/GAMSstern!Y102,"")</f>
        <v/>
      </c>
      <c r="AA102" s="40" t="str">
        <f>IFERROR(#REF!/GAMSstern!Z102,"")</f>
        <v/>
      </c>
      <c r="AB102" s="40" t="str">
        <f>IFERROR(#REF!/GAMSstern!AA102,"")</f>
        <v/>
      </c>
      <c r="AC102" s="40" t="str">
        <f>IFERROR(#REF!/GAMSstern!AB102,"")</f>
        <v/>
      </c>
      <c r="AD102" s="40" t="str">
        <f>IFERROR(#REF!/GAMSstern!AC102,"")</f>
        <v/>
      </c>
      <c r="AE102" s="40" t="str">
        <f>IFERROR(#REF!/GAMSstern!AD102,"")</f>
        <v/>
      </c>
      <c r="AF102" s="40" t="str">
        <f>IFERROR(#REF!/GAMSstern!AE102,"")</f>
        <v/>
      </c>
      <c r="AG102" s="40" t="str">
        <f>IFERROR(#REF!/GAMSstern!AF102,"")</f>
        <v/>
      </c>
      <c r="AH102" s="40" t="str">
        <f>IFERROR(#REF!/GAMSstern!AG102,"")</f>
        <v/>
      </c>
      <c r="AI102" s="40" t="str">
        <f>IFERROR(#REF!/GAMSstern!AH102,"")</f>
        <v/>
      </c>
      <c r="AJ102" s="40" t="str">
        <f>IFERROR(#REF!/GAMSstern!AI102,"")</f>
        <v/>
      </c>
      <c r="AK102" s="40" t="str">
        <f>IFERROR(#REF!/GAMSstern!AJ102,"")</f>
        <v/>
      </c>
      <c r="AL102" s="40" t="str">
        <f>IFERROR(#REF!/GAMSstern!AK102,"")</f>
        <v/>
      </c>
      <c r="AM102" s="40" t="str">
        <f>IFERROR(#REF!/GAMSstern!AL102,"")</f>
        <v/>
      </c>
      <c r="AN102" s="40" t="str">
        <f>IFERROR(#REF!/GAMSstern!AM102,"")</f>
        <v/>
      </c>
      <c r="AO102" s="40" t="str">
        <f>IFERROR(#REF!/GAMSstern!AN102,"")</f>
        <v/>
      </c>
      <c r="AP102" s="40" t="str">
        <f>IFERROR(#REF!/GAMSstern!AO102,"")</f>
        <v/>
      </c>
      <c r="AQ102" s="40" t="str">
        <f>IFERROR(#REF!/GAMSstern!AP102,"")</f>
        <v/>
      </c>
      <c r="AR102" s="40" t="str">
        <f>IFERROR(#REF!/GAMSstern!AQ102,"")</f>
        <v/>
      </c>
      <c r="AS102" s="40" t="str">
        <f>IFERROR(#REF!/GAMSstern!AR102,"")</f>
        <v/>
      </c>
      <c r="AT102" s="40" t="str">
        <f>IFERROR(#REF!/GAMSstern!AS102,"")</f>
        <v/>
      </c>
      <c r="AU102" s="40" t="str">
        <f>IFERROR(#REF!/GAMSstern!AT102,"")</f>
        <v/>
      </c>
      <c r="AV102" s="40" t="str">
        <f>IFERROR(#REF!/GAMSstern!AU102,"")</f>
        <v/>
      </c>
      <c r="AW102" s="40" t="str">
        <f>IFERROR(#REF!/GAMSstern!AV102,"")</f>
        <v/>
      </c>
      <c r="AX102" s="40" t="str">
        <f>IFERROR(#REF!/GAMSstern!AW102,"")</f>
        <v/>
      </c>
      <c r="AY102" s="40" t="str">
        <f>IFERROR(#REF!/GAMSstern!AX102,"")</f>
        <v/>
      </c>
      <c r="AZ102" s="40" t="str">
        <f>IFERROR(#REF!/GAMSstern!AY102,"")</f>
        <v/>
      </c>
      <c r="BA102" s="40" t="str">
        <f>IFERROR(#REF!/GAMSstern!AZ102,"")</f>
        <v/>
      </c>
      <c r="BB102" s="40" t="str">
        <f>IFERROR(#REF!/GAMSstern!BA102,"")</f>
        <v/>
      </c>
      <c r="BC102" s="40" t="str">
        <f>IFERROR(#REF!/GAMSstern!BB102,"")</f>
        <v/>
      </c>
      <c r="BD102" s="40" t="str">
        <f>IFERROR(#REF!/GAMSstern!BC102,"")</f>
        <v/>
      </c>
      <c r="BE102" s="40" t="str">
        <f>IFERROR(#REF!/GAMSstern!BD102,"")</f>
        <v/>
      </c>
      <c r="BF102" s="40" t="str">
        <f>IFERROR(#REF!/GAMSstern!BE102,"")</f>
        <v/>
      </c>
      <c r="BG102" s="40" t="str">
        <f>IFERROR(#REF!/GAMSstern!BF102,"")</f>
        <v/>
      </c>
      <c r="BH102" s="40" t="str">
        <f>IFERROR(#REF!/GAMSstern!BG102,"")</f>
        <v/>
      </c>
      <c r="BI102" s="40" t="str">
        <f>IFERROR(#REF!/GAMSstern!BH102,"")</f>
        <v/>
      </c>
      <c r="BJ102" s="40" t="str">
        <f>IFERROR(#REF!/GAMSstern!BI102,"")</f>
        <v/>
      </c>
    </row>
    <row r="103" spans="1:62" x14ac:dyDescent="0.15">
      <c r="A103" t="e">
        <f>#REF!</f>
        <v>#REF!</v>
      </c>
      <c r="B103" t="str">
        <f>GAMSbase!A103</f>
        <v>* OUTPUT</v>
      </c>
      <c r="C103" s="40" t="str">
        <f>IFERROR(#REF!/GAMSstern!B103,"")</f>
        <v/>
      </c>
      <c r="D103" s="40" t="str">
        <f>IFERROR(#REF!/GAMSstern!C103,"")</f>
        <v/>
      </c>
      <c r="E103" s="40" t="str">
        <f>IFERROR(#REF!/GAMSstern!D103,"")</f>
        <v/>
      </c>
      <c r="F103" s="40" t="str">
        <f>IFERROR(#REF!/GAMSstern!E103,"")</f>
        <v/>
      </c>
      <c r="G103" s="40" t="str">
        <f>IFERROR(#REF!/GAMSstern!F103,"")</f>
        <v/>
      </c>
      <c r="H103" s="40" t="str">
        <f>IFERROR(#REF!/GAMSstern!G103,"")</f>
        <v/>
      </c>
      <c r="I103" s="40" t="str">
        <f>IFERROR(#REF!/GAMSstern!H103,"")</f>
        <v/>
      </c>
      <c r="J103" s="40" t="str">
        <f>IFERROR(#REF!/GAMSstern!I103,"")</f>
        <v/>
      </c>
      <c r="K103" s="40" t="str">
        <f>IFERROR(#REF!/GAMSstern!J103,"")</f>
        <v/>
      </c>
      <c r="L103" s="40" t="str">
        <f>IFERROR(#REF!/GAMSstern!K103,"")</f>
        <v/>
      </c>
      <c r="M103" s="40" t="str">
        <f>IFERROR(#REF!/GAMSstern!L103,"")</f>
        <v/>
      </c>
      <c r="N103" s="40" t="str">
        <f>IFERROR(#REF!/GAMSstern!M103,"")</f>
        <v/>
      </c>
      <c r="O103" s="40" t="str">
        <f>IFERROR(#REF!/GAMSstern!N103,"")</f>
        <v/>
      </c>
      <c r="P103" s="40" t="str">
        <f>IFERROR(#REF!/GAMSstern!O103,"")</f>
        <v/>
      </c>
      <c r="Q103" s="40" t="str">
        <f>IFERROR(#REF!/GAMSstern!P103,"")</f>
        <v/>
      </c>
      <c r="R103" s="40" t="str">
        <f>IFERROR(#REF!/GAMSstern!Q103,"")</f>
        <v/>
      </c>
      <c r="S103" s="40" t="str">
        <f>IFERROR(#REF!/GAMSstern!R103,"")</f>
        <v/>
      </c>
      <c r="T103" s="40" t="str">
        <f>IFERROR(#REF!/GAMSstern!S103,"")</f>
        <v/>
      </c>
      <c r="U103" s="40" t="str">
        <f>IFERROR(#REF!/GAMSstern!T103,"")</f>
        <v/>
      </c>
      <c r="V103" s="40" t="str">
        <f>IFERROR(#REF!/GAMSstern!U103,"")</f>
        <v/>
      </c>
      <c r="W103" s="40" t="str">
        <f>IFERROR(#REF!/GAMSstern!V103,"")</f>
        <v/>
      </c>
      <c r="X103" s="40" t="str">
        <f>IFERROR(#REF!/GAMSstern!W103,"")</f>
        <v/>
      </c>
      <c r="Y103" s="40" t="str">
        <f>IFERROR(#REF!/GAMSstern!X103,"")</f>
        <v/>
      </c>
      <c r="Z103" s="40" t="str">
        <f>IFERROR(#REF!/GAMSstern!Y103,"")</f>
        <v/>
      </c>
      <c r="AA103" s="40" t="str">
        <f>IFERROR(#REF!/GAMSstern!Z103,"")</f>
        <v/>
      </c>
      <c r="AB103" s="40" t="str">
        <f>IFERROR(#REF!/GAMSstern!AA103,"")</f>
        <v/>
      </c>
      <c r="AC103" s="40" t="str">
        <f>IFERROR(#REF!/GAMSstern!AB103,"")</f>
        <v/>
      </c>
      <c r="AD103" s="40" t="str">
        <f>IFERROR(#REF!/GAMSstern!AC103,"")</f>
        <v/>
      </c>
      <c r="AE103" s="40" t="str">
        <f>IFERROR(#REF!/GAMSstern!AD103,"")</f>
        <v/>
      </c>
      <c r="AF103" s="40" t="str">
        <f>IFERROR(#REF!/GAMSstern!AE103,"")</f>
        <v/>
      </c>
      <c r="AG103" s="40" t="str">
        <f>IFERROR(#REF!/GAMSstern!AF103,"")</f>
        <v/>
      </c>
      <c r="AH103" s="40" t="str">
        <f>IFERROR(#REF!/GAMSstern!AG103,"")</f>
        <v/>
      </c>
      <c r="AI103" s="40" t="str">
        <f>IFERROR(#REF!/GAMSstern!AH103,"")</f>
        <v/>
      </c>
      <c r="AJ103" s="40" t="str">
        <f>IFERROR(#REF!/GAMSstern!AI103,"")</f>
        <v/>
      </c>
      <c r="AK103" s="40" t="str">
        <f>IFERROR(#REF!/GAMSstern!AJ103,"")</f>
        <v/>
      </c>
      <c r="AL103" s="40" t="str">
        <f>IFERROR(#REF!/GAMSstern!AK103,"")</f>
        <v/>
      </c>
      <c r="AM103" s="40" t="str">
        <f>IFERROR(#REF!/GAMSstern!AL103,"")</f>
        <v/>
      </c>
      <c r="AN103" s="40" t="str">
        <f>IFERROR(#REF!/GAMSstern!AM103,"")</f>
        <v/>
      </c>
      <c r="AO103" s="40" t="str">
        <f>IFERROR(#REF!/GAMSstern!AN103,"")</f>
        <v/>
      </c>
      <c r="AP103" s="40" t="str">
        <f>IFERROR(#REF!/GAMSstern!AO103,"")</f>
        <v/>
      </c>
      <c r="AQ103" s="40" t="str">
        <f>IFERROR(#REF!/GAMSstern!AP103,"")</f>
        <v/>
      </c>
      <c r="AR103" s="40" t="str">
        <f>IFERROR(#REF!/GAMSstern!AQ103,"")</f>
        <v/>
      </c>
      <c r="AS103" s="40" t="str">
        <f>IFERROR(#REF!/GAMSstern!AR103,"")</f>
        <v/>
      </c>
      <c r="AT103" s="40" t="str">
        <f>IFERROR(#REF!/GAMSstern!AS103,"")</f>
        <v/>
      </c>
      <c r="AU103" s="40" t="str">
        <f>IFERROR(#REF!/GAMSstern!AT103,"")</f>
        <v/>
      </c>
      <c r="AV103" s="40" t="str">
        <f>IFERROR(#REF!/GAMSstern!AU103,"")</f>
        <v/>
      </c>
      <c r="AW103" s="40" t="str">
        <f>IFERROR(#REF!/GAMSstern!AV103,"")</f>
        <v/>
      </c>
      <c r="AX103" s="40" t="str">
        <f>IFERROR(#REF!/GAMSstern!AW103,"")</f>
        <v/>
      </c>
      <c r="AY103" s="40" t="str">
        <f>IFERROR(#REF!/GAMSstern!AX103,"")</f>
        <v/>
      </c>
      <c r="AZ103" s="40" t="str">
        <f>IFERROR(#REF!/GAMSstern!AY103,"")</f>
        <v/>
      </c>
      <c r="BA103" s="40" t="str">
        <f>IFERROR(#REF!/GAMSstern!AZ103,"")</f>
        <v/>
      </c>
      <c r="BB103" s="40" t="str">
        <f>IFERROR(#REF!/GAMSstern!BA103,"")</f>
        <v/>
      </c>
      <c r="BC103" s="40" t="str">
        <f>IFERROR(#REF!/GAMSstern!BB103,"")</f>
        <v/>
      </c>
      <c r="BD103" s="40" t="str">
        <f>IFERROR(#REF!/GAMSstern!BC103,"")</f>
        <v/>
      </c>
      <c r="BE103" s="40" t="str">
        <f>IFERROR(#REF!/GAMSstern!BD103,"")</f>
        <v/>
      </c>
      <c r="BF103" s="40" t="str">
        <f>IFERROR(#REF!/GAMSstern!BE103,"")</f>
        <v/>
      </c>
      <c r="BG103" s="40" t="str">
        <f>IFERROR(#REF!/GAMSstern!BF103,"")</f>
        <v/>
      </c>
      <c r="BH103" s="40" t="str">
        <f>IFERROR(#REF!/GAMSstern!BG103,"")</f>
        <v/>
      </c>
      <c r="BI103" s="40" t="str">
        <f>IFERROR(#REF!/GAMSstern!BH103,"")</f>
        <v/>
      </c>
      <c r="BJ103" s="40" t="str">
        <f>IFERROR(#REF!/GAMSstern!BI103,"")</f>
        <v/>
      </c>
    </row>
    <row r="104" spans="1:62" x14ac:dyDescent="0.15">
      <c r="A104" t="e">
        <f>#REF!</f>
        <v>#REF!</v>
      </c>
      <c r="B104" t="str">
        <f>GAMSbase!A104</f>
        <v>Gross Output (trillion USD)</v>
      </c>
      <c r="C104" s="40" t="str">
        <f>IFERROR(#REF!/GAMSstern!B104,"")</f>
        <v/>
      </c>
      <c r="D104" s="40" t="str">
        <f>IFERROR(#REF!/GAMSstern!C104,"")</f>
        <v/>
      </c>
      <c r="E104" s="40" t="str">
        <f>IFERROR(#REF!/GAMSstern!D104,"")</f>
        <v/>
      </c>
      <c r="F104" s="40" t="str">
        <f>IFERROR(#REF!/GAMSstern!E104,"")</f>
        <v/>
      </c>
      <c r="G104" s="40" t="str">
        <f>IFERROR(#REF!/GAMSstern!F104,"")</f>
        <v/>
      </c>
      <c r="H104" s="40" t="str">
        <f>IFERROR(#REF!/GAMSstern!G104,"")</f>
        <v/>
      </c>
      <c r="I104" s="40" t="str">
        <f>IFERROR(#REF!/GAMSstern!H104,"")</f>
        <v/>
      </c>
      <c r="J104" s="40" t="str">
        <f>IFERROR(#REF!/GAMSstern!I104,"")</f>
        <v/>
      </c>
      <c r="K104" s="40" t="str">
        <f>IFERROR(#REF!/GAMSstern!J104,"")</f>
        <v/>
      </c>
      <c r="L104" s="40" t="str">
        <f>IFERROR(#REF!/GAMSstern!K104,"")</f>
        <v/>
      </c>
      <c r="M104" s="40" t="str">
        <f>IFERROR(#REF!/GAMSstern!L104,"")</f>
        <v/>
      </c>
      <c r="N104" s="40" t="str">
        <f>IFERROR(#REF!/GAMSstern!M104,"")</f>
        <v/>
      </c>
      <c r="O104" s="40" t="str">
        <f>IFERROR(#REF!/GAMSstern!N104,"")</f>
        <v/>
      </c>
      <c r="P104" s="40" t="str">
        <f>IFERROR(#REF!/GAMSstern!O104,"")</f>
        <v/>
      </c>
      <c r="Q104" s="40" t="str">
        <f>IFERROR(#REF!/GAMSstern!P104,"")</f>
        <v/>
      </c>
      <c r="R104" s="40" t="str">
        <f>IFERROR(#REF!/GAMSstern!Q104,"")</f>
        <v/>
      </c>
      <c r="S104" s="40" t="str">
        <f>IFERROR(#REF!/GAMSstern!R104,"")</f>
        <v/>
      </c>
      <c r="T104" s="40" t="str">
        <f>IFERROR(#REF!/GAMSstern!S104,"")</f>
        <v/>
      </c>
      <c r="U104" s="40" t="str">
        <f>IFERROR(#REF!/GAMSstern!T104,"")</f>
        <v/>
      </c>
      <c r="V104" s="40" t="str">
        <f>IFERROR(#REF!/GAMSstern!U104,"")</f>
        <v/>
      </c>
      <c r="W104" s="40" t="str">
        <f>IFERROR(#REF!/GAMSstern!V104,"")</f>
        <v/>
      </c>
      <c r="X104" s="40" t="str">
        <f>IFERROR(#REF!/GAMSstern!W104,"")</f>
        <v/>
      </c>
      <c r="Y104" s="40" t="str">
        <f>IFERROR(#REF!/GAMSstern!X104,"")</f>
        <v/>
      </c>
      <c r="Z104" s="40" t="str">
        <f>IFERROR(#REF!/GAMSstern!Y104,"")</f>
        <v/>
      </c>
      <c r="AA104" s="40" t="str">
        <f>IFERROR(#REF!/GAMSstern!Z104,"")</f>
        <v/>
      </c>
      <c r="AB104" s="40" t="str">
        <f>IFERROR(#REF!/GAMSstern!AA104,"")</f>
        <v/>
      </c>
      <c r="AC104" s="40" t="str">
        <f>IFERROR(#REF!/GAMSstern!AB104,"")</f>
        <v/>
      </c>
      <c r="AD104" s="40" t="str">
        <f>IFERROR(#REF!/GAMSstern!AC104,"")</f>
        <v/>
      </c>
      <c r="AE104" s="40" t="str">
        <f>IFERROR(#REF!/GAMSstern!AD104,"")</f>
        <v/>
      </c>
      <c r="AF104" s="40" t="str">
        <f>IFERROR(#REF!/GAMSstern!AE104,"")</f>
        <v/>
      </c>
      <c r="AG104" s="40" t="str">
        <f>IFERROR(#REF!/GAMSstern!AF104,"")</f>
        <v/>
      </c>
      <c r="AH104" s="40" t="str">
        <f>IFERROR(#REF!/GAMSstern!AG104,"")</f>
        <v/>
      </c>
      <c r="AI104" s="40" t="str">
        <f>IFERROR(#REF!/GAMSstern!AH104,"")</f>
        <v/>
      </c>
      <c r="AJ104" s="40" t="str">
        <f>IFERROR(#REF!/GAMSstern!AI104,"")</f>
        <v/>
      </c>
      <c r="AK104" s="40" t="str">
        <f>IFERROR(#REF!/GAMSstern!AJ104,"")</f>
        <v/>
      </c>
      <c r="AL104" s="40" t="str">
        <f>IFERROR(#REF!/GAMSstern!AK104,"")</f>
        <v/>
      </c>
      <c r="AM104" s="40" t="str">
        <f>IFERROR(#REF!/GAMSstern!AL104,"")</f>
        <v/>
      </c>
      <c r="AN104" s="40" t="str">
        <f>IFERROR(#REF!/GAMSstern!AM104,"")</f>
        <v/>
      </c>
      <c r="AO104" s="40" t="str">
        <f>IFERROR(#REF!/GAMSstern!AN104,"")</f>
        <v/>
      </c>
      <c r="AP104" s="40" t="str">
        <f>IFERROR(#REF!/GAMSstern!AO104,"")</f>
        <v/>
      </c>
      <c r="AQ104" s="40" t="str">
        <f>IFERROR(#REF!/GAMSstern!AP104,"")</f>
        <v/>
      </c>
      <c r="AR104" s="40" t="str">
        <f>IFERROR(#REF!/GAMSstern!AQ104,"")</f>
        <v/>
      </c>
      <c r="AS104" s="40" t="str">
        <f>IFERROR(#REF!/GAMSstern!AR104,"")</f>
        <v/>
      </c>
      <c r="AT104" s="40" t="str">
        <f>IFERROR(#REF!/GAMSstern!AS104,"")</f>
        <v/>
      </c>
      <c r="AU104" s="40" t="str">
        <f>IFERROR(#REF!/GAMSstern!AT104,"")</f>
        <v/>
      </c>
      <c r="AV104" s="40" t="str">
        <f>IFERROR(#REF!/GAMSstern!AU104,"")</f>
        <v/>
      </c>
      <c r="AW104" s="40" t="str">
        <f>IFERROR(#REF!/GAMSstern!AV104,"")</f>
        <v/>
      </c>
      <c r="AX104" s="40" t="str">
        <f>IFERROR(#REF!/GAMSstern!AW104,"")</f>
        <v/>
      </c>
      <c r="AY104" s="40" t="str">
        <f>IFERROR(#REF!/GAMSstern!AX104,"")</f>
        <v/>
      </c>
      <c r="AZ104" s="40" t="str">
        <f>IFERROR(#REF!/GAMSstern!AY104,"")</f>
        <v/>
      </c>
      <c r="BA104" s="40" t="str">
        <f>IFERROR(#REF!/GAMSstern!AZ104,"")</f>
        <v/>
      </c>
      <c r="BB104" s="40" t="str">
        <f>IFERROR(#REF!/GAMSstern!BA104,"")</f>
        <v/>
      </c>
      <c r="BC104" s="40" t="str">
        <f>IFERROR(#REF!/GAMSstern!BB104,"")</f>
        <v/>
      </c>
      <c r="BD104" s="40" t="str">
        <f>IFERROR(#REF!/GAMSstern!BC104,"")</f>
        <v/>
      </c>
      <c r="BE104" s="40" t="str">
        <f>IFERROR(#REF!/GAMSstern!BD104,"")</f>
        <v/>
      </c>
      <c r="BF104" s="40" t="str">
        <f>IFERROR(#REF!/GAMSstern!BE104,"")</f>
        <v/>
      </c>
      <c r="BG104" s="40" t="str">
        <f>IFERROR(#REF!/GAMSstern!BF104,"")</f>
        <v/>
      </c>
      <c r="BH104" s="40" t="str">
        <f>IFERROR(#REF!/GAMSstern!BG104,"")</f>
        <v/>
      </c>
      <c r="BI104" s="40" t="str">
        <f>IFERROR(#REF!/GAMSstern!BH104,"")</f>
        <v/>
      </c>
      <c r="BJ104" s="40" t="str">
        <f>IFERROR(#REF!/GAMSstern!BI104,"")</f>
        <v/>
      </c>
    </row>
    <row r="105" spans="1:62" x14ac:dyDescent="0.15">
      <c r="A105" t="e">
        <f>#REF!</f>
        <v>#REF!</v>
      </c>
      <c r="B105" t="str">
        <f>GAMSbase!A105</f>
        <v>Climate Damages (fraction of gross output)</v>
      </c>
      <c r="C105" s="40" t="str">
        <f>IFERROR(#REF!/GAMSstern!B105,"")</f>
        <v/>
      </c>
      <c r="D105" s="40" t="str">
        <f>IFERROR(#REF!/GAMSstern!C105,"")</f>
        <v/>
      </c>
      <c r="E105" s="40" t="str">
        <f>IFERROR(#REF!/GAMSstern!D105,"")</f>
        <v/>
      </c>
      <c r="F105" s="40" t="str">
        <f>IFERROR(#REF!/GAMSstern!E105,"")</f>
        <v/>
      </c>
      <c r="G105" s="40" t="str">
        <f>IFERROR(#REF!/GAMSstern!F105,"")</f>
        <v/>
      </c>
      <c r="H105" s="40" t="str">
        <f>IFERROR(#REF!/GAMSstern!G105,"")</f>
        <v/>
      </c>
      <c r="I105" s="40" t="str">
        <f>IFERROR(#REF!/GAMSstern!H105,"")</f>
        <v/>
      </c>
      <c r="J105" s="40" t="str">
        <f>IFERROR(#REF!/GAMSstern!I105,"")</f>
        <v/>
      </c>
      <c r="K105" s="40" t="str">
        <f>IFERROR(#REF!/GAMSstern!J105,"")</f>
        <v/>
      </c>
      <c r="L105" s="40" t="str">
        <f>IFERROR(#REF!/GAMSstern!K105,"")</f>
        <v/>
      </c>
      <c r="M105" s="40" t="str">
        <f>IFERROR(#REF!/GAMSstern!L105,"")</f>
        <v/>
      </c>
      <c r="N105" s="40" t="str">
        <f>IFERROR(#REF!/GAMSstern!M105,"")</f>
        <v/>
      </c>
      <c r="O105" s="40" t="str">
        <f>IFERROR(#REF!/GAMSstern!N105,"")</f>
        <v/>
      </c>
      <c r="P105" s="40" t="str">
        <f>IFERROR(#REF!/GAMSstern!O105,"")</f>
        <v/>
      </c>
      <c r="Q105" s="40" t="str">
        <f>IFERROR(#REF!/GAMSstern!P105,"")</f>
        <v/>
      </c>
      <c r="R105" s="40" t="str">
        <f>IFERROR(#REF!/GAMSstern!Q105,"")</f>
        <v/>
      </c>
      <c r="S105" s="40" t="str">
        <f>IFERROR(#REF!/GAMSstern!R105,"")</f>
        <v/>
      </c>
      <c r="T105" s="40" t="str">
        <f>IFERROR(#REF!/GAMSstern!S105,"")</f>
        <v/>
      </c>
      <c r="U105" s="40" t="str">
        <f>IFERROR(#REF!/GAMSstern!T105,"")</f>
        <v/>
      </c>
      <c r="V105" s="40" t="str">
        <f>IFERROR(#REF!/GAMSstern!U105,"")</f>
        <v/>
      </c>
      <c r="W105" s="40" t="str">
        <f>IFERROR(#REF!/GAMSstern!V105,"")</f>
        <v/>
      </c>
      <c r="X105" s="40" t="str">
        <f>IFERROR(#REF!/GAMSstern!W105,"")</f>
        <v/>
      </c>
      <c r="Y105" s="40" t="str">
        <f>IFERROR(#REF!/GAMSstern!X105,"")</f>
        <v/>
      </c>
      <c r="Z105" s="40" t="str">
        <f>IFERROR(#REF!/GAMSstern!Y105,"")</f>
        <v/>
      </c>
      <c r="AA105" s="40" t="str">
        <f>IFERROR(#REF!/GAMSstern!Z105,"")</f>
        <v/>
      </c>
      <c r="AB105" s="40" t="str">
        <f>IFERROR(#REF!/GAMSstern!AA105,"")</f>
        <v/>
      </c>
      <c r="AC105" s="40" t="str">
        <f>IFERROR(#REF!/GAMSstern!AB105,"")</f>
        <v/>
      </c>
      <c r="AD105" s="40" t="str">
        <f>IFERROR(#REF!/GAMSstern!AC105,"")</f>
        <v/>
      </c>
      <c r="AE105" s="40" t="str">
        <f>IFERROR(#REF!/GAMSstern!AD105,"")</f>
        <v/>
      </c>
      <c r="AF105" s="40" t="str">
        <f>IFERROR(#REF!/GAMSstern!AE105,"")</f>
        <v/>
      </c>
      <c r="AG105" s="40" t="str">
        <f>IFERROR(#REF!/GAMSstern!AF105,"")</f>
        <v/>
      </c>
      <c r="AH105" s="40" t="str">
        <f>IFERROR(#REF!/GAMSstern!AG105,"")</f>
        <v/>
      </c>
      <c r="AI105" s="40" t="str">
        <f>IFERROR(#REF!/GAMSstern!AH105,"")</f>
        <v/>
      </c>
      <c r="AJ105" s="40" t="str">
        <f>IFERROR(#REF!/GAMSstern!AI105,"")</f>
        <v/>
      </c>
      <c r="AK105" s="40" t="str">
        <f>IFERROR(#REF!/GAMSstern!AJ105,"")</f>
        <v/>
      </c>
      <c r="AL105" s="40" t="str">
        <f>IFERROR(#REF!/GAMSstern!AK105,"")</f>
        <v/>
      </c>
      <c r="AM105" s="40" t="str">
        <f>IFERROR(#REF!/GAMSstern!AL105,"")</f>
        <v/>
      </c>
      <c r="AN105" s="40" t="str">
        <f>IFERROR(#REF!/GAMSstern!AM105,"")</f>
        <v/>
      </c>
      <c r="AO105" s="40" t="str">
        <f>IFERROR(#REF!/GAMSstern!AN105,"")</f>
        <v/>
      </c>
      <c r="AP105" s="40" t="str">
        <f>IFERROR(#REF!/GAMSstern!AO105,"")</f>
        <v/>
      </c>
      <c r="AQ105" s="40" t="str">
        <f>IFERROR(#REF!/GAMSstern!AP105,"")</f>
        <v/>
      </c>
      <c r="AR105" s="40" t="str">
        <f>IFERROR(#REF!/GAMSstern!AQ105,"")</f>
        <v/>
      </c>
      <c r="AS105" s="40" t="str">
        <f>IFERROR(#REF!/GAMSstern!AR105,"")</f>
        <v/>
      </c>
      <c r="AT105" s="40" t="str">
        <f>IFERROR(#REF!/GAMSstern!AS105,"")</f>
        <v/>
      </c>
      <c r="AU105" s="40" t="str">
        <f>IFERROR(#REF!/GAMSstern!AT105,"")</f>
        <v/>
      </c>
      <c r="AV105" s="40" t="str">
        <f>IFERROR(#REF!/GAMSstern!AU105,"")</f>
        <v/>
      </c>
      <c r="AW105" s="40" t="str">
        <f>IFERROR(#REF!/GAMSstern!AV105,"")</f>
        <v/>
      </c>
      <c r="AX105" s="40" t="str">
        <f>IFERROR(#REF!/GAMSstern!AW105,"")</f>
        <v/>
      </c>
      <c r="AY105" s="40" t="str">
        <f>IFERROR(#REF!/GAMSstern!AX105,"")</f>
        <v/>
      </c>
      <c r="AZ105" s="40" t="str">
        <f>IFERROR(#REF!/GAMSstern!AY105,"")</f>
        <v/>
      </c>
      <c r="BA105" s="40" t="str">
        <f>IFERROR(#REF!/GAMSstern!AZ105,"")</f>
        <v/>
      </c>
      <c r="BB105" s="40" t="str">
        <f>IFERROR(#REF!/GAMSstern!BA105,"")</f>
        <v/>
      </c>
      <c r="BC105" s="40" t="str">
        <f>IFERROR(#REF!/GAMSstern!BB105,"")</f>
        <v/>
      </c>
      <c r="BD105" s="40" t="str">
        <f>IFERROR(#REF!/GAMSstern!BC105,"")</f>
        <v/>
      </c>
      <c r="BE105" s="40" t="str">
        <f>IFERROR(#REF!/GAMSstern!BD105,"")</f>
        <v/>
      </c>
      <c r="BF105" s="40" t="str">
        <f>IFERROR(#REF!/GAMSstern!BE105,"")</f>
        <v/>
      </c>
      <c r="BG105" s="40" t="str">
        <f>IFERROR(#REF!/GAMSstern!BF105,"")</f>
        <v/>
      </c>
      <c r="BH105" s="40" t="str">
        <f>IFERROR(#REF!/GAMSstern!BG105,"")</f>
        <v/>
      </c>
      <c r="BI105" s="40" t="str">
        <f>IFERROR(#REF!/GAMSstern!BH105,"")</f>
        <v/>
      </c>
      <c r="BJ105" s="40" t="str">
        <f>IFERROR(#REF!/GAMSstern!BI105,"")</f>
        <v/>
      </c>
    </row>
    <row r="106" spans="1:62" x14ac:dyDescent="0.15">
      <c r="A106" t="e">
        <f>#REF!</f>
        <v>#REF!</v>
      </c>
      <c r="B106" t="str">
        <f>GAMSbase!A106</f>
        <v>Climate damages (trillion USD)</v>
      </c>
      <c r="C106" s="40" t="str">
        <f>IFERROR(#REF!/GAMSstern!B106,"")</f>
        <v/>
      </c>
      <c r="D106" s="40" t="str">
        <f>IFERROR(#REF!/GAMSstern!C106,"")</f>
        <v/>
      </c>
      <c r="E106" s="40" t="str">
        <f>IFERROR(#REF!/GAMSstern!D106,"")</f>
        <v/>
      </c>
      <c r="F106" s="40" t="str">
        <f>IFERROR(#REF!/GAMSstern!E106,"")</f>
        <v/>
      </c>
      <c r="G106" s="40" t="str">
        <f>IFERROR(#REF!/GAMSstern!F106,"")</f>
        <v/>
      </c>
      <c r="H106" s="40" t="str">
        <f>IFERROR(#REF!/GAMSstern!G106,"")</f>
        <v/>
      </c>
      <c r="I106" s="40" t="str">
        <f>IFERROR(#REF!/GAMSstern!H106,"")</f>
        <v/>
      </c>
      <c r="J106" s="40" t="str">
        <f>IFERROR(#REF!/GAMSstern!I106,"")</f>
        <v/>
      </c>
      <c r="K106" s="40" t="str">
        <f>IFERROR(#REF!/GAMSstern!J106,"")</f>
        <v/>
      </c>
      <c r="L106" s="40" t="str">
        <f>IFERROR(#REF!/GAMSstern!K106,"")</f>
        <v/>
      </c>
      <c r="M106" s="40" t="str">
        <f>IFERROR(#REF!/GAMSstern!L106,"")</f>
        <v/>
      </c>
      <c r="N106" s="40" t="str">
        <f>IFERROR(#REF!/GAMSstern!M106,"")</f>
        <v/>
      </c>
      <c r="O106" s="40" t="str">
        <f>IFERROR(#REF!/GAMSstern!N106,"")</f>
        <v/>
      </c>
      <c r="P106" s="40" t="str">
        <f>IFERROR(#REF!/GAMSstern!O106,"")</f>
        <v/>
      </c>
      <c r="Q106" s="40" t="str">
        <f>IFERROR(#REF!/GAMSstern!P106,"")</f>
        <v/>
      </c>
      <c r="R106" s="40" t="str">
        <f>IFERROR(#REF!/GAMSstern!Q106,"")</f>
        <v/>
      </c>
      <c r="S106" s="40" t="str">
        <f>IFERROR(#REF!/GAMSstern!R106,"")</f>
        <v/>
      </c>
      <c r="T106" s="40" t="str">
        <f>IFERROR(#REF!/GAMSstern!S106,"")</f>
        <v/>
      </c>
      <c r="U106" s="40" t="str">
        <f>IFERROR(#REF!/GAMSstern!T106,"")</f>
        <v/>
      </c>
      <c r="V106" s="40" t="str">
        <f>IFERROR(#REF!/GAMSstern!U106,"")</f>
        <v/>
      </c>
      <c r="W106" s="40" t="str">
        <f>IFERROR(#REF!/GAMSstern!V106,"")</f>
        <v/>
      </c>
      <c r="X106" s="40" t="str">
        <f>IFERROR(#REF!/GAMSstern!W106,"")</f>
        <v/>
      </c>
      <c r="Y106" s="40" t="str">
        <f>IFERROR(#REF!/GAMSstern!X106,"")</f>
        <v/>
      </c>
      <c r="Z106" s="40" t="str">
        <f>IFERROR(#REF!/GAMSstern!Y106,"")</f>
        <v/>
      </c>
      <c r="AA106" s="40" t="str">
        <f>IFERROR(#REF!/GAMSstern!Z106,"")</f>
        <v/>
      </c>
      <c r="AB106" s="40" t="str">
        <f>IFERROR(#REF!/GAMSstern!AA106,"")</f>
        <v/>
      </c>
      <c r="AC106" s="40" t="str">
        <f>IFERROR(#REF!/GAMSstern!AB106,"")</f>
        <v/>
      </c>
      <c r="AD106" s="40" t="str">
        <f>IFERROR(#REF!/GAMSstern!AC106,"")</f>
        <v/>
      </c>
      <c r="AE106" s="40" t="str">
        <f>IFERROR(#REF!/GAMSstern!AD106,"")</f>
        <v/>
      </c>
      <c r="AF106" s="40" t="str">
        <f>IFERROR(#REF!/GAMSstern!AE106,"")</f>
        <v/>
      </c>
      <c r="AG106" s="40" t="str">
        <f>IFERROR(#REF!/GAMSstern!AF106,"")</f>
        <v/>
      </c>
      <c r="AH106" s="40" t="str">
        <f>IFERROR(#REF!/GAMSstern!AG106,"")</f>
        <v/>
      </c>
      <c r="AI106" s="40" t="str">
        <f>IFERROR(#REF!/GAMSstern!AH106,"")</f>
        <v/>
      </c>
      <c r="AJ106" s="40" t="str">
        <f>IFERROR(#REF!/GAMSstern!AI106,"")</f>
        <v/>
      </c>
      <c r="AK106" s="40" t="str">
        <f>IFERROR(#REF!/GAMSstern!AJ106,"")</f>
        <v/>
      </c>
      <c r="AL106" s="40" t="str">
        <f>IFERROR(#REF!/GAMSstern!AK106,"")</f>
        <v/>
      </c>
      <c r="AM106" s="40" t="str">
        <f>IFERROR(#REF!/GAMSstern!AL106,"")</f>
        <v/>
      </c>
      <c r="AN106" s="40" t="str">
        <f>IFERROR(#REF!/GAMSstern!AM106,"")</f>
        <v/>
      </c>
      <c r="AO106" s="40" t="str">
        <f>IFERROR(#REF!/GAMSstern!AN106,"")</f>
        <v/>
      </c>
      <c r="AP106" s="40" t="str">
        <f>IFERROR(#REF!/GAMSstern!AO106,"")</f>
        <v/>
      </c>
      <c r="AQ106" s="40" t="str">
        <f>IFERROR(#REF!/GAMSstern!AP106,"")</f>
        <v/>
      </c>
      <c r="AR106" s="40" t="str">
        <f>IFERROR(#REF!/GAMSstern!AQ106,"")</f>
        <v/>
      </c>
      <c r="AS106" s="40" t="str">
        <f>IFERROR(#REF!/GAMSstern!AR106,"")</f>
        <v/>
      </c>
      <c r="AT106" s="40" t="str">
        <f>IFERROR(#REF!/GAMSstern!AS106,"")</f>
        <v/>
      </c>
      <c r="AU106" s="40" t="str">
        <f>IFERROR(#REF!/GAMSstern!AT106,"")</f>
        <v/>
      </c>
      <c r="AV106" s="40" t="str">
        <f>IFERROR(#REF!/GAMSstern!AU106,"")</f>
        <v/>
      </c>
      <c r="AW106" s="40" t="str">
        <f>IFERROR(#REF!/GAMSstern!AV106,"")</f>
        <v/>
      </c>
      <c r="AX106" s="40" t="str">
        <f>IFERROR(#REF!/GAMSstern!AW106,"")</f>
        <v/>
      </c>
      <c r="AY106" s="40" t="str">
        <f>IFERROR(#REF!/GAMSstern!AX106,"")</f>
        <v/>
      </c>
      <c r="AZ106" s="40" t="str">
        <f>IFERROR(#REF!/GAMSstern!AY106,"")</f>
        <v/>
      </c>
      <c r="BA106" s="40" t="str">
        <f>IFERROR(#REF!/GAMSstern!AZ106,"")</f>
        <v/>
      </c>
      <c r="BB106" s="40" t="str">
        <f>IFERROR(#REF!/GAMSstern!BA106,"")</f>
        <v/>
      </c>
      <c r="BC106" s="40" t="str">
        <f>IFERROR(#REF!/GAMSstern!BB106,"")</f>
        <v/>
      </c>
      <c r="BD106" s="40" t="str">
        <f>IFERROR(#REF!/GAMSstern!BC106,"")</f>
        <v/>
      </c>
      <c r="BE106" s="40" t="str">
        <f>IFERROR(#REF!/GAMSstern!BD106,"")</f>
        <v/>
      </c>
      <c r="BF106" s="40" t="str">
        <f>IFERROR(#REF!/GAMSstern!BE106,"")</f>
        <v/>
      </c>
      <c r="BG106" s="40" t="str">
        <f>IFERROR(#REF!/GAMSstern!BF106,"")</f>
        <v/>
      </c>
      <c r="BH106" s="40" t="str">
        <f>IFERROR(#REF!/GAMSstern!BG106,"")</f>
        <v/>
      </c>
      <c r="BI106" s="40" t="str">
        <f>IFERROR(#REF!/GAMSstern!BH106,"")</f>
        <v/>
      </c>
      <c r="BJ106" s="40" t="str">
        <f>IFERROR(#REF!/GAMSstern!BI106,"")</f>
        <v/>
      </c>
    </row>
    <row r="107" spans="1:62" x14ac:dyDescent="0.15">
      <c r="A107" t="e">
        <f>#REF!</f>
        <v>#REF!</v>
      </c>
      <c r="B107" t="str">
        <f>GAMSbase!A107</f>
        <v>Output post-damages yet pre-abatement</v>
      </c>
      <c r="C107" s="40" t="str">
        <f>IFERROR(#REF!/GAMSstern!B107,"")</f>
        <v/>
      </c>
      <c r="D107" s="40" t="str">
        <f>IFERROR(#REF!/GAMSstern!C107,"")</f>
        <v/>
      </c>
      <c r="E107" s="40" t="str">
        <f>IFERROR(#REF!/GAMSstern!D107,"")</f>
        <v/>
      </c>
      <c r="F107" s="40" t="str">
        <f>IFERROR(#REF!/GAMSstern!E107,"")</f>
        <v/>
      </c>
      <c r="G107" s="40" t="str">
        <f>IFERROR(#REF!/GAMSstern!F107,"")</f>
        <v/>
      </c>
      <c r="H107" s="40" t="str">
        <f>IFERROR(#REF!/GAMSstern!G107,"")</f>
        <v/>
      </c>
      <c r="I107" s="40" t="str">
        <f>IFERROR(#REF!/GAMSstern!H107,"")</f>
        <v/>
      </c>
      <c r="J107" s="40" t="str">
        <f>IFERROR(#REF!/GAMSstern!I107,"")</f>
        <v/>
      </c>
      <c r="K107" s="40" t="str">
        <f>IFERROR(#REF!/GAMSstern!J107,"")</f>
        <v/>
      </c>
      <c r="L107" s="40" t="str">
        <f>IFERROR(#REF!/GAMSstern!K107,"")</f>
        <v/>
      </c>
      <c r="M107" s="40" t="str">
        <f>IFERROR(#REF!/GAMSstern!L107,"")</f>
        <v/>
      </c>
      <c r="N107" s="40" t="str">
        <f>IFERROR(#REF!/GAMSstern!M107,"")</f>
        <v/>
      </c>
      <c r="O107" s="40" t="str">
        <f>IFERROR(#REF!/GAMSstern!N107,"")</f>
        <v/>
      </c>
      <c r="P107" s="40" t="str">
        <f>IFERROR(#REF!/GAMSstern!O107,"")</f>
        <v/>
      </c>
      <c r="Q107" s="40" t="str">
        <f>IFERROR(#REF!/GAMSstern!P107,"")</f>
        <v/>
      </c>
      <c r="R107" s="40" t="str">
        <f>IFERROR(#REF!/GAMSstern!Q107,"")</f>
        <v/>
      </c>
      <c r="S107" s="40" t="str">
        <f>IFERROR(#REF!/GAMSstern!R107,"")</f>
        <v/>
      </c>
      <c r="T107" s="40" t="str">
        <f>IFERROR(#REF!/GAMSstern!S107,"")</f>
        <v/>
      </c>
      <c r="U107" s="40" t="str">
        <f>IFERROR(#REF!/GAMSstern!T107,"")</f>
        <v/>
      </c>
      <c r="V107" s="40" t="str">
        <f>IFERROR(#REF!/GAMSstern!U107,"")</f>
        <v/>
      </c>
      <c r="W107" s="40" t="str">
        <f>IFERROR(#REF!/GAMSstern!V107,"")</f>
        <v/>
      </c>
      <c r="X107" s="40" t="str">
        <f>IFERROR(#REF!/GAMSstern!W107,"")</f>
        <v/>
      </c>
      <c r="Y107" s="40" t="str">
        <f>IFERROR(#REF!/GAMSstern!X107,"")</f>
        <v/>
      </c>
      <c r="Z107" s="40" t="str">
        <f>IFERROR(#REF!/GAMSstern!Y107,"")</f>
        <v/>
      </c>
      <c r="AA107" s="40" t="str">
        <f>IFERROR(#REF!/GAMSstern!Z107,"")</f>
        <v/>
      </c>
      <c r="AB107" s="40" t="str">
        <f>IFERROR(#REF!/GAMSstern!AA107,"")</f>
        <v/>
      </c>
      <c r="AC107" s="40" t="str">
        <f>IFERROR(#REF!/GAMSstern!AB107,"")</f>
        <v/>
      </c>
      <c r="AD107" s="40" t="str">
        <f>IFERROR(#REF!/GAMSstern!AC107,"")</f>
        <v/>
      </c>
      <c r="AE107" s="40" t="str">
        <f>IFERROR(#REF!/GAMSstern!AD107,"")</f>
        <v/>
      </c>
      <c r="AF107" s="40" t="str">
        <f>IFERROR(#REF!/GAMSstern!AE107,"")</f>
        <v/>
      </c>
      <c r="AG107" s="40" t="str">
        <f>IFERROR(#REF!/GAMSstern!AF107,"")</f>
        <v/>
      </c>
      <c r="AH107" s="40" t="str">
        <f>IFERROR(#REF!/GAMSstern!AG107,"")</f>
        <v/>
      </c>
      <c r="AI107" s="40" t="str">
        <f>IFERROR(#REF!/GAMSstern!AH107,"")</f>
        <v/>
      </c>
      <c r="AJ107" s="40" t="str">
        <f>IFERROR(#REF!/GAMSstern!AI107,"")</f>
        <v/>
      </c>
      <c r="AK107" s="40" t="str">
        <f>IFERROR(#REF!/GAMSstern!AJ107,"")</f>
        <v/>
      </c>
      <c r="AL107" s="40" t="str">
        <f>IFERROR(#REF!/GAMSstern!AK107,"")</f>
        <v/>
      </c>
      <c r="AM107" s="40" t="str">
        <f>IFERROR(#REF!/GAMSstern!AL107,"")</f>
        <v/>
      </c>
      <c r="AN107" s="40" t="str">
        <f>IFERROR(#REF!/GAMSstern!AM107,"")</f>
        <v/>
      </c>
      <c r="AO107" s="40" t="str">
        <f>IFERROR(#REF!/GAMSstern!AN107,"")</f>
        <v/>
      </c>
      <c r="AP107" s="40" t="str">
        <f>IFERROR(#REF!/GAMSstern!AO107,"")</f>
        <v/>
      </c>
      <c r="AQ107" s="40" t="str">
        <f>IFERROR(#REF!/GAMSstern!AP107,"")</f>
        <v/>
      </c>
      <c r="AR107" s="40" t="str">
        <f>IFERROR(#REF!/GAMSstern!AQ107,"")</f>
        <v/>
      </c>
      <c r="AS107" s="40" t="str">
        <f>IFERROR(#REF!/GAMSstern!AR107,"")</f>
        <v/>
      </c>
      <c r="AT107" s="40" t="str">
        <f>IFERROR(#REF!/GAMSstern!AS107,"")</f>
        <v/>
      </c>
      <c r="AU107" s="40" t="str">
        <f>IFERROR(#REF!/GAMSstern!AT107,"")</f>
        <v/>
      </c>
      <c r="AV107" s="40" t="str">
        <f>IFERROR(#REF!/GAMSstern!AU107,"")</f>
        <v/>
      </c>
      <c r="AW107" s="40" t="str">
        <f>IFERROR(#REF!/GAMSstern!AV107,"")</f>
        <v/>
      </c>
      <c r="AX107" s="40" t="str">
        <f>IFERROR(#REF!/GAMSstern!AW107,"")</f>
        <v/>
      </c>
      <c r="AY107" s="40" t="str">
        <f>IFERROR(#REF!/GAMSstern!AX107,"")</f>
        <v/>
      </c>
      <c r="AZ107" s="40" t="str">
        <f>IFERROR(#REF!/GAMSstern!AY107,"")</f>
        <v/>
      </c>
      <c r="BA107" s="40" t="str">
        <f>IFERROR(#REF!/GAMSstern!AZ107,"")</f>
        <v/>
      </c>
      <c r="BB107" s="40" t="str">
        <f>IFERROR(#REF!/GAMSstern!BA107,"")</f>
        <v/>
      </c>
      <c r="BC107" s="40" t="str">
        <f>IFERROR(#REF!/GAMSstern!BB107,"")</f>
        <v/>
      </c>
      <c r="BD107" s="40" t="str">
        <f>IFERROR(#REF!/GAMSstern!BC107,"")</f>
        <v/>
      </c>
      <c r="BE107" s="40" t="str">
        <f>IFERROR(#REF!/GAMSstern!BD107,"")</f>
        <v/>
      </c>
      <c r="BF107" s="40" t="str">
        <f>IFERROR(#REF!/GAMSstern!BE107,"")</f>
        <v/>
      </c>
      <c r="BG107" s="40" t="str">
        <f>IFERROR(#REF!/GAMSstern!BF107,"")</f>
        <v/>
      </c>
      <c r="BH107" s="40" t="str">
        <f>IFERROR(#REF!/GAMSstern!BG107,"")</f>
        <v/>
      </c>
      <c r="BI107" s="40" t="str">
        <f>IFERROR(#REF!/GAMSstern!BH107,"")</f>
        <v/>
      </c>
      <c r="BJ107" s="40" t="str">
        <f>IFERROR(#REF!/GAMSstern!BI107,"")</f>
        <v/>
      </c>
    </row>
    <row r="108" spans="1:62" x14ac:dyDescent="0.15">
      <c r="A108" t="e">
        <f>#REF!</f>
        <v>#REF!</v>
      </c>
      <c r="B108" t="str">
        <f>GAMSbase!A108</f>
        <v>Abatement cost (fraction of gross output)</v>
      </c>
      <c r="C108" s="40" t="str">
        <f>IFERROR(#REF!/GAMSstern!B108,"")</f>
        <v/>
      </c>
      <c r="D108" s="40" t="str">
        <f>IFERROR(#REF!/GAMSstern!C108,"")</f>
        <v/>
      </c>
      <c r="E108" s="40" t="str">
        <f>IFERROR(#REF!/GAMSstern!D108,"")</f>
        <v/>
      </c>
      <c r="F108" s="40" t="str">
        <f>IFERROR(#REF!/GAMSstern!E108,"")</f>
        <v/>
      </c>
      <c r="G108" s="40" t="str">
        <f>IFERROR(#REF!/GAMSstern!F108,"")</f>
        <v/>
      </c>
      <c r="H108" s="40" t="str">
        <f>IFERROR(#REF!/GAMSstern!G108,"")</f>
        <v/>
      </c>
      <c r="I108" s="40" t="str">
        <f>IFERROR(#REF!/GAMSstern!H108,"")</f>
        <v/>
      </c>
      <c r="J108" s="40" t="str">
        <f>IFERROR(#REF!/GAMSstern!I108,"")</f>
        <v/>
      </c>
      <c r="K108" s="40" t="str">
        <f>IFERROR(#REF!/GAMSstern!J108,"")</f>
        <v/>
      </c>
      <c r="L108" s="40" t="str">
        <f>IFERROR(#REF!/GAMSstern!K108,"")</f>
        <v/>
      </c>
      <c r="M108" s="40" t="str">
        <f>IFERROR(#REF!/GAMSstern!L108,"")</f>
        <v/>
      </c>
      <c r="N108" s="40" t="str">
        <f>IFERROR(#REF!/GAMSstern!M108,"")</f>
        <v/>
      </c>
      <c r="O108" s="40" t="str">
        <f>IFERROR(#REF!/GAMSstern!N108,"")</f>
        <v/>
      </c>
      <c r="P108" s="40" t="str">
        <f>IFERROR(#REF!/GAMSstern!O108,"")</f>
        <v/>
      </c>
      <c r="Q108" s="40" t="str">
        <f>IFERROR(#REF!/GAMSstern!P108,"")</f>
        <v/>
      </c>
      <c r="R108" s="40" t="str">
        <f>IFERROR(#REF!/GAMSstern!Q108,"")</f>
        <v/>
      </c>
      <c r="S108" s="40" t="str">
        <f>IFERROR(#REF!/GAMSstern!R108,"")</f>
        <v/>
      </c>
      <c r="T108" s="40" t="str">
        <f>IFERROR(#REF!/GAMSstern!S108,"")</f>
        <v/>
      </c>
      <c r="U108" s="40" t="str">
        <f>IFERROR(#REF!/GAMSstern!T108,"")</f>
        <v/>
      </c>
      <c r="V108" s="40" t="str">
        <f>IFERROR(#REF!/GAMSstern!U108,"")</f>
        <v/>
      </c>
      <c r="W108" s="40" t="str">
        <f>IFERROR(#REF!/GAMSstern!V108,"")</f>
        <v/>
      </c>
      <c r="X108" s="40" t="str">
        <f>IFERROR(#REF!/GAMSstern!W108,"")</f>
        <v/>
      </c>
      <c r="Y108" s="40" t="str">
        <f>IFERROR(#REF!/GAMSstern!X108,"")</f>
        <v/>
      </c>
      <c r="Z108" s="40" t="str">
        <f>IFERROR(#REF!/GAMSstern!Y108,"")</f>
        <v/>
      </c>
      <c r="AA108" s="40" t="str">
        <f>IFERROR(#REF!/GAMSstern!Z108,"")</f>
        <v/>
      </c>
      <c r="AB108" s="40" t="str">
        <f>IFERROR(#REF!/GAMSstern!AA108,"")</f>
        <v/>
      </c>
      <c r="AC108" s="40" t="str">
        <f>IFERROR(#REF!/GAMSstern!AB108,"")</f>
        <v/>
      </c>
      <c r="AD108" s="40" t="str">
        <f>IFERROR(#REF!/GAMSstern!AC108,"")</f>
        <v/>
      </c>
      <c r="AE108" s="40" t="str">
        <f>IFERROR(#REF!/GAMSstern!AD108,"")</f>
        <v/>
      </c>
      <c r="AF108" s="40" t="str">
        <f>IFERROR(#REF!/GAMSstern!AE108,"")</f>
        <v/>
      </c>
      <c r="AG108" s="40" t="str">
        <f>IFERROR(#REF!/GAMSstern!AF108,"")</f>
        <v/>
      </c>
      <c r="AH108" s="40" t="str">
        <f>IFERROR(#REF!/GAMSstern!AG108,"")</f>
        <v/>
      </c>
      <c r="AI108" s="40" t="str">
        <f>IFERROR(#REF!/GAMSstern!AH108,"")</f>
        <v/>
      </c>
      <c r="AJ108" s="40" t="str">
        <f>IFERROR(#REF!/GAMSstern!AI108,"")</f>
        <v/>
      </c>
      <c r="AK108" s="40" t="str">
        <f>IFERROR(#REF!/GAMSstern!AJ108,"")</f>
        <v/>
      </c>
      <c r="AL108" s="40" t="str">
        <f>IFERROR(#REF!/GAMSstern!AK108,"")</f>
        <v/>
      </c>
      <c r="AM108" s="40" t="str">
        <f>IFERROR(#REF!/GAMSstern!AL108,"")</f>
        <v/>
      </c>
      <c r="AN108" s="40" t="str">
        <f>IFERROR(#REF!/GAMSstern!AM108,"")</f>
        <v/>
      </c>
      <c r="AO108" s="40" t="str">
        <f>IFERROR(#REF!/GAMSstern!AN108,"")</f>
        <v/>
      </c>
      <c r="AP108" s="40" t="str">
        <f>IFERROR(#REF!/GAMSstern!AO108,"")</f>
        <v/>
      </c>
      <c r="AQ108" s="40" t="str">
        <f>IFERROR(#REF!/GAMSstern!AP108,"")</f>
        <v/>
      </c>
      <c r="AR108" s="40" t="str">
        <f>IFERROR(#REF!/GAMSstern!AQ108,"")</f>
        <v/>
      </c>
      <c r="AS108" s="40" t="str">
        <f>IFERROR(#REF!/GAMSstern!AR108,"")</f>
        <v/>
      </c>
      <c r="AT108" s="40" t="str">
        <f>IFERROR(#REF!/GAMSstern!AS108,"")</f>
        <v/>
      </c>
      <c r="AU108" s="40" t="str">
        <f>IFERROR(#REF!/GAMSstern!AT108,"")</f>
        <v/>
      </c>
      <c r="AV108" s="40" t="str">
        <f>IFERROR(#REF!/GAMSstern!AU108,"")</f>
        <v/>
      </c>
      <c r="AW108" s="40" t="str">
        <f>IFERROR(#REF!/GAMSstern!AV108,"")</f>
        <v/>
      </c>
      <c r="AX108" s="40" t="str">
        <f>IFERROR(#REF!/GAMSstern!AW108,"")</f>
        <v/>
      </c>
      <c r="AY108" s="40" t="str">
        <f>IFERROR(#REF!/GAMSstern!AX108,"")</f>
        <v/>
      </c>
      <c r="AZ108" s="40" t="str">
        <f>IFERROR(#REF!/GAMSstern!AY108,"")</f>
        <v/>
      </c>
      <c r="BA108" s="40" t="str">
        <f>IFERROR(#REF!/GAMSstern!AZ108,"")</f>
        <v/>
      </c>
      <c r="BB108" s="40" t="str">
        <f>IFERROR(#REF!/GAMSstern!BA108,"")</f>
        <v/>
      </c>
      <c r="BC108" s="40" t="str">
        <f>IFERROR(#REF!/GAMSstern!BB108,"")</f>
        <v/>
      </c>
      <c r="BD108" s="40" t="str">
        <f>IFERROR(#REF!/GAMSstern!BC108,"")</f>
        <v/>
      </c>
      <c r="BE108" s="40" t="str">
        <f>IFERROR(#REF!/GAMSstern!BD108,"")</f>
        <v/>
      </c>
      <c r="BF108" s="40" t="str">
        <f>IFERROR(#REF!/GAMSstern!BE108,"")</f>
        <v/>
      </c>
      <c r="BG108" s="40" t="str">
        <f>IFERROR(#REF!/GAMSstern!BF108,"")</f>
        <v/>
      </c>
      <c r="BH108" s="40" t="str">
        <f>IFERROR(#REF!/GAMSstern!BG108,"")</f>
        <v/>
      </c>
      <c r="BI108" s="40" t="str">
        <f>IFERROR(#REF!/GAMSstern!BH108,"")</f>
        <v/>
      </c>
      <c r="BJ108" s="40" t="str">
        <f>IFERROR(#REF!/GAMSstern!BI108,"")</f>
        <v/>
      </c>
    </row>
    <row r="109" spans="1:62" x14ac:dyDescent="0.15">
      <c r="A109" t="e">
        <f>#REF!</f>
        <v>#REF!</v>
      </c>
      <c r="B109" t="str">
        <f>GAMSbase!A109</f>
        <v>Abatement cost (trillion USD)</v>
      </c>
      <c r="C109" s="40" t="str">
        <f>IFERROR(#REF!/GAMSstern!B109,"")</f>
        <v/>
      </c>
      <c r="D109" s="40" t="str">
        <f>IFERROR(#REF!/GAMSstern!C109,"")</f>
        <v/>
      </c>
      <c r="E109" s="40" t="str">
        <f>IFERROR(#REF!/GAMSstern!D109,"")</f>
        <v/>
      </c>
      <c r="F109" s="40" t="str">
        <f>IFERROR(#REF!/GAMSstern!E109,"")</f>
        <v/>
      </c>
      <c r="G109" s="40" t="str">
        <f>IFERROR(#REF!/GAMSstern!F109,"")</f>
        <v/>
      </c>
      <c r="H109" s="40" t="str">
        <f>IFERROR(#REF!/GAMSstern!G109,"")</f>
        <v/>
      </c>
      <c r="I109" s="40" t="str">
        <f>IFERROR(#REF!/GAMSstern!H109,"")</f>
        <v/>
      </c>
      <c r="J109" s="40" t="str">
        <f>IFERROR(#REF!/GAMSstern!I109,"")</f>
        <v/>
      </c>
      <c r="K109" s="40" t="str">
        <f>IFERROR(#REF!/GAMSstern!J109,"")</f>
        <v/>
      </c>
      <c r="L109" s="40" t="str">
        <f>IFERROR(#REF!/GAMSstern!K109,"")</f>
        <v/>
      </c>
      <c r="M109" s="40" t="str">
        <f>IFERROR(#REF!/GAMSstern!L109,"")</f>
        <v/>
      </c>
      <c r="N109" s="40" t="str">
        <f>IFERROR(#REF!/GAMSstern!M109,"")</f>
        <v/>
      </c>
      <c r="O109" s="40" t="str">
        <f>IFERROR(#REF!/GAMSstern!N109,"")</f>
        <v/>
      </c>
      <c r="P109" s="40" t="str">
        <f>IFERROR(#REF!/GAMSstern!O109,"")</f>
        <v/>
      </c>
      <c r="Q109" s="40" t="str">
        <f>IFERROR(#REF!/GAMSstern!P109,"")</f>
        <v/>
      </c>
      <c r="R109" s="40" t="str">
        <f>IFERROR(#REF!/GAMSstern!Q109,"")</f>
        <v/>
      </c>
      <c r="S109" s="40" t="str">
        <f>IFERROR(#REF!/GAMSstern!R109,"")</f>
        <v/>
      </c>
      <c r="T109" s="40" t="str">
        <f>IFERROR(#REF!/GAMSstern!S109,"")</f>
        <v/>
      </c>
      <c r="U109" s="40" t="str">
        <f>IFERROR(#REF!/GAMSstern!T109,"")</f>
        <v/>
      </c>
      <c r="V109" s="40" t="str">
        <f>IFERROR(#REF!/GAMSstern!U109,"")</f>
        <v/>
      </c>
      <c r="W109" s="40" t="str">
        <f>IFERROR(#REF!/GAMSstern!V109,"")</f>
        <v/>
      </c>
      <c r="X109" s="40" t="str">
        <f>IFERROR(#REF!/GAMSstern!W109,"")</f>
        <v/>
      </c>
      <c r="Y109" s="40" t="str">
        <f>IFERROR(#REF!/GAMSstern!X109,"")</f>
        <v/>
      </c>
      <c r="Z109" s="40" t="str">
        <f>IFERROR(#REF!/GAMSstern!Y109,"")</f>
        <v/>
      </c>
      <c r="AA109" s="40" t="str">
        <f>IFERROR(#REF!/GAMSstern!Z109,"")</f>
        <v/>
      </c>
      <c r="AB109" s="40" t="str">
        <f>IFERROR(#REF!/GAMSstern!AA109,"")</f>
        <v/>
      </c>
      <c r="AC109" s="40" t="str">
        <f>IFERROR(#REF!/GAMSstern!AB109,"")</f>
        <v/>
      </c>
      <c r="AD109" s="40" t="str">
        <f>IFERROR(#REF!/GAMSstern!AC109,"")</f>
        <v/>
      </c>
      <c r="AE109" s="40" t="str">
        <f>IFERROR(#REF!/GAMSstern!AD109,"")</f>
        <v/>
      </c>
      <c r="AF109" s="40" t="str">
        <f>IFERROR(#REF!/GAMSstern!AE109,"")</f>
        <v/>
      </c>
      <c r="AG109" s="40" t="str">
        <f>IFERROR(#REF!/GAMSstern!AF109,"")</f>
        <v/>
      </c>
      <c r="AH109" s="40" t="str">
        <f>IFERROR(#REF!/GAMSstern!AG109,"")</f>
        <v/>
      </c>
      <c r="AI109" s="40" t="str">
        <f>IFERROR(#REF!/GAMSstern!AH109,"")</f>
        <v/>
      </c>
      <c r="AJ109" s="40" t="str">
        <f>IFERROR(#REF!/GAMSstern!AI109,"")</f>
        <v/>
      </c>
      <c r="AK109" s="40" t="str">
        <f>IFERROR(#REF!/GAMSstern!AJ109,"")</f>
        <v/>
      </c>
      <c r="AL109" s="40" t="str">
        <f>IFERROR(#REF!/GAMSstern!AK109,"")</f>
        <v/>
      </c>
      <c r="AM109" s="40" t="str">
        <f>IFERROR(#REF!/GAMSstern!AL109,"")</f>
        <v/>
      </c>
      <c r="AN109" s="40" t="str">
        <f>IFERROR(#REF!/GAMSstern!AM109,"")</f>
        <v/>
      </c>
      <c r="AO109" s="40" t="str">
        <f>IFERROR(#REF!/GAMSstern!AN109,"")</f>
        <v/>
      </c>
      <c r="AP109" s="40" t="str">
        <f>IFERROR(#REF!/GAMSstern!AO109,"")</f>
        <v/>
      </c>
      <c r="AQ109" s="40" t="str">
        <f>IFERROR(#REF!/GAMSstern!AP109,"")</f>
        <v/>
      </c>
      <c r="AR109" s="40" t="str">
        <f>IFERROR(#REF!/GAMSstern!AQ109,"")</f>
        <v/>
      </c>
      <c r="AS109" s="40" t="str">
        <f>IFERROR(#REF!/GAMSstern!AR109,"")</f>
        <v/>
      </c>
      <c r="AT109" s="40" t="str">
        <f>IFERROR(#REF!/GAMSstern!AS109,"")</f>
        <v/>
      </c>
      <c r="AU109" s="40" t="str">
        <f>IFERROR(#REF!/GAMSstern!AT109,"")</f>
        <v/>
      </c>
      <c r="AV109" s="40" t="str">
        <f>IFERROR(#REF!/GAMSstern!AU109,"")</f>
        <v/>
      </c>
      <c r="AW109" s="40" t="str">
        <f>IFERROR(#REF!/GAMSstern!AV109,"")</f>
        <v/>
      </c>
      <c r="AX109" s="40" t="str">
        <f>IFERROR(#REF!/GAMSstern!AW109,"")</f>
        <v/>
      </c>
      <c r="AY109" s="40" t="str">
        <f>IFERROR(#REF!/GAMSstern!AX109,"")</f>
        <v/>
      </c>
      <c r="AZ109" s="40" t="str">
        <f>IFERROR(#REF!/GAMSstern!AY109,"")</f>
        <v/>
      </c>
      <c r="BA109" s="40" t="str">
        <f>IFERROR(#REF!/GAMSstern!AZ109,"")</f>
        <v/>
      </c>
      <c r="BB109" s="40" t="str">
        <f>IFERROR(#REF!/GAMSstern!BA109,"")</f>
        <v/>
      </c>
      <c r="BC109" s="40" t="str">
        <f>IFERROR(#REF!/GAMSstern!BB109,"")</f>
        <v/>
      </c>
      <c r="BD109" s="40" t="str">
        <f>IFERROR(#REF!/GAMSstern!BC109,"")</f>
        <v/>
      </c>
      <c r="BE109" s="40" t="str">
        <f>IFERROR(#REF!/GAMSstern!BD109,"")</f>
        <v/>
      </c>
      <c r="BF109" s="40" t="str">
        <f>IFERROR(#REF!/GAMSstern!BE109,"")</f>
        <v/>
      </c>
      <c r="BG109" s="40" t="str">
        <f>IFERROR(#REF!/GAMSstern!BF109,"")</f>
        <v/>
      </c>
      <c r="BH109" s="40" t="str">
        <f>IFERROR(#REF!/GAMSstern!BG109,"")</f>
        <v/>
      </c>
      <c r="BI109" s="40" t="str">
        <f>IFERROR(#REF!/GAMSstern!BH109,"")</f>
        <v/>
      </c>
      <c r="BJ109" s="40" t="str">
        <f>IFERROR(#REF!/GAMSstern!BI109,"")</f>
        <v/>
      </c>
    </row>
    <row r="110" spans="1:62" x14ac:dyDescent="0.1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IFERROR(#REF!/GAMSstern!B110,"")</f>
        <v/>
      </c>
      <c r="D110" s="40" t="str">
        <f>IFERROR(#REF!/GAMSstern!C110,"")</f>
        <v/>
      </c>
      <c r="E110" s="40" t="str">
        <f>IFERROR(#REF!/GAMSstern!D110,"")</f>
        <v/>
      </c>
      <c r="F110" s="40" t="str">
        <f>IFERROR(#REF!/GAMSstern!E110,"")</f>
        <v/>
      </c>
      <c r="G110" s="40" t="str">
        <f>IFERROR(#REF!/GAMSstern!F110,"")</f>
        <v/>
      </c>
      <c r="H110" s="40" t="str">
        <f>IFERROR(#REF!/GAMSstern!G110,"")</f>
        <v/>
      </c>
      <c r="I110" s="40" t="str">
        <f>IFERROR(#REF!/GAMSstern!H110,"")</f>
        <v/>
      </c>
      <c r="J110" s="40" t="str">
        <f>IFERROR(#REF!/GAMSstern!I110,"")</f>
        <v/>
      </c>
      <c r="K110" s="40" t="str">
        <f>IFERROR(#REF!/GAMSstern!J110,"")</f>
        <v/>
      </c>
      <c r="L110" s="40" t="str">
        <f>IFERROR(#REF!/GAMSstern!K110,"")</f>
        <v/>
      </c>
      <c r="M110" s="40" t="str">
        <f>IFERROR(#REF!/GAMSstern!L110,"")</f>
        <v/>
      </c>
      <c r="N110" s="40" t="str">
        <f>IFERROR(#REF!/GAMSstern!M110,"")</f>
        <v/>
      </c>
      <c r="O110" s="40" t="str">
        <f>IFERROR(#REF!/GAMSstern!N110,"")</f>
        <v/>
      </c>
      <c r="P110" s="40" t="str">
        <f>IFERROR(#REF!/GAMSstern!O110,"")</f>
        <v/>
      </c>
      <c r="Q110" s="40" t="str">
        <f>IFERROR(#REF!/GAMSstern!P110,"")</f>
        <v/>
      </c>
      <c r="R110" s="40" t="str">
        <f>IFERROR(#REF!/GAMSstern!Q110,"")</f>
        <v/>
      </c>
      <c r="S110" s="40" t="str">
        <f>IFERROR(#REF!/GAMSstern!R110,"")</f>
        <v/>
      </c>
      <c r="T110" s="40" t="str">
        <f>IFERROR(#REF!/GAMSstern!S110,"")</f>
        <v/>
      </c>
      <c r="U110" s="40" t="str">
        <f>IFERROR(#REF!/GAMSstern!T110,"")</f>
        <v/>
      </c>
      <c r="V110" s="40" t="str">
        <f>IFERROR(#REF!/GAMSstern!U110,"")</f>
        <v/>
      </c>
      <c r="W110" s="40" t="str">
        <f>IFERROR(#REF!/GAMSstern!V110,"")</f>
        <v/>
      </c>
      <c r="X110" s="40" t="str">
        <f>IFERROR(#REF!/GAMSstern!W110,"")</f>
        <v/>
      </c>
      <c r="Y110" s="40" t="str">
        <f>IFERROR(#REF!/GAMSstern!X110,"")</f>
        <v/>
      </c>
      <c r="Z110" s="40" t="str">
        <f>IFERROR(#REF!/GAMSstern!Y110,"")</f>
        <v/>
      </c>
      <c r="AA110" s="40" t="str">
        <f>IFERROR(#REF!/GAMSstern!Z110,"")</f>
        <v/>
      </c>
      <c r="AB110" s="40" t="str">
        <f>IFERROR(#REF!/GAMSstern!AA110,"")</f>
        <v/>
      </c>
      <c r="AC110" s="40" t="str">
        <f>IFERROR(#REF!/GAMSstern!AB110,"")</f>
        <v/>
      </c>
      <c r="AD110" s="40" t="str">
        <f>IFERROR(#REF!/GAMSstern!AC110,"")</f>
        <v/>
      </c>
      <c r="AE110" s="40" t="str">
        <f>IFERROR(#REF!/GAMSstern!AD110,"")</f>
        <v/>
      </c>
      <c r="AF110" s="40" t="str">
        <f>IFERROR(#REF!/GAMSstern!AE110,"")</f>
        <v/>
      </c>
      <c r="AG110" s="40" t="str">
        <f>IFERROR(#REF!/GAMSstern!AF110,"")</f>
        <v/>
      </c>
      <c r="AH110" s="40" t="str">
        <f>IFERROR(#REF!/GAMSstern!AG110,"")</f>
        <v/>
      </c>
      <c r="AI110" s="40" t="str">
        <f>IFERROR(#REF!/GAMSstern!AH110,"")</f>
        <v/>
      </c>
      <c r="AJ110" s="40" t="str">
        <f>IFERROR(#REF!/GAMSstern!AI110,"")</f>
        <v/>
      </c>
      <c r="AK110" s="40" t="str">
        <f>IFERROR(#REF!/GAMSstern!AJ110,"")</f>
        <v/>
      </c>
      <c r="AL110" s="40" t="str">
        <f>IFERROR(#REF!/GAMSstern!AK110,"")</f>
        <v/>
      </c>
      <c r="AM110" s="40" t="str">
        <f>IFERROR(#REF!/GAMSstern!AL110,"")</f>
        <v/>
      </c>
      <c r="AN110" s="40" t="str">
        <f>IFERROR(#REF!/GAMSstern!AM110,"")</f>
        <v/>
      </c>
      <c r="AO110" s="40" t="str">
        <f>IFERROR(#REF!/GAMSstern!AN110,"")</f>
        <v/>
      </c>
      <c r="AP110" s="40" t="str">
        <f>IFERROR(#REF!/GAMSstern!AO110,"")</f>
        <v/>
      </c>
      <c r="AQ110" s="40" t="str">
        <f>IFERROR(#REF!/GAMSstern!AP110,"")</f>
        <v/>
      </c>
      <c r="AR110" s="40" t="str">
        <f>IFERROR(#REF!/GAMSstern!AQ110,"")</f>
        <v/>
      </c>
      <c r="AS110" s="40" t="str">
        <f>IFERROR(#REF!/GAMSstern!AR110,"")</f>
        <v/>
      </c>
      <c r="AT110" s="40" t="str">
        <f>IFERROR(#REF!/GAMSstern!AS110,"")</f>
        <v/>
      </c>
      <c r="AU110" s="40" t="str">
        <f>IFERROR(#REF!/GAMSstern!AT110,"")</f>
        <v/>
      </c>
      <c r="AV110" s="40" t="str">
        <f>IFERROR(#REF!/GAMSstern!AU110,"")</f>
        <v/>
      </c>
      <c r="AW110" s="40" t="str">
        <f>IFERROR(#REF!/GAMSstern!AV110,"")</f>
        <v/>
      </c>
      <c r="AX110" s="40" t="str">
        <f>IFERROR(#REF!/GAMSstern!AW110,"")</f>
        <v/>
      </c>
      <c r="AY110" s="40" t="str">
        <f>IFERROR(#REF!/GAMSstern!AX110,"")</f>
        <v/>
      </c>
      <c r="AZ110" s="40" t="str">
        <f>IFERROR(#REF!/GAMSstern!AY110,"")</f>
        <v/>
      </c>
      <c r="BA110" s="40" t="str">
        <f>IFERROR(#REF!/GAMSstern!AZ110,"")</f>
        <v/>
      </c>
      <c r="BB110" s="40" t="str">
        <f>IFERROR(#REF!/GAMSstern!BA110,"")</f>
        <v/>
      </c>
      <c r="BC110" s="40" t="str">
        <f>IFERROR(#REF!/GAMSstern!BB110,"")</f>
        <v/>
      </c>
      <c r="BD110" s="40" t="str">
        <f>IFERROR(#REF!/GAMSstern!BC110,"")</f>
        <v/>
      </c>
      <c r="BE110" s="40" t="str">
        <f>IFERROR(#REF!/GAMSstern!BD110,"")</f>
        <v/>
      </c>
      <c r="BF110" s="40" t="str">
        <f>IFERROR(#REF!/GAMSstern!BE110,"")</f>
        <v/>
      </c>
      <c r="BG110" s="40" t="str">
        <f>IFERROR(#REF!/GAMSstern!BF110,"")</f>
        <v/>
      </c>
      <c r="BH110" s="40" t="str">
        <f>IFERROR(#REF!/GAMSstern!BG110,"")</f>
        <v/>
      </c>
      <c r="BI110" s="40" t="str">
        <f>IFERROR(#REF!/GAMSstern!BH110,"")</f>
        <v/>
      </c>
      <c r="BJ110" s="40" t="str">
        <f>IFERROR(#REF!/GAMSstern!BI110,"")</f>
        <v/>
      </c>
    </row>
    <row r="111" spans="1:62" x14ac:dyDescent="0.15">
      <c r="A111" t="e">
        <f>#REF!</f>
        <v>#REF!</v>
      </c>
      <c r="B111" t="str">
        <f>GAMSbase!A111</f>
        <v>* EMISSIONS</v>
      </c>
      <c r="C111" s="40" t="str">
        <f>IFERROR(#REF!/GAMSstern!B111,"")</f>
        <v/>
      </c>
      <c r="D111" s="40" t="str">
        <f>IFERROR(#REF!/GAMSstern!C111,"")</f>
        <v/>
      </c>
      <c r="E111" s="40" t="str">
        <f>IFERROR(#REF!/GAMSstern!D111,"")</f>
        <v/>
      </c>
      <c r="F111" s="40" t="str">
        <f>IFERROR(#REF!/GAMSstern!E111,"")</f>
        <v/>
      </c>
      <c r="G111" s="40" t="str">
        <f>IFERROR(#REF!/GAMSstern!F111,"")</f>
        <v/>
      </c>
      <c r="H111" s="40" t="str">
        <f>IFERROR(#REF!/GAMSstern!G111,"")</f>
        <v/>
      </c>
      <c r="I111" s="40" t="str">
        <f>IFERROR(#REF!/GAMSstern!H111,"")</f>
        <v/>
      </c>
      <c r="J111" s="40" t="str">
        <f>IFERROR(#REF!/GAMSstern!I111,"")</f>
        <v/>
      </c>
      <c r="K111" s="40" t="str">
        <f>IFERROR(#REF!/GAMSstern!J111,"")</f>
        <v/>
      </c>
      <c r="L111" s="40" t="str">
        <f>IFERROR(#REF!/GAMSstern!K111,"")</f>
        <v/>
      </c>
      <c r="M111" s="40" t="str">
        <f>IFERROR(#REF!/GAMSstern!L111,"")</f>
        <v/>
      </c>
      <c r="N111" s="40" t="str">
        <f>IFERROR(#REF!/GAMSstern!M111,"")</f>
        <v/>
      </c>
      <c r="O111" s="40" t="str">
        <f>IFERROR(#REF!/GAMSstern!N111,"")</f>
        <v/>
      </c>
      <c r="P111" s="40" t="str">
        <f>IFERROR(#REF!/GAMSstern!O111,"")</f>
        <v/>
      </c>
      <c r="Q111" s="40" t="str">
        <f>IFERROR(#REF!/GAMSstern!P111,"")</f>
        <v/>
      </c>
      <c r="R111" s="40" t="str">
        <f>IFERROR(#REF!/GAMSstern!Q111,"")</f>
        <v/>
      </c>
      <c r="S111" s="40" t="str">
        <f>IFERROR(#REF!/GAMSstern!R111,"")</f>
        <v/>
      </c>
      <c r="T111" s="40" t="str">
        <f>IFERROR(#REF!/GAMSstern!S111,"")</f>
        <v/>
      </c>
      <c r="U111" s="40" t="str">
        <f>IFERROR(#REF!/GAMSstern!T111,"")</f>
        <v/>
      </c>
      <c r="V111" s="40" t="str">
        <f>IFERROR(#REF!/GAMSstern!U111,"")</f>
        <v/>
      </c>
      <c r="W111" s="40" t="str">
        <f>IFERROR(#REF!/GAMSstern!V111,"")</f>
        <v/>
      </c>
      <c r="X111" s="40" t="str">
        <f>IFERROR(#REF!/GAMSstern!W111,"")</f>
        <v/>
      </c>
      <c r="Y111" s="40" t="str">
        <f>IFERROR(#REF!/GAMSstern!X111,"")</f>
        <v/>
      </c>
      <c r="Z111" s="40" t="str">
        <f>IFERROR(#REF!/GAMSstern!Y111,"")</f>
        <v/>
      </c>
      <c r="AA111" s="40" t="str">
        <f>IFERROR(#REF!/GAMSstern!Z111,"")</f>
        <v/>
      </c>
      <c r="AB111" s="40" t="str">
        <f>IFERROR(#REF!/GAMSstern!AA111,"")</f>
        <v/>
      </c>
      <c r="AC111" s="40" t="str">
        <f>IFERROR(#REF!/GAMSstern!AB111,"")</f>
        <v/>
      </c>
      <c r="AD111" s="40" t="str">
        <f>IFERROR(#REF!/GAMSstern!AC111,"")</f>
        <v/>
      </c>
      <c r="AE111" s="40" t="str">
        <f>IFERROR(#REF!/GAMSstern!AD111,"")</f>
        <v/>
      </c>
      <c r="AF111" s="40" t="str">
        <f>IFERROR(#REF!/GAMSstern!AE111,"")</f>
        <v/>
      </c>
      <c r="AG111" s="40" t="str">
        <f>IFERROR(#REF!/GAMSstern!AF111,"")</f>
        <v/>
      </c>
      <c r="AH111" s="40" t="str">
        <f>IFERROR(#REF!/GAMSstern!AG111,"")</f>
        <v/>
      </c>
      <c r="AI111" s="40" t="str">
        <f>IFERROR(#REF!/GAMSstern!AH111,"")</f>
        <v/>
      </c>
      <c r="AJ111" s="40" t="str">
        <f>IFERROR(#REF!/GAMSstern!AI111,"")</f>
        <v/>
      </c>
      <c r="AK111" s="40" t="str">
        <f>IFERROR(#REF!/GAMSstern!AJ111,"")</f>
        <v/>
      </c>
      <c r="AL111" s="40" t="str">
        <f>IFERROR(#REF!/GAMSstern!AK111,"")</f>
        <v/>
      </c>
      <c r="AM111" s="40" t="str">
        <f>IFERROR(#REF!/GAMSstern!AL111,"")</f>
        <v/>
      </c>
      <c r="AN111" s="40" t="str">
        <f>IFERROR(#REF!/GAMSstern!AM111,"")</f>
        <v/>
      </c>
      <c r="AO111" s="40" t="str">
        <f>IFERROR(#REF!/GAMSstern!AN111,"")</f>
        <v/>
      </c>
      <c r="AP111" s="40" t="str">
        <f>IFERROR(#REF!/GAMSstern!AO111,"")</f>
        <v/>
      </c>
      <c r="AQ111" s="40" t="str">
        <f>IFERROR(#REF!/GAMSstern!AP111,"")</f>
        <v/>
      </c>
      <c r="AR111" s="40" t="str">
        <f>IFERROR(#REF!/GAMSstern!AQ111,"")</f>
        <v/>
      </c>
      <c r="AS111" s="40" t="str">
        <f>IFERROR(#REF!/GAMSstern!AR111,"")</f>
        <v/>
      </c>
      <c r="AT111" s="40" t="str">
        <f>IFERROR(#REF!/GAMSstern!AS111,"")</f>
        <v/>
      </c>
      <c r="AU111" s="40" t="str">
        <f>IFERROR(#REF!/GAMSstern!AT111,"")</f>
        <v/>
      </c>
      <c r="AV111" s="40" t="str">
        <f>IFERROR(#REF!/GAMSstern!AU111,"")</f>
        <v/>
      </c>
      <c r="AW111" s="40" t="str">
        <f>IFERROR(#REF!/GAMSstern!AV111,"")</f>
        <v/>
      </c>
      <c r="AX111" s="40" t="str">
        <f>IFERROR(#REF!/GAMSstern!AW111,"")</f>
        <v/>
      </c>
      <c r="AY111" s="40" t="str">
        <f>IFERROR(#REF!/GAMSstern!AX111,"")</f>
        <v/>
      </c>
      <c r="AZ111" s="40" t="str">
        <f>IFERROR(#REF!/GAMSstern!AY111,"")</f>
        <v/>
      </c>
      <c r="BA111" s="40" t="str">
        <f>IFERROR(#REF!/GAMSstern!AZ111,"")</f>
        <v/>
      </c>
      <c r="BB111" s="40" t="str">
        <f>IFERROR(#REF!/GAMSstern!BA111,"")</f>
        <v/>
      </c>
      <c r="BC111" s="40" t="str">
        <f>IFERROR(#REF!/GAMSstern!BB111,"")</f>
        <v/>
      </c>
      <c r="BD111" s="40" t="str">
        <f>IFERROR(#REF!/GAMSstern!BC111,"")</f>
        <v/>
      </c>
      <c r="BE111" s="40" t="str">
        <f>IFERROR(#REF!/GAMSstern!BD111,"")</f>
        <v/>
      </c>
      <c r="BF111" s="40" t="str">
        <f>IFERROR(#REF!/GAMSstern!BE111,"")</f>
        <v/>
      </c>
      <c r="BG111" s="40" t="str">
        <f>IFERROR(#REF!/GAMSstern!BF111,"")</f>
        <v/>
      </c>
      <c r="BH111" s="40" t="str">
        <f>IFERROR(#REF!/GAMSstern!BG111,"")</f>
        <v/>
      </c>
      <c r="BI111" s="40" t="str">
        <f>IFERROR(#REF!/GAMSstern!BH111,"")</f>
        <v/>
      </c>
      <c r="BJ111" s="40" t="str">
        <f>IFERROR(#REF!/GAMSstern!BI111,"")</f>
        <v/>
      </c>
    </row>
    <row r="112" spans="1:62" x14ac:dyDescent="0.15">
      <c r="A112" t="e">
        <f>#REF!</f>
        <v>#REF!</v>
      </c>
      <c r="B112" t="str">
        <f>GAMSbase!A112</f>
        <v>Total Carbon Emissions (GTCO2 per year)</v>
      </c>
      <c r="C112" s="40" t="str">
        <f>IFERROR(#REF!/GAMSstern!B112,"")</f>
        <v/>
      </c>
      <c r="D112" s="40" t="str">
        <f>IFERROR(#REF!/GAMSstern!C112,"")</f>
        <v/>
      </c>
      <c r="E112" s="40" t="str">
        <f>IFERROR(#REF!/GAMSstern!D112,"")</f>
        <v/>
      </c>
      <c r="F112" s="40" t="str">
        <f>IFERROR(#REF!/GAMSstern!E112,"")</f>
        <v/>
      </c>
      <c r="G112" s="40" t="str">
        <f>IFERROR(#REF!/GAMSstern!F112,"")</f>
        <v/>
      </c>
      <c r="H112" s="40" t="str">
        <f>IFERROR(#REF!/GAMSstern!G112,"")</f>
        <v/>
      </c>
      <c r="I112" s="40" t="str">
        <f>IFERROR(#REF!/GAMSstern!H112,"")</f>
        <v/>
      </c>
      <c r="J112" s="40" t="str">
        <f>IFERROR(#REF!/GAMSstern!I112,"")</f>
        <v/>
      </c>
      <c r="K112" s="40" t="str">
        <f>IFERROR(#REF!/GAMSstern!J112,"")</f>
        <v/>
      </c>
      <c r="L112" s="40" t="str">
        <f>IFERROR(#REF!/GAMSstern!K112,"")</f>
        <v/>
      </c>
      <c r="M112" s="40" t="str">
        <f>IFERROR(#REF!/GAMSstern!L112,"")</f>
        <v/>
      </c>
      <c r="N112" s="40" t="str">
        <f>IFERROR(#REF!/GAMSstern!M112,"")</f>
        <v/>
      </c>
      <c r="O112" s="40" t="str">
        <f>IFERROR(#REF!/GAMSstern!N112,"")</f>
        <v/>
      </c>
      <c r="P112" s="40" t="str">
        <f>IFERROR(#REF!/GAMSstern!O112,"")</f>
        <v/>
      </c>
      <c r="Q112" s="40" t="str">
        <f>IFERROR(#REF!/GAMSstern!P112,"")</f>
        <v/>
      </c>
      <c r="R112" s="40" t="str">
        <f>IFERROR(#REF!/GAMSstern!Q112,"")</f>
        <v/>
      </c>
      <c r="S112" s="40" t="str">
        <f>IFERROR(#REF!/GAMSstern!R112,"")</f>
        <v/>
      </c>
      <c r="T112" s="40" t="str">
        <f>IFERROR(#REF!/GAMSstern!S112,"")</f>
        <v/>
      </c>
      <c r="U112" s="40" t="str">
        <f>IFERROR(#REF!/GAMSstern!T112,"")</f>
        <v/>
      </c>
      <c r="V112" s="40" t="str">
        <f>IFERROR(#REF!/GAMSstern!U112,"")</f>
        <v/>
      </c>
      <c r="W112" s="40" t="str">
        <f>IFERROR(#REF!/GAMSstern!V112,"")</f>
        <v/>
      </c>
      <c r="X112" s="40" t="str">
        <f>IFERROR(#REF!/GAMSstern!W112,"")</f>
        <v/>
      </c>
      <c r="Y112" s="40" t="str">
        <f>IFERROR(#REF!/GAMSstern!X112,"")</f>
        <v/>
      </c>
      <c r="Z112" s="40" t="str">
        <f>IFERROR(#REF!/GAMSstern!Y112,"")</f>
        <v/>
      </c>
      <c r="AA112" s="40" t="str">
        <f>IFERROR(#REF!/GAMSstern!Z112,"")</f>
        <v/>
      </c>
      <c r="AB112" s="40" t="str">
        <f>IFERROR(#REF!/GAMSstern!AA112,"")</f>
        <v/>
      </c>
      <c r="AC112" s="40" t="str">
        <f>IFERROR(#REF!/GAMSstern!AB112,"")</f>
        <v/>
      </c>
      <c r="AD112" s="40" t="str">
        <f>IFERROR(#REF!/GAMSstern!AC112,"")</f>
        <v/>
      </c>
      <c r="AE112" s="40" t="str">
        <f>IFERROR(#REF!/GAMSstern!AD112,"")</f>
        <v/>
      </c>
      <c r="AF112" s="40" t="str">
        <f>IFERROR(#REF!/GAMSstern!AE112,"")</f>
        <v/>
      </c>
      <c r="AG112" s="40" t="str">
        <f>IFERROR(#REF!/GAMSstern!AF112,"")</f>
        <v/>
      </c>
      <c r="AH112" s="40" t="str">
        <f>IFERROR(#REF!/GAMSstern!AG112,"")</f>
        <v/>
      </c>
      <c r="AI112" s="40" t="str">
        <f>IFERROR(#REF!/GAMSstern!AH112,"")</f>
        <v/>
      </c>
      <c r="AJ112" s="40" t="str">
        <f>IFERROR(#REF!/GAMSstern!AI112,"")</f>
        <v/>
      </c>
      <c r="AK112" s="40" t="str">
        <f>IFERROR(#REF!/GAMSstern!AJ112,"")</f>
        <v/>
      </c>
      <c r="AL112" s="40" t="str">
        <f>IFERROR(#REF!/GAMSstern!AK112,"")</f>
        <v/>
      </c>
      <c r="AM112" s="40" t="str">
        <f>IFERROR(#REF!/GAMSstern!AL112,"")</f>
        <v/>
      </c>
      <c r="AN112" s="40" t="str">
        <f>IFERROR(#REF!/GAMSstern!AM112,"")</f>
        <v/>
      </c>
      <c r="AO112" s="40" t="str">
        <f>IFERROR(#REF!/GAMSstern!AN112,"")</f>
        <v/>
      </c>
      <c r="AP112" s="40" t="str">
        <f>IFERROR(#REF!/GAMSstern!AO112,"")</f>
        <v/>
      </c>
      <c r="AQ112" s="40" t="str">
        <f>IFERROR(#REF!/GAMSstern!AP112,"")</f>
        <v/>
      </c>
      <c r="AR112" s="40" t="str">
        <f>IFERROR(#REF!/GAMSstern!AQ112,"")</f>
        <v/>
      </c>
      <c r="AS112" s="40" t="str">
        <f>IFERROR(#REF!/GAMSstern!AR112,"")</f>
        <v/>
      </c>
      <c r="AT112" s="40" t="str">
        <f>IFERROR(#REF!/GAMSstern!AS112,"")</f>
        <v/>
      </c>
      <c r="AU112" s="40" t="str">
        <f>IFERROR(#REF!/GAMSstern!AT112,"")</f>
        <v/>
      </c>
      <c r="AV112" s="40" t="str">
        <f>IFERROR(#REF!/GAMSstern!AU112,"")</f>
        <v/>
      </c>
      <c r="AW112" s="40" t="str">
        <f>IFERROR(#REF!/GAMSstern!AV112,"")</f>
        <v/>
      </c>
      <c r="AX112" s="40" t="str">
        <f>IFERROR(#REF!/GAMSstern!AW112,"")</f>
        <v/>
      </c>
      <c r="AY112" s="40" t="str">
        <f>IFERROR(#REF!/GAMSstern!AX112,"")</f>
        <v/>
      </c>
      <c r="AZ112" s="40" t="str">
        <f>IFERROR(#REF!/GAMSstern!AY112,"")</f>
        <v/>
      </c>
      <c r="BA112" s="40" t="str">
        <f>IFERROR(#REF!/GAMSstern!AZ112,"")</f>
        <v/>
      </c>
      <c r="BB112" s="40" t="str">
        <f>IFERROR(#REF!/GAMSstern!BA112,"")</f>
        <v/>
      </c>
      <c r="BC112" s="40" t="str">
        <f>IFERROR(#REF!/GAMSstern!BB112,"")</f>
        <v/>
      </c>
      <c r="BD112" s="40" t="str">
        <f>IFERROR(#REF!/GAMSstern!BC112,"")</f>
        <v/>
      </c>
      <c r="BE112" s="40" t="str">
        <f>IFERROR(#REF!/GAMSstern!BD112,"")</f>
        <v/>
      </c>
      <c r="BF112" s="40" t="str">
        <f>IFERROR(#REF!/GAMSstern!BE112,"")</f>
        <v/>
      </c>
      <c r="BG112" s="40" t="str">
        <f>IFERROR(#REF!/GAMSstern!BF112,"")</f>
        <v/>
      </c>
      <c r="BH112" s="40" t="str">
        <f>IFERROR(#REF!/GAMSstern!BG112,"")</f>
        <v/>
      </c>
      <c r="BI112" s="40" t="str">
        <f>IFERROR(#REF!/GAMSstern!BH112,"")</f>
        <v/>
      </c>
      <c r="BJ112" s="40" t="str">
        <f>IFERROR(#REF!/GAMSstern!BI112,"")</f>
        <v/>
      </c>
    </row>
    <row r="113" spans="1:62" x14ac:dyDescent="0.15">
      <c r="A113" t="e">
        <f>#REF!</f>
        <v>#REF!</v>
      </c>
      <c r="B113" t="str">
        <f>GAMSbase!A113</f>
        <v>Industrial Emissions (GTCO2 per year)</v>
      </c>
      <c r="C113" s="40" t="str">
        <f>IFERROR(#REF!/GAMSstern!B113,"")</f>
        <v/>
      </c>
      <c r="D113" s="40" t="str">
        <f>IFERROR(#REF!/GAMSstern!C113,"")</f>
        <v/>
      </c>
      <c r="E113" s="40" t="str">
        <f>IFERROR(#REF!/GAMSstern!D113,"")</f>
        <v/>
      </c>
      <c r="F113" s="40" t="str">
        <f>IFERROR(#REF!/GAMSstern!E113,"")</f>
        <v/>
      </c>
      <c r="G113" s="40" t="str">
        <f>IFERROR(#REF!/GAMSstern!F113,"")</f>
        <v/>
      </c>
      <c r="H113" s="40" t="str">
        <f>IFERROR(#REF!/GAMSstern!G113,"")</f>
        <v/>
      </c>
      <c r="I113" s="40" t="str">
        <f>IFERROR(#REF!/GAMSstern!H113,"")</f>
        <v/>
      </c>
      <c r="J113" s="40" t="str">
        <f>IFERROR(#REF!/GAMSstern!I113,"")</f>
        <v/>
      </c>
      <c r="K113" s="40" t="str">
        <f>IFERROR(#REF!/GAMSstern!J113,"")</f>
        <v/>
      </c>
      <c r="L113" s="40" t="str">
        <f>IFERROR(#REF!/GAMSstern!K113,"")</f>
        <v/>
      </c>
      <c r="M113" s="40" t="str">
        <f>IFERROR(#REF!/GAMSstern!L113,"")</f>
        <v/>
      </c>
      <c r="N113" s="40" t="str">
        <f>IFERROR(#REF!/GAMSstern!M113,"")</f>
        <v/>
      </c>
      <c r="O113" s="40" t="str">
        <f>IFERROR(#REF!/GAMSstern!N113,"")</f>
        <v/>
      </c>
      <c r="P113" s="40" t="str">
        <f>IFERROR(#REF!/GAMSstern!O113,"")</f>
        <v/>
      </c>
      <c r="Q113" s="40" t="str">
        <f>IFERROR(#REF!/GAMSstern!P113,"")</f>
        <v/>
      </c>
      <c r="R113" s="40" t="str">
        <f>IFERROR(#REF!/GAMSstern!Q113,"")</f>
        <v/>
      </c>
      <c r="S113" s="40" t="str">
        <f>IFERROR(#REF!/GAMSstern!R113,"")</f>
        <v/>
      </c>
      <c r="T113" s="40" t="str">
        <f>IFERROR(#REF!/GAMSstern!S113,"")</f>
        <v/>
      </c>
      <c r="U113" s="40" t="str">
        <f>IFERROR(#REF!/GAMSstern!T113,"")</f>
        <v/>
      </c>
      <c r="V113" s="40" t="str">
        <f>IFERROR(#REF!/GAMSstern!U113,"")</f>
        <v/>
      </c>
      <c r="W113" s="40" t="str">
        <f>IFERROR(#REF!/GAMSstern!V113,"")</f>
        <v/>
      </c>
      <c r="X113" s="40" t="str">
        <f>IFERROR(#REF!/GAMSstern!W113,"")</f>
        <v/>
      </c>
      <c r="Y113" s="40" t="str">
        <f>IFERROR(#REF!/GAMSstern!X113,"")</f>
        <v/>
      </c>
      <c r="Z113" s="40" t="str">
        <f>IFERROR(#REF!/GAMSstern!Y113,"")</f>
        <v/>
      </c>
      <c r="AA113" s="40" t="str">
        <f>IFERROR(#REF!/GAMSstern!Z113,"")</f>
        <v/>
      </c>
      <c r="AB113" s="40" t="str">
        <f>IFERROR(#REF!/GAMSstern!AA113,"")</f>
        <v/>
      </c>
      <c r="AC113" s="40" t="str">
        <f>IFERROR(#REF!/GAMSstern!AB113,"")</f>
        <v/>
      </c>
      <c r="AD113" s="40" t="str">
        <f>IFERROR(#REF!/GAMSstern!AC113,"")</f>
        <v/>
      </c>
      <c r="AE113" s="40" t="str">
        <f>IFERROR(#REF!/GAMSstern!AD113,"")</f>
        <v/>
      </c>
      <c r="AF113" s="40" t="str">
        <f>IFERROR(#REF!/GAMSstern!AE113,"")</f>
        <v/>
      </c>
      <c r="AG113" s="40" t="str">
        <f>IFERROR(#REF!/GAMSstern!AF113,"")</f>
        <v/>
      </c>
      <c r="AH113" s="40" t="str">
        <f>IFERROR(#REF!/GAMSstern!AG113,"")</f>
        <v/>
      </c>
      <c r="AI113" s="40" t="str">
        <f>IFERROR(#REF!/GAMSstern!AH113,"")</f>
        <v/>
      </c>
      <c r="AJ113" s="40" t="str">
        <f>IFERROR(#REF!/GAMSstern!AI113,"")</f>
        <v/>
      </c>
      <c r="AK113" s="40" t="str">
        <f>IFERROR(#REF!/GAMSstern!AJ113,"")</f>
        <v/>
      </c>
      <c r="AL113" s="40" t="str">
        <f>IFERROR(#REF!/GAMSstern!AK113,"")</f>
        <v/>
      </c>
      <c r="AM113" s="40" t="str">
        <f>IFERROR(#REF!/GAMSstern!AL113,"")</f>
        <v/>
      </c>
      <c r="AN113" s="40" t="str">
        <f>IFERROR(#REF!/GAMSstern!AM113,"")</f>
        <v/>
      </c>
      <c r="AO113" s="40" t="str">
        <f>IFERROR(#REF!/GAMSstern!AN113,"")</f>
        <v/>
      </c>
      <c r="AP113" s="40" t="str">
        <f>IFERROR(#REF!/GAMSstern!AO113,"")</f>
        <v/>
      </c>
      <c r="AQ113" s="40" t="str">
        <f>IFERROR(#REF!/GAMSstern!AP113,"")</f>
        <v/>
      </c>
      <c r="AR113" s="40" t="str">
        <f>IFERROR(#REF!/GAMSstern!AQ113,"")</f>
        <v/>
      </c>
      <c r="AS113" s="40" t="str">
        <f>IFERROR(#REF!/GAMSstern!AR113,"")</f>
        <v/>
      </c>
      <c r="AT113" s="40" t="str">
        <f>IFERROR(#REF!/GAMSstern!AS113,"")</f>
        <v/>
      </c>
      <c r="AU113" s="40" t="str">
        <f>IFERROR(#REF!/GAMSstern!AT113,"")</f>
        <v/>
      </c>
      <c r="AV113" s="40" t="str">
        <f>IFERROR(#REF!/GAMSstern!AU113,"")</f>
        <v/>
      </c>
      <c r="AW113" s="40" t="str">
        <f>IFERROR(#REF!/GAMSstern!AV113,"")</f>
        <v/>
      </c>
      <c r="AX113" s="40" t="str">
        <f>IFERROR(#REF!/GAMSstern!AW113,"")</f>
        <v/>
      </c>
      <c r="AY113" s="40" t="str">
        <f>IFERROR(#REF!/GAMSstern!AX113,"")</f>
        <v/>
      </c>
      <c r="AZ113" s="40" t="str">
        <f>IFERROR(#REF!/GAMSstern!AY113,"")</f>
        <v/>
      </c>
      <c r="BA113" s="40" t="str">
        <f>IFERROR(#REF!/GAMSstern!AZ113,"")</f>
        <v/>
      </c>
      <c r="BB113" s="40" t="str">
        <f>IFERROR(#REF!/GAMSstern!BA113,"")</f>
        <v/>
      </c>
      <c r="BC113" s="40" t="str">
        <f>IFERROR(#REF!/GAMSstern!BB113,"")</f>
        <v/>
      </c>
      <c r="BD113" s="40" t="str">
        <f>IFERROR(#REF!/GAMSstern!BC113,"")</f>
        <v/>
      </c>
      <c r="BE113" s="40" t="str">
        <f>IFERROR(#REF!/GAMSstern!BD113,"")</f>
        <v/>
      </c>
      <c r="BF113" s="40" t="str">
        <f>IFERROR(#REF!/GAMSstern!BE113,"")</f>
        <v/>
      </c>
      <c r="BG113" s="40" t="str">
        <f>IFERROR(#REF!/GAMSstern!BF113,"")</f>
        <v/>
      </c>
      <c r="BH113" s="40" t="str">
        <f>IFERROR(#REF!/GAMSstern!BG113,"")</f>
        <v/>
      </c>
      <c r="BI113" s="40" t="str">
        <f>IFERROR(#REF!/GAMSstern!BH113,"")</f>
        <v/>
      </c>
      <c r="BJ113" s="40" t="str">
        <f>IFERROR(#REF!/GAMSstern!BI113,"")</f>
        <v/>
      </c>
    </row>
    <row r="114" spans="1:62" x14ac:dyDescent="0.15">
      <c r="A114" t="e">
        <f>#REF!</f>
        <v>#REF!</v>
      </c>
      <c r="B114" t="str">
        <f>GAMSbase!A114</f>
        <v>World Emissions Intensity (sigma)</v>
      </c>
      <c r="C114" s="40" t="str">
        <f>IFERROR(#REF!/GAMSstern!B114,"")</f>
        <v/>
      </c>
      <c r="D114" s="40" t="str">
        <f>IFERROR(#REF!/GAMSstern!C114,"")</f>
        <v/>
      </c>
      <c r="E114" s="40" t="str">
        <f>IFERROR(#REF!/GAMSstern!D114,"")</f>
        <v/>
      </c>
      <c r="F114" s="40" t="str">
        <f>IFERROR(#REF!/GAMSstern!E114,"")</f>
        <v/>
      </c>
      <c r="G114" s="40" t="str">
        <f>IFERROR(#REF!/GAMSstern!F114,"")</f>
        <v/>
      </c>
      <c r="H114" s="40" t="str">
        <f>IFERROR(#REF!/GAMSstern!G114,"")</f>
        <v/>
      </c>
      <c r="I114" s="40" t="str">
        <f>IFERROR(#REF!/GAMSstern!H114,"")</f>
        <v/>
      </c>
      <c r="J114" s="40" t="str">
        <f>IFERROR(#REF!/GAMSstern!I114,"")</f>
        <v/>
      </c>
      <c r="K114" s="40" t="str">
        <f>IFERROR(#REF!/GAMSstern!J114,"")</f>
        <v/>
      </c>
      <c r="L114" s="40" t="str">
        <f>IFERROR(#REF!/GAMSstern!K114,"")</f>
        <v/>
      </c>
      <c r="M114" s="40" t="str">
        <f>IFERROR(#REF!/GAMSstern!L114,"")</f>
        <v/>
      </c>
      <c r="N114" s="40" t="str">
        <f>IFERROR(#REF!/GAMSstern!M114,"")</f>
        <v/>
      </c>
      <c r="O114" s="40" t="str">
        <f>IFERROR(#REF!/GAMSstern!N114,"")</f>
        <v/>
      </c>
      <c r="P114" s="40" t="str">
        <f>IFERROR(#REF!/GAMSstern!O114,"")</f>
        <v/>
      </c>
      <c r="Q114" s="40" t="str">
        <f>IFERROR(#REF!/GAMSstern!P114,"")</f>
        <v/>
      </c>
      <c r="R114" s="40" t="str">
        <f>IFERROR(#REF!/GAMSstern!Q114,"")</f>
        <v/>
      </c>
      <c r="S114" s="40" t="str">
        <f>IFERROR(#REF!/GAMSstern!R114,"")</f>
        <v/>
      </c>
      <c r="T114" s="40" t="str">
        <f>IFERROR(#REF!/GAMSstern!S114,"")</f>
        <v/>
      </c>
      <c r="U114" s="40" t="str">
        <f>IFERROR(#REF!/GAMSstern!T114,"")</f>
        <v/>
      </c>
      <c r="V114" s="40" t="str">
        <f>IFERROR(#REF!/GAMSstern!U114,"")</f>
        <v/>
      </c>
      <c r="W114" s="40" t="str">
        <f>IFERROR(#REF!/GAMSstern!V114,"")</f>
        <v/>
      </c>
      <c r="X114" s="40" t="str">
        <f>IFERROR(#REF!/GAMSstern!W114,"")</f>
        <v/>
      </c>
      <c r="Y114" s="40" t="str">
        <f>IFERROR(#REF!/GAMSstern!X114,"")</f>
        <v/>
      </c>
      <c r="Z114" s="40" t="str">
        <f>IFERROR(#REF!/GAMSstern!Y114,"")</f>
        <v/>
      </c>
      <c r="AA114" s="40" t="str">
        <f>IFERROR(#REF!/GAMSstern!Z114,"")</f>
        <v/>
      </c>
      <c r="AB114" s="40" t="str">
        <f>IFERROR(#REF!/GAMSstern!AA114,"")</f>
        <v/>
      </c>
      <c r="AC114" s="40" t="str">
        <f>IFERROR(#REF!/GAMSstern!AB114,"")</f>
        <v/>
      </c>
      <c r="AD114" s="40" t="str">
        <f>IFERROR(#REF!/GAMSstern!AC114,"")</f>
        <v/>
      </c>
      <c r="AE114" s="40" t="str">
        <f>IFERROR(#REF!/GAMSstern!AD114,"")</f>
        <v/>
      </c>
      <c r="AF114" s="40" t="str">
        <f>IFERROR(#REF!/GAMSstern!AE114,"")</f>
        <v/>
      </c>
      <c r="AG114" s="40" t="str">
        <f>IFERROR(#REF!/GAMSstern!AF114,"")</f>
        <v/>
      </c>
      <c r="AH114" s="40" t="str">
        <f>IFERROR(#REF!/GAMSstern!AG114,"")</f>
        <v/>
      </c>
      <c r="AI114" s="40" t="str">
        <f>IFERROR(#REF!/GAMSstern!AH114,"")</f>
        <v/>
      </c>
      <c r="AJ114" s="40" t="str">
        <f>IFERROR(#REF!/GAMSstern!AI114,"")</f>
        <v/>
      </c>
      <c r="AK114" s="40" t="str">
        <f>IFERROR(#REF!/GAMSstern!AJ114,"")</f>
        <v/>
      </c>
      <c r="AL114" s="40" t="str">
        <f>IFERROR(#REF!/GAMSstern!AK114,"")</f>
        <v/>
      </c>
      <c r="AM114" s="40" t="str">
        <f>IFERROR(#REF!/GAMSstern!AL114,"")</f>
        <v/>
      </c>
      <c r="AN114" s="40" t="str">
        <f>IFERROR(#REF!/GAMSstern!AM114,"")</f>
        <v/>
      </c>
      <c r="AO114" s="40" t="str">
        <f>IFERROR(#REF!/GAMSstern!AN114,"")</f>
        <v/>
      </c>
      <c r="AP114" s="40" t="str">
        <f>IFERROR(#REF!/GAMSstern!AO114,"")</f>
        <v/>
      </c>
      <c r="AQ114" s="40" t="str">
        <f>IFERROR(#REF!/GAMSstern!AP114,"")</f>
        <v/>
      </c>
      <c r="AR114" s="40" t="str">
        <f>IFERROR(#REF!/GAMSstern!AQ114,"")</f>
        <v/>
      </c>
      <c r="AS114" s="40" t="str">
        <f>IFERROR(#REF!/GAMSstern!AR114,"")</f>
        <v/>
      </c>
      <c r="AT114" s="40" t="str">
        <f>IFERROR(#REF!/GAMSstern!AS114,"")</f>
        <v/>
      </c>
      <c r="AU114" s="40" t="str">
        <f>IFERROR(#REF!/GAMSstern!AT114,"")</f>
        <v/>
      </c>
      <c r="AV114" s="40" t="str">
        <f>IFERROR(#REF!/GAMSstern!AU114,"")</f>
        <v/>
      </c>
      <c r="AW114" s="40" t="str">
        <f>IFERROR(#REF!/GAMSstern!AV114,"")</f>
        <v/>
      </c>
      <c r="AX114" s="40" t="str">
        <f>IFERROR(#REF!/GAMSstern!AW114,"")</f>
        <v/>
      </c>
      <c r="AY114" s="40" t="str">
        <f>IFERROR(#REF!/GAMSstern!AX114,"")</f>
        <v/>
      </c>
      <c r="AZ114" s="40" t="str">
        <f>IFERROR(#REF!/GAMSstern!AY114,"")</f>
        <v/>
      </c>
      <c r="BA114" s="40" t="str">
        <f>IFERROR(#REF!/GAMSstern!AZ114,"")</f>
        <v/>
      </c>
      <c r="BB114" s="40" t="str">
        <f>IFERROR(#REF!/GAMSstern!BA114,"")</f>
        <v/>
      </c>
      <c r="BC114" s="40" t="str">
        <f>IFERROR(#REF!/GAMSstern!BB114,"")</f>
        <v/>
      </c>
      <c r="BD114" s="40" t="str">
        <f>IFERROR(#REF!/GAMSstern!BC114,"")</f>
        <v/>
      </c>
      <c r="BE114" s="40" t="str">
        <f>IFERROR(#REF!/GAMSstern!BD114,"")</f>
        <v/>
      </c>
      <c r="BF114" s="40" t="str">
        <f>IFERROR(#REF!/GAMSstern!BE114,"")</f>
        <v/>
      </c>
      <c r="BG114" s="40" t="str">
        <f>IFERROR(#REF!/GAMSstern!BF114,"")</f>
        <v/>
      </c>
      <c r="BH114" s="40" t="str">
        <f>IFERROR(#REF!/GAMSstern!BG114,"")</f>
        <v/>
      </c>
      <c r="BI114" s="40" t="str">
        <f>IFERROR(#REF!/GAMSstern!BH114,"")</f>
        <v/>
      </c>
      <c r="BJ114" s="40" t="str">
        <f>IFERROR(#REF!/GAMSstern!BI114,"")</f>
        <v/>
      </c>
    </row>
    <row r="115" spans="1:62" x14ac:dyDescent="0.15">
      <c r="A115" t="e">
        <f>#REF!</f>
        <v>#REF!</v>
      </c>
      <c r="B115" t="str">
        <f>GAMSbase!A115</f>
        <v>* CAPITAL ACCUMULATION</v>
      </c>
      <c r="C115" s="40" t="str">
        <f>IFERROR(#REF!/GAMSstern!B115,"")</f>
        <v/>
      </c>
      <c r="D115" s="40" t="str">
        <f>IFERROR(#REF!/GAMSstern!C115,"")</f>
        <v/>
      </c>
      <c r="E115" s="40" t="str">
        <f>IFERROR(#REF!/GAMSstern!D115,"")</f>
        <v/>
      </c>
      <c r="F115" s="40" t="str">
        <f>IFERROR(#REF!/GAMSstern!E115,"")</f>
        <v/>
      </c>
      <c r="G115" s="40" t="str">
        <f>IFERROR(#REF!/GAMSstern!F115,"")</f>
        <v/>
      </c>
      <c r="H115" s="40" t="str">
        <f>IFERROR(#REF!/GAMSstern!G115,"")</f>
        <v/>
      </c>
      <c r="I115" s="40" t="str">
        <f>IFERROR(#REF!/GAMSstern!H115,"")</f>
        <v/>
      </c>
      <c r="J115" s="40" t="str">
        <f>IFERROR(#REF!/GAMSstern!I115,"")</f>
        <v/>
      </c>
      <c r="K115" s="40" t="str">
        <f>IFERROR(#REF!/GAMSstern!J115,"")</f>
        <v/>
      </c>
      <c r="L115" s="40" t="str">
        <f>IFERROR(#REF!/GAMSstern!K115,"")</f>
        <v/>
      </c>
      <c r="M115" s="40" t="str">
        <f>IFERROR(#REF!/GAMSstern!L115,"")</f>
        <v/>
      </c>
      <c r="N115" s="40" t="str">
        <f>IFERROR(#REF!/GAMSstern!M115,"")</f>
        <v/>
      </c>
      <c r="O115" s="40" t="str">
        <f>IFERROR(#REF!/GAMSstern!N115,"")</f>
        <v/>
      </c>
      <c r="P115" s="40" t="str">
        <f>IFERROR(#REF!/GAMSstern!O115,"")</f>
        <v/>
      </c>
      <c r="Q115" s="40" t="str">
        <f>IFERROR(#REF!/GAMSstern!P115,"")</f>
        <v/>
      </c>
      <c r="R115" s="40" t="str">
        <f>IFERROR(#REF!/GAMSstern!Q115,"")</f>
        <v/>
      </c>
      <c r="S115" s="40" t="str">
        <f>IFERROR(#REF!/GAMSstern!R115,"")</f>
        <v/>
      </c>
      <c r="T115" s="40" t="str">
        <f>IFERROR(#REF!/GAMSstern!S115,"")</f>
        <v/>
      </c>
      <c r="U115" s="40" t="str">
        <f>IFERROR(#REF!/GAMSstern!T115,"")</f>
        <v/>
      </c>
      <c r="V115" s="40" t="str">
        <f>IFERROR(#REF!/GAMSstern!U115,"")</f>
        <v/>
      </c>
      <c r="W115" s="40" t="str">
        <f>IFERROR(#REF!/GAMSstern!V115,"")</f>
        <v/>
      </c>
      <c r="X115" s="40" t="str">
        <f>IFERROR(#REF!/GAMSstern!W115,"")</f>
        <v/>
      </c>
      <c r="Y115" s="40" t="str">
        <f>IFERROR(#REF!/GAMSstern!X115,"")</f>
        <v/>
      </c>
      <c r="Z115" s="40" t="str">
        <f>IFERROR(#REF!/GAMSstern!Y115,"")</f>
        <v/>
      </c>
      <c r="AA115" s="40" t="str">
        <f>IFERROR(#REF!/GAMSstern!Z115,"")</f>
        <v/>
      </c>
      <c r="AB115" s="40" t="str">
        <f>IFERROR(#REF!/GAMSstern!AA115,"")</f>
        <v/>
      </c>
      <c r="AC115" s="40" t="str">
        <f>IFERROR(#REF!/GAMSstern!AB115,"")</f>
        <v/>
      </c>
      <c r="AD115" s="40" t="str">
        <f>IFERROR(#REF!/GAMSstern!AC115,"")</f>
        <v/>
      </c>
      <c r="AE115" s="40" t="str">
        <f>IFERROR(#REF!/GAMSstern!AD115,"")</f>
        <v/>
      </c>
      <c r="AF115" s="40" t="str">
        <f>IFERROR(#REF!/GAMSstern!AE115,"")</f>
        <v/>
      </c>
      <c r="AG115" s="40" t="str">
        <f>IFERROR(#REF!/GAMSstern!AF115,"")</f>
        <v/>
      </c>
      <c r="AH115" s="40" t="str">
        <f>IFERROR(#REF!/GAMSstern!AG115,"")</f>
        <v/>
      </c>
      <c r="AI115" s="40" t="str">
        <f>IFERROR(#REF!/GAMSstern!AH115,"")</f>
        <v/>
      </c>
      <c r="AJ115" s="40" t="str">
        <f>IFERROR(#REF!/GAMSstern!AI115,"")</f>
        <v/>
      </c>
      <c r="AK115" s="40" t="str">
        <f>IFERROR(#REF!/GAMSstern!AJ115,"")</f>
        <v/>
      </c>
      <c r="AL115" s="40" t="str">
        <f>IFERROR(#REF!/GAMSstern!AK115,"")</f>
        <v/>
      </c>
      <c r="AM115" s="40" t="str">
        <f>IFERROR(#REF!/GAMSstern!AL115,"")</f>
        <v/>
      </c>
      <c r="AN115" s="40" t="str">
        <f>IFERROR(#REF!/GAMSstern!AM115,"")</f>
        <v/>
      </c>
      <c r="AO115" s="40" t="str">
        <f>IFERROR(#REF!/GAMSstern!AN115,"")</f>
        <v/>
      </c>
      <c r="AP115" s="40" t="str">
        <f>IFERROR(#REF!/GAMSstern!AO115,"")</f>
        <v/>
      </c>
      <c r="AQ115" s="40" t="str">
        <f>IFERROR(#REF!/GAMSstern!AP115,"")</f>
        <v/>
      </c>
      <c r="AR115" s="40" t="str">
        <f>IFERROR(#REF!/GAMSstern!AQ115,"")</f>
        <v/>
      </c>
      <c r="AS115" s="40" t="str">
        <f>IFERROR(#REF!/GAMSstern!AR115,"")</f>
        <v/>
      </c>
      <c r="AT115" s="40" t="str">
        <f>IFERROR(#REF!/GAMSstern!AS115,"")</f>
        <v/>
      </c>
      <c r="AU115" s="40" t="str">
        <f>IFERROR(#REF!/GAMSstern!AT115,"")</f>
        <v/>
      </c>
      <c r="AV115" s="40" t="str">
        <f>IFERROR(#REF!/GAMSstern!AU115,"")</f>
        <v/>
      </c>
      <c r="AW115" s="40" t="str">
        <f>IFERROR(#REF!/GAMSstern!AV115,"")</f>
        <v/>
      </c>
      <c r="AX115" s="40" t="str">
        <f>IFERROR(#REF!/GAMSstern!AW115,"")</f>
        <v/>
      </c>
      <c r="AY115" s="40" t="str">
        <f>IFERROR(#REF!/GAMSstern!AX115,"")</f>
        <v/>
      </c>
      <c r="AZ115" s="40" t="str">
        <f>IFERROR(#REF!/GAMSstern!AY115,"")</f>
        <v/>
      </c>
      <c r="BA115" s="40" t="str">
        <f>IFERROR(#REF!/GAMSstern!AZ115,"")</f>
        <v/>
      </c>
      <c r="BB115" s="40" t="str">
        <f>IFERROR(#REF!/GAMSstern!BA115,"")</f>
        <v/>
      </c>
      <c r="BC115" s="40" t="str">
        <f>IFERROR(#REF!/GAMSstern!BB115,"")</f>
        <v/>
      </c>
      <c r="BD115" s="40" t="str">
        <f>IFERROR(#REF!/GAMSstern!BC115,"")</f>
        <v/>
      </c>
      <c r="BE115" s="40" t="str">
        <f>IFERROR(#REF!/GAMSstern!BD115,"")</f>
        <v/>
      </c>
      <c r="BF115" s="40" t="str">
        <f>IFERROR(#REF!/GAMSstern!BE115,"")</f>
        <v/>
      </c>
      <c r="BG115" s="40" t="str">
        <f>IFERROR(#REF!/GAMSstern!BF115,"")</f>
        <v/>
      </c>
      <c r="BH115" s="40" t="str">
        <f>IFERROR(#REF!/GAMSstern!BG115,"")</f>
        <v/>
      </c>
      <c r="BI115" s="40" t="str">
        <f>IFERROR(#REF!/GAMSstern!BH115,"")</f>
        <v/>
      </c>
      <c r="BJ115" s="40" t="str">
        <f>IFERROR(#REF!/GAMSstern!BI115,"")</f>
        <v/>
      </c>
    </row>
    <row r="116" spans="1:62" x14ac:dyDescent="0.15">
      <c r="A116" t="e">
        <f>#REF!</f>
        <v>#REF!</v>
      </c>
      <c r="B116" t="str">
        <f>GAMSbase!A116</f>
        <v>Gross Investment (trillion 2005USD per year)</v>
      </c>
      <c r="C116" s="40" t="str">
        <f>IFERROR(#REF!/GAMSstern!B116,"")</f>
        <v/>
      </c>
      <c r="D116" s="40" t="str">
        <f>IFERROR(#REF!/GAMSstern!C116,"")</f>
        <v/>
      </c>
      <c r="E116" s="40" t="str">
        <f>IFERROR(#REF!/GAMSstern!D116,"")</f>
        <v/>
      </c>
      <c r="F116" s="40" t="str">
        <f>IFERROR(#REF!/GAMSstern!E116,"")</f>
        <v/>
      </c>
      <c r="G116" s="40" t="str">
        <f>IFERROR(#REF!/GAMSstern!F116,"")</f>
        <v/>
      </c>
      <c r="H116" s="40" t="str">
        <f>IFERROR(#REF!/GAMSstern!G116,"")</f>
        <v/>
      </c>
      <c r="I116" s="40" t="str">
        <f>IFERROR(#REF!/GAMSstern!H116,"")</f>
        <v/>
      </c>
      <c r="J116" s="40" t="str">
        <f>IFERROR(#REF!/GAMSstern!I116,"")</f>
        <v/>
      </c>
      <c r="K116" s="40" t="str">
        <f>IFERROR(#REF!/GAMSstern!J116,"")</f>
        <v/>
      </c>
      <c r="L116" s="40" t="str">
        <f>IFERROR(#REF!/GAMSstern!K116,"")</f>
        <v/>
      </c>
      <c r="M116" s="40" t="str">
        <f>IFERROR(#REF!/GAMSstern!L116,"")</f>
        <v/>
      </c>
      <c r="N116" s="40" t="str">
        <f>IFERROR(#REF!/GAMSstern!M116,"")</f>
        <v/>
      </c>
      <c r="O116" s="40" t="str">
        <f>IFERROR(#REF!/GAMSstern!N116,"")</f>
        <v/>
      </c>
      <c r="P116" s="40" t="str">
        <f>IFERROR(#REF!/GAMSstern!O116,"")</f>
        <v/>
      </c>
      <c r="Q116" s="40" t="str">
        <f>IFERROR(#REF!/GAMSstern!P116,"")</f>
        <v/>
      </c>
      <c r="R116" s="40" t="str">
        <f>IFERROR(#REF!/GAMSstern!Q116,"")</f>
        <v/>
      </c>
      <c r="S116" s="40" t="str">
        <f>IFERROR(#REF!/GAMSstern!R116,"")</f>
        <v/>
      </c>
      <c r="T116" s="40" t="str">
        <f>IFERROR(#REF!/GAMSstern!S116,"")</f>
        <v/>
      </c>
      <c r="U116" s="40" t="str">
        <f>IFERROR(#REF!/GAMSstern!T116,"")</f>
        <v/>
      </c>
      <c r="V116" s="40" t="str">
        <f>IFERROR(#REF!/GAMSstern!U116,"")</f>
        <v/>
      </c>
      <c r="W116" s="40" t="str">
        <f>IFERROR(#REF!/GAMSstern!V116,"")</f>
        <v/>
      </c>
      <c r="X116" s="40" t="str">
        <f>IFERROR(#REF!/GAMSstern!W116,"")</f>
        <v/>
      </c>
      <c r="Y116" s="40" t="str">
        <f>IFERROR(#REF!/GAMSstern!X116,"")</f>
        <v/>
      </c>
      <c r="Z116" s="40" t="str">
        <f>IFERROR(#REF!/GAMSstern!Y116,"")</f>
        <v/>
      </c>
      <c r="AA116" s="40" t="str">
        <f>IFERROR(#REF!/GAMSstern!Z116,"")</f>
        <v/>
      </c>
      <c r="AB116" s="40" t="str">
        <f>IFERROR(#REF!/GAMSstern!AA116,"")</f>
        <v/>
      </c>
      <c r="AC116" s="40" t="str">
        <f>IFERROR(#REF!/GAMSstern!AB116,"")</f>
        <v/>
      </c>
      <c r="AD116" s="40" t="str">
        <f>IFERROR(#REF!/GAMSstern!AC116,"")</f>
        <v/>
      </c>
      <c r="AE116" s="40" t="str">
        <f>IFERROR(#REF!/GAMSstern!AD116,"")</f>
        <v/>
      </c>
      <c r="AF116" s="40" t="str">
        <f>IFERROR(#REF!/GAMSstern!AE116,"")</f>
        <v/>
      </c>
      <c r="AG116" s="40" t="str">
        <f>IFERROR(#REF!/GAMSstern!AF116,"")</f>
        <v/>
      </c>
      <c r="AH116" s="40" t="str">
        <f>IFERROR(#REF!/GAMSstern!AG116,"")</f>
        <v/>
      </c>
      <c r="AI116" s="40" t="str">
        <f>IFERROR(#REF!/GAMSstern!AH116,"")</f>
        <v/>
      </c>
      <c r="AJ116" s="40" t="str">
        <f>IFERROR(#REF!/GAMSstern!AI116,"")</f>
        <v/>
      </c>
      <c r="AK116" s="40" t="str">
        <f>IFERROR(#REF!/GAMSstern!AJ116,"")</f>
        <v/>
      </c>
      <c r="AL116" s="40" t="str">
        <f>IFERROR(#REF!/GAMSstern!AK116,"")</f>
        <v/>
      </c>
      <c r="AM116" s="40" t="str">
        <f>IFERROR(#REF!/GAMSstern!AL116,"")</f>
        <v/>
      </c>
      <c r="AN116" s="40" t="str">
        <f>IFERROR(#REF!/GAMSstern!AM116,"")</f>
        <v/>
      </c>
      <c r="AO116" s="40" t="str">
        <f>IFERROR(#REF!/GAMSstern!AN116,"")</f>
        <v/>
      </c>
      <c r="AP116" s="40" t="str">
        <f>IFERROR(#REF!/GAMSstern!AO116,"")</f>
        <v/>
      </c>
      <c r="AQ116" s="40" t="str">
        <f>IFERROR(#REF!/GAMSstern!AP116,"")</f>
        <v/>
      </c>
      <c r="AR116" s="40" t="str">
        <f>IFERROR(#REF!/GAMSstern!AQ116,"")</f>
        <v/>
      </c>
      <c r="AS116" s="40" t="str">
        <f>IFERROR(#REF!/GAMSstern!AR116,"")</f>
        <v/>
      </c>
      <c r="AT116" s="40" t="str">
        <f>IFERROR(#REF!/GAMSstern!AS116,"")</f>
        <v/>
      </c>
      <c r="AU116" s="40" t="str">
        <f>IFERROR(#REF!/GAMSstern!AT116,"")</f>
        <v/>
      </c>
      <c r="AV116" s="40" t="str">
        <f>IFERROR(#REF!/GAMSstern!AU116,"")</f>
        <v/>
      </c>
      <c r="AW116" s="40" t="str">
        <f>IFERROR(#REF!/GAMSstern!AV116,"")</f>
        <v/>
      </c>
      <c r="AX116" s="40" t="str">
        <f>IFERROR(#REF!/GAMSstern!AW116,"")</f>
        <v/>
      </c>
      <c r="AY116" s="40" t="str">
        <f>IFERROR(#REF!/GAMSstern!AX116,"")</f>
        <v/>
      </c>
      <c r="AZ116" s="40" t="str">
        <f>IFERROR(#REF!/GAMSstern!AY116,"")</f>
        <v/>
      </c>
      <c r="BA116" s="40" t="str">
        <f>IFERROR(#REF!/GAMSstern!AZ116,"")</f>
        <v/>
      </c>
      <c r="BB116" s="40" t="str">
        <f>IFERROR(#REF!/GAMSstern!BA116,"")</f>
        <v/>
      </c>
      <c r="BC116" s="40" t="str">
        <f>IFERROR(#REF!/GAMSstern!BB116,"")</f>
        <v/>
      </c>
      <c r="BD116" s="40" t="str">
        <f>IFERROR(#REF!/GAMSstern!BC116,"")</f>
        <v/>
      </c>
      <c r="BE116" s="40" t="str">
        <f>IFERROR(#REF!/GAMSstern!BD116,"")</f>
        <v/>
      </c>
      <c r="BF116" s="40" t="str">
        <f>IFERROR(#REF!/GAMSstern!BE116,"")</f>
        <v/>
      </c>
      <c r="BG116" s="40" t="str">
        <f>IFERROR(#REF!/GAMSstern!BF116,"")</f>
        <v/>
      </c>
      <c r="BH116" s="40" t="str">
        <f>IFERROR(#REF!/GAMSstern!BG116,"")</f>
        <v/>
      </c>
      <c r="BI116" s="40" t="str">
        <f>IFERROR(#REF!/GAMSstern!BH116,"")</f>
        <v/>
      </c>
      <c r="BJ116" s="40" t="str">
        <f>IFERROR(#REF!/GAMSstern!BI116,"")</f>
        <v/>
      </c>
    </row>
    <row r="117" spans="1:62" x14ac:dyDescent="0.15">
      <c r="A117" t="e">
        <f>#REF!</f>
        <v>#REF!</v>
      </c>
      <c r="B117" t="str">
        <f>GAMSbase!A117</f>
        <v>Capital (trillion 2005USD per year)</v>
      </c>
      <c r="C117" s="40" t="str">
        <f>IFERROR(#REF!/GAMSstern!B117,"")</f>
        <v/>
      </c>
      <c r="D117" s="40" t="str">
        <f>IFERROR(#REF!/GAMSstern!C117,"")</f>
        <v/>
      </c>
      <c r="E117" s="40" t="str">
        <f>IFERROR(#REF!/GAMSstern!D117,"")</f>
        <v/>
      </c>
      <c r="F117" s="40" t="str">
        <f>IFERROR(#REF!/GAMSstern!E117,"")</f>
        <v/>
      </c>
      <c r="G117" s="40" t="str">
        <f>IFERROR(#REF!/GAMSstern!F117,"")</f>
        <v/>
      </c>
      <c r="H117" s="40" t="str">
        <f>IFERROR(#REF!/GAMSstern!G117,"")</f>
        <v/>
      </c>
      <c r="I117" s="40" t="str">
        <f>IFERROR(#REF!/GAMSstern!H117,"")</f>
        <v/>
      </c>
      <c r="J117" s="40" t="str">
        <f>IFERROR(#REF!/GAMSstern!I117,"")</f>
        <v/>
      </c>
      <c r="K117" s="40" t="str">
        <f>IFERROR(#REF!/GAMSstern!J117,"")</f>
        <v/>
      </c>
      <c r="L117" s="40" t="str">
        <f>IFERROR(#REF!/GAMSstern!K117,"")</f>
        <v/>
      </c>
      <c r="M117" s="40" t="str">
        <f>IFERROR(#REF!/GAMSstern!L117,"")</f>
        <v/>
      </c>
      <c r="N117" s="40" t="str">
        <f>IFERROR(#REF!/GAMSstern!M117,"")</f>
        <v/>
      </c>
      <c r="O117" s="40" t="str">
        <f>IFERROR(#REF!/GAMSstern!N117,"")</f>
        <v/>
      </c>
      <c r="P117" s="40" t="str">
        <f>IFERROR(#REF!/GAMSstern!O117,"")</f>
        <v/>
      </c>
      <c r="Q117" s="40" t="str">
        <f>IFERROR(#REF!/GAMSstern!P117,"")</f>
        <v/>
      </c>
      <c r="R117" s="40" t="str">
        <f>IFERROR(#REF!/GAMSstern!Q117,"")</f>
        <v/>
      </c>
      <c r="S117" s="40" t="str">
        <f>IFERROR(#REF!/GAMSstern!R117,"")</f>
        <v/>
      </c>
      <c r="T117" s="40" t="str">
        <f>IFERROR(#REF!/GAMSstern!S117,"")</f>
        <v/>
      </c>
      <c r="U117" s="40" t="str">
        <f>IFERROR(#REF!/GAMSstern!T117,"")</f>
        <v/>
      </c>
      <c r="V117" s="40" t="str">
        <f>IFERROR(#REF!/GAMSstern!U117,"")</f>
        <v/>
      </c>
      <c r="W117" s="40" t="str">
        <f>IFERROR(#REF!/GAMSstern!V117,"")</f>
        <v/>
      </c>
      <c r="X117" s="40" t="str">
        <f>IFERROR(#REF!/GAMSstern!W117,"")</f>
        <v/>
      </c>
      <c r="Y117" s="40" t="str">
        <f>IFERROR(#REF!/GAMSstern!X117,"")</f>
        <v/>
      </c>
      <c r="Z117" s="40" t="str">
        <f>IFERROR(#REF!/GAMSstern!Y117,"")</f>
        <v/>
      </c>
      <c r="AA117" s="40" t="str">
        <f>IFERROR(#REF!/GAMSstern!Z117,"")</f>
        <v/>
      </c>
      <c r="AB117" s="40" t="str">
        <f>IFERROR(#REF!/GAMSstern!AA117,"")</f>
        <v/>
      </c>
      <c r="AC117" s="40" t="str">
        <f>IFERROR(#REF!/GAMSstern!AB117,"")</f>
        <v/>
      </c>
      <c r="AD117" s="40" t="str">
        <f>IFERROR(#REF!/GAMSstern!AC117,"")</f>
        <v/>
      </c>
      <c r="AE117" s="40" t="str">
        <f>IFERROR(#REF!/GAMSstern!AD117,"")</f>
        <v/>
      </c>
      <c r="AF117" s="40" t="str">
        <f>IFERROR(#REF!/GAMSstern!AE117,"")</f>
        <v/>
      </c>
      <c r="AG117" s="40" t="str">
        <f>IFERROR(#REF!/GAMSstern!AF117,"")</f>
        <v/>
      </c>
      <c r="AH117" s="40" t="str">
        <f>IFERROR(#REF!/GAMSstern!AG117,"")</f>
        <v/>
      </c>
      <c r="AI117" s="40" t="str">
        <f>IFERROR(#REF!/GAMSstern!AH117,"")</f>
        <v/>
      </c>
      <c r="AJ117" s="40" t="str">
        <f>IFERROR(#REF!/GAMSstern!AI117,"")</f>
        <v/>
      </c>
      <c r="AK117" s="40" t="str">
        <f>IFERROR(#REF!/GAMSstern!AJ117,"")</f>
        <v/>
      </c>
      <c r="AL117" s="40" t="str">
        <f>IFERROR(#REF!/GAMSstern!AK117,"")</f>
        <v/>
      </c>
      <c r="AM117" s="40" t="str">
        <f>IFERROR(#REF!/GAMSstern!AL117,"")</f>
        <v/>
      </c>
      <c r="AN117" s="40" t="str">
        <f>IFERROR(#REF!/GAMSstern!AM117,"")</f>
        <v/>
      </c>
      <c r="AO117" s="40" t="str">
        <f>IFERROR(#REF!/GAMSstern!AN117,"")</f>
        <v/>
      </c>
      <c r="AP117" s="40" t="str">
        <f>IFERROR(#REF!/GAMSstern!AO117,"")</f>
        <v/>
      </c>
      <c r="AQ117" s="40" t="str">
        <f>IFERROR(#REF!/GAMSstern!AP117,"")</f>
        <v/>
      </c>
      <c r="AR117" s="40" t="str">
        <f>IFERROR(#REF!/GAMSstern!AQ117,"")</f>
        <v/>
      </c>
      <c r="AS117" s="40" t="str">
        <f>IFERROR(#REF!/GAMSstern!AR117,"")</f>
        <v/>
      </c>
      <c r="AT117" s="40" t="str">
        <f>IFERROR(#REF!/GAMSstern!AS117,"")</f>
        <v/>
      </c>
      <c r="AU117" s="40" t="str">
        <f>IFERROR(#REF!/GAMSstern!AT117,"")</f>
        <v/>
      </c>
      <c r="AV117" s="40" t="str">
        <f>IFERROR(#REF!/GAMSstern!AU117,"")</f>
        <v/>
      </c>
      <c r="AW117" s="40" t="str">
        <f>IFERROR(#REF!/GAMSstern!AV117,"")</f>
        <v/>
      </c>
      <c r="AX117" s="40" t="str">
        <f>IFERROR(#REF!/GAMSstern!AW117,"")</f>
        <v/>
      </c>
      <c r="AY117" s="40" t="str">
        <f>IFERROR(#REF!/GAMSstern!AX117,"")</f>
        <v/>
      </c>
      <c r="AZ117" s="40" t="str">
        <f>IFERROR(#REF!/GAMSstern!AY117,"")</f>
        <v/>
      </c>
      <c r="BA117" s="40" t="str">
        <f>IFERROR(#REF!/GAMSstern!AZ117,"")</f>
        <v/>
      </c>
      <c r="BB117" s="40" t="str">
        <f>IFERROR(#REF!/GAMSstern!BA117,"")</f>
        <v/>
      </c>
      <c r="BC117" s="40" t="str">
        <f>IFERROR(#REF!/GAMSstern!BB117,"")</f>
        <v/>
      </c>
      <c r="BD117" s="40" t="str">
        <f>IFERROR(#REF!/GAMSstern!BC117,"")</f>
        <v/>
      </c>
      <c r="BE117" s="40" t="str">
        <f>IFERROR(#REF!/GAMSstern!BD117,"")</f>
        <v/>
      </c>
      <c r="BF117" s="40" t="str">
        <f>IFERROR(#REF!/GAMSstern!BE117,"")</f>
        <v/>
      </c>
      <c r="BG117" s="40" t="str">
        <f>IFERROR(#REF!/GAMSstern!BF117,"")</f>
        <v/>
      </c>
      <c r="BH117" s="40" t="str">
        <f>IFERROR(#REF!/GAMSstern!BG117,"")</f>
        <v/>
      </c>
      <c r="BI117" s="40" t="str">
        <f>IFERROR(#REF!/GAMSstern!BH117,"")</f>
        <v/>
      </c>
      <c r="BJ117" s="40" t="str">
        <f>IFERROR(#REF!/GAMSstern!BI117,"")</f>
        <v/>
      </c>
    </row>
    <row r="118" spans="1:62" x14ac:dyDescent="0.15">
      <c r="A118" t="e">
        <f>#REF!</f>
        <v>#REF!</v>
      </c>
      <c r="B118" t="str">
        <f>GAMSbase!A118</f>
        <v>* DISCOUNT RATES</v>
      </c>
      <c r="C118" s="40" t="str">
        <f>IFERROR(#REF!/GAMSstern!B118,"")</f>
        <v/>
      </c>
      <c r="D118" s="40" t="str">
        <f>IFERROR(#REF!/GAMSstern!C118,"")</f>
        <v/>
      </c>
      <c r="E118" s="40" t="str">
        <f>IFERROR(#REF!/GAMSstern!D118,"")</f>
        <v/>
      </c>
      <c r="F118" s="40" t="str">
        <f>IFERROR(#REF!/GAMSstern!E118,"")</f>
        <v/>
      </c>
      <c r="G118" s="40" t="str">
        <f>IFERROR(#REF!/GAMSstern!F118,"")</f>
        <v/>
      </c>
      <c r="H118" s="40" t="str">
        <f>IFERROR(#REF!/GAMSstern!G118,"")</f>
        <v/>
      </c>
      <c r="I118" s="40" t="str">
        <f>IFERROR(#REF!/GAMSstern!H118,"")</f>
        <v/>
      </c>
      <c r="J118" s="40" t="str">
        <f>IFERROR(#REF!/GAMSstern!I118,"")</f>
        <v/>
      </c>
      <c r="K118" s="40" t="str">
        <f>IFERROR(#REF!/GAMSstern!J118,"")</f>
        <v/>
      </c>
      <c r="L118" s="40" t="str">
        <f>IFERROR(#REF!/GAMSstern!K118,"")</f>
        <v/>
      </c>
      <c r="M118" s="40" t="str">
        <f>IFERROR(#REF!/GAMSstern!L118,"")</f>
        <v/>
      </c>
      <c r="N118" s="40" t="str">
        <f>IFERROR(#REF!/GAMSstern!M118,"")</f>
        <v/>
      </c>
      <c r="O118" s="40" t="str">
        <f>IFERROR(#REF!/GAMSstern!N118,"")</f>
        <v/>
      </c>
      <c r="P118" s="40" t="str">
        <f>IFERROR(#REF!/GAMSstern!O118,"")</f>
        <v/>
      </c>
      <c r="Q118" s="40" t="str">
        <f>IFERROR(#REF!/GAMSstern!P118,"")</f>
        <v/>
      </c>
      <c r="R118" s="40" t="str">
        <f>IFERROR(#REF!/GAMSstern!Q118,"")</f>
        <v/>
      </c>
      <c r="S118" s="40" t="str">
        <f>IFERROR(#REF!/GAMSstern!R118,"")</f>
        <v/>
      </c>
      <c r="T118" s="40" t="str">
        <f>IFERROR(#REF!/GAMSstern!S118,"")</f>
        <v/>
      </c>
      <c r="U118" s="40" t="str">
        <f>IFERROR(#REF!/GAMSstern!T118,"")</f>
        <v/>
      </c>
      <c r="V118" s="40" t="str">
        <f>IFERROR(#REF!/GAMSstern!U118,"")</f>
        <v/>
      </c>
      <c r="W118" s="40" t="str">
        <f>IFERROR(#REF!/GAMSstern!V118,"")</f>
        <v/>
      </c>
      <c r="X118" s="40" t="str">
        <f>IFERROR(#REF!/GAMSstern!W118,"")</f>
        <v/>
      </c>
      <c r="Y118" s="40" t="str">
        <f>IFERROR(#REF!/GAMSstern!X118,"")</f>
        <v/>
      </c>
      <c r="Z118" s="40" t="str">
        <f>IFERROR(#REF!/GAMSstern!Y118,"")</f>
        <v/>
      </c>
      <c r="AA118" s="40" t="str">
        <f>IFERROR(#REF!/GAMSstern!Z118,"")</f>
        <v/>
      </c>
      <c r="AB118" s="40" t="str">
        <f>IFERROR(#REF!/GAMSstern!AA118,"")</f>
        <v/>
      </c>
      <c r="AC118" s="40" t="str">
        <f>IFERROR(#REF!/GAMSstern!AB118,"")</f>
        <v/>
      </c>
      <c r="AD118" s="40" t="str">
        <f>IFERROR(#REF!/GAMSstern!AC118,"")</f>
        <v/>
      </c>
      <c r="AE118" s="40" t="str">
        <f>IFERROR(#REF!/GAMSstern!AD118,"")</f>
        <v/>
      </c>
      <c r="AF118" s="40" t="str">
        <f>IFERROR(#REF!/GAMSstern!AE118,"")</f>
        <v/>
      </c>
      <c r="AG118" s="40" t="str">
        <f>IFERROR(#REF!/GAMSstern!AF118,"")</f>
        <v/>
      </c>
      <c r="AH118" s="40" t="str">
        <f>IFERROR(#REF!/GAMSstern!AG118,"")</f>
        <v/>
      </c>
      <c r="AI118" s="40" t="str">
        <f>IFERROR(#REF!/GAMSstern!AH118,"")</f>
        <v/>
      </c>
      <c r="AJ118" s="40" t="str">
        <f>IFERROR(#REF!/GAMSstern!AI118,"")</f>
        <v/>
      </c>
      <c r="AK118" s="40" t="str">
        <f>IFERROR(#REF!/GAMSstern!AJ118,"")</f>
        <v/>
      </c>
      <c r="AL118" s="40" t="str">
        <f>IFERROR(#REF!/GAMSstern!AK118,"")</f>
        <v/>
      </c>
      <c r="AM118" s="40" t="str">
        <f>IFERROR(#REF!/GAMSstern!AL118,"")</f>
        <v/>
      </c>
      <c r="AN118" s="40" t="str">
        <f>IFERROR(#REF!/GAMSstern!AM118,"")</f>
        <v/>
      </c>
      <c r="AO118" s="40" t="str">
        <f>IFERROR(#REF!/GAMSstern!AN118,"")</f>
        <v/>
      </c>
      <c r="AP118" s="40" t="str">
        <f>IFERROR(#REF!/GAMSstern!AO118,"")</f>
        <v/>
      </c>
      <c r="AQ118" s="40" t="str">
        <f>IFERROR(#REF!/GAMSstern!AP118,"")</f>
        <v/>
      </c>
      <c r="AR118" s="40" t="str">
        <f>IFERROR(#REF!/GAMSstern!AQ118,"")</f>
        <v/>
      </c>
      <c r="AS118" s="40" t="str">
        <f>IFERROR(#REF!/GAMSstern!AR118,"")</f>
        <v/>
      </c>
      <c r="AT118" s="40" t="str">
        <f>IFERROR(#REF!/GAMSstern!AS118,"")</f>
        <v/>
      </c>
      <c r="AU118" s="40" t="str">
        <f>IFERROR(#REF!/GAMSstern!AT118,"")</f>
        <v/>
      </c>
      <c r="AV118" s="40" t="str">
        <f>IFERROR(#REF!/GAMSstern!AU118,"")</f>
        <v/>
      </c>
      <c r="AW118" s="40" t="str">
        <f>IFERROR(#REF!/GAMSstern!AV118,"")</f>
        <v/>
      </c>
      <c r="AX118" s="40" t="str">
        <f>IFERROR(#REF!/GAMSstern!AW118,"")</f>
        <v/>
      </c>
      <c r="AY118" s="40" t="str">
        <f>IFERROR(#REF!/GAMSstern!AX118,"")</f>
        <v/>
      </c>
      <c r="AZ118" s="40" t="str">
        <f>IFERROR(#REF!/GAMSstern!AY118,"")</f>
        <v/>
      </c>
      <c r="BA118" s="40" t="str">
        <f>IFERROR(#REF!/GAMSstern!AZ118,"")</f>
        <v/>
      </c>
      <c r="BB118" s="40" t="str">
        <f>IFERROR(#REF!/GAMSstern!BA118,"")</f>
        <v/>
      </c>
      <c r="BC118" s="40" t="str">
        <f>IFERROR(#REF!/GAMSstern!BB118,"")</f>
        <v/>
      </c>
      <c r="BD118" s="40" t="str">
        <f>IFERROR(#REF!/GAMSstern!BC118,"")</f>
        <v/>
      </c>
      <c r="BE118" s="40" t="str">
        <f>IFERROR(#REF!/GAMSstern!BD118,"")</f>
        <v/>
      </c>
      <c r="BF118" s="40" t="str">
        <f>IFERROR(#REF!/GAMSstern!BE118,"")</f>
        <v/>
      </c>
      <c r="BG118" s="40" t="str">
        <f>IFERROR(#REF!/GAMSstern!BF118,"")</f>
        <v/>
      </c>
      <c r="BH118" s="40" t="str">
        <f>IFERROR(#REF!/GAMSstern!BG118,"")</f>
        <v/>
      </c>
      <c r="BI118" s="40" t="str">
        <f>IFERROR(#REF!/GAMSstern!BH118,"")</f>
        <v/>
      </c>
      <c r="BJ118" s="40" t="str">
        <f>IFERROR(#REF!/GAMSstern!BI118,"")</f>
        <v/>
      </c>
    </row>
    <row r="119" spans="1:62" x14ac:dyDescent="0.15">
      <c r="A119" t="e">
        <f>#REF!</f>
        <v>#REF!</v>
      </c>
      <c r="B119" t="str">
        <f>GAMSbase!A119</f>
        <v>Utility Discount Rate (per year)</v>
      </c>
      <c r="C119" s="40" t="str">
        <f>IFERROR(#REF!/GAMSstern!B119,"")</f>
        <v/>
      </c>
      <c r="D119" s="40" t="str">
        <f>IFERROR(#REF!/GAMSstern!C119,"")</f>
        <v/>
      </c>
      <c r="E119" s="40" t="str">
        <f>IFERROR(#REF!/GAMSstern!D119,"")</f>
        <v/>
      </c>
      <c r="F119" s="40" t="str">
        <f>IFERROR(#REF!/GAMSstern!E119,"")</f>
        <v/>
      </c>
      <c r="G119" s="40" t="str">
        <f>IFERROR(#REF!/GAMSstern!F119,"")</f>
        <v/>
      </c>
      <c r="H119" s="40" t="str">
        <f>IFERROR(#REF!/GAMSstern!G119,"")</f>
        <v/>
      </c>
      <c r="I119" s="40" t="str">
        <f>IFERROR(#REF!/GAMSstern!H119,"")</f>
        <v/>
      </c>
      <c r="J119" s="40" t="str">
        <f>IFERROR(#REF!/GAMSstern!I119,"")</f>
        <v/>
      </c>
      <c r="K119" s="40" t="str">
        <f>IFERROR(#REF!/GAMSstern!J119,"")</f>
        <v/>
      </c>
      <c r="L119" s="40" t="str">
        <f>IFERROR(#REF!/GAMSstern!K119,"")</f>
        <v/>
      </c>
      <c r="M119" s="40" t="str">
        <f>IFERROR(#REF!/GAMSstern!L119,"")</f>
        <v/>
      </c>
      <c r="N119" s="40" t="str">
        <f>IFERROR(#REF!/GAMSstern!M119,"")</f>
        <v/>
      </c>
      <c r="O119" s="40" t="str">
        <f>IFERROR(#REF!/GAMSstern!N119,"")</f>
        <v/>
      </c>
      <c r="P119" s="40" t="str">
        <f>IFERROR(#REF!/GAMSstern!O119,"")</f>
        <v/>
      </c>
      <c r="Q119" s="40" t="str">
        <f>IFERROR(#REF!/GAMSstern!P119,"")</f>
        <v/>
      </c>
      <c r="R119" s="40" t="str">
        <f>IFERROR(#REF!/GAMSstern!Q119,"")</f>
        <v/>
      </c>
      <c r="S119" s="40" t="str">
        <f>IFERROR(#REF!/GAMSstern!R119,"")</f>
        <v/>
      </c>
      <c r="T119" s="40" t="str">
        <f>IFERROR(#REF!/GAMSstern!S119,"")</f>
        <v/>
      </c>
      <c r="U119" s="40" t="str">
        <f>IFERROR(#REF!/GAMSstern!T119,"")</f>
        <v/>
      </c>
      <c r="V119" s="40" t="str">
        <f>IFERROR(#REF!/GAMSstern!U119,"")</f>
        <v/>
      </c>
      <c r="W119" s="40" t="str">
        <f>IFERROR(#REF!/GAMSstern!V119,"")</f>
        <v/>
      </c>
      <c r="X119" s="40" t="str">
        <f>IFERROR(#REF!/GAMSstern!W119,"")</f>
        <v/>
      </c>
      <c r="Y119" s="40" t="str">
        <f>IFERROR(#REF!/GAMSstern!X119,"")</f>
        <v/>
      </c>
      <c r="Z119" s="40" t="str">
        <f>IFERROR(#REF!/GAMSstern!Y119,"")</f>
        <v/>
      </c>
      <c r="AA119" s="40" t="str">
        <f>IFERROR(#REF!/GAMSstern!Z119,"")</f>
        <v/>
      </c>
      <c r="AB119" s="40" t="str">
        <f>IFERROR(#REF!/GAMSstern!AA119,"")</f>
        <v/>
      </c>
      <c r="AC119" s="40" t="str">
        <f>IFERROR(#REF!/GAMSstern!AB119,"")</f>
        <v/>
      </c>
      <c r="AD119" s="40" t="str">
        <f>IFERROR(#REF!/GAMSstern!AC119,"")</f>
        <v/>
      </c>
      <c r="AE119" s="40" t="str">
        <f>IFERROR(#REF!/GAMSstern!AD119,"")</f>
        <v/>
      </c>
      <c r="AF119" s="40" t="str">
        <f>IFERROR(#REF!/GAMSstern!AE119,"")</f>
        <v/>
      </c>
      <c r="AG119" s="40" t="str">
        <f>IFERROR(#REF!/GAMSstern!AF119,"")</f>
        <v/>
      </c>
      <c r="AH119" s="40" t="str">
        <f>IFERROR(#REF!/GAMSstern!AG119,"")</f>
        <v/>
      </c>
      <c r="AI119" s="40" t="str">
        <f>IFERROR(#REF!/GAMSstern!AH119,"")</f>
        <v/>
      </c>
      <c r="AJ119" s="40" t="str">
        <f>IFERROR(#REF!/GAMSstern!AI119,"")</f>
        <v/>
      </c>
      <c r="AK119" s="40" t="str">
        <f>IFERROR(#REF!/GAMSstern!AJ119,"")</f>
        <v/>
      </c>
      <c r="AL119" s="40" t="str">
        <f>IFERROR(#REF!/GAMSstern!AK119,"")</f>
        <v/>
      </c>
      <c r="AM119" s="40" t="str">
        <f>IFERROR(#REF!/GAMSstern!AL119,"")</f>
        <v/>
      </c>
      <c r="AN119" s="40" t="str">
        <f>IFERROR(#REF!/GAMSstern!AM119,"")</f>
        <v/>
      </c>
      <c r="AO119" s="40" t="str">
        <f>IFERROR(#REF!/GAMSstern!AN119,"")</f>
        <v/>
      </c>
      <c r="AP119" s="40" t="str">
        <f>IFERROR(#REF!/GAMSstern!AO119,"")</f>
        <v/>
      </c>
      <c r="AQ119" s="40" t="str">
        <f>IFERROR(#REF!/GAMSstern!AP119,"")</f>
        <v/>
      </c>
      <c r="AR119" s="40" t="str">
        <f>IFERROR(#REF!/GAMSstern!AQ119,"")</f>
        <v/>
      </c>
      <c r="AS119" s="40" t="str">
        <f>IFERROR(#REF!/GAMSstern!AR119,"")</f>
        <v/>
      </c>
      <c r="AT119" s="40" t="str">
        <f>IFERROR(#REF!/GAMSstern!AS119,"")</f>
        <v/>
      </c>
      <c r="AU119" s="40" t="str">
        <f>IFERROR(#REF!/GAMSstern!AT119,"")</f>
        <v/>
      </c>
      <c r="AV119" s="40" t="str">
        <f>IFERROR(#REF!/GAMSstern!AU119,"")</f>
        <v/>
      </c>
      <c r="AW119" s="40" t="str">
        <f>IFERROR(#REF!/GAMSstern!AV119,"")</f>
        <v/>
      </c>
      <c r="AX119" s="40" t="str">
        <f>IFERROR(#REF!/GAMSstern!AW119,"")</f>
        <v/>
      </c>
      <c r="AY119" s="40" t="str">
        <f>IFERROR(#REF!/GAMSstern!AX119,"")</f>
        <v/>
      </c>
      <c r="AZ119" s="40" t="str">
        <f>IFERROR(#REF!/GAMSstern!AY119,"")</f>
        <v/>
      </c>
      <c r="BA119" s="40" t="str">
        <f>IFERROR(#REF!/GAMSstern!AZ119,"")</f>
        <v/>
      </c>
      <c r="BB119" s="40" t="str">
        <f>IFERROR(#REF!/GAMSstern!BA119,"")</f>
        <v/>
      </c>
      <c r="BC119" s="40" t="str">
        <f>IFERROR(#REF!/GAMSstern!BB119,"")</f>
        <v/>
      </c>
      <c r="BD119" s="40" t="str">
        <f>IFERROR(#REF!/GAMSstern!BC119,"")</f>
        <v/>
      </c>
      <c r="BE119" s="40" t="str">
        <f>IFERROR(#REF!/GAMSstern!BD119,"")</f>
        <v/>
      </c>
      <c r="BF119" s="40" t="str">
        <f>IFERROR(#REF!/GAMSstern!BE119,"")</f>
        <v/>
      </c>
      <c r="BG119" s="40" t="str">
        <f>IFERROR(#REF!/GAMSstern!BF119,"")</f>
        <v/>
      </c>
      <c r="BH119" s="40" t="str">
        <f>IFERROR(#REF!/GAMSstern!BG119,"")</f>
        <v/>
      </c>
      <c r="BI119" s="40" t="str">
        <f>IFERROR(#REF!/GAMSstern!BH119,"")</f>
        <v/>
      </c>
      <c r="BJ119" s="40" t="str">
        <f>IFERROR(#REF!/GAMSstern!BI119,"")</f>
        <v/>
      </c>
    </row>
    <row r="120" spans="1:62" x14ac:dyDescent="0.15">
      <c r="A120" t="e">
        <f>#REF!</f>
        <v>#REF!</v>
      </c>
      <c r="B120" t="str">
        <f>GAMSbase!A120</f>
        <v>First Period gross MPK</v>
      </c>
      <c r="C120" s="40" t="str">
        <f>IFERROR(#REF!/GAMSstern!B120,"")</f>
        <v/>
      </c>
      <c r="D120" s="40" t="str">
        <f>IFERROR(#REF!/GAMSstern!C120,"")</f>
        <v/>
      </c>
      <c r="E120" s="40" t="str">
        <f>IFERROR(#REF!/GAMSstern!D120,"")</f>
        <v/>
      </c>
      <c r="F120" s="40" t="str">
        <f>IFERROR(#REF!/GAMSstern!E120,"")</f>
        <v/>
      </c>
      <c r="G120" s="40" t="str">
        <f>IFERROR(#REF!/GAMSstern!F120,"")</f>
        <v/>
      </c>
      <c r="H120" s="40" t="str">
        <f>IFERROR(#REF!/GAMSstern!G120,"")</f>
        <v/>
      </c>
      <c r="I120" s="40" t="str">
        <f>IFERROR(#REF!/GAMSstern!H120,"")</f>
        <v/>
      </c>
      <c r="J120" s="40" t="str">
        <f>IFERROR(#REF!/GAMSstern!I120,"")</f>
        <v/>
      </c>
      <c r="K120" s="40" t="str">
        <f>IFERROR(#REF!/GAMSstern!J120,"")</f>
        <v/>
      </c>
      <c r="L120" s="40" t="str">
        <f>IFERROR(#REF!/GAMSstern!K120,"")</f>
        <v/>
      </c>
      <c r="M120" s="40" t="str">
        <f>IFERROR(#REF!/GAMSstern!L120,"")</f>
        <v/>
      </c>
      <c r="N120" s="40" t="str">
        <f>IFERROR(#REF!/GAMSstern!M120,"")</f>
        <v/>
      </c>
      <c r="O120" s="40" t="str">
        <f>IFERROR(#REF!/GAMSstern!N120,"")</f>
        <v/>
      </c>
      <c r="P120" s="40" t="str">
        <f>IFERROR(#REF!/GAMSstern!O120,"")</f>
        <v/>
      </c>
      <c r="Q120" s="40" t="str">
        <f>IFERROR(#REF!/GAMSstern!P120,"")</f>
        <v/>
      </c>
      <c r="R120" s="40" t="str">
        <f>IFERROR(#REF!/GAMSstern!Q120,"")</f>
        <v/>
      </c>
      <c r="S120" s="40" t="str">
        <f>IFERROR(#REF!/GAMSstern!R120,"")</f>
        <v/>
      </c>
      <c r="T120" s="40" t="str">
        <f>IFERROR(#REF!/GAMSstern!S120,"")</f>
        <v/>
      </c>
      <c r="U120" s="40" t="str">
        <f>IFERROR(#REF!/GAMSstern!T120,"")</f>
        <v/>
      </c>
      <c r="V120" s="40" t="str">
        <f>IFERROR(#REF!/GAMSstern!U120,"")</f>
        <v/>
      </c>
      <c r="W120" s="40" t="str">
        <f>IFERROR(#REF!/GAMSstern!V120,"")</f>
        <v/>
      </c>
      <c r="X120" s="40" t="str">
        <f>IFERROR(#REF!/GAMSstern!W120,"")</f>
        <v/>
      </c>
      <c r="Y120" s="40" t="str">
        <f>IFERROR(#REF!/GAMSstern!X120,"")</f>
        <v/>
      </c>
      <c r="Z120" s="40" t="str">
        <f>IFERROR(#REF!/GAMSstern!Y120,"")</f>
        <v/>
      </c>
      <c r="AA120" s="40" t="str">
        <f>IFERROR(#REF!/GAMSstern!Z120,"")</f>
        <v/>
      </c>
      <c r="AB120" s="40" t="str">
        <f>IFERROR(#REF!/GAMSstern!AA120,"")</f>
        <v/>
      </c>
      <c r="AC120" s="40" t="str">
        <f>IFERROR(#REF!/GAMSstern!AB120,"")</f>
        <v/>
      </c>
      <c r="AD120" s="40" t="str">
        <f>IFERROR(#REF!/GAMSstern!AC120,"")</f>
        <v/>
      </c>
      <c r="AE120" s="40" t="str">
        <f>IFERROR(#REF!/GAMSstern!AD120,"")</f>
        <v/>
      </c>
      <c r="AF120" s="40" t="str">
        <f>IFERROR(#REF!/GAMSstern!AE120,"")</f>
        <v/>
      </c>
      <c r="AG120" s="40" t="str">
        <f>IFERROR(#REF!/GAMSstern!AF120,"")</f>
        <v/>
      </c>
      <c r="AH120" s="40" t="str">
        <f>IFERROR(#REF!/GAMSstern!AG120,"")</f>
        <v/>
      </c>
      <c r="AI120" s="40" t="str">
        <f>IFERROR(#REF!/GAMSstern!AH120,"")</f>
        <v/>
      </c>
      <c r="AJ120" s="40" t="str">
        <f>IFERROR(#REF!/GAMSstern!AI120,"")</f>
        <v/>
      </c>
      <c r="AK120" s="40" t="str">
        <f>IFERROR(#REF!/GAMSstern!AJ120,"")</f>
        <v/>
      </c>
      <c r="AL120" s="40" t="str">
        <f>IFERROR(#REF!/GAMSstern!AK120,"")</f>
        <v/>
      </c>
      <c r="AM120" s="40" t="str">
        <f>IFERROR(#REF!/GAMSstern!AL120,"")</f>
        <v/>
      </c>
      <c r="AN120" s="40" t="str">
        <f>IFERROR(#REF!/GAMSstern!AM120,"")</f>
        <v/>
      </c>
      <c r="AO120" s="40" t="str">
        <f>IFERROR(#REF!/GAMSstern!AN120,"")</f>
        <v/>
      </c>
      <c r="AP120" s="40" t="str">
        <f>IFERROR(#REF!/GAMSstern!AO120,"")</f>
        <v/>
      </c>
      <c r="AQ120" s="40" t="str">
        <f>IFERROR(#REF!/GAMSstern!AP120,"")</f>
        <v/>
      </c>
      <c r="AR120" s="40" t="str">
        <f>IFERROR(#REF!/GAMSstern!AQ120,"")</f>
        <v/>
      </c>
      <c r="AS120" s="40" t="str">
        <f>IFERROR(#REF!/GAMSstern!AR120,"")</f>
        <v/>
      </c>
      <c r="AT120" s="40" t="str">
        <f>IFERROR(#REF!/GAMSstern!AS120,"")</f>
        <v/>
      </c>
      <c r="AU120" s="40" t="str">
        <f>IFERROR(#REF!/GAMSstern!AT120,"")</f>
        <v/>
      </c>
      <c r="AV120" s="40" t="str">
        <f>IFERROR(#REF!/GAMSstern!AU120,"")</f>
        <v/>
      </c>
      <c r="AW120" s="40" t="str">
        <f>IFERROR(#REF!/GAMSstern!AV120,"")</f>
        <v/>
      </c>
      <c r="AX120" s="40" t="str">
        <f>IFERROR(#REF!/GAMSstern!AW120,"")</f>
        <v/>
      </c>
      <c r="AY120" s="40" t="str">
        <f>IFERROR(#REF!/GAMSstern!AX120,"")</f>
        <v/>
      </c>
      <c r="AZ120" s="40" t="str">
        <f>IFERROR(#REF!/GAMSstern!AY120,"")</f>
        <v/>
      </c>
      <c r="BA120" s="40" t="str">
        <f>IFERROR(#REF!/GAMSstern!AZ120,"")</f>
        <v/>
      </c>
      <c r="BB120" s="40" t="str">
        <f>IFERROR(#REF!/GAMSstern!BA120,"")</f>
        <v/>
      </c>
      <c r="BC120" s="40" t="str">
        <f>IFERROR(#REF!/GAMSstern!BB120,"")</f>
        <v/>
      </c>
      <c r="BD120" s="40" t="str">
        <f>IFERROR(#REF!/GAMSstern!BC120,"")</f>
        <v/>
      </c>
      <c r="BE120" s="40" t="str">
        <f>IFERROR(#REF!/GAMSstern!BD120,"")</f>
        <v/>
      </c>
      <c r="BF120" s="40" t="str">
        <f>IFERROR(#REF!/GAMSstern!BE120,"")</f>
        <v/>
      </c>
      <c r="BG120" s="40" t="str">
        <f>IFERROR(#REF!/GAMSstern!BF120,"")</f>
        <v/>
      </c>
      <c r="BH120" s="40" t="str">
        <f>IFERROR(#REF!/GAMSstern!BG120,"")</f>
        <v/>
      </c>
      <c r="BI120" s="40" t="str">
        <f>IFERROR(#REF!/GAMSstern!BH120,"")</f>
        <v/>
      </c>
      <c r="BJ120" s="40" t="str">
        <f>IFERROR(#REF!/GAMSstern!BI120,"")</f>
        <v/>
      </c>
    </row>
    <row r="121" spans="1:62" x14ac:dyDescent="0.15">
      <c r="A121" t="e">
        <f>#REF!</f>
        <v>#REF!</v>
      </c>
      <c r="B121" t="str">
        <f>GAMSbase!A121</f>
        <v>All Periods gross MPK</v>
      </c>
      <c r="C121" s="40" t="str">
        <f>IFERROR(#REF!/GAMSstern!B121,"")</f>
        <v/>
      </c>
      <c r="D121" s="40" t="str">
        <f>IFERROR(#REF!/GAMSstern!C121,"")</f>
        <v/>
      </c>
      <c r="E121" s="40" t="str">
        <f>IFERROR(#REF!/GAMSstern!D121,"")</f>
        <v/>
      </c>
      <c r="F121" s="40" t="str">
        <f>IFERROR(#REF!/GAMSstern!E121,"")</f>
        <v/>
      </c>
      <c r="G121" s="40" t="str">
        <f>IFERROR(#REF!/GAMSstern!F121,"")</f>
        <v/>
      </c>
      <c r="H121" s="40" t="str">
        <f>IFERROR(#REF!/GAMSstern!G121,"")</f>
        <v/>
      </c>
      <c r="I121" s="40" t="str">
        <f>IFERROR(#REF!/GAMSstern!H121,"")</f>
        <v/>
      </c>
      <c r="J121" s="40" t="str">
        <f>IFERROR(#REF!/GAMSstern!I121,"")</f>
        <v/>
      </c>
      <c r="K121" s="40" t="str">
        <f>IFERROR(#REF!/GAMSstern!J121,"")</f>
        <v/>
      </c>
      <c r="L121" s="40" t="str">
        <f>IFERROR(#REF!/GAMSstern!K121,"")</f>
        <v/>
      </c>
      <c r="M121" s="40" t="str">
        <f>IFERROR(#REF!/GAMSstern!L121,"")</f>
        <v/>
      </c>
      <c r="N121" s="40" t="str">
        <f>IFERROR(#REF!/GAMSstern!M121,"")</f>
        <v/>
      </c>
      <c r="O121" s="40" t="str">
        <f>IFERROR(#REF!/GAMSstern!N121,"")</f>
        <v/>
      </c>
      <c r="P121" s="40" t="str">
        <f>IFERROR(#REF!/GAMSstern!O121,"")</f>
        <v/>
      </c>
      <c r="Q121" s="40" t="str">
        <f>IFERROR(#REF!/GAMSstern!P121,"")</f>
        <v/>
      </c>
      <c r="R121" s="40" t="str">
        <f>IFERROR(#REF!/GAMSstern!Q121,"")</f>
        <v/>
      </c>
      <c r="S121" s="40" t="str">
        <f>IFERROR(#REF!/GAMSstern!R121,"")</f>
        <v/>
      </c>
      <c r="T121" s="40" t="str">
        <f>IFERROR(#REF!/GAMSstern!S121,"")</f>
        <v/>
      </c>
      <c r="U121" s="40" t="str">
        <f>IFERROR(#REF!/GAMSstern!T121,"")</f>
        <v/>
      </c>
      <c r="V121" s="40" t="str">
        <f>IFERROR(#REF!/GAMSstern!U121,"")</f>
        <v/>
      </c>
      <c r="W121" s="40" t="str">
        <f>IFERROR(#REF!/GAMSstern!V121,"")</f>
        <v/>
      </c>
      <c r="X121" s="40" t="str">
        <f>IFERROR(#REF!/GAMSstern!W121,"")</f>
        <v/>
      </c>
      <c r="Y121" s="40" t="str">
        <f>IFERROR(#REF!/GAMSstern!X121,"")</f>
        <v/>
      </c>
      <c r="Z121" s="40" t="str">
        <f>IFERROR(#REF!/GAMSstern!Y121,"")</f>
        <v/>
      </c>
      <c r="AA121" s="40" t="str">
        <f>IFERROR(#REF!/GAMSstern!Z121,"")</f>
        <v/>
      </c>
      <c r="AB121" s="40" t="str">
        <f>IFERROR(#REF!/GAMSstern!AA121,"")</f>
        <v/>
      </c>
      <c r="AC121" s="40" t="str">
        <f>IFERROR(#REF!/GAMSstern!AB121,"")</f>
        <v/>
      </c>
      <c r="AD121" s="40" t="str">
        <f>IFERROR(#REF!/GAMSstern!AC121,"")</f>
        <v/>
      </c>
      <c r="AE121" s="40" t="str">
        <f>IFERROR(#REF!/GAMSstern!AD121,"")</f>
        <v/>
      </c>
      <c r="AF121" s="40" t="str">
        <f>IFERROR(#REF!/GAMSstern!AE121,"")</f>
        <v/>
      </c>
      <c r="AG121" s="40" t="str">
        <f>IFERROR(#REF!/GAMSstern!AF121,"")</f>
        <v/>
      </c>
      <c r="AH121" s="40" t="str">
        <f>IFERROR(#REF!/GAMSstern!AG121,"")</f>
        <v/>
      </c>
      <c r="AI121" s="40" t="str">
        <f>IFERROR(#REF!/GAMSstern!AH121,"")</f>
        <v/>
      </c>
      <c r="AJ121" s="40" t="str">
        <f>IFERROR(#REF!/GAMSstern!AI121,"")</f>
        <v/>
      </c>
      <c r="AK121" s="40" t="str">
        <f>IFERROR(#REF!/GAMSstern!AJ121,"")</f>
        <v/>
      </c>
      <c r="AL121" s="40" t="str">
        <f>IFERROR(#REF!/GAMSstern!AK121,"")</f>
        <v/>
      </c>
      <c r="AM121" s="40" t="str">
        <f>IFERROR(#REF!/GAMSstern!AL121,"")</f>
        <v/>
      </c>
      <c r="AN121" s="40" t="str">
        <f>IFERROR(#REF!/GAMSstern!AM121,"")</f>
        <v/>
      </c>
      <c r="AO121" s="40" t="str">
        <f>IFERROR(#REF!/GAMSstern!AN121,"")</f>
        <v/>
      </c>
      <c r="AP121" s="40" t="str">
        <f>IFERROR(#REF!/GAMSstern!AO121,"")</f>
        <v/>
      </c>
      <c r="AQ121" s="40" t="str">
        <f>IFERROR(#REF!/GAMSstern!AP121,"")</f>
        <v/>
      </c>
      <c r="AR121" s="40" t="str">
        <f>IFERROR(#REF!/GAMSstern!AQ121,"")</f>
        <v/>
      </c>
      <c r="AS121" s="40" t="str">
        <f>IFERROR(#REF!/GAMSstern!AR121,"")</f>
        <v/>
      </c>
      <c r="AT121" s="40" t="str">
        <f>IFERROR(#REF!/GAMSstern!AS121,"")</f>
        <v/>
      </c>
      <c r="AU121" s="40" t="str">
        <f>IFERROR(#REF!/GAMSstern!AT121,"")</f>
        <v/>
      </c>
      <c r="AV121" s="40" t="str">
        <f>IFERROR(#REF!/GAMSstern!AU121,"")</f>
        <v/>
      </c>
      <c r="AW121" s="40" t="str">
        <f>IFERROR(#REF!/GAMSstern!AV121,"")</f>
        <v/>
      </c>
      <c r="AX121" s="40" t="str">
        <f>IFERROR(#REF!/GAMSstern!AW121,"")</f>
        <v/>
      </c>
      <c r="AY121" s="40" t="str">
        <f>IFERROR(#REF!/GAMSstern!AX121,"")</f>
        <v/>
      </c>
      <c r="AZ121" s="40" t="str">
        <f>IFERROR(#REF!/GAMSstern!AY121,"")</f>
        <v/>
      </c>
      <c r="BA121" s="40" t="str">
        <f>IFERROR(#REF!/GAMSstern!AZ121,"")</f>
        <v/>
      </c>
      <c r="BB121" s="40" t="str">
        <f>IFERROR(#REF!/GAMSstern!BA121,"")</f>
        <v/>
      </c>
      <c r="BC121" s="40" t="str">
        <f>IFERROR(#REF!/GAMSstern!BB121,"")</f>
        <v/>
      </c>
      <c r="BD121" s="40" t="str">
        <f>IFERROR(#REF!/GAMSstern!BC121,"")</f>
        <v/>
      </c>
      <c r="BE121" s="40" t="str">
        <f>IFERROR(#REF!/GAMSstern!BD121,"")</f>
        <v/>
      </c>
      <c r="BF121" s="40" t="str">
        <f>IFERROR(#REF!/GAMSstern!BE121,"")</f>
        <v/>
      </c>
      <c r="BG121" s="40" t="str">
        <f>IFERROR(#REF!/GAMSstern!BF121,"")</f>
        <v/>
      </c>
      <c r="BH121" s="40" t="str">
        <f>IFERROR(#REF!/GAMSstern!BG121,"")</f>
        <v/>
      </c>
      <c r="BI121" s="40" t="str">
        <f>IFERROR(#REF!/GAMSstern!BH121,"")</f>
        <v/>
      </c>
      <c r="BJ121" s="40" t="str">
        <f>IFERROR(#REF!/GAMSstern!BI121,"")</f>
        <v/>
      </c>
    </row>
    <row r="122" spans="1:62" x14ac:dyDescent="0.15">
      <c r="A122" t="e">
        <f>#REF!</f>
        <v>#REF!</v>
      </c>
      <c r="B122" t="str">
        <f>GAMSbase!A122</f>
        <v>* WELFARE</v>
      </c>
      <c r="C122" s="40" t="str">
        <f>IFERROR(#REF!/GAMSstern!B122,"")</f>
        <v/>
      </c>
      <c r="D122" s="40" t="str">
        <f>IFERROR(#REF!/GAMSstern!C122,"")</f>
        <v/>
      </c>
      <c r="E122" s="40" t="str">
        <f>IFERROR(#REF!/GAMSstern!D122,"")</f>
        <v/>
      </c>
      <c r="F122" s="40" t="str">
        <f>IFERROR(#REF!/GAMSstern!E122,"")</f>
        <v/>
      </c>
      <c r="G122" s="40" t="str">
        <f>IFERROR(#REF!/GAMSstern!F122,"")</f>
        <v/>
      </c>
      <c r="H122" s="40" t="str">
        <f>IFERROR(#REF!/GAMSstern!G122,"")</f>
        <v/>
      </c>
      <c r="I122" s="40" t="str">
        <f>IFERROR(#REF!/GAMSstern!H122,"")</f>
        <v/>
      </c>
      <c r="J122" s="40" t="str">
        <f>IFERROR(#REF!/GAMSstern!I122,"")</f>
        <v/>
      </c>
      <c r="K122" s="40" t="str">
        <f>IFERROR(#REF!/GAMSstern!J122,"")</f>
        <v/>
      </c>
      <c r="L122" s="40" t="str">
        <f>IFERROR(#REF!/GAMSstern!K122,"")</f>
        <v/>
      </c>
      <c r="M122" s="40" t="str">
        <f>IFERROR(#REF!/GAMSstern!L122,"")</f>
        <v/>
      </c>
      <c r="N122" s="40" t="str">
        <f>IFERROR(#REF!/GAMSstern!M122,"")</f>
        <v/>
      </c>
      <c r="O122" s="40" t="str">
        <f>IFERROR(#REF!/GAMSstern!N122,"")</f>
        <v/>
      </c>
      <c r="P122" s="40" t="str">
        <f>IFERROR(#REF!/GAMSstern!O122,"")</f>
        <v/>
      </c>
      <c r="Q122" s="40" t="str">
        <f>IFERROR(#REF!/GAMSstern!P122,"")</f>
        <v/>
      </c>
      <c r="R122" s="40" t="str">
        <f>IFERROR(#REF!/GAMSstern!Q122,"")</f>
        <v/>
      </c>
      <c r="S122" s="40" t="str">
        <f>IFERROR(#REF!/GAMSstern!R122,"")</f>
        <v/>
      </c>
      <c r="T122" s="40" t="str">
        <f>IFERROR(#REF!/GAMSstern!S122,"")</f>
        <v/>
      </c>
      <c r="U122" s="40" t="str">
        <f>IFERROR(#REF!/GAMSstern!T122,"")</f>
        <v/>
      </c>
      <c r="V122" s="40" t="str">
        <f>IFERROR(#REF!/GAMSstern!U122,"")</f>
        <v/>
      </c>
      <c r="W122" s="40" t="str">
        <f>IFERROR(#REF!/GAMSstern!V122,"")</f>
        <v/>
      </c>
      <c r="X122" s="40" t="str">
        <f>IFERROR(#REF!/GAMSstern!W122,"")</f>
        <v/>
      </c>
      <c r="Y122" s="40" t="str">
        <f>IFERROR(#REF!/GAMSstern!X122,"")</f>
        <v/>
      </c>
      <c r="Z122" s="40" t="str">
        <f>IFERROR(#REF!/GAMSstern!Y122,"")</f>
        <v/>
      </c>
      <c r="AA122" s="40" t="str">
        <f>IFERROR(#REF!/GAMSstern!Z122,"")</f>
        <v/>
      </c>
      <c r="AB122" s="40" t="str">
        <f>IFERROR(#REF!/GAMSstern!AA122,"")</f>
        <v/>
      </c>
      <c r="AC122" s="40" t="str">
        <f>IFERROR(#REF!/GAMSstern!AB122,"")</f>
        <v/>
      </c>
      <c r="AD122" s="40" t="str">
        <f>IFERROR(#REF!/GAMSstern!AC122,"")</f>
        <v/>
      </c>
      <c r="AE122" s="40" t="str">
        <f>IFERROR(#REF!/GAMSstern!AD122,"")</f>
        <v/>
      </c>
      <c r="AF122" s="40" t="str">
        <f>IFERROR(#REF!/GAMSstern!AE122,"")</f>
        <v/>
      </c>
      <c r="AG122" s="40" t="str">
        <f>IFERROR(#REF!/GAMSstern!AF122,"")</f>
        <v/>
      </c>
      <c r="AH122" s="40" t="str">
        <f>IFERROR(#REF!/GAMSstern!AG122,"")</f>
        <v/>
      </c>
      <c r="AI122" s="40" t="str">
        <f>IFERROR(#REF!/GAMSstern!AH122,"")</f>
        <v/>
      </c>
      <c r="AJ122" s="40" t="str">
        <f>IFERROR(#REF!/GAMSstern!AI122,"")</f>
        <v/>
      </c>
      <c r="AK122" s="40" t="str">
        <f>IFERROR(#REF!/GAMSstern!AJ122,"")</f>
        <v/>
      </c>
      <c r="AL122" s="40" t="str">
        <f>IFERROR(#REF!/GAMSstern!AK122,"")</f>
        <v/>
      </c>
      <c r="AM122" s="40" t="str">
        <f>IFERROR(#REF!/GAMSstern!AL122,"")</f>
        <v/>
      </c>
      <c r="AN122" s="40" t="str">
        <f>IFERROR(#REF!/GAMSstern!AM122,"")</f>
        <v/>
      </c>
      <c r="AO122" s="40" t="str">
        <f>IFERROR(#REF!/GAMSstern!AN122,"")</f>
        <v/>
      </c>
      <c r="AP122" s="40" t="str">
        <f>IFERROR(#REF!/GAMSstern!AO122,"")</f>
        <v/>
      </c>
      <c r="AQ122" s="40" t="str">
        <f>IFERROR(#REF!/GAMSstern!AP122,"")</f>
        <v/>
      </c>
      <c r="AR122" s="40" t="str">
        <f>IFERROR(#REF!/GAMSstern!AQ122,"")</f>
        <v/>
      </c>
      <c r="AS122" s="40" t="str">
        <f>IFERROR(#REF!/GAMSstern!AR122,"")</f>
        <v/>
      </c>
      <c r="AT122" s="40" t="str">
        <f>IFERROR(#REF!/GAMSstern!AS122,"")</f>
        <v/>
      </c>
      <c r="AU122" s="40" t="str">
        <f>IFERROR(#REF!/GAMSstern!AT122,"")</f>
        <v/>
      </c>
      <c r="AV122" s="40" t="str">
        <f>IFERROR(#REF!/GAMSstern!AU122,"")</f>
        <v/>
      </c>
      <c r="AW122" s="40" t="str">
        <f>IFERROR(#REF!/GAMSstern!AV122,"")</f>
        <v/>
      </c>
      <c r="AX122" s="40" t="str">
        <f>IFERROR(#REF!/GAMSstern!AW122,"")</f>
        <v/>
      </c>
      <c r="AY122" s="40" t="str">
        <f>IFERROR(#REF!/GAMSstern!AX122,"")</f>
        <v/>
      </c>
      <c r="AZ122" s="40" t="str">
        <f>IFERROR(#REF!/GAMSstern!AY122,"")</f>
        <v/>
      </c>
      <c r="BA122" s="40" t="str">
        <f>IFERROR(#REF!/GAMSstern!AZ122,"")</f>
        <v/>
      </c>
      <c r="BB122" s="40" t="str">
        <f>IFERROR(#REF!/GAMSstern!BA122,"")</f>
        <v/>
      </c>
      <c r="BC122" s="40" t="str">
        <f>IFERROR(#REF!/GAMSstern!BB122,"")</f>
        <v/>
      </c>
      <c r="BD122" s="40" t="str">
        <f>IFERROR(#REF!/GAMSstern!BC122,"")</f>
        <v/>
      </c>
      <c r="BE122" s="40" t="str">
        <f>IFERROR(#REF!/GAMSstern!BD122,"")</f>
        <v/>
      </c>
      <c r="BF122" s="40" t="str">
        <f>IFERROR(#REF!/GAMSstern!BE122,"")</f>
        <v/>
      </c>
      <c r="BG122" s="40" t="str">
        <f>IFERROR(#REF!/GAMSstern!BF122,"")</f>
        <v/>
      </c>
      <c r="BH122" s="40" t="str">
        <f>IFERROR(#REF!/GAMSstern!BG122,"")</f>
        <v/>
      </c>
      <c r="BI122" s="40" t="str">
        <f>IFERROR(#REF!/GAMSstern!BH122,"")</f>
        <v/>
      </c>
      <c r="BJ122" s="40" t="str">
        <f>IFERROR(#REF!/GAMSstern!BI122,"")</f>
        <v/>
      </c>
    </row>
    <row r="123" spans="1:62" x14ac:dyDescent="0.15">
      <c r="A123" t="e">
        <f>#REF!</f>
        <v>#REF!</v>
      </c>
      <c r="B123" t="str">
        <f>GAMSbase!A123</f>
        <v>Consumption (trillion USD per year)</v>
      </c>
      <c r="C123" s="40" t="str">
        <f>IFERROR(#REF!/GAMSstern!B123,"")</f>
        <v/>
      </c>
      <c r="D123" s="40" t="str">
        <f>IFERROR(#REF!/GAMSstern!C123,"")</f>
        <v/>
      </c>
      <c r="E123" s="40" t="str">
        <f>IFERROR(#REF!/GAMSstern!D123,"")</f>
        <v/>
      </c>
      <c r="F123" s="40" t="str">
        <f>IFERROR(#REF!/GAMSstern!E123,"")</f>
        <v/>
      </c>
      <c r="G123" s="40" t="str">
        <f>IFERROR(#REF!/GAMSstern!F123,"")</f>
        <v/>
      </c>
      <c r="H123" s="40" t="str">
        <f>IFERROR(#REF!/GAMSstern!G123,"")</f>
        <v/>
      </c>
      <c r="I123" s="40" t="str">
        <f>IFERROR(#REF!/GAMSstern!H123,"")</f>
        <v/>
      </c>
      <c r="J123" s="40" t="str">
        <f>IFERROR(#REF!/GAMSstern!I123,"")</f>
        <v/>
      </c>
      <c r="K123" s="40" t="str">
        <f>IFERROR(#REF!/GAMSstern!J123,"")</f>
        <v/>
      </c>
      <c r="L123" s="40" t="str">
        <f>IFERROR(#REF!/GAMSstern!K123,"")</f>
        <v/>
      </c>
      <c r="M123" s="40" t="str">
        <f>IFERROR(#REF!/GAMSstern!L123,"")</f>
        <v/>
      </c>
      <c r="N123" s="40" t="str">
        <f>IFERROR(#REF!/GAMSstern!M123,"")</f>
        <v/>
      </c>
      <c r="O123" s="40" t="str">
        <f>IFERROR(#REF!/GAMSstern!N123,"")</f>
        <v/>
      </c>
      <c r="P123" s="40" t="str">
        <f>IFERROR(#REF!/GAMSstern!O123,"")</f>
        <v/>
      </c>
      <c r="Q123" s="40" t="str">
        <f>IFERROR(#REF!/GAMSstern!P123,"")</f>
        <v/>
      </c>
      <c r="R123" s="40" t="str">
        <f>IFERROR(#REF!/GAMSstern!Q123,"")</f>
        <v/>
      </c>
      <c r="S123" s="40" t="str">
        <f>IFERROR(#REF!/GAMSstern!R123,"")</f>
        <v/>
      </c>
      <c r="T123" s="40" t="str">
        <f>IFERROR(#REF!/GAMSstern!S123,"")</f>
        <v/>
      </c>
      <c r="U123" s="40" t="str">
        <f>IFERROR(#REF!/GAMSstern!T123,"")</f>
        <v/>
      </c>
      <c r="V123" s="40" t="str">
        <f>IFERROR(#REF!/GAMSstern!U123,"")</f>
        <v/>
      </c>
      <c r="W123" s="40" t="str">
        <f>IFERROR(#REF!/GAMSstern!V123,"")</f>
        <v/>
      </c>
      <c r="X123" s="40" t="str">
        <f>IFERROR(#REF!/GAMSstern!W123,"")</f>
        <v/>
      </c>
      <c r="Y123" s="40" t="str">
        <f>IFERROR(#REF!/GAMSstern!X123,"")</f>
        <v/>
      </c>
      <c r="Z123" s="40" t="str">
        <f>IFERROR(#REF!/GAMSstern!Y123,"")</f>
        <v/>
      </c>
      <c r="AA123" s="40" t="str">
        <f>IFERROR(#REF!/GAMSstern!Z123,"")</f>
        <v/>
      </c>
      <c r="AB123" s="40" t="str">
        <f>IFERROR(#REF!/GAMSstern!AA123,"")</f>
        <v/>
      </c>
      <c r="AC123" s="40" t="str">
        <f>IFERROR(#REF!/GAMSstern!AB123,"")</f>
        <v/>
      </c>
      <c r="AD123" s="40" t="str">
        <f>IFERROR(#REF!/GAMSstern!AC123,"")</f>
        <v/>
      </c>
      <c r="AE123" s="40" t="str">
        <f>IFERROR(#REF!/GAMSstern!AD123,"")</f>
        <v/>
      </c>
      <c r="AF123" s="40" t="str">
        <f>IFERROR(#REF!/GAMSstern!AE123,"")</f>
        <v/>
      </c>
      <c r="AG123" s="40" t="str">
        <f>IFERROR(#REF!/GAMSstern!AF123,"")</f>
        <v/>
      </c>
      <c r="AH123" s="40" t="str">
        <f>IFERROR(#REF!/GAMSstern!AG123,"")</f>
        <v/>
      </c>
      <c r="AI123" s="40" t="str">
        <f>IFERROR(#REF!/GAMSstern!AH123,"")</f>
        <v/>
      </c>
      <c r="AJ123" s="40" t="str">
        <f>IFERROR(#REF!/GAMSstern!AI123,"")</f>
        <v/>
      </c>
      <c r="AK123" s="40" t="str">
        <f>IFERROR(#REF!/GAMSstern!AJ123,"")</f>
        <v/>
      </c>
      <c r="AL123" s="40" t="str">
        <f>IFERROR(#REF!/GAMSstern!AK123,"")</f>
        <v/>
      </c>
      <c r="AM123" s="40" t="str">
        <f>IFERROR(#REF!/GAMSstern!AL123,"")</f>
        <v/>
      </c>
      <c r="AN123" s="40" t="str">
        <f>IFERROR(#REF!/GAMSstern!AM123,"")</f>
        <v/>
      </c>
      <c r="AO123" s="40" t="str">
        <f>IFERROR(#REF!/GAMSstern!AN123,"")</f>
        <v/>
      </c>
      <c r="AP123" s="40" t="str">
        <f>IFERROR(#REF!/GAMSstern!AO123,"")</f>
        <v/>
      </c>
      <c r="AQ123" s="40" t="str">
        <f>IFERROR(#REF!/GAMSstern!AP123,"")</f>
        <v/>
      </c>
      <c r="AR123" s="40" t="str">
        <f>IFERROR(#REF!/GAMSstern!AQ123,"")</f>
        <v/>
      </c>
      <c r="AS123" s="40" t="str">
        <f>IFERROR(#REF!/GAMSstern!AR123,"")</f>
        <v/>
      </c>
      <c r="AT123" s="40" t="str">
        <f>IFERROR(#REF!/GAMSstern!AS123,"")</f>
        <v/>
      </c>
      <c r="AU123" s="40" t="str">
        <f>IFERROR(#REF!/GAMSstern!AT123,"")</f>
        <v/>
      </c>
      <c r="AV123" s="40" t="str">
        <f>IFERROR(#REF!/GAMSstern!AU123,"")</f>
        <v/>
      </c>
      <c r="AW123" s="40" t="str">
        <f>IFERROR(#REF!/GAMSstern!AV123,"")</f>
        <v/>
      </c>
      <c r="AX123" s="40" t="str">
        <f>IFERROR(#REF!/GAMSstern!AW123,"")</f>
        <v/>
      </c>
      <c r="AY123" s="40" t="str">
        <f>IFERROR(#REF!/GAMSstern!AX123,"")</f>
        <v/>
      </c>
      <c r="AZ123" s="40" t="str">
        <f>IFERROR(#REF!/GAMSstern!AY123,"")</f>
        <v/>
      </c>
      <c r="BA123" s="40" t="str">
        <f>IFERROR(#REF!/GAMSstern!AZ123,"")</f>
        <v/>
      </c>
      <c r="BB123" s="40" t="str">
        <f>IFERROR(#REF!/GAMSstern!BA123,"")</f>
        <v/>
      </c>
      <c r="BC123" s="40" t="str">
        <f>IFERROR(#REF!/GAMSstern!BB123,"")</f>
        <v/>
      </c>
      <c r="BD123" s="40" t="str">
        <f>IFERROR(#REF!/GAMSstern!BC123,"")</f>
        <v/>
      </c>
      <c r="BE123" s="40" t="str">
        <f>IFERROR(#REF!/GAMSstern!BD123,"")</f>
        <v/>
      </c>
      <c r="BF123" s="40" t="str">
        <f>IFERROR(#REF!/GAMSstern!BE123,"")</f>
        <v/>
      </c>
      <c r="BG123" s="40" t="str">
        <f>IFERROR(#REF!/GAMSstern!BF123,"")</f>
        <v/>
      </c>
      <c r="BH123" s="40" t="str">
        <f>IFERROR(#REF!/GAMSstern!BG123,"")</f>
        <v/>
      </c>
      <c r="BI123" s="40" t="str">
        <f>IFERROR(#REF!/GAMSstern!BH123,"")</f>
        <v/>
      </c>
      <c r="BJ123" s="40" t="str">
        <f>IFERROR(#REF!/GAMSstern!BI123,"")</f>
        <v/>
      </c>
    </row>
    <row r="124" spans="1:62" x14ac:dyDescent="0.15">
      <c r="A124" t="e">
        <f>#REF!</f>
        <v>#REF!</v>
      </c>
      <c r="B124" t="str">
        <f>GAMSbase!A124</f>
        <v>Net Capial Accumulation (trillion USD per year)</v>
      </c>
      <c r="C124" s="40" t="str">
        <f>IFERROR(#REF!/GAMSstern!B124,"")</f>
        <v/>
      </c>
      <c r="D124" s="40" t="str">
        <f>IFERROR(#REF!/GAMSstern!C124,"")</f>
        <v/>
      </c>
      <c r="E124" s="40" t="str">
        <f>IFERROR(#REF!/GAMSstern!D124,"")</f>
        <v/>
      </c>
      <c r="F124" s="40" t="str">
        <f>IFERROR(#REF!/GAMSstern!E124,"")</f>
        <v/>
      </c>
      <c r="G124" s="40" t="str">
        <f>IFERROR(#REF!/GAMSstern!F124,"")</f>
        <v/>
      </c>
      <c r="H124" s="40" t="str">
        <f>IFERROR(#REF!/GAMSstern!G124,"")</f>
        <v/>
      </c>
      <c r="I124" s="40" t="str">
        <f>IFERROR(#REF!/GAMSstern!H124,"")</f>
        <v/>
      </c>
      <c r="J124" s="40" t="str">
        <f>IFERROR(#REF!/GAMSstern!I124,"")</f>
        <v/>
      </c>
      <c r="K124" s="40" t="str">
        <f>IFERROR(#REF!/GAMSstern!J124,"")</f>
        <v/>
      </c>
      <c r="L124" s="40" t="str">
        <f>IFERROR(#REF!/GAMSstern!K124,"")</f>
        <v/>
      </c>
      <c r="M124" s="40" t="str">
        <f>IFERROR(#REF!/GAMSstern!L124,"")</f>
        <v/>
      </c>
      <c r="N124" s="40" t="str">
        <f>IFERROR(#REF!/GAMSstern!M124,"")</f>
        <v/>
      </c>
      <c r="O124" s="40" t="str">
        <f>IFERROR(#REF!/GAMSstern!N124,"")</f>
        <v/>
      </c>
      <c r="P124" s="40" t="str">
        <f>IFERROR(#REF!/GAMSstern!O124,"")</f>
        <v/>
      </c>
      <c r="Q124" s="40" t="str">
        <f>IFERROR(#REF!/GAMSstern!P124,"")</f>
        <v/>
      </c>
      <c r="R124" s="40" t="str">
        <f>IFERROR(#REF!/GAMSstern!Q124,"")</f>
        <v/>
      </c>
      <c r="S124" s="40" t="str">
        <f>IFERROR(#REF!/GAMSstern!R124,"")</f>
        <v/>
      </c>
      <c r="T124" s="40" t="str">
        <f>IFERROR(#REF!/GAMSstern!S124,"")</f>
        <v/>
      </c>
      <c r="U124" s="40" t="str">
        <f>IFERROR(#REF!/GAMSstern!T124,"")</f>
        <v/>
      </c>
      <c r="V124" s="40" t="str">
        <f>IFERROR(#REF!/GAMSstern!U124,"")</f>
        <v/>
      </c>
      <c r="W124" s="40" t="str">
        <f>IFERROR(#REF!/GAMSstern!V124,"")</f>
        <v/>
      </c>
      <c r="X124" s="40" t="str">
        <f>IFERROR(#REF!/GAMSstern!W124,"")</f>
        <v/>
      </c>
      <c r="Y124" s="40" t="str">
        <f>IFERROR(#REF!/GAMSstern!X124,"")</f>
        <v/>
      </c>
      <c r="Z124" s="40" t="str">
        <f>IFERROR(#REF!/GAMSstern!Y124,"")</f>
        <v/>
      </c>
      <c r="AA124" s="40" t="str">
        <f>IFERROR(#REF!/GAMSstern!Z124,"")</f>
        <v/>
      </c>
      <c r="AB124" s="40" t="str">
        <f>IFERROR(#REF!/GAMSstern!AA124,"")</f>
        <v/>
      </c>
      <c r="AC124" s="40" t="str">
        <f>IFERROR(#REF!/GAMSstern!AB124,"")</f>
        <v/>
      </c>
      <c r="AD124" s="40" t="str">
        <f>IFERROR(#REF!/GAMSstern!AC124,"")</f>
        <v/>
      </c>
      <c r="AE124" s="40" t="str">
        <f>IFERROR(#REF!/GAMSstern!AD124,"")</f>
        <v/>
      </c>
      <c r="AF124" s="40" t="str">
        <f>IFERROR(#REF!/GAMSstern!AE124,"")</f>
        <v/>
      </c>
      <c r="AG124" s="40" t="str">
        <f>IFERROR(#REF!/GAMSstern!AF124,"")</f>
        <v/>
      </c>
      <c r="AH124" s="40" t="str">
        <f>IFERROR(#REF!/GAMSstern!AG124,"")</f>
        <v/>
      </c>
      <c r="AI124" s="40" t="str">
        <f>IFERROR(#REF!/GAMSstern!AH124,"")</f>
        <v/>
      </c>
      <c r="AJ124" s="40" t="str">
        <f>IFERROR(#REF!/GAMSstern!AI124,"")</f>
        <v/>
      </c>
      <c r="AK124" s="40" t="str">
        <f>IFERROR(#REF!/GAMSstern!AJ124,"")</f>
        <v/>
      </c>
      <c r="AL124" s="40" t="str">
        <f>IFERROR(#REF!/GAMSstern!AK124,"")</f>
        <v/>
      </c>
      <c r="AM124" s="40" t="str">
        <f>IFERROR(#REF!/GAMSstern!AL124,"")</f>
        <v/>
      </c>
      <c r="AN124" s="40" t="str">
        <f>IFERROR(#REF!/GAMSstern!AM124,"")</f>
        <v/>
      </c>
      <c r="AO124" s="40" t="str">
        <f>IFERROR(#REF!/GAMSstern!AN124,"")</f>
        <v/>
      </c>
      <c r="AP124" s="40" t="str">
        <f>IFERROR(#REF!/GAMSstern!AO124,"")</f>
        <v/>
      </c>
      <c r="AQ124" s="40" t="str">
        <f>IFERROR(#REF!/GAMSstern!AP124,"")</f>
        <v/>
      </c>
      <c r="AR124" s="40" t="str">
        <f>IFERROR(#REF!/GAMSstern!AQ124,"")</f>
        <v/>
      </c>
      <c r="AS124" s="40" t="str">
        <f>IFERROR(#REF!/GAMSstern!AR124,"")</f>
        <v/>
      </c>
      <c r="AT124" s="40" t="str">
        <f>IFERROR(#REF!/GAMSstern!AS124,"")</f>
        <v/>
      </c>
      <c r="AU124" s="40" t="str">
        <f>IFERROR(#REF!/GAMSstern!AT124,"")</f>
        <v/>
      </c>
      <c r="AV124" s="40" t="str">
        <f>IFERROR(#REF!/GAMSstern!AU124,"")</f>
        <v/>
      </c>
      <c r="AW124" s="40" t="str">
        <f>IFERROR(#REF!/GAMSstern!AV124,"")</f>
        <v/>
      </c>
      <c r="AX124" s="40" t="str">
        <f>IFERROR(#REF!/GAMSstern!AW124,"")</f>
        <v/>
      </c>
      <c r="AY124" s="40" t="str">
        <f>IFERROR(#REF!/GAMSstern!AX124,"")</f>
        <v/>
      </c>
      <c r="AZ124" s="40" t="str">
        <f>IFERROR(#REF!/GAMSstern!AY124,"")</f>
        <v/>
      </c>
      <c r="BA124" s="40" t="str">
        <f>IFERROR(#REF!/GAMSstern!AZ124,"")</f>
        <v/>
      </c>
      <c r="BB124" s="40" t="str">
        <f>IFERROR(#REF!/GAMSstern!BA124,"")</f>
        <v/>
      </c>
      <c r="BC124" s="40" t="str">
        <f>IFERROR(#REF!/GAMSstern!BB124,"")</f>
        <v/>
      </c>
      <c r="BD124" s="40" t="str">
        <f>IFERROR(#REF!/GAMSstern!BC124,"")</f>
        <v/>
      </c>
      <c r="BE124" s="40" t="str">
        <f>IFERROR(#REF!/GAMSstern!BD124,"")</f>
        <v/>
      </c>
      <c r="BF124" s="40" t="str">
        <f>IFERROR(#REF!/GAMSstern!BE124,"")</f>
        <v/>
      </c>
      <c r="BG124" s="40" t="str">
        <f>IFERROR(#REF!/GAMSstern!BF124,"")</f>
        <v/>
      </c>
      <c r="BH124" s="40" t="str">
        <f>IFERROR(#REF!/GAMSstern!BG124,"")</f>
        <v/>
      </c>
      <c r="BI124" s="40" t="str">
        <f>IFERROR(#REF!/GAMSstern!BH124,"")</f>
        <v/>
      </c>
      <c r="BJ124" s="40" t="str">
        <f>IFERROR(#REF!/GAMSstern!BI124,"")</f>
        <v/>
      </c>
    </row>
    <row r="125" spans="1:62" x14ac:dyDescent="0.15">
      <c r="A125" t="e">
        <f>#REF!</f>
        <v>#REF!</v>
      </c>
      <c r="B125" t="str">
        <f>GAMSbase!A125</f>
        <v>Net National Income (consumption basis)</v>
      </c>
      <c r="C125" s="40" t="str">
        <f>IFERROR(#REF!/GAMSstern!B125,"")</f>
        <v/>
      </c>
      <c r="D125" s="40" t="str">
        <f>IFERROR(#REF!/GAMSstern!C125,"")</f>
        <v/>
      </c>
      <c r="E125" s="40" t="str">
        <f>IFERROR(#REF!/GAMSstern!D125,"")</f>
        <v/>
      </c>
      <c r="F125" s="40" t="str">
        <f>IFERROR(#REF!/GAMSstern!E125,"")</f>
        <v/>
      </c>
      <c r="G125" s="40" t="str">
        <f>IFERROR(#REF!/GAMSstern!F125,"")</f>
        <v/>
      </c>
      <c r="H125" s="40" t="str">
        <f>IFERROR(#REF!/GAMSstern!G125,"")</f>
        <v/>
      </c>
      <c r="I125" s="40" t="str">
        <f>IFERROR(#REF!/GAMSstern!H125,"")</f>
        <v/>
      </c>
      <c r="J125" s="40" t="str">
        <f>IFERROR(#REF!/GAMSstern!I125,"")</f>
        <v/>
      </c>
      <c r="K125" s="40" t="str">
        <f>IFERROR(#REF!/GAMSstern!J125,"")</f>
        <v/>
      </c>
      <c r="L125" s="40" t="str">
        <f>IFERROR(#REF!/GAMSstern!K125,"")</f>
        <v/>
      </c>
      <c r="M125" s="40" t="str">
        <f>IFERROR(#REF!/GAMSstern!L125,"")</f>
        <v/>
      </c>
      <c r="N125" s="40" t="str">
        <f>IFERROR(#REF!/GAMSstern!M125,"")</f>
        <v/>
      </c>
      <c r="O125" s="40" t="str">
        <f>IFERROR(#REF!/GAMSstern!N125,"")</f>
        <v/>
      </c>
      <c r="P125" s="40" t="str">
        <f>IFERROR(#REF!/GAMSstern!O125,"")</f>
        <v/>
      </c>
      <c r="Q125" s="40" t="str">
        <f>IFERROR(#REF!/GAMSstern!P125,"")</f>
        <v/>
      </c>
      <c r="R125" s="40" t="str">
        <f>IFERROR(#REF!/GAMSstern!Q125,"")</f>
        <v/>
      </c>
      <c r="S125" s="40" t="str">
        <f>IFERROR(#REF!/GAMSstern!R125,"")</f>
        <v/>
      </c>
      <c r="T125" s="40" t="str">
        <f>IFERROR(#REF!/GAMSstern!S125,"")</f>
        <v/>
      </c>
      <c r="U125" s="40" t="str">
        <f>IFERROR(#REF!/GAMSstern!T125,"")</f>
        <v/>
      </c>
      <c r="V125" s="40" t="str">
        <f>IFERROR(#REF!/GAMSstern!U125,"")</f>
        <v/>
      </c>
      <c r="W125" s="40" t="str">
        <f>IFERROR(#REF!/GAMSstern!V125,"")</f>
        <v/>
      </c>
      <c r="X125" s="40" t="str">
        <f>IFERROR(#REF!/GAMSstern!W125,"")</f>
        <v/>
      </c>
      <c r="Y125" s="40" t="str">
        <f>IFERROR(#REF!/GAMSstern!X125,"")</f>
        <v/>
      </c>
      <c r="Z125" s="40" t="str">
        <f>IFERROR(#REF!/GAMSstern!Y125,"")</f>
        <v/>
      </c>
      <c r="AA125" s="40" t="str">
        <f>IFERROR(#REF!/GAMSstern!Z125,"")</f>
        <v/>
      </c>
      <c r="AB125" s="40" t="str">
        <f>IFERROR(#REF!/GAMSstern!AA125,"")</f>
        <v/>
      </c>
      <c r="AC125" s="40" t="str">
        <f>IFERROR(#REF!/GAMSstern!AB125,"")</f>
        <v/>
      </c>
      <c r="AD125" s="40" t="str">
        <f>IFERROR(#REF!/GAMSstern!AC125,"")</f>
        <v/>
      </c>
      <c r="AE125" s="40" t="str">
        <f>IFERROR(#REF!/GAMSstern!AD125,"")</f>
        <v/>
      </c>
      <c r="AF125" s="40" t="str">
        <f>IFERROR(#REF!/GAMSstern!AE125,"")</f>
        <v/>
      </c>
      <c r="AG125" s="40" t="str">
        <f>IFERROR(#REF!/GAMSstern!AF125,"")</f>
        <v/>
      </c>
      <c r="AH125" s="40" t="str">
        <f>IFERROR(#REF!/GAMSstern!AG125,"")</f>
        <v/>
      </c>
      <c r="AI125" s="40" t="str">
        <f>IFERROR(#REF!/GAMSstern!AH125,"")</f>
        <v/>
      </c>
      <c r="AJ125" s="40" t="str">
        <f>IFERROR(#REF!/GAMSstern!AI125,"")</f>
        <v/>
      </c>
      <c r="AK125" s="40" t="str">
        <f>IFERROR(#REF!/GAMSstern!AJ125,"")</f>
        <v/>
      </c>
      <c r="AL125" s="40" t="str">
        <f>IFERROR(#REF!/GAMSstern!AK125,"")</f>
        <v/>
      </c>
      <c r="AM125" s="40" t="str">
        <f>IFERROR(#REF!/GAMSstern!AL125,"")</f>
        <v/>
      </c>
      <c r="AN125" s="40" t="str">
        <f>IFERROR(#REF!/GAMSstern!AM125,"")</f>
        <v/>
      </c>
      <c r="AO125" s="40" t="str">
        <f>IFERROR(#REF!/GAMSstern!AN125,"")</f>
        <v/>
      </c>
      <c r="AP125" s="40" t="str">
        <f>IFERROR(#REF!/GAMSstern!AO125,"")</f>
        <v/>
      </c>
      <c r="AQ125" s="40" t="str">
        <f>IFERROR(#REF!/GAMSstern!AP125,"")</f>
        <v/>
      </c>
      <c r="AR125" s="40" t="str">
        <f>IFERROR(#REF!/GAMSstern!AQ125,"")</f>
        <v/>
      </c>
      <c r="AS125" s="40" t="str">
        <f>IFERROR(#REF!/GAMSstern!AR125,"")</f>
        <v/>
      </c>
      <c r="AT125" s="40" t="str">
        <f>IFERROR(#REF!/GAMSstern!AS125,"")</f>
        <v/>
      </c>
      <c r="AU125" s="40" t="str">
        <f>IFERROR(#REF!/GAMSstern!AT125,"")</f>
        <v/>
      </c>
      <c r="AV125" s="40" t="str">
        <f>IFERROR(#REF!/GAMSstern!AU125,"")</f>
        <v/>
      </c>
      <c r="AW125" s="40" t="str">
        <f>IFERROR(#REF!/GAMSstern!AV125,"")</f>
        <v/>
      </c>
      <c r="AX125" s="40" t="str">
        <f>IFERROR(#REF!/GAMSstern!AW125,"")</f>
        <v/>
      </c>
      <c r="AY125" s="40" t="str">
        <f>IFERROR(#REF!/GAMSstern!AX125,"")</f>
        <v/>
      </c>
      <c r="AZ125" s="40" t="str">
        <f>IFERROR(#REF!/GAMSstern!AY125,"")</f>
        <v/>
      </c>
      <c r="BA125" s="40" t="str">
        <f>IFERROR(#REF!/GAMSstern!AZ125,"")</f>
        <v/>
      </c>
      <c r="BB125" s="40" t="str">
        <f>IFERROR(#REF!/GAMSstern!BA125,"")</f>
        <v/>
      </c>
      <c r="BC125" s="40" t="str">
        <f>IFERROR(#REF!/GAMSstern!BB125,"")</f>
        <v/>
      </c>
      <c r="BD125" s="40" t="str">
        <f>IFERROR(#REF!/GAMSstern!BC125,"")</f>
        <v/>
      </c>
      <c r="BE125" s="40" t="str">
        <f>IFERROR(#REF!/GAMSstern!BD125,"")</f>
        <v/>
      </c>
      <c r="BF125" s="40" t="str">
        <f>IFERROR(#REF!/GAMSstern!BE125,"")</f>
        <v/>
      </c>
      <c r="BG125" s="40" t="str">
        <f>IFERROR(#REF!/GAMSstern!BF125,"")</f>
        <v/>
      </c>
      <c r="BH125" s="40" t="str">
        <f>IFERROR(#REF!/GAMSstern!BG125,"")</f>
        <v/>
      </c>
      <c r="BI125" s="40" t="str">
        <f>IFERROR(#REF!/GAMSstern!BH125,"")</f>
        <v/>
      </c>
      <c r="BJ125" s="40" t="str">
        <f>IFERROR(#REF!/GAMSstern!BI125,"")</f>
        <v/>
      </c>
    </row>
    <row r="126" spans="1:62" x14ac:dyDescent="0.15">
      <c r="A126" t="e">
        <f>#REF!</f>
        <v>#REF!</v>
      </c>
      <c r="B126" t="str">
        <f>GAMSbase!A126</f>
        <v>Consumption Per Capita (thousand USD per year)</v>
      </c>
      <c r="C126" s="40" t="str">
        <f>IFERROR(#REF!/GAMSstern!B126,"")</f>
        <v/>
      </c>
      <c r="D126" s="40" t="str">
        <f>IFERROR(#REF!/GAMSstern!C126,"")</f>
        <v/>
      </c>
      <c r="E126" s="40" t="str">
        <f>IFERROR(#REF!/GAMSstern!D126,"")</f>
        <v/>
      </c>
      <c r="F126" s="40" t="str">
        <f>IFERROR(#REF!/GAMSstern!E126,"")</f>
        <v/>
      </c>
      <c r="G126" s="40" t="str">
        <f>IFERROR(#REF!/GAMSstern!F126,"")</f>
        <v/>
      </c>
      <c r="H126" s="40" t="str">
        <f>IFERROR(#REF!/GAMSstern!G126,"")</f>
        <v/>
      </c>
      <c r="I126" s="40" t="str">
        <f>IFERROR(#REF!/GAMSstern!H126,"")</f>
        <v/>
      </c>
      <c r="J126" s="40" t="str">
        <f>IFERROR(#REF!/GAMSstern!I126,"")</f>
        <v/>
      </c>
      <c r="K126" s="40" t="str">
        <f>IFERROR(#REF!/GAMSstern!J126,"")</f>
        <v/>
      </c>
      <c r="L126" s="40" t="str">
        <f>IFERROR(#REF!/GAMSstern!K126,"")</f>
        <v/>
      </c>
      <c r="M126" s="40" t="str">
        <f>IFERROR(#REF!/GAMSstern!L126,"")</f>
        <v/>
      </c>
      <c r="N126" s="40" t="str">
        <f>IFERROR(#REF!/GAMSstern!M126,"")</f>
        <v/>
      </c>
      <c r="O126" s="40" t="str">
        <f>IFERROR(#REF!/GAMSstern!N126,"")</f>
        <v/>
      </c>
      <c r="P126" s="40" t="str">
        <f>IFERROR(#REF!/GAMSstern!O126,"")</f>
        <v/>
      </c>
      <c r="Q126" s="40" t="str">
        <f>IFERROR(#REF!/GAMSstern!P126,"")</f>
        <v/>
      </c>
      <c r="R126" s="40" t="str">
        <f>IFERROR(#REF!/GAMSstern!Q126,"")</f>
        <v/>
      </c>
      <c r="S126" s="40" t="str">
        <f>IFERROR(#REF!/GAMSstern!R126,"")</f>
        <v/>
      </c>
      <c r="T126" s="40" t="str">
        <f>IFERROR(#REF!/GAMSstern!S126,"")</f>
        <v/>
      </c>
      <c r="U126" s="40" t="str">
        <f>IFERROR(#REF!/GAMSstern!T126,"")</f>
        <v/>
      </c>
      <c r="V126" s="40" t="str">
        <f>IFERROR(#REF!/GAMSstern!U126,"")</f>
        <v/>
      </c>
      <c r="W126" s="40" t="str">
        <f>IFERROR(#REF!/GAMSstern!V126,"")</f>
        <v/>
      </c>
      <c r="X126" s="40" t="str">
        <f>IFERROR(#REF!/GAMSstern!W126,"")</f>
        <v/>
      </c>
      <c r="Y126" s="40" t="str">
        <f>IFERROR(#REF!/GAMSstern!X126,"")</f>
        <v/>
      </c>
      <c r="Z126" s="40" t="str">
        <f>IFERROR(#REF!/GAMSstern!Y126,"")</f>
        <v/>
      </c>
      <c r="AA126" s="40" t="str">
        <f>IFERROR(#REF!/GAMSstern!Z126,"")</f>
        <v/>
      </c>
      <c r="AB126" s="40" t="str">
        <f>IFERROR(#REF!/GAMSstern!AA126,"")</f>
        <v/>
      </c>
      <c r="AC126" s="40" t="str">
        <f>IFERROR(#REF!/GAMSstern!AB126,"")</f>
        <v/>
      </c>
      <c r="AD126" s="40" t="str">
        <f>IFERROR(#REF!/GAMSstern!AC126,"")</f>
        <v/>
      </c>
      <c r="AE126" s="40" t="str">
        <f>IFERROR(#REF!/GAMSstern!AD126,"")</f>
        <v/>
      </c>
      <c r="AF126" s="40" t="str">
        <f>IFERROR(#REF!/GAMSstern!AE126,"")</f>
        <v/>
      </c>
      <c r="AG126" s="40" t="str">
        <f>IFERROR(#REF!/GAMSstern!AF126,"")</f>
        <v/>
      </c>
      <c r="AH126" s="40" t="str">
        <f>IFERROR(#REF!/GAMSstern!AG126,"")</f>
        <v/>
      </c>
      <c r="AI126" s="40" t="str">
        <f>IFERROR(#REF!/GAMSstern!AH126,"")</f>
        <v/>
      </c>
      <c r="AJ126" s="40" t="str">
        <f>IFERROR(#REF!/GAMSstern!AI126,"")</f>
        <v/>
      </c>
      <c r="AK126" s="40" t="str">
        <f>IFERROR(#REF!/GAMSstern!AJ126,"")</f>
        <v/>
      </c>
      <c r="AL126" s="40" t="str">
        <f>IFERROR(#REF!/GAMSstern!AK126,"")</f>
        <v/>
      </c>
      <c r="AM126" s="40" t="str">
        <f>IFERROR(#REF!/GAMSstern!AL126,"")</f>
        <v/>
      </c>
      <c r="AN126" s="40" t="str">
        <f>IFERROR(#REF!/GAMSstern!AM126,"")</f>
        <v/>
      </c>
      <c r="AO126" s="40" t="str">
        <f>IFERROR(#REF!/GAMSstern!AN126,"")</f>
        <v/>
      </c>
      <c r="AP126" s="40" t="str">
        <f>IFERROR(#REF!/GAMSstern!AO126,"")</f>
        <v/>
      </c>
      <c r="AQ126" s="40" t="str">
        <f>IFERROR(#REF!/GAMSstern!AP126,"")</f>
        <v/>
      </c>
      <c r="AR126" s="40" t="str">
        <f>IFERROR(#REF!/GAMSstern!AQ126,"")</f>
        <v/>
      </c>
      <c r="AS126" s="40" t="str">
        <f>IFERROR(#REF!/GAMSstern!AR126,"")</f>
        <v/>
      </c>
      <c r="AT126" s="40" t="str">
        <f>IFERROR(#REF!/GAMSstern!AS126,"")</f>
        <v/>
      </c>
      <c r="AU126" s="40" t="str">
        <f>IFERROR(#REF!/GAMSstern!AT126,"")</f>
        <v/>
      </c>
      <c r="AV126" s="40" t="str">
        <f>IFERROR(#REF!/GAMSstern!AU126,"")</f>
        <v/>
      </c>
      <c r="AW126" s="40" t="str">
        <f>IFERROR(#REF!/GAMSstern!AV126,"")</f>
        <v/>
      </c>
      <c r="AX126" s="40" t="str">
        <f>IFERROR(#REF!/GAMSstern!AW126,"")</f>
        <v/>
      </c>
      <c r="AY126" s="40" t="str">
        <f>IFERROR(#REF!/GAMSstern!AX126,"")</f>
        <v/>
      </c>
      <c r="AZ126" s="40" t="str">
        <f>IFERROR(#REF!/GAMSstern!AY126,"")</f>
        <v/>
      </c>
      <c r="BA126" s="40" t="str">
        <f>IFERROR(#REF!/GAMSstern!AZ126,"")</f>
        <v/>
      </c>
      <c r="BB126" s="40" t="str">
        <f>IFERROR(#REF!/GAMSstern!BA126,"")</f>
        <v/>
      </c>
      <c r="BC126" s="40" t="str">
        <f>IFERROR(#REF!/GAMSstern!BB126,"")</f>
        <v/>
      </c>
      <c r="BD126" s="40" t="str">
        <f>IFERROR(#REF!/GAMSstern!BC126,"")</f>
        <v/>
      </c>
      <c r="BE126" s="40" t="str">
        <f>IFERROR(#REF!/GAMSstern!BD126,"")</f>
        <v/>
      </c>
      <c r="BF126" s="40" t="str">
        <f>IFERROR(#REF!/GAMSstern!BE126,"")</f>
        <v/>
      </c>
      <c r="BG126" s="40" t="str">
        <f>IFERROR(#REF!/GAMSstern!BF126,"")</f>
        <v/>
      </c>
      <c r="BH126" s="40" t="str">
        <f>IFERROR(#REF!/GAMSstern!BG126,"")</f>
        <v/>
      </c>
      <c r="BI126" s="40" t="str">
        <f>IFERROR(#REF!/GAMSstern!BH126,"")</f>
        <v/>
      </c>
      <c r="BJ126" s="40" t="str">
        <f>IFERROR(#REF!/GAMSstern!BI126,"")</f>
        <v/>
      </c>
    </row>
    <row r="127" spans="1:62" x14ac:dyDescent="0.15">
      <c r="A127" t="e">
        <f>#REF!</f>
        <v>#REF!</v>
      </c>
      <c r="B127" t="str">
        <f>GAMSbase!A127</f>
        <v>Utility of Per Capita Consumption</v>
      </c>
      <c r="C127" s="40" t="str">
        <f>IFERROR(#REF!/GAMSstern!B127,"")</f>
        <v/>
      </c>
      <c r="D127" s="40" t="str">
        <f>IFERROR(#REF!/GAMSstern!C127,"")</f>
        <v/>
      </c>
      <c r="E127" s="40" t="str">
        <f>IFERROR(#REF!/GAMSstern!D127,"")</f>
        <v/>
      </c>
      <c r="F127" s="40" t="str">
        <f>IFERROR(#REF!/GAMSstern!E127,"")</f>
        <v/>
      </c>
      <c r="G127" s="40" t="str">
        <f>IFERROR(#REF!/GAMSstern!F127,"")</f>
        <v/>
      </c>
      <c r="H127" s="40" t="str">
        <f>IFERROR(#REF!/GAMSstern!G127,"")</f>
        <v/>
      </c>
      <c r="I127" s="40" t="str">
        <f>IFERROR(#REF!/GAMSstern!H127,"")</f>
        <v/>
      </c>
      <c r="J127" s="40" t="str">
        <f>IFERROR(#REF!/GAMSstern!I127,"")</f>
        <v/>
      </c>
      <c r="K127" s="40" t="str">
        <f>IFERROR(#REF!/GAMSstern!J127,"")</f>
        <v/>
      </c>
      <c r="L127" s="40" t="str">
        <f>IFERROR(#REF!/GAMSstern!K127,"")</f>
        <v/>
      </c>
      <c r="M127" s="40" t="str">
        <f>IFERROR(#REF!/GAMSstern!L127,"")</f>
        <v/>
      </c>
      <c r="N127" s="40" t="str">
        <f>IFERROR(#REF!/GAMSstern!M127,"")</f>
        <v/>
      </c>
      <c r="O127" s="40" t="str">
        <f>IFERROR(#REF!/GAMSstern!N127,"")</f>
        <v/>
      </c>
      <c r="P127" s="40" t="str">
        <f>IFERROR(#REF!/GAMSstern!O127,"")</f>
        <v/>
      </c>
      <c r="Q127" s="40" t="str">
        <f>IFERROR(#REF!/GAMSstern!P127,"")</f>
        <v/>
      </c>
      <c r="R127" s="40" t="str">
        <f>IFERROR(#REF!/GAMSstern!Q127,"")</f>
        <v/>
      </c>
      <c r="S127" s="40" t="str">
        <f>IFERROR(#REF!/GAMSstern!R127,"")</f>
        <v/>
      </c>
      <c r="T127" s="40" t="str">
        <f>IFERROR(#REF!/GAMSstern!S127,"")</f>
        <v/>
      </c>
      <c r="U127" s="40" t="str">
        <f>IFERROR(#REF!/GAMSstern!T127,"")</f>
        <v/>
      </c>
      <c r="V127" s="40" t="str">
        <f>IFERROR(#REF!/GAMSstern!U127,"")</f>
        <v/>
      </c>
      <c r="W127" s="40" t="str">
        <f>IFERROR(#REF!/GAMSstern!V127,"")</f>
        <v/>
      </c>
      <c r="X127" s="40" t="str">
        <f>IFERROR(#REF!/GAMSstern!W127,"")</f>
        <v/>
      </c>
      <c r="Y127" s="40" t="str">
        <f>IFERROR(#REF!/GAMSstern!X127,"")</f>
        <v/>
      </c>
      <c r="Z127" s="40" t="str">
        <f>IFERROR(#REF!/GAMSstern!Y127,"")</f>
        <v/>
      </c>
      <c r="AA127" s="40" t="str">
        <f>IFERROR(#REF!/GAMSstern!Z127,"")</f>
        <v/>
      </c>
      <c r="AB127" s="40" t="str">
        <f>IFERROR(#REF!/GAMSstern!AA127,"")</f>
        <v/>
      </c>
      <c r="AC127" s="40" t="str">
        <f>IFERROR(#REF!/GAMSstern!AB127,"")</f>
        <v/>
      </c>
      <c r="AD127" s="40" t="str">
        <f>IFERROR(#REF!/GAMSstern!AC127,"")</f>
        <v/>
      </c>
      <c r="AE127" s="40" t="str">
        <f>IFERROR(#REF!/GAMSstern!AD127,"")</f>
        <v/>
      </c>
      <c r="AF127" s="40" t="str">
        <f>IFERROR(#REF!/GAMSstern!AE127,"")</f>
        <v/>
      </c>
      <c r="AG127" s="40" t="str">
        <f>IFERROR(#REF!/GAMSstern!AF127,"")</f>
        <v/>
      </c>
      <c r="AH127" s="40" t="str">
        <f>IFERROR(#REF!/GAMSstern!AG127,"")</f>
        <v/>
      </c>
      <c r="AI127" s="40" t="str">
        <f>IFERROR(#REF!/GAMSstern!AH127,"")</f>
        <v/>
      </c>
      <c r="AJ127" s="40" t="str">
        <f>IFERROR(#REF!/GAMSstern!AI127,"")</f>
        <v/>
      </c>
      <c r="AK127" s="40" t="str">
        <f>IFERROR(#REF!/GAMSstern!AJ127,"")</f>
        <v/>
      </c>
      <c r="AL127" s="40" t="str">
        <f>IFERROR(#REF!/GAMSstern!AK127,"")</f>
        <v/>
      </c>
      <c r="AM127" s="40" t="str">
        <f>IFERROR(#REF!/GAMSstern!AL127,"")</f>
        <v/>
      </c>
      <c r="AN127" s="40" t="str">
        <f>IFERROR(#REF!/GAMSstern!AM127,"")</f>
        <v/>
      </c>
      <c r="AO127" s="40" t="str">
        <f>IFERROR(#REF!/GAMSstern!AN127,"")</f>
        <v/>
      </c>
      <c r="AP127" s="40" t="str">
        <f>IFERROR(#REF!/GAMSstern!AO127,"")</f>
        <v/>
      </c>
      <c r="AQ127" s="40" t="str">
        <f>IFERROR(#REF!/GAMSstern!AP127,"")</f>
        <v/>
      </c>
      <c r="AR127" s="40" t="str">
        <f>IFERROR(#REF!/GAMSstern!AQ127,"")</f>
        <v/>
      </c>
      <c r="AS127" s="40" t="str">
        <f>IFERROR(#REF!/GAMSstern!AR127,"")</f>
        <v/>
      </c>
      <c r="AT127" s="40" t="str">
        <f>IFERROR(#REF!/GAMSstern!AS127,"")</f>
        <v/>
      </c>
      <c r="AU127" s="40" t="str">
        <f>IFERROR(#REF!/GAMSstern!AT127,"")</f>
        <v/>
      </c>
      <c r="AV127" s="40" t="str">
        <f>IFERROR(#REF!/GAMSstern!AU127,"")</f>
        <v/>
      </c>
      <c r="AW127" s="40" t="str">
        <f>IFERROR(#REF!/GAMSstern!AV127,"")</f>
        <v/>
      </c>
      <c r="AX127" s="40" t="str">
        <f>IFERROR(#REF!/GAMSstern!AW127,"")</f>
        <v/>
      </c>
      <c r="AY127" s="40" t="str">
        <f>IFERROR(#REF!/GAMSstern!AX127,"")</f>
        <v/>
      </c>
      <c r="AZ127" s="40" t="str">
        <f>IFERROR(#REF!/GAMSstern!AY127,"")</f>
        <v/>
      </c>
      <c r="BA127" s="40" t="str">
        <f>IFERROR(#REF!/GAMSstern!AZ127,"")</f>
        <v/>
      </c>
      <c r="BB127" s="40" t="str">
        <f>IFERROR(#REF!/GAMSstern!BA127,"")</f>
        <v/>
      </c>
      <c r="BC127" s="40" t="str">
        <f>IFERROR(#REF!/GAMSstern!BB127,"")</f>
        <v/>
      </c>
      <c r="BD127" s="40" t="str">
        <f>IFERROR(#REF!/GAMSstern!BC127,"")</f>
        <v/>
      </c>
      <c r="BE127" s="40" t="str">
        <f>IFERROR(#REF!/GAMSstern!BD127,"")</f>
        <v/>
      </c>
      <c r="BF127" s="40" t="str">
        <f>IFERROR(#REF!/GAMSstern!BE127,"")</f>
        <v/>
      </c>
      <c r="BG127" s="40" t="str">
        <f>IFERROR(#REF!/GAMSstern!BF127,"")</f>
        <v/>
      </c>
      <c r="BH127" s="40" t="str">
        <f>IFERROR(#REF!/GAMSstern!BG127,"")</f>
        <v/>
      </c>
      <c r="BI127" s="40" t="str">
        <f>IFERROR(#REF!/GAMSstern!BH127,"")</f>
        <v/>
      </c>
      <c r="BJ127" s="40" t="str">
        <f>IFERROR(#REF!/GAMSstern!BI127,"")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</row>
    <row r="130" spans="1:62" x14ac:dyDescent="0.15">
      <c r="A130" t="e">
        <f>#REF!</f>
        <v>#REF!</v>
      </c>
      <c r="B130" t="str">
        <f>GAMSbase!A130</f>
        <v>** CONTROL VARIABLES</v>
      </c>
      <c r="C130" s="40" t="str">
        <f>IFERROR(#REF!/GAMSstern!B130,"")</f>
        <v/>
      </c>
      <c r="D130" s="40" t="str">
        <f>IFERROR(#REF!/GAMSstern!C130,"")</f>
        <v/>
      </c>
      <c r="E130" s="40" t="str">
        <f>IFERROR(#REF!/GAMSstern!D130,"")</f>
        <v/>
      </c>
      <c r="F130" s="40" t="str">
        <f>IFERROR(#REF!/GAMSstern!E130,"")</f>
        <v/>
      </c>
      <c r="G130" s="40" t="str">
        <f>IFERROR(#REF!/GAMSstern!F130,"")</f>
        <v/>
      </c>
      <c r="H130" s="40" t="str">
        <f>IFERROR(#REF!/GAMSstern!G130,"")</f>
        <v/>
      </c>
      <c r="I130" s="40" t="str">
        <f>IFERROR(#REF!/GAMSstern!H130,"")</f>
        <v/>
      </c>
      <c r="J130" s="40" t="str">
        <f>IFERROR(#REF!/GAMSstern!I130,"")</f>
        <v/>
      </c>
      <c r="K130" s="40" t="str">
        <f>IFERROR(#REF!/GAMSstern!J130,"")</f>
        <v/>
      </c>
      <c r="L130" s="40" t="str">
        <f>IFERROR(#REF!/GAMSstern!K130,"")</f>
        <v/>
      </c>
      <c r="M130" s="40" t="str">
        <f>IFERROR(#REF!/GAMSstern!L130,"")</f>
        <v/>
      </c>
      <c r="N130" s="40" t="str">
        <f>IFERROR(#REF!/GAMSstern!M130,"")</f>
        <v/>
      </c>
      <c r="O130" s="40" t="str">
        <f>IFERROR(#REF!/GAMSstern!N130,"")</f>
        <v/>
      </c>
      <c r="P130" s="40" t="str">
        <f>IFERROR(#REF!/GAMSstern!O130,"")</f>
        <v/>
      </c>
      <c r="Q130" s="40" t="str">
        <f>IFERROR(#REF!/GAMSstern!P130,"")</f>
        <v/>
      </c>
      <c r="R130" s="40" t="str">
        <f>IFERROR(#REF!/GAMSstern!Q130,"")</f>
        <v/>
      </c>
      <c r="S130" s="40" t="str">
        <f>IFERROR(#REF!/GAMSstern!R130,"")</f>
        <v/>
      </c>
      <c r="T130" s="40" t="str">
        <f>IFERROR(#REF!/GAMSstern!S130,"")</f>
        <v/>
      </c>
      <c r="U130" s="40" t="str">
        <f>IFERROR(#REF!/GAMSstern!T130,"")</f>
        <v/>
      </c>
      <c r="V130" s="40" t="str">
        <f>IFERROR(#REF!/GAMSstern!U130,"")</f>
        <v/>
      </c>
      <c r="W130" s="40" t="str">
        <f>IFERROR(#REF!/GAMSstern!V130,"")</f>
        <v/>
      </c>
      <c r="X130" s="40" t="str">
        <f>IFERROR(#REF!/GAMSstern!W130,"")</f>
        <v/>
      </c>
      <c r="Y130" s="40" t="str">
        <f>IFERROR(#REF!/GAMSstern!X130,"")</f>
        <v/>
      </c>
      <c r="Z130" s="40" t="str">
        <f>IFERROR(#REF!/GAMSstern!Y130,"")</f>
        <v/>
      </c>
      <c r="AA130" s="40" t="str">
        <f>IFERROR(#REF!/GAMSstern!Z130,"")</f>
        <v/>
      </c>
      <c r="AB130" s="40" t="str">
        <f>IFERROR(#REF!/GAMSstern!AA130,"")</f>
        <v/>
      </c>
      <c r="AC130" s="40" t="str">
        <f>IFERROR(#REF!/GAMSstern!AB130,"")</f>
        <v/>
      </c>
      <c r="AD130" s="40" t="str">
        <f>IFERROR(#REF!/GAMSstern!AC130,"")</f>
        <v/>
      </c>
      <c r="AE130" s="40" t="str">
        <f>IFERROR(#REF!/GAMSstern!AD130,"")</f>
        <v/>
      </c>
      <c r="AF130" s="40" t="str">
        <f>IFERROR(#REF!/GAMSstern!AE130,"")</f>
        <v/>
      </c>
      <c r="AG130" s="40" t="str">
        <f>IFERROR(#REF!/GAMSstern!AF130,"")</f>
        <v/>
      </c>
      <c r="AH130" s="40" t="str">
        <f>IFERROR(#REF!/GAMSstern!AG130,"")</f>
        <v/>
      </c>
      <c r="AI130" s="40" t="str">
        <f>IFERROR(#REF!/GAMSstern!AH130,"")</f>
        <v/>
      </c>
      <c r="AJ130" s="40" t="str">
        <f>IFERROR(#REF!/GAMSstern!AI130,"")</f>
        <v/>
      </c>
      <c r="AK130" s="40" t="str">
        <f>IFERROR(#REF!/GAMSstern!AJ130,"")</f>
        <v/>
      </c>
      <c r="AL130" s="40" t="str">
        <f>IFERROR(#REF!/GAMSstern!AK130,"")</f>
        <v/>
      </c>
      <c r="AM130" s="40" t="str">
        <f>IFERROR(#REF!/GAMSstern!AL130,"")</f>
        <v/>
      </c>
      <c r="AN130" s="40" t="str">
        <f>IFERROR(#REF!/GAMSstern!AM130,"")</f>
        <v/>
      </c>
      <c r="AO130" s="40" t="str">
        <f>IFERROR(#REF!/GAMSstern!AN130,"")</f>
        <v/>
      </c>
      <c r="AP130" s="40" t="str">
        <f>IFERROR(#REF!/GAMSstern!AO130,"")</f>
        <v/>
      </c>
      <c r="AQ130" s="40" t="str">
        <f>IFERROR(#REF!/GAMSstern!AP130,"")</f>
        <v/>
      </c>
      <c r="AR130" s="40" t="str">
        <f>IFERROR(#REF!/GAMSstern!AQ130,"")</f>
        <v/>
      </c>
      <c r="AS130" s="40" t="str">
        <f>IFERROR(#REF!/GAMSstern!AR130,"")</f>
        <v/>
      </c>
      <c r="AT130" s="40" t="str">
        <f>IFERROR(#REF!/GAMSstern!AS130,"")</f>
        <v/>
      </c>
      <c r="AU130" s="40" t="str">
        <f>IFERROR(#REF!/GAMSstern!AT130,"")</f>
        <v/>
      </c>
      <c r="AV130" s="40" t="str">
        <f>IFERROR(#REF!/GAMSstern!AU130,"")</f>
        <v/>
      </c>
      <c r="AW130" s="40" t="str">
        <f>IFERROR(#REF!/GAMSstern!AV130,"")</f>
        <v/>
      </c>
      <c r="AX130" s="40" t="str">
        <f>IFERROR(#REF!/GAMSstern!AW130,"")</f>
        <v/>
      </c>
      <c r="AY130" s="40" t="str">
        <f>IFERROR(#REF!/GAMSstern!AX130,"")</f>
        <v/>
      </c>
      <c r="AZ130" s="40" t="str">
        <f>IFERROR(#REF!/GAMSstern!AY130,"")</f>
        <v/>
      </c>
      <c r="BA130" s="40" t="str">
        <f>IFERROR(#REF!/GAMSstern!AZ130,"")</f>
        <v/>
      </c>
      <c r="BB130" s="40" t="str">
        <f>IFERROR(#REF!/GAMSstern!BA130,"")</f>
        <v/>
      </c>
      <c r="BC130" s="40" t="str">
        <f>IFERROR(#REF!/GAMSstern!BB130,"")</f>
        <v/>
      </c>
      <c r="BD130" s="40" t="str">
        <f>IFERROR(#REF!/GAMSstern!BC130,"")</f>
        <v/>
      </c>
      <c r="BE130" s="40" t="str">
        <f>IFERROR(#REF!/GAMSstern!BD130,"")</f>
        <v/>
      </c>
      <c r="BF130" s="40" t="str">
        <f>IFERROR(#REF!/GAMSstern!BE130,"")</f>
        <v/>
      </c>
      <c r="BG130" s="40" t="str">
        <f>IFERROR(#REF!/GAMSstern!BF130,"")</f>
        <v/>
      </c>
      <c r="BH130" s="40" t="str">
        <f>IFERROR(#REF!/GAMSstern!BG130,"")</f>
        <v/>
      </c>
      <c r="BI130" s="40" t="str">
        <f>IFERROR(#REF!/GAMSstern!BH130,"")</f>
        <v/>
      </c>
      <c r="BJ130" s="40" t="str">
        <f>IFERROR(#REF!/GAMSstern!BI130,"")</f>
        <v/>
      </c>
    </row>
    <row r="131" spans="1:62" x14ac:dyDescent="0.15">
      <c r="A131" t="e">
        <f>#REF!</f>
        <v>#REF!</v>
      </c>
      <c r="B131" t="str">
        <f>GAMSbase!A131</f>
        <v>Savings Rate (proportion of gross output)</v>
      </c>
      <c r="C131" s="40" t="str">
        <f>IFERROR(#REF!/GAMSstern!B131,"")</f>
        <v/>
      </c>
      <c r="D131" s="40" t="str">
        <f>IFERROR(#REF!/GAMSstern!C131,"")</f>
        <v/>
      </c>
      <c r="E131" s="40" t="str">
        <f>IFERROR(#REF!/GAMSstern!D131,"")</f>
        <v/>
      </c>
      <c r="F131" s="40" t="str">
        <f>IFERROR(#REF!/GAMSstern!E131,"")</f>
        <v/>
      </c>
      <c r="G131" s="40" t="str">
        <f>IFERROR(#REF!/GAMSstern!F131,"")</f>
        <v/>
      </c>
      <c r="H131" s="40" t="str">
        <f>IFERROR(#REF!/GAMSstern!G131,"")</f>
        <v/>
      </c>
      <c r="I131" s="40" t="str">
        <f>IFERROR(#REF!/GAMSstern!H131,"")</f>
        <v/>
      </c>
      <c r="J131" s="40" t="str">
        <f>IFERROR(#REF!/GAMSstern!I131,"")</f>
        <v/>
      </c>
      <c r="K131" s="40" t="str">
        <f>IFERROR(#REF!/GAMSstern!J131,"")</f>
        <v/>
      </c>
      <c r="L131" s="40" t="str">
        <f>IFERROR(#REF!/GAMSstern!K131,"")</f>
        <v/>
      </c>
      <c r="M131" s="40" t="str">
        <f>IFERROR(#REF!/GAMSstern!L131,"")</f>
        <v/>
      </c>
      <c r="N131" s="40" t="str">
        <f>IFERROR(#REF!/GAMSstern!M131,"")</f>
        <v/>
      </c>
      <c r="O131" s="40" t="str">
        <f>IFERROR(#REF!/GAMSstern!N131,"")</f>
        <v/>
      </c>
      <c r="P131" s="40" t="str">
        <f>IFERROR(#REF!/GAMSstern!O131,"")</f>
        <v/>
      </c>
      <c r="Q131" s="40" t="str">
        <f>IFERROR(#REF!/GAMSstern!P131,"")</f>
        <v/>
      </c>
      <c r="R131" s="40" t="str">
        <f>IFERROR(#REF!/GAMSstern!Q131,"")</f>
        <v/>
      </c>
      <c r="S131" s="40" t="str">
        <f>IFERROR(#REF!/GAMSstern!R131,"")</f>
        <v/>
      </c>
      <c r="T131" s="40" t="str">
        <f>IFERROR(#REF!/GAMSstern!S131,"")</f>
        <v/>
      </c>
      <c r="U131" s="40" t="str">
        <f>IFERROR(#REF!/GAMSstern!T131,"")</f>
        <v/>
      </c>
      <c r="V131" s="40" t="str">
        <f>IFERROR(#REF!/GAMSstern!U131,"")</f>
        <v/>
      </c>
      <c r="W131" s="40" t="str">
        <f>IFERROR(#REF!/GAMSstern!V131,"")</f>
        <v/>
      </c>
      <c r="X131" s="40" t="str">
        <f>IFERROR(#REF!/GAMSstern!W131,"")</f>
        <v/>
      </c>
      <c r="Y131" s="40" t="str">
        <f>IFERROR(#REF!/GAMSstern!X131,"")</f>
        <v/>
      </c>
      <c r="Z131" s="40" t="str">
        <f>IFERROR(#REF!/GAMSstern!Y131,"")</f>
        <v/>
      </c>
      <c r="AA131" s="40" t="str">
        <f>IFERROR(#REF!/GAMSstern!Z131,"")</f>
        <v/>
      </c>
      <c r="AB131" s="40" t="str">
        <f>IFERROR(#REF!/GAMSstern!AA131,"")</f>
        <v/>
      </c>
      <c r="AC131" s="40" t="str">
        <f>IFERROR(#REF!/GAMSstern!AB131,"")</f>
        <v/>
      </c>
      <c r="AD131" s="40" t="str">
        <f>IFERROR(#REF!/GAMSstern!AC131,"")</f>
        <v/>
      </c>
      <c r="AE131" s="40" t="str">
        <f>IFERROR(#REF!/GAMSstern!AD131,"")</f>
        <v/>
      </c>
      <c r="AF131" s="40" t="str">
        <f>IFERROR(#REF!/GAMSstern!AE131,"")</f>
        <v/>
      </c>
      <c r="AG131" s="40" t="str">
        <f>IFERROR(#REF!/GAMSstern!AF131,"")</f>
        <v/>
      </c>
      <c r="AH131" s="40" t="str">
        <f>IFERROR(#REF!/GAMSstern!AG131,"")</f>
        <v/>
      </c>
      <c r="AI131" s="40" t="str">
        <f>IFERROR(#REF!/GAMSstern!AH131,"")</f>
        <v/>
      </c>
      <c r="AJ131" s="40" t="str">
        <f>IFERROR(#REF!/GAMSstern!AI131,"")</f>
        <v/>
      </c>
      <c r="AK131" s="40" t="str">
        <f>IFERROR(#REF!/GAMSstern!AJ131,"")</f>
        <v/>
      </c>
      <c r="AL131" s="40" t="str">
        <f>IFERROR(#REF!/GAMSstern!AK131,"")</f>
        <v/>
      </c>
      <c r="AM131" s="40" t="str">
        <f>IFERROR(#REF!/GAMSstern!AL131,"")</f>
        <v/>
      </c>
      <c r="AN131" s="40" t="str">
        <f>IFERROR(#REF!/GAMSstern!AM131,"")</f>
        <v/>
      </c>
      <c r="AO131" s="40" t="str">
        <f>IFERROR(#REF!/GAMSstern!AN131,"")</f>
        <v/>
      </c>
      <c r="AP131" s="40" t="str">
        <f>IFERROR(#REF!/GAMSstern!AO131,"")</f>
        <v/>
      </c>
      <c r="AQ131" s="40" t="str">
        <f>IFERROR(#REF!/GAMSstern!AP131,"")</f>
        <v/>
      </c>
      <c r="AR131" s="40" t="str">
        <f>IFERROR(#REF!/GAMSstern!AQ131,"")</f>
        <v/>
      </c>
      <c r="AS131" s="40" t="str">
        <f>IFERROR(#REF!/GAMSstern!AR131,"")</f>
        <v/>
      </c>
      <c r="AT131" s="40" t="str">
        <f>IFERROR(#REF!/GAMSstern!AS131,"")</f>
        <v/>
      </c>
      <c r="AU131" s="40" t="str">
        <f>IFERROR(#REF!/GAMSstern!AT131,"")</f>
        <v/>
      </c>
      <c r="AV131" s="40" t="str">
        <f>IFERROR(#REF!/GAMSstern!AU131,"")</f>
        <v/>
      </c>
      <c r="AW131" s="40" t="str">
        <f>IFERROR(#REF!/GAMSstern!AV131,"")</f>
        <v/>
      </c>
      <c r="AX131" s="40" t="str">
        <f>IFERROR(#REF!/GAMSstern!AW131,"")</f>
        <v/>
      </c>
      <c r="AY131" s="40" t="str">
        <f>IFERROR(#REF!/GAMSstern!AX131,"")</f>
        <v/>
      </c>
      <c r="AZ131" s="40" t="str">
        <f>IFERROR(#REF!/GAMSstern!AY131,"")</f>
        <v/>
      </c>
      <c r="BA131" s="40" t="str">
        <f>IFERROR(#REF!/GAMSstern!AZ131,"")</f>
        <v/>
      </c>
      <c r="BB131" s="40" t="str">
        <f>IFERROR(#REF!/GAMSstern!BA131,"")</f>
        <v/>
      </c>
      <c r="BC131" s="40" t="str">
        <f>IFERROR(#REF!/GAMSstern!BB131,"")</f>
        <v/>
      </c>
      <c r="BD131" s="40" t="str">
        <f>IFERROR(#REF!/GAMSstern!BC131,"")</f>
        <v/>
      </c>
      <c r="BE131" s="40" t="str">
        <f>IFERROR(#REF!/GAMSstern!BD131,"")</f>
        <v/>
      </c>
      <c r="BF131" s="40" t="str">
        <f>IFERROR(#REF!/GAMSstern!BE131,"")</f>
        <v/>
      </c>
      <c r="BG131" s="40" t="str">
        <f>IFERROR(#REF!/GAMSstern!BF131,"")</f>
        <v/>
      </c>
      <c r="BH131" s="40" t="str">
        <f>IFERROR(#REF!/GAMSstern!BG131,"")</f>
        <v/>
      </c>
      <c r="BI131" s="40" t="str">
        <f>IFERROR(#REF!/GAMSstern!BH131,"")</f>
        <v/>
      </c>
      <c r="BJ131" s="40" t="str">
        <f>IFERROR(#REF!/GAMSstern!BI131,"")</f>
        <v/>
      </c>
    </row>
    <row r="132" spans="1:62" x14ac:dyDescent="0.15">
      <c r="A132" t="e">
        <f>#REF!</f>
        <v>#REF!</v>
      </c>
      <c r="B132" t="str">
        <f>GAMSbase!A132</f>
        <v>Carbon Price (per t CO2)</v>
      </c>
      <c r="C132" s="40" t="str">
        <f>IFERROR(#REF!/GAMSstern!B132,"")</f>
        <v/>
      </c>
      <c r="D132" s="40" t="str">
        <f>IFERROR(#REF!/GAMSstern!C132,"")</f>
        <v/>
      </c>
      <c r="E132" s="40" t="str">
        <f>IFERROR(#REF!/GAMSstern!D132,"")</f>
        <v/>
      </c>
      <c r="F132" s="40" t="str">
        <f>IFERROR(#REF!/GAMSstern!E132,"")</f>
        <v/>
      </c>
      <c r="G132" s="40" t="str">
        <f>IFERROR(#REF!/GAMSstern!F132,"")</f>
        <v/>
      </c>
      <c r="H132" s="40" t="str">
        <f>IFERROR(#REF!/GAMSstern!G132,"")</f>
        <v/>
      </c>
      <c r="I132" s="40" t="str">
        <f>IFERROR(#REF!/GAMSstern!H132,"")</f>
        <v/>
      </c>
      <c r="J132" s="40" t="str">
        <f>IFERROR(#REF!/GAMSstern!I132,"")</f>
        <v/>
      </c>
      <c r="K132" s="40" t="str">
        <f>IFERROR(#REF!/GAMSstern!J132,"")</f>
        <v/>
      </c>
      <c r="L132" s="40" t="str">
        <f>IFERROR(#REF!/GAMSstern!K132,"")</f>
        <v/>
      </c>
      <c r="M132" s="40" t="str">
        <f>IFERROR(#REF!/GAMSstern!L132,"")</f>
        <v/>
      </c>
      <c r="N132" s="40" t="str">
        <f>IFERROR(#REF!/GAMSstern!M132,"")</f>
        <v/>
      </c>
      <c r="O132" s="40" t="str">
        <f>IFERROR(#REF!/GAMSstern!N132,"")</f>
        <v/>
      </c>
      <c r="P132" s="40" t="str">
        <f>IFERROR(#REF!/GAMSstern!O132,"")</f>
        <v/>
      </c>
      <c r="Q132" s="40" t="str">
        <f>IFERROR(#REF!/GAMSstern!P132,"")</f>
        <v/>
      </c>
      <c r="R132" s="40" t="str">
        <f>IFERROR(#REF!/GAMSstern!Q132,"")</f>
        <v/>
      </c>
      <c r="S132" s="40" t="str">
        <f>IFERROR(#REF!/GAMSstern!R132,"")</f>
        <v/>
      </c>
      <c r="T132" s="40" t="str">
        <f>IFERROR(#REF!/GAMSstern!S132,"")</f>
        <v/>
      </c>
      <c r="U132" s="40" t="str">
        <f>IFERROR(#REF!/GAMSstern!T132,"")</f>
        <v/>
      </c>
      <c r="V132" s="40" t="str">
        <f>IFERROR(#REF!/GAMSstern!U132,"")</f>
        <v/>
      </c>
      <c r="W132" s="40" t="str">
        <f>IFERROR(#REF!/GAMSstern!V132,"")</f>
        <v/>
      </c>
      <c r="X132" s="40" t="str">
        <f>IFERROR(#REF!/GAMSstern!W132,"")</f>
        <v/>
      </c>
      <c r="Y132" s="40" t="str">
        <f>IFERROR(#REF!/GAMSstern!X132,"")</f>
        <v/>
      </c>
      <c r="Z132" s="40" t="str">
        <f>IFERROR(#REF!/GAMSstern!Y132,"")</f>
        <v/>
      </c>
      <c r="AA132" s="40" t="str">
        <f>IFERROR(#REF!/GAMSstern!Z132,"")</f>
        <v/>
      </c>
      <c r="AB132" s="40" t="str">
        <f>IFERROR(#REF!/GAMSstern!AA132,"")</f>
        <v/>
      </c>
      <c r="AC132" s="40" t="str">
        <f>IFERROR(#REF!/GAMSstern!AB132,"")</f>
        <v/>
      </c>
      <c r="AD132" s="40" t="str">
        <f>IFERROR(#REF!/GAMSstern!AC132,"")</f>
        <v/>
      </c>
      <c r="AE132" s="40" t="str">
        <f>IFERROR(#REF!/GAMSstern!AD132,"")</f>
        <v/>
      </c>
      <c r="AF132" s="40" t="str">
        <f>IFERROR(#REF!/GAMSstern!AE132,"")</f>
        <v/>
      </c>
      <c r="AG132" s="40" t="str">
        <f>IFERROR(#REF!/GAMSstern!AF132,"")</f>
        <v/>
      </c>
      <c r="AH132" s="40" t="str">
        <f>IFERROR(#REF!/GAMSstern!AG132,"")</f>
        <v/>
      </c>
      <c r="AI132" s="40" t="str">
        <f>IFERROR(#REF!/GAMSstern!AH132,"")</f>
        <v/>
      </c>
      <c r="AJ132" s="40" t="str">
        <f>IFERROR(#REF!/GAMSstern!AI132,"")</f>
        <v/>
      </c>
      <c r="AK132" s="40" t="str">
        <f>IFERROR(#REF!/GAMSstern!AJ132,"")</f>
        <v/>
      </c>
      <c r="AL132" s="40" t="str">
        <f>IFERROR(#REF!/GAMSstern!AK132,"")</f>
        <v/>
      </c>
      <c r="AM132" s="40" t="str">
        <f>IFERROR(#REF!/GAMSstern!AL132,"")</f>
        <v/>
      </c>
      <c r="AN132" s="40" t="str">
        <f>IFERROR(#REF!/GAMSstern!AM132,"")</f>
        <v/>
      </c>
      <c r="AO132" s="40" t="str">
        <f>IFERROR(#REF!/GAMSstern!AN132,"")</f>
        <v/>
      </c>
      <c r="AP132" s="40" t="str">
        <f>IFERROR(#REF!/GAMSstern!AO132,"")</f>
        <v/>
      </c>
      <c r="AQ132" s="40" t="str">
        <f>IFERROR(#REF!/GAMSstern!AP132,"")</f>
        <v/>
      </c>
      <c r="AR132" s="40" t="str">
        <f>IFERROR(#REF!/GAMSstern!AQ132,"")</f>
        <v/>
      </c>
      <c r="AS132" s="40" t="str">
        <f>IFERROR(#REF!/GAMSstern!AR132,"")</f>
        <v/>
      </c>
      <c r="AT132" s="40" t="str">
        <f>IFERROR(#REF!/GAMSstern!AS132,"")</f>
        <v/>
      </c>
      <c r="AU132" s="40" t="str">
        <f>IFERROR(#REF!/GAMSstern!AT132,"")</f>
        <v/>
      </c>
      <c r="AV132" s="40" t="str">
        <f>IFERROR(#REF!/GAMSstern!AU132,"")</f>
        <v/>
      </c>
      <c r="AW132" s="40" t="str">
        <f>IFERROR(#REF!/GAMSstern!AV132,"")</f>
        <v/>
      </c>
      <c r="AX132" s="40" t="str">
        <f>IFERROR(#REF!/GAMSstern!AW132,"")</f>
        <v/>
      </c>
      <c r="AY132" s="40" t="str">
        <f>IFERROR(#REF!/GAMSstern!AX132,"")</f>
        <v/>
      </c>
      <c r="AZ132" s="40" t="str">
        <f>IFERROR(#REF!/GAMSstern!AY132,"")</f>
        <v/>
      </c>
      <c r="BA132" s="40" t="str">
        <f>IFERROR(#REF!/GAMSstern!AZ132,"")</f>
        <v/>
      </c>
      <c r="BB132" s="40" t="str">
        <f>IFERROR(#REF!/GAMSstern!BA132,"")</f>
        <v/>
      </c>
      <c r="BC132" s="40" t="str">
        <f>IFERROR(#REF!/GAMSstern!BB132,"")</f>
        <v/>
      </c>
      <c r="BD132" s="40" t="str">
        <f>IFERROR(#REF!/GAMSstern!BC132,"")</f>
        <v/>
      </c>
      <c r="BE132" s="40" t="str">
        <f>IFERROR(#REF!/GAMSstern!BD132,"")</f>
        <v/>
      </c>
      <c r="BF132" s="40" t="str">
        <f>IFERROR(#REF!/GAMSstern!BE132,"")</f>
        <v/>
      </c>
      <c r="BG132" s="40" t="str">
        <f>IFERROR(#REF!/GAMSstern!BF132,"")</f>
        <v/>
      </c>
      <c r="BH132" s="40" t="str">
        <f>IFERROR(#REF!/GAMSstern!BG132,"")</f>
        <v/>
      </c>
      <c r="BI132" s="40" t="str">
        <f>IFERROR(#REF!/GAMSstern!BH132,"")</f>
        <v/>
      </c>
      <c r="BJ132" s="40" t="str">
        <f>IFERROR(#REF!/GAMSstern!BI132,"")</f>
        <v/>
      </c>
    </row>
    <row r="133" spans="1:62" x14ac:dyDescent="0.15">
      <c r="A133" t="e">
        <f>#REF!</f>
        <v>#REF!</v>
      </c>
      <c r="B133" t="str">
        <f>GAMSbase!A133</f>
        <v>Carbon Price (per t CO2) [repeat]</v>
      </c>
      <c r="C133" s="40" t="str">
        <f>IFERROR(#REF!/GAMSstern!B133,"")</f>
        <v/>
      </c>
      <c r="D133" s="40" t="str">
        <f>IFERROR(#REF!/GAMSstern!C133,"")</f>
        <v/>
      </c>
      <c r="E133" s="40" t="str">
        <f>IFERROR(#REF!/GAMSstern!D133,"")</f>
        <v/>
      </c>
      <c r="F133" s="40" t="str">
        <f>IFERROR(#REF!/GAMSstern!E133,"")</f>
        <v/>
      </c>
      <c r="G133" s="40" t="str">
        <f>IFERROR(#REF!/GAMSstern!F133,"")</f>
        <v/>
      </c>
      <c r="H133" s="40" t="str">
        <f>IFERROR(#REF!/GAMSstern!G133,"")</f>
        <v/>
      </c>
      <c r="I133" s="40" t="str">
        <f>IFERROR(#REF!/GAMSstern!H133,"")</f>
        <v/>
      </c>
      <c r="J133" s="40" t="str">
        <f>IFERROR(#REF!/GAMSstern!I133,"")</f>
        <v/>
      </c>
      <c r="K133" s="40" t="str">
        <f>IFERROR(#REF!/GAMSstern!J133,"")</f>
        <v/>
      </c>
      <c r="L133" s="40" t="str">
        <f>IFERROR(#REF!/GAMSstern!K133,"")</f>
        <v/>
      </c>
      <c r="M133" s="40" t="str">
        <f>IFERROR(#REF!/GAMSstern!L133,"")</f>
        <v/>
      </c>
      <c r="N133" s="40" t="str">
        <f>IFERROR(#REF!/GAMSstern!M133,"")</f>
        <v/>
      </c>
      <c r="O133" s="40" t="str">
        <f>IFERROR(#REF!/GAMSstern!N133,"")</f>
        <v/>
      </c>
      <c r="P133" s="40" t="str">
        <f>IFERROR(#REF!/GAMSstern!O133,"")</f>
        <v/>
      </c>
      <c r="Q133" s="40" t="str">
        <f>IFERROR(#REF!/GAMSstern!P133,"")</f>
        <v/>
      </c>
      <c r="R133" s="40" t="str">
        <f>IFERROR(#REF!/GAMSstern!Q133,"")</f>
        <v/>
      </c>
      <c r="S133" s="40" t="str">
        <f>IFERROR(#REF!/GAMSstern!R133,"")</f>
        <v/>
      </c>
      <c r="T133" s="40" t="str">
        <f>IFERROR(#REF!/GAMSstern!S133,"")</f>
        <v/>
      </c>
      <c r="U133" s="40" t="str">
        <f>IFERROR(#REF!/GAMSstern!T133,"")</f>
        <v/>
      </c>
      <c r="V133" s="40" t="str">
        <f>IFERROR(#REF!/GAMSstern!U133,"")</f>
        <v/>
      </c>
      <c r="W133" s="40" t="str">
        <f>IFERROR(#REF!/GAMSstern!V133,"")</f>
        <v/>
      </c>
      <c r="X133" s="40" t="str">
        <f>IFERROR(#REF!/GAMSstern!W133,"")</f>
        <v/>
      </c>
      <c r="Y133" s="40" t="str">
        <f>IFERROR(#REF!/GAMSstern!X133,"")</f>
        <v/>
      </c>
      <c r="Z133" s="40" t="str">
        <f>IFERROR(#REF!/GAMSstern!Y133,"")</f>
        <v/>
      </c>
      <c r="AA133" s="40" t="str">
        <f>IFERROR(#REF!/GAMSstern!Z133,"")</f>
        <v/>
      </c>
      <c r="AB133" s="40" t="str">
        <f>IFERROR(#REF!/GAMSstern!AA133,"")</f>
        <v/>
      </c>
      <c r="AC133" s="40" t="str">
        <f>IFERROR(#REF!/GAMSstern!AB133,"")</f>
        <v/>
      </c>
      <c r="AD133" s="40" t="str">
        <f>IFERROR(#REF!/GAMSstern!AC133,"")</f>
        <v/>
      </c>
      <c r="AE133" s="40" t="str">
        <f>IFERROR(#REF!/GAMSstern!AD133,"")</f>
        <v/>
      </c>
      <c r="AF133" s="40" t="str">
        <f>IFERROR(#REF!/GAMSstern!AE133,"")</f>
        <v/>
      </c>
      <c r="AG133" s="40" t="str">
        <f>IFERROR(#REF!/GAMSstern!AF133,"")</f>
        <v/>
      </c>
      <c r="AH133" s="40" t="str">
        <f>IFERROR(#REF!/GAMSstern!AG133,"")</f>
        <v/>
      </c>
      <c r="AI133" s="40" t="str">
        <f>IFERROR(#REF!/GAMSstern!AH133,"")</f>
        <v/>
      </c>
      <c r="AJ133" s="40" t="str">
        <f>IFERROR(#REF!/GAMSstern!AI133,"")</f>
        <v/>
      </c>
      <c r="AK133" s="40" t="str">
        <f>IFERROR(#REF!/GAMSstern!AJ133,"")</f>
        <v/>
      </c>
      <c r="AL133" s="40" t="str">
        <f>IFERROR(#REF!/GAMSstern!AK133,"")</f>
        <v/>
      </c>
      <c r="AM133" s="40" t="str">
        <f>IFERROR(#REF!/GAMSstern!AL133,"")</f>
        <v/>
      </c>
      <c r="AN133" s="40" t="str">
        <f>IFERROR(#REF!/GAMSstern!AM133,"")</f>
        <v/>
      </c>
      <c r="AO133" s="40" t="str">
        <f>IFERROR(#REF!/GAMSstern!AN133,"")</f>
        <v/>
      </c>
      <c r="AP133" s="40" t="str">
        <f>IFERROR(#REF!/GAMSstern!AO133,"")</f>
        <v/>
      </c>
      <c r="AQ133" s="40" t="str">
        <f>IFERROR(#REF!/GAMSstern!AP133,"")</f>
        <v/>
      </c>
      <c r="AR133" s="40" t="str">
        <f>IFERROR(#REF!/GAMSstern!AQ133,"")</f>
        <v/>
      </c>
      <c r="AS133" s="40" t="str">
        <f>IFERROR(#REF!/GAMSstern!AR133,"")</f>
        <v/>
      </c>
      <c r="AT133" s="40" t="str">
        <f>IFERROR(#REF!/GAMSstern!AS133,"")</f>
        <v/>
      </c>
      <c r="AU133" s="40" t="str">
        <f>IFERROR(#REF!/GAMSstern!AT133,"")</f>
        <v/>
      </c>
      <c r="AV133" s="40" t="str">
        <f>IFERROR(#REF!/GAMSstern!AU133,"")</f>
        <v/>
      </c>
      <c r="AW133" s="40" t="str">
        <f>IFERROR(#REF!/GAMSstern!AV133,"")</f>
        <v/>
      </c>
      <c r="AX133" s="40" t="str">
        <f>IFERROR(#REF!/GAMSstern!AW133,"")</f>
        <v/>
      </c>
      <c r="AY133" s="40" t="str">
        <f>IFERROR(#REF!/GAMSstern!AX133,"")</f>
        <v/>
      </c>
      <c r="AZ133" s="40" t="str">
        <f>IFERROR(#REF!/GAMSstern!AY133,"")</f>
        <v/>
      </c>
      <c r="BA133" s="40" t="str">
        <f>IFERROR(#REF!/GAMSstern!AZ133,"")</f>
        <v/>
      </c>
      <c r="BB133" s="40" t="str">
        <f>IFERROR(#REF!/GAMSstern!BA133,"")</f>
        <v/>
      </c>
      <c r="BC133" s="40" t="str">
        <f>IFERROR(#REF!/GAMSstern!BB133,"")</f>
        <v/>
      </c>
      <c r="BD133" s="40" t="str">
        <f>IFERROR(#REF!/GAMSstern!BC133,"")</f>
        <v/>
      </c>
      <c r="BE133" s="40" t="str">
        <f>IFERROR(#REF!/GAMSstern!BD133,"")</f>
        <v/>
      </c>
      <c r="BF133" s="40" t="str">
        <f>IFERROR(#REF!/GAMSstern!BE133,"")</f>
        <v/>
      </c>
      <c r="BG133" s="40" t="str">
        <f>IFERROR(#REF!/GAMSstern!BF133,"")</f>
        <v/>
      </c>
      <c r="BH133" s="40" t="str">
        <f>IFERROR(#REF!/GAMSstern!BG133,"")</f>
        <v/>
      </c>
      <c r="BI133" s="40" t="str">
        <f>IFERROR(#REF!/GAMSstern!BH133,"")</f>
        <v/>
      </c>
      <c r="BJ133" s="40" t="str">
        <f>IFERROR(#REF!/GAMSstern!BI133,"")</f>
        <v/>
      </c>
    </row>
    <row r="134" spans="1:62" x14ac:dyDescent="0.15">
      <c r="A134" t="e">
        <f>#REF!</f>
        <v>#REF!</v>
      </c>
      <c r="B134" t="str">
        <f>GAMSbase!A134</f>
        <v>Carbon Price (per t C)</v>
      </c>
      <c r="C134" s="40" t="str">
        <f>IFERROR(#REF!/GAMSstern!B134,"")</f>
        <v/>
      </c>
      <c r="D134" s="40" t="str">
        <f>IFERROR(#REF!/GAMSstern!C134,"")</f>
        <v/>
      </c>
      <c r="E134" s="40" t="str">
        <f>IFERROR(#REF!/GAMSstern!D134,"")</f>
        <v/>
      </c>
      <c r="F134" s="40" t="str">
        <f>IFERROR(#REF!/GAMSstern!E134,"")</f>
        <v/>
      </c>
      <c r="G134" s="40" t="str">
        <f>IFERROR(#REF!/GAMSstern!F134,"")</f>
        <v/>
      </c>
      <c r="H134" s="40" t="str">
        <f>IFERROR(#REF!/GAMSstern!G134,"")</f>
        <v/>
      </c>
      <c r="I134" s="40" t="str">
        <f>IFERROR(#REF!/GAMSstern!H134,"")</f>
        <v/>
      </c>
      <c r="J134" s="40" t="str">
        <f>IFERROR(#REF!/GAMSstern!I134,"")</f>
        <v/>
      </c>
      <c r="K134" s="40" t="str">
        <f>IFERROR(#REF!/GAMSstern!J134,"")</f>
        <v/>
      </c>
      <c r="L134" s="40" t="str">
        <f>IFERROR(#REF!/GAMSstern!K134,"")</f>
        <v/>
      </c>
      <c r="M134" s="40" t="str">
        <f>IFERROR(#REF!/GAMSstern!L134,"")</f>
        <v/>
      </c>
      <c r="N134" s="40" t="str">
        <f>IFERROR(#REF!/GAMSstern!M134,"")</f>
        <v/>
      </c>
      <c r="O134" s="40" t="str">
        <f>IFERROR(#REF!/GAMSstern!N134,"")</f>
        <v/>
      </c>
      <c r="P134" s="40" t="str">
        <f>IFERROR(#REF!/GAMSstern!O134,"")</f>
        <v/>
      </c>
      <c r="Q134" s="40" t="str">
        <f>IFERROR(#REF!/GAMSstern!P134,"")</f>
        <v/>
      </c>
      <c r="R134" s="40" t="str">
        <f>IFERROR(#REF!/GAMSstern!Q134,"")</f>
        <v/>
      </c>
      <c r="S134" s="40" t="str">
        <f>IFERROR(#REF!/GAMSstern!R134,"")</f>
        <v/>
      </c>
      <c r="T134" s="40" t="str">
        <f>IFERROR(#REF!/GAMSstern!S134,"")</f>
        <v/>
      </c>
      <c r="U134" s="40" t="str">
        <f>IFERROR(#REF!/GAMSstern!T134,"")</f>
        <v/>
      </c>
      <c r="V134" s="40" t="str">
        <f>IFERROR(#REF!/GAMSstern!U134,"")</f>
        <v/>
      </c>
      <c r="W134" s="40" t="str">
        <f>IFERROR(#REF!/GAMSstern!V134,"")</f>
        <v/>
      </c>
      <c r="X134" s="40" t="str">
        <f>IFERROR(#REF!/GAMSstern!W134,"")</f>
        <v/>
      </c>
      <c r="Y134" s="40" t="str">
        <f>IFERROR(#REF!/GAMSstern!X134,"")</f>
        <v/>
      </c>
      <c r="Z134" s="40" t="str">
        <f>IFERROR(#REF!/GAMSstern!Y134,"")</f>
        <v/>
      </c>
      <c r="AA134" s="40" t="str">
        <f>IFERROR(#REF!/GAMSstern!Z134,"")</f>
        <v/>
      </c>
      <c r="AB134" s="40" t="str">
        <f>IFERROR(#REF!/GAMSstern!AA134,"")</f>
        <v/>
      </c>
      <c r="AC134" s="40" t="str">
        <f>IFERROR(#REF!/GAMSstern!AB134,"")</f>
        <v/>
      </c>
      <c r="AD134" s="40" t="str">
        <f>IFERROR(#REF!/GAMSstern!AC134,"")</f>
        <v/>
      </c>
      <c r="AE134" s="40" t="str">
        <f>IFERROR(#REF!/GAMSstern!AD134,"")</f>
        <v/>
      </c>
      <c r="AF134" s="40" t="str">
        <f>IFERROR(#REF!/GAMSstern!AE134,"")</f>
        <v/>
      </c>
      <c r="AG134" s="40" t="str">
        <f>IFERROR(#REF!/GAMSstern!AF134,"")</f>
        <v/>
      </c>
      <c r="AH134" s="40" t="str">
        <f>IFERROR(#REF!/GAMSstern!AG134,"")</f>
        <v/>
      </c>
      <c r="AI134" s="40" t="str">
        <f>IFERROR(#REF!/GAMSstern!AH134,"")</f>
        <v/>
      </c>
      <c r="AJ134" s="40" t="str">
        <f>IFERROR(#REF!/GAMSstern!AI134,"")</f>
        <v/>
      </c>
      <c r="AK134" s="40" t="str">
        <f>IFERROR(#REF!/GAMSstern!AJ134,"")</f>
        <v/>
      </c>
      <c r="AL134" s="40" t="str">
        <f>IFERROR(#REF!/GAMSstern!AK134,"")</f>
        <v/>
      </c>
      <c r="AM134" s="40" t="str">
        <f>IFERROR(#REF!/GAMSstern!AL134,"")</f>
        <v/>
      </c>
      <c r="AN134" s="40" t="str">
        <f>IFERROR(#REF!/GAMSstern!AM134,"")</f>
        <v/>
      </c>
      <c r="AO134" s="40" t="str">
        <f>IFERROR(#REF!/GAMSstern!AN134,"")</f>
        <v/>
      </c>
      <c r="AP134" s="40" t="str">
        <f>IFERROR(#REF!/GAMSstern!AO134,"")</f>
        <v/>
      </c>
      <c r="AQ134" s="40" t="str">
        <f>IFERROR(#REF!/GAMSstern!AP134,"")</f>
        <v/>
      </c>
      <c r="AR134" s="40" t="str">
        <f>IFERROR(#REF!/GAMSstern!AQ134,"")</f>
        <v/>
      </c>
      <c r="AS134" s="40" t="str">
        <f>IFERROR(#REF!/GAMSstern!AR134,"")</f>
        <v/>
      </c>
      <c r="AT134" s="40" t="str">
        <f>IFERROR(#REF!/GAMSstern!AS134,"")</f>
        <v/>
      </c>
      <c r="AU134" s="40" t="str">
        <f>IFERROR(#REF!/GAMSstern!AT134,"")</f>
        <v/>
      </c>
      <c r="AV134" s="40" t="str">
        <f>IFERROR(#REF!/GAMSstern!AU134,"")</f>
        <v/>
      </c>
      <c r="AW134" s="40" t="str">
        <f>IFERROR(#REF!/GAMSstern!AV134,"")</f>
        <v/>
      </c>
      <c r="AX134" s="40" t="str">
        <f>IFERROR(#REF!/GAMSstern!AW134,"")</f>
        <v/>
      </c>
      <c r="AY134" s="40" t="str">
        <f>IFERROR(#REF!/GAMSstern!AX134,"")</f>
        <v/>
      </c>
      <c r="AZ134" s="40" t="str">
        <f>IFERROR(#REF!/GAMSstern!AY134,"")</f>
        <v/>
      </c>
      <c r="BA134" s="40" t="str">
        <f>IFERROR(#REF!/GAMSstern!AZ134,"")</f>
        <v/>
      </c>
      <c r="BB134" s="40" t="str">
        <f>IFERROR(#REF!/GAMSstern!BA134,"")</f>
        <v/>
      </c>
      <c r="BC134" s="40" t="str">
        <f>IFERROR(#REF!/GAMSstern!BB134,"")</f>
        <v/>
      </c>
      <c r="BD134" s="40" t="str">
        <f>IFERROR(#REF!/GAMSstern!BC134,"")</f>
        <v/>
      </c>
      <c r="BE134" s="40" t="str">
        <f>IFERROR(#REF!/GAMSstern!BD134,"")</f>
        <v/>
      </c>
      <c r="BF134" s="40" t="str">
        <f>IFERROR(#REF!/GAMSstern!BE134,"")</f>
        <v/>
      </c>
      <c r="BG134" s="40" t="str">
        <f>IFERROR(#REF!/GAMSstern!BF134,"")</f>
        <v/>
      </c>
      <c r="BH134" s="40" t="str">
        <f>IFERROR(#REF!/GAMSstern!BG134,"")</f>
        <v/>
      </c>
      <c r="BI134" s="40" t="str">
        <f>IFERROR(#REF!/GAMSstern!BH134,"")</f>
        <v/>
      </c>
      <c r="BJ134" s="40" t="str">
        <f>IFERROR(#REF!/GAMSstern!BI134,"")</f>
        <v/>
      </c>
    </row>
    <row r="135" spans="1:62" x14ac:dyDescent="0.15">
      <c r="A135" t="e">
        <f>#REF!</f>
        <v>#REF!</v>
      </c>
      <c r="B135" t="str">
        <f>GAMSbase!A135</f>
        <v>Emissions Control Rate (total)</v>
      </c>
      <c r="C135" s="40" t="str">
        <f>IFERROR(#REF!/GAMSstern!B135,"")</f>
        <v/>
      </c>
      <c r="D135" s="40" t="str">
        <f>IFERROR(#REF!/GAMSstern!C135,"")</f>
        <v/>
      </c>
      <c r="E135" s="40" t="str">
        <f>IFERROR(#REF!/GAMSstern!D135,"")</f>
        <v/>
      </c>
      <c r="F135" s="40" t="str">
        <f>IFERROR(#REF!/GAMSstern!E135,"")</f>
        <v/>
      </c>
      <c r="G135" s="40" t="str">
        <f>IFERROR(#REF!/GAMSstern!F135,"")</f>
        <v/>
      </c>
      <c r="H135" s="40" t="str">
        <f>IFERROR(#REF!/GAMSstern!G135,"")</f>
        <v/>
      </c>
      <c r="I135" s="40" t="str">
        <f>IFERROR(#REF!/GAMSstern!H135,"")</f>
        <v/>
      </c>
      <c r="J135" s="40" t="str">
        <f>IFERROR(#REF!/GAMSstern!I135,"")</f>
        <v/>
      </c>
      <c r="K135" s="40" t="str">
        <f>IFERROR(#REF!/GAMSstern!J135,"")</f>
        <v/>
      </c>
      <c r="L135" s="40" t="str">
        <f>IFERROR(#REF!/GAMSstern!K135,"")</f>
        <v/>
      </c>
      <c r="M135" s="40" t="str">
        <f>IFERROR(#REF!/GAMSstern!L135,"")</f>
        <v/>
      </c>
      <c r="N135" s="40" t="str">
        <f>IFERROR(#REF!/GAMSstern!M135,"")</f>
        <v/>
      </c>
      <c r="O135" s="40" t="str">
        <f>IFERROR(#REF!/GAMSstern!N135,"")</f>
        <v/>
      </c>
      <c r="P135" s="40" t="str">
        <f>IFERROR(#REF!/GAMSstern!O135,"")</f>
        <v/>
      </c>
      <c r="Q135" s="40" t="str">
        <f>IFERROR(#REF!/GAMSstern!P135,"")</f>
        <v/>
      </c>
      <c r="R135" s="40" t="str">
        <f>IFERROR(#REF!/GAMSstern!Q135,"")</f>
        <v/>
      </c>
      <c r="S135" s="40" t="str">
        <f>IFERROR(#REF!/GAMSstern!R135,"")</f>
        <v/>
      </c>
      <c r="T135" s="40" t="str">
        <f>IFERROR(#REF!/GAMSstern!S135,"")</f>
        <v/>
      </c>
      <c r="U135" s="40" t="str">
        <f>IFERROR(#REF!/GAMSstern!T135,"")</f>
        <v/>
      </c>
      <c r="V135" s="40" t="str">
        <f>IFERROR(#REF!/GAMSstern!U135,"")</f>
        <v/>
      </c>
      <c r="W135" s="40" t="str">
        <f>IFERROR(#REF!/GAMSstern!V135,"")</f>
        <v/>
      </c>
      <c r="X135" s="40" t="str">
        <f>IFERROR(#REF!/GAMSstern!W135,"")</f>
        <v/>
      </c>
      <c r="Y135" s="40" t="str">
        <f>IFERROR(#REF!/GAMSstern!X135,"")</f>
        <v/>
      </c>
      <c r="Z135" s="40" t="str">
        <f>IFERROR(#REF!/GAMSstern!Y135,"")</f>
        <v/>
      </c>
      <c r="AA135" s="40" t="str">
        <f>IFERROR(#REF!/GAMSstern!Z135,"")</f>
        <v/>
      </c>
      <c r="AB135" s="40" t="str">
        <f>IFERROR(#REF!/GAMSstern!AA135,"")</f>
        <v/>
      </c>
      <c r="AC135" s="40" t="str">
        <f>IFERROR(#REF!/GAMSstern!AB135,"")</f>
        <v/>
      </c>
      <c r="AD135" s="40" t="str">
        <f>IFERROR(#REF!/GAMSstern!AC135,"")</f>
        <v/>
      </c>
      <c r="AE135" s="40" t="str">
        <f>IFERROR(#REF!/GAMSstern!AD135,"")</f>
        <v/>
      </c>
      <c r="AF135" s="40" t="str">
        <f>IFERROR(#REF!/GAMSstern!AE135,"")</f>
        <v/>
      </c>
      <c r="AG135" s="40" t="str">
        <f>IFERROR(#REF!/GAMSstern!AF135,"")</f>
        <v/>
      </c>
      <c r="AH135" s="40" t="str">
        <f>IFERROR(#REF!/GAMSstern!AG135,"")</f>
        <v/>
      </c>
      <c r="AI135" s="40" t="str">
        <f>IFERROR(#REF!/GAMSstern!AH135,"")</f>
        <v/>
      </c>
      <c r="AJ135" s="40" t="str">
        <f>IFERROR(#REF!/GAMSstern!AI135,"")</f>
        <v/>
      </c>
      <c r="AK135" s="40" t="str">
        <f>IFERROR(#REF!/GAMSstern!AJ135,"")</f>
        <v/>
      </c>
      <c r="AL135" s="40" t="str">
        <f>IFERROR(#REF!/GAMSstern!AK135,"")</f>
        <v/>
      </c>
      <c r="AM135" s="40" t="str">
        <f>IFERROR(#REF!/GAMSstern!AL135,"")</f>
        <v/>
      </c>
      <c r="AN135" s="40" t="str">
        <f>IFERROR(#REF!/GAMSstern!AM135,"")</f>
        <v/>
      </c>
      <c r="AO135" s="40" t="str">
        <f>IFERROR(#REF!/GAMSstern!AN135,"")</f>
        <v/>
      </c>
      <c r="AP135" s="40" t="str">
        <f>IFERROR(#REF!/GAMSstern!AO135,"")</f>
        <v/>
      </c>
      <c r="AQ135" s="40" t="str">
        <f>IFERROR(#REF!/GAMSstern!AP135,"")</f>
        <v/>
      </c>
      <c r="AR135" s="40" t="str">
        <f>IFERROR(#REF!/GAMSstern!AQ135,"")</f>
        <v/>
      </c>
      <c r="AS135" s="40" t="str">
        <f>IFERROR(#REF!/GAMSstern!AR135,"")</f>
        <v/>
      </c>
      <c r="AT135" s="40" t="str">
        <f>IFERROR(#REF!/GAMSstern!AS135,"")</f>
        <v/>
      </c>
      <c r="AU135" s="40" t="str">
        <f>IFERROR(#REF!/GAMSstern!AT135,"")</f>
        <v/>
      </c>
      <c r="AV135" s="40" t="str">
        <f>IFERROR(#REF!/GAMSstern!AU135,"")</f>
        <v/>
      </c>
      <c r="AW135" s="40" t="str">
        <f>IFERROR(#REF!/GAMSstern!AV135,"")</f>
        <v/>
      </c>
      <c r="AX135" s="40" t="str">
        <f>IFERROR(#REF!/GAMSstern!AW135,"")</f>
        <v/>
      </c>
      <c r="AY135" s="40" t="str">
        <f>IFERROR(#REF!/GAMSstern!AX135,"")</f>
        <v/>
      </c>
      <c r="AZ135" s="40" t="str">
        <f>IFERROR(#REF!/GAMSstern!AY135,"")</f>
        <v/>
      </c>
      <c r="BA135" s="40" t="str">
        <f>IFERROR(#REF!/GAMSstern!AZ135,"")</f>
        <v/>
      </c>
      <c r="BB135" s="40" t="str">
        <f>IFERROR(#REF!/GAMSstern!BA135,"")</f>
        <v/>
      </c>
      <c r="BC135" s="40" t="str">
        <f>IFERROR(#REF!/GAMSstern!BB135,"")</f>
        <v/>
      </c>
      <c r="BD135" s="40" t="str">
        <f>IFERROR(#REF!/GAMSstern!BC135,"")</f>
        <v/>
      </c>
      <c r="BE135" s="40" t="str">
        <f>IFERROR(#REF!/GAMSstern!BD135,"")</f>
        <v/>
      </c>
      <c r="BF135" s="40" t="str">
        <f>IFERROR(#REF!/GAMSstern!BE135,"")</f>
        <v/>
      </c>
      <c r="BG135" s="40" t="str">
        <f>IFERROR(#REF!/GAMSstern!BF135,"")</f>
        <v/>
      </c>
      <c r="BH135" s="40" t="str">
        <f>IFERROR(#REF!/GAMSstern!BG135,"")</f>
        <v/>
      </c>
      <c r="BI135" s="40" t="str">
        <f>IFERROR(#REF!/GAMSstern!BH135,"")</f>
        <v/>
      </c>
      <c r="BJ135" s="40" t="str">
        <f>IFERROR(#REF!/GAMSstern!BI135,"")</f>
        <v/>
      </c>
    </row>
    <row r="136" spans="1:62" x14ac:dyDescent="0.15">
      <c r="A136" t="e">
        <f>#REF!</f>
        <v>#REF!</v>
      </c>
      <c r="B136" t="str">
        <f>GAMSbase!A136</f>
        <v>Emissions Control Rate (participants)</v>
      </c>
      <c r="C136" s="40" t="str">
        <f>IFERROR(#REF!/GAMSstern!B136,"")</f>
        <v/>
      </c>
      <c r="D136" s="40" t="str">
        <f>IFERROR(#REF!/GAMSstern!C136,"")</f>
        <v/>
      </c>
      <c r="E136" s="40" t="str">
        <f>IFERROR(#REF!/GAMSstern!D136,"")</f>
        <v/>
      </c>
      <c r="F136" s="40" t="str">
        <f>IFERROR(#REF!/GAMSstern!E136,"")</f>
        <v/>
      </c>
      <c r="G136" s="40" t="str">
        <f>IFERROR(#REF!/GAMSstern!F136,"")</f>
        <v/>
      </c>
      <c r="H136" s="40" t="str">
        <f>IFERROR(#REF!/GAMSstern!G136,"")</f>
        <v/>
      </c>
      <c r="I136" s="40" t="str">
        <f>IFERROR(#REF!/GAMSstern!H136,"")</f>
        <v/>
      </c>
      <c r="J136" s="40" t="str">
        <f>IFERROR(#REF!/GAMSstern!I136,"")</f>
        <v/>
      </c>
      <c r="K136" s="40" t="str">
        <f>IFERROR(#REF!/GAMSstern!J136,"")</f>
        <v/>
      </c>
      <c r="L136" s="40" t="str">
        <f>IFERROR(#REF!/GAMSstern!K136,"")</f>
        <v/>
      </c>
      <c r="M136" s="40" t="str">
        <f>IFERROR(#REF!/GAMSstern!L136,"")</f>
        <v/>
      </c>
      <c r="N136" s="40" t="str">
        <f>IFERROR(#REF!/GAMSstern!M136,"")</f>
        <v/>
      </c>
      <c r="O136" s="40" t="str">
        <f>IFERROR(#REF!/GAMSstern!N136,"")</f>
        <v/>
      </c>
      <c r="P136" s="40" t="str">
        <f>IFERROR(#REF!/GAMSstern!O136,"")</f>
        <v/>
      </c>
      <c r="Q136" s="40" t="str">
        <f>IFERROR(#REF!/GAMSstern!P136,"")</f>
        <v/>
      </c>
      <c r="R136" s="40" t="str">
        <f>IFERROR(#REF!/GAMSstern!Q136,"")</f>
        <v/>
      </c>
      <c r="S136" s="40" t="str">
        <f>IFERROR(#REF!/GAMSstern!R136,"")</f>
        <v/>
      </c>
      <c r="T136" s="40" t="str">
        <f>IFERROR(#REF!/GAMSstern!S136,"")</f>
        <v/>
      </c>
      <c r="U136" s="40" t="str">
        <f>IFERROR(#REF!/GAMSstern!T136,"")</f>
        <v/>
      </c>
      <c r="V136" s="40" t="str">
        <f>IFERROR(#REF!/GAMSstern!U136,"")</f>
        <v/>
      </c>
      <c r="W136" s="40" t="str">
        <f>IFERROR(#REF!/GAMSstern!V136,"")</f>
        <v/>
      </c>
      <c r="X136" s="40" t="str">
        <f>IFERROR(#REF!/GAMSstern!W136,"")</f>
        <v/>
      </c>
      <c r="Y136" s="40" t="str">
        <f>IFERROR(#REF!/GAMSstern!X136,"")</f>
        <v/>
      </c>
      <c r="Z136" s="40" t="str">
        <f>IFERROR(#REF!/GAMSstern!Y136,"")</f>
        <v/>
      </c>
      <c r="AA136" s="40" t="str">
        <f>IFERROR(#REF!/GAMSstern!Z136,"")</f>
        <v/>
      </c>
      <c r="AB136" s="40" t="str">
        <f>IFERROR(#REF!/GAMSstern!AA136,"")</f>
        <v/>
      </c>
      <c r="AC136" s="40" t="str">
        <f>IFERROR(#REF!/GAMSstern!AB136,"")</f>
        <v/>
      </c>
      <c r="AD136" s="40" t="str">
        <f>IFERROR(#REF!/GAMSstern!AC136,"")</f>
        <v/>
      </c>
      <c r="AE136" s="40" t="str">
        <f>IFERROR(#REF!/GAMSstern!AD136,"")</f>
        <v/>
      </c>
      <c r="AF136" s="40" t="str">
        <f>IFERROR(#REF!/GAMSstern!AE136,"")</f>
        <v/>
      </c>
      <c r="AG136" s="40" t="str">
        <f>IFERROR(#REF!/GAMSstern!AF136,"")</f>
        <v/>
      </c>
      <c r="AH136" s="40" t="str">
        <f>IFERROR(#REF!/GAMSstern!AG136,"")</f>
        <v/>
      </c>
      <c r="AI136" s="40" t="str">
        <f>IFERROR(#REF!/GAMSstern!AH136,"")</f>
        <v/>
      </c>
      <c r="AJ136" s="40" t="str">
        <f>IFERROR(#REF!/GAMSstern!AI136,"")</f>
        <v/>
      </c>
      <c r="AK136" s="40" t="str">
        <f>IFERROR(#REF!/GAMSstern!AJ136,"")</f>
        <v/>
      </c>
      <c r="AL136" s="40" t="str">
        <f>IFERROR(#REF!/GAMSstern!AK136,"")</f>
        <v/>
      </c>
      <c r="AM136" s="40" t="str">
        <f>IFERROR(#REF!/GAMSstern!AL136,"")</f>
        <v/>
      </c>
      <c r="AN136" s="40" t="str">
        <f>IFERROR(#REF!/GAMSstern!AM136,"")</f>
        <v/>
      </c>
      <c r="AO136" s="40" t="str">
        <f>IFERROR(#REF!/GAMSstern!AN136,"")</f>
        <v/>
      </c>
      <c r="AP136" s="40" t="str">
        <f>IFERROR(#REF!/GAMSstern!AO136,"")</f>
        <v/>
      </c>
      <c r="AQ136" s="40" t="str">
        <f>IFERROR(#REF!/GAMSstern!AP136,"")</f>
        <v/>
      </c>
      <c r="AR136" s="40" t="str">
        <f>IFERROR(#REF!/GAMSstern!AQ136,"")</f>
        <v/>
      </c>
      <c r="AS136" s="40" t="str">
        <f>IFERROR(#REF!/GAMSstern!AR136,"")</f>
        <v/>
      </c>
      <c r="AT136" s="40" t="str">
        <f>IFERROR(#REF!/GAMSstern!AS136,"")</f>
        <v/>
      </c>
      <c r="AU136" s="40" t="str">
        <f>IFERROR(#REF!/GAMSstern!AT136,"")</f>
        <v/>
      </c>
      <c r="AV136" s="40" t="str">
        <f>IFERROR(#REF!/GAMSstern!AU136,"")</f>
        <v/>
      </c>
      <c r="AW136" s="40" t="str">
        <f>IFERROR(#REF!/GAMSstern!AV136,"")</f>
        <v/>
      </c>
      <c r="AX136" s="40" t="str">
        <f>IFERROR(#REF!/GAMSstern!AW136,"")</f>
        <v/>
      </c>
      <c r="AY136" s="40" t="str">
        <f>IFERROR(#REF!/GAMSstern!AX136,"")</f>
        <v/>
      </c>
      <c r="AZ136" s="40" t="str">
        <f>IFERROR(#REF!/GAMSstern!AY136,"")</f>
        <v/>
      </c>
      <c r="BA136" s="40" t="str">
        <f>IFERROR(#REF!/GAMSstern!AZ136,"")</f>
        <v/>
      </c>
      <c r="BB136" s="40" t="str">
        <f>IFERROR(#REF!/GAMSstern!BA136,"")</f>
        <v/>
      </c>
      <c r="BC136" s="40" t="str">
        <f>IFERROR(#REF!/GAMSstern!BB136,"")</f>
        <v/>
      </c>
      <c r="BD136" s="40" t="str">
        <f>IFERROR(#REF!/GAMSstern!BC136,"")</f>
        <v/>
      </c>
      <c r="BE136" s="40" t="str">
        <f>IFERROR(#REF!/GAMSstern!BD136,"")</f>
        <v/>
      </c>
      <c r="BF136" s="40" t="str">
        <f>IFERROR(#REF!/GAMSstern!BE136,"")</f>
        <v/>
      </c>
      <c r="BG136" s="40" t="str">
        <f>IFERROR(#REF!/GAMSstern!BF136,"")</f>
        <v/>
      </c>
      <c r="BH136" s="40" t="str">
        <f>IFERROR(#REF!/GAMSstern!BG136,"")</f>
        <v/>
      </c>
      <c r="BI136" s="40" t="str">
        <f>IFERROR(#REF!/GAMSstern!BH136,"")</f>
        <v/>
      </c>
      <c r="BJ136" s="40" t="str">
        <f>IFERROR(#REF!/GAMSstern!BI136,"")</f>
        <v/>
      </c>
    </row>
    <row r="137" spans="1:62" x14ac:dyDescent="0.1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15">
      <c r="A138" t="e">
        <f>#REF!</f>
        <v>#REF!</v>
      </c>
      <c r="B138" t="str">
        <f>GAMSbase!A138</f>
        <v>Interest Rate (Real Rate of Return)</v>
      </c>
      <c r="C138" s="40" t="str">
        <f>IFERROR(#REF!/GAMSstern!B138,"")</f>
        <v/>
      </c>
      <c r="D138" s="40" t="str">
        <f>IFERROR(#REF!/GAMSstern!C138,"")</f>
        <v/>
      </c>
      <c r="E138" s="40" t="str">
        <f>IFERROR(#REF!/GAMSstern!D138,"")</f>
        <v/>
      </c>
      <c r="F138" s="40" t="str">
        <f>IFERROR(#REF!/GAMSstern!E138,"")</f>
        <v/>
      </c>
      <c r="G138" s="40" t="str">
        <f>IFERROR(#REF!/GAMSstern!F138,"")</f>
        <v/>
      </c>
      <c r="H138" s="40" t="str">
        <f>IFERROR(#REF!/GAMSstern!G138,"")</f>
        <v/>
      </c>
      <c r="I138" s="40" t="str">
        <f>IFERROR(#REF!/GAMSstern!H138,"")</f>
        <v/>
      </c>
      <c r="J138" s="40" t="str">
        <f>IFERROR(#REF!/GAMSstern!I138,"")</f>
        <v/>
      </c>
      <c r="K138" s="40" t="str">
        <f>IFERROR(#REF!/GAMSstern!J138,"")</f>
        <v/>
      </c>
      <c r="L138" s="40" t="str">
        <f>IFERROR(#REF!/GAMSstern!K138,"")</f>
        <v/>
      </c>
      <c r="M138" s="40" t="str">
        <f>IFERROR(#REF!/GAMSstern!L138,"")</f>
        <v/>
      </c>
      <c r="N138" s="40" t="str">
        <f>IFERROR(#REF!/GAMSstern!M138,"")</f>
        <v/>
      </c>
      <c r="O138" s="40" t="str">
        <f>IFERROR(#REF!/GAMSstern!N138,"")</f>
        <v/>
      </c>
      <c r="P138" s="40" t="str">
        <f>IFERROR(#REF!/GAMSstern!O138,"")</f>
        <v/>
      </c>
      <c r="Q138" s="40" t="str">
        <f>IFERROR(#REF!/GAMSstern!P138,"")</f>
        <v/>
      </c>
      <c r="R138" s="40" t="str">
        <f>IFERROR(#REF!/GAMSstern!Q138,"")</f>
        <v/>
      </c>
      <c r="S138" s="40" t="str">
        <f>IFERROR(#REF!/GAMSstern!R138,"")</f>
        <v/>
      </c>
      <c r="T138" s="40" t="str">
        <f>IFERROR(#REF!/GAMSstern!S138,"")</f>
        <v/>
      </c>
      <c r="U138" s="40" t="str">
        <f>IFERROR(#REF!/GAMSstern!T138,"")</f>
        <v/>
      </c>
      <c r="V138" s="40" t="str">
        <f>IFERROR(#REF!/GAMSstern!U138,"")</f>
        <v/>
      </c>
      <c r="W138" s="40" t="str">
        <f>IFERROR(#REF!/GAMSstern!V138,"")</f>
        <v/>
      </c>
      <c r="X138" s="40" t="str">
        <f>IFERROR(#REF!/GAMSstern!W138,"")</f>
        <v/>
      </c>
      <c r="Y138" s="40" t="str">
        <f>IFERROR(#REF!/GAMSstern!X138,"")</f>
        <v/>
      </c>
      <c r="Z138" s="40" t="str">
        <f>IFERROR(#REF!/GAMSstern!Y138,"")</f>
        <v/>
      </c>
      <c r="AA138" s="40" t="str">
        <f>IFERROR(#REF!/GAMSstern!Z138,"")</f>
        <v/>
      </c>
      <c r="AB138" s="40" t="str">
        <f>IFERROR(#REF!/GAMSstern!AA138,"")</f>
        <v/>
      </c>
      <c r="AC138" s="40" t="str">
        <f>IFERROR(#REF!/GAMSstern!AB138,"")</f>
        <v/>
      </c>
      <c r="AD138" s="40" t="str">
        <f>IFERROR(#REF!/GAMSstern!AC138,"")</f>
        <v/>
      </c>
      <c r="AE138" s="40" t="str">
        <f>IFERROR(#REF!/GAMSstern!AD138,"")</f>
        <v/>
      </c>
      <c r="AF138" s="40" t="str">
        <f>IFERROR(#REF!/GAMSstern!AE138,"")</f>
        <v/>
      </c>
      <c r="AG138" s="40" t="str">
        <f>IFERROR(#REF!/GAMSstern!AF138,"")</f>
        <v/>
      </c>
      <c r="AH138" s="40" t="str">
        <f>IFERROR(#REF!/GAMSstern!AG138,"")</f>
        <v/>
      </c>
      <c r="AI138" s="40" t="str">
        <f>IFERROR(#REF!/GAMSstern!AH138,"")</f>
        <v/>
      </c>
      <c r="AJ138" s="40" t="str">
        <f>IFERROR(#REF!/GAMSstern!AI138,"")</f>
        <v/>
      </c>
      <c r="AK138" s="40" t="str">
        <f>IFERROR(#REF!/GAMSstern!AJ138,"")</f>
        <v/>
      </c>
      <c r="AL138" s="40" t="str">
        <f>IFERROR(#REF!/GAMSstern!AK138,"")</f>
        <v/>
      </c>
      <c r="AM138" s="40" t="str">
        <f>IFERROR(#REF!/GAMSstern!AL138,"")</f>
        <v/>
      </c>
      <c r="AN138" s="40" t="str">
        <f>IFERROR(#REF!/GAMSstern!AM138,"")</f>
        <v/>
      </c>
      <c r="AO138" s="40" t="str">
        <f>IFERROR(#REF!/GAMSstern!AN138,"")</f>
        <v/>
      </c>
      <c r="AP138" s="40" t="str">
        <f>IFERROR(#REF!/GAMSstern!AO138,"")</f>
        <v/>
      </c>
      <c r="AQ138" s="40" t="str">
        <f>IFERROR(#REF!/GAMSstern!AP138,"")</f>
        <v/>
      </c>
      <c r="AR138" s="40" t="str">
        <f>IFERROR(#REF!/GAMSstern!AQ138,"")</f>
        <v/>
      </c>
      <c r="AS138" s="40" t="str">
        <f>IFERROR(#REF!/GAMSstern!AR138,"")</f>
        <v/>
      </c>
      <c r="AT138" s="40" t="str">
        <f>IFERROR(#REF!/GAMSstern!AS138,"")</f>
        <v/>
      </c>
      <c r="AU138" s="40" t="str">
        <f>IFERROR(#REF!/GAMSstern!AT138,"")</f>
        <v/>
      </c>
      <c r="AV138" s="40" t="str">
        <f>IFERROR(#REF!/GAMSstern!AU138,"")</f>
        <v/>
      </c>
      <c r="AW138" s="40" t="str">
        <f>IFERROR(#REF!/GAMSstern!AV138,"")</f>
        <v/>
      </c>
      <c r="AX138" s="40" t="str">
        <f>IFERROR(#REF!/GAMSstern!AW138,"")</f>
        <v/>
      </c>
      <c r="AY138" s="40" t="str">
        <f>IFERROR(#REF!/GAMSstern!AX138,"")</f>
        <v/>
      </c>
      <c r="AZ138" s="40" t="str">
        <f>IFERROR(#REF!/GAMSstern!AY138,"")</f>
        <v/>
      </c>
      <c r="BA138" s="40" t="str">
        <f>IFERROR(#REF!/GAMSstern!AZ138,"")</f>
        <v/>
      </c>
      <c r="BB138" s="40" t="str">
        <f>IFERROR(#REF!/GAMSstern!BA138,"")</f>
        <v/>
      </c>
      <c r="BC138" s="40" t="str">
        <f>IFERROR(#REF!/GAMSstern!BB138,"")</f>
        <v/>
      </c>
      <c r="BD138" s="40" t="str">
        <f>IFERROR(#REF!/GAMSstern!BC138,"")</f>
        <v/>
      </c>
      <c r="BE138" s="40" t="str">
        <f>IFERROR(#REF!/GAMSstern!BD138,"")</f>
        <v/>
      </c>
      <c r="BF138" s="40" t="str">
        <f>IFERROR(#REF!/GAMSstern!BE138,"")</f>
        <v/>
      </c>
      <c r="BG138" s="40" t="str">
        <f>IFERROR(#REF!/GAMSstern!BF138,"")</f>
        <v/>
      </c>
      <c r="BH138" s="40" t="str">
        <f>IFERROR(#REF!/GAMSstern!BG138,"")</f>
        <v/>
      </c>
      <c r="BI138" s="40" t="str">
        <f>IFERROR(#REF!/GAMSstern!BH138,"")</f>
        <v/>
      </c>
      <c r="BJ138" s="40" t="str">
        <f>IFERROR(#REF!/GAMSstern!BI138,"")</f>
        <v/>
      </c>
    </row>
    <row r="143" spans="1:62" x14ac:dyDescent="0.1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15">
      <c r="D145" s="1" t="s">
        <v>363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>
    <tabColor rgb="FFFF0000"/>
  </sheetPr>
  <dimension ref="A1:BI139"/>
  <sheetViews>
    <sheetView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B135" sqref="B135:BI135"/>
    </sheetView>
  </sheetViews>
  <sheetFormatPr baseColWidth="10" defaultColWidth="8.83203125" defaultRowHeight="13" x14ac:dyDescent="0.15"/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15">
      <c r="A16" t="s">
        <v>226</v>
      </c>
      <c r="B16">
        <v>1E-3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15">
      <c r="A19" t="s">
        <v>229</v>
      </c>
      <c r="B19">
        <v>2.1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866.11738603100002</v>
      </c>
      <c r="D87">
        <v>895.05428066520005</v>
      </c>
      <c r="E87">
        <v>924.94273289299997</v>
      </c>
      <c r="F87">
        <v>955.57138376</v>
      </c>
      <c r="G87">
        <v>986.60613539559995</v>
      </c>
      <c r="H87">
        <v>1017.6173114587</v>
      </c>
      <c r="I87">
        <v>1048.1033950855999</v>
      </c>
      <c r="J87">
        <v>1077.511754416</v>
      </c>
      <c r="K87">
        <v>1105.2567544479</v>
      </c>
      <c r="L87">
        <v>1130.7356048265001</v>
      </c>
      <c r="M87">
        <v>1153.3422287600999</v>
      </c>
      <c r="N87">
        <v>1172.4793747517999</v>
      </c>
      <c r="O87">
        <v>1187.5691380588</v>
      </c>
      <c r="P87">
        <v>1198.0620161116999</v>
      </c>
      <c r="Q87">
        <v>1203.4445985282</v>
      </c>
      <c r="R87">
        <v>1203.2459787185001</v>
      </c>
      <c r="S87">
        <v>1197.0429957962999</v>
      </c>
      <c r="T87">
        <v>1184.4644711292001</v>
      </c>
      <c r="U87">
        <v>1165.1947500204001</v>
      </c>
      <c r="V87">
        <v>1140.5282451198</v>
      </c>
      <c r="W87">
        <v>1118.9025599294</v>
      </c>
      <c r="X87">
        <v>1099.933462404</v>
      </c>
      <c r="Y87">
        <v>1083.2851394668</v>
      </c>
      <c r="Z87">
        <v>1068.6641262727001</v>
      </c>
      <c r="AA87">
        <v>1055.8139904002001</v>
      </c>
      <c r="AB87">
        <v>1044.5106783514</v>
      </c>
      <c r="AC87">
        <v>1034.5584428482</v>
      </c>
      <c r="AD87">
        <v>1025.7862792376</v>
      </c>
      <c r="AE87">
        <v>1018.0448080051</v>
      </c>
      <c r="AF87">
        <v>969.97983508519997</v>
      </c>
      <c r="AG87">
        <v>925.99622399299994</v>
      </c>
      <c r="AH87">
        <v>885.60781011419999</v>
      </c>
      <c r="AI87">
        <v>848.3932667373</v>
      </c>
      <c r="AJ87">
        <v>813.9874551593</v>
      </c>
      <c r="AK87">
        <v>782.07391843669996</v>
      </c>
      <c r="AL87">
        <v>752.37835055539995</v>
      </c>
      <c r="AM87">
        <v>724.6629094914</v>
      </c>
      <c r="AN87">
        <v>698.72126744939999</v>
      </c>
      <c r="AO87">
        <v>674.37430912030004</v>
      </c>
      <c r="AP87">
        <v>651.46640189339996</v>
      </c>
      <c r="AQ87">
        <v>629.86217251829999</v>
      </c>
      <c r="AR87">
        <v>609.4437339287</v>
      </c>
      <c r="AS87">
        <v>590.10831467850005</v>
      </c>
      <c r="AT87">
        <v>571.76625226659996</v>
      </c>
      <c r="AU87">
        <v>554.33932130150004</v>
      </c>
      <c r="AV87">
        <v>537.75937877310002</v>
      </c>
      <c r="AW87">
        <v>521.96732271580004</v>
      </c>
      <c r="AX87">
        <v>506.91237934050002</v>
      </c>
      <c r="AY87">
        <v>492.55176027879997</v>
      </c>
      <c r="AZ87">
        <v>478.85077078670002</v>
      </c>
      <c r="BA87">
        <v>465.78351316800001</v>
      </c>
      <c r="BB87">
        <v>467.72950451610001</v>
      </c>
      <c r="BC87">
        <v>482.81363353810002</v>
      </c>
      <c r="BD87">
        <v>510.13253103839997</v>
      </c>
      <c r="BE87">
        <v>550.28406806989994</v>
      </c>
      <c r="BF87">
        <v>605.0825460277</v>
      </c>
      <c r="BG87">
        <v>677.09662895810004</v>
      </c>
      <c r="BH87">
        <v>769.21915746850004</v>
      </c>
      <c r="BI87">
        <v>884.63638071469995</v>
      </c>
    </row>
    <row r="88" spans="1:61" x14ac:dyDescent="0.15">
      <c r="A88" t="s">
        <v>46</v>
      </c>
      <c r="B88">
        <v>389.85915492959998</v>
      </c>
      <c r="C88">
        <v>406.62788076570001</v>
      </c>
      <c r="D88">
        <v>420.21327730759998</v>
      </c>
      <c r="E88">
        <v>434.24541450380002</v>
      </c>
      <c r="F88">
        <v>448.62506279809998</v>
      </c>
      <c r="G88">
        <v>463.1953687303</v>
      </c>
      <c r="H88">
        <v>477.7546063186</v>
      </c>
      <c r="I88">
        <v>492.06732163639998</v>
      </c>
      <c r="J88">
        <v>505.87406310609998</v>
      </c>
      <c r="K88">
        <v>518.89988471729998</v>
      </c>
      <c r="L88">
        <v>530.86178630350003</v>
      </c>
      <c r="M88">
        <v>541.47522476999995</v>
      </c>
      <c r="N88">
        <v>550.45980035289995</v>
      </c>
      <c r="O88">
        <v>557.54419627180005</v>
      </c>
      <c r="P88">
        <v>562.47043009940001</v>
      </c>
      <c r="Q88">
        <v>564.9974640977</v>
      </c>
      <c r="R88">
        <v>564.90421536079998</v>
      </c>
      <c r="S88">
        <v>561.99201680579995</v>
      </c>
      <c r="T88">
        <v>556.08660616400005</v>
      </c>
      <c r="U88">
        <v>547.03978874200004</v>
      </c>
      <c r="V88">
        <v>535.45927000929998</v>
      </c>
      <c r="W88">
        <v>525.306366164</v>
      </c>
      <c r="X88">
        <v>516.40068657459994</v>
      </c>
      <c r="Y88">
        <v>508.58457251959999</v>
      </c>
      <c r="Z88">
        <v>501.72024707640003</v>
      </c>
      <c r="AA88">
        <v>495.68731943670002</v>
      </c>
      <c r="AB88">
        <v>490.38060016499998</v>
      </c>
      <c r="AC88">
        <v>485.70818913059998</v>
      </c>
      <c r="AD88">
        <v>481.589802459</v>
      </c>
      <c r="AE88">
        <v>477.95530892260001</v>
      </c>
      <c r="AF88">
        <v>455.38959393670001</v>
      </c>
      <c r="AG88">
        <v>434.74001126429999</v>
      </c>
      <c r="AH88">
        <v>415.77831460760001</v>
      </c>
      <c r="AI88">
        <v>398.30669799869997</v>
      </c>
      <c r="AJ88">
        <v>382.15373481659998</v>
      </c>
      <c r="AK88">
        <v>367.17085372610001</v>
      </c>
      <c r="AL88">
        <v>353.22927256119999</v>
      </c>
      <c r="AM88">
        <v>340.21732839970002</v>
      </c>
      <c r="AN88">
        <v>328.0381537321</v>
      </c>
      <c r="AO88">
        <v>316.60765686399998</v>
      </c>
      <c r="AP88">
        <v>305.85277084199998</v>
      </c>
      <c r="AQ88">
        <v>295.70994014950003</v>
      </c>
      <c r="AR88">
        <v>286.1238187459</v>
      </c>
      <c r="AS88">
        <v>277.04615712610001</v>
      </c>
      <c r="AT88">
        <v>268.43486021910002</v>
      </c>
      <c r="AU88">
        <v>260.25320248899999</v>
      </c>
      <c r="AV88">
        <v>252.46919191219999</v>
      </c>
      <c r="AW88">
        <v>245.05508108719999</v>
      </c>
      <c r="AX88">
        <v>237.9870325542</v>
      </c>
      <c r="AY88">
        <v>231.2449578774</v>
      </c>
      <c r="AZ88">
        <v>224.8125684444</v>
      </c>
      <c r="BA88">
        <v>218.6777057127</v>
      </c>
      <c r="BB88">
        <v>219.59131667419999</v>
      </c>
      <c r="BC88">
        <v>226.67306738880001</v>
      </c>
      <c r="BD88">
        <v>239.49884086310001</v>
      </c>
      <c r="BE88">
        <v>258.34932773240001</v>
      </c>
      <c r="BF88">
        <v>284.07631268910001</v>
      </c>
      <c r="BG88">
        <v>317.88574129490001</v>
      </c>
      <c r="BH88">
        <v>361.13575468009998</v>
      </c>
      <c r="BI88">
        <v>415.32224446700002</v>
      </c>
    </row>
    <row r="89" spans="1:61" x14ac:dyDescent="0.15">
      <c r="A89" t="s">
        <v>0</v>
      </c>
      <c r="B89">
        <v>1527</v>
      </c>
      <c r="C89">
        <v>1541.1078616667</v>
      </c>
      <c r="D89">
        <v>1557.7829931923</v>
      </c>
      <c r="E89">
        <v>1576.3239044116001</v>
      </c>
      <c r="F89">
        <v>1596.7381686967999</v>
      </c>
      <c r="G89">
        <v>1619.0144521888999</v>
      </c>
      <c r="H89">
        <v>1643.1124847409001</v>
      </c>
      <c r="I89">
        <v>1668.9558304381001</v>
      </c>
      <c r="J89">
        <v>1696.4270422064999</v>
      </c>
      <c r="K89">
        <v>1725.3648380672</v>
      </c>
      <c r="L89">
        <v>1755.5629864916</v>
      </c>
      <c r="M89">
        <v>1786.7706318337</v>
      </c>
      <c r="N89">
        <v>1818.6938269021</v>
      </c>
      <c r="O89">
        <v>1850.9980687543</v>
      </c>
      <c r="P89">
        <v>1883.3116568088001</v>
      </c>
      <c r="Q89">
        <v>1915.2297106921001</v>
      </c>
      <c r="R89">
        <v>1946.3187007315</v>
      </c>
      <c r="S89">
        <v>1976.1213576667001</v>
      </c>
      <c r="T89">
        <v>2004.1618431662</v>
      </c>
      <c r="U89">
        <v>2029.9510820354001</v>
      </c>
      <c r="V89">
        <v>2052.9921883676998</v>
      </c>
      <c r="W89">
        <v>2072.9224699619999</v>
      </c>
      <c r="X89">
        <v>2090.1365497186998</v>
      </c>
      <c r="Y89">
        <v>2104.9791234724999</v>
      </c>
      <c r="Z89">
        <v>2117.7512596619999</v>
      </c>
      <c r="AA89">
        <v>2128.7159075238001</v>
      </c>
      <c r="AB89">
        <v>2138.1027125650999</v>
      </c>
      <c r="AC89">
        <v>2146.112225886</v>
      </c>
      <c r="AD89">
        <v>2152.9195832127998</v>
      </c>
      <c r="AE89">
        <v>2158.6777201008999</v>
      </c>
      <c r="AF89">
        <v>2163.5201815027999</v>
      </c>
      <c r="AG89">
        <v>2163.9358899143999</v>
      </c>
      <c r="AH89">
        <v>2160.4647484398001</v>
      </c>
      <c r="AI89">
        <v>2153.5818303167998</v>
      </c>
      <c r="AJ89">
        <v>2143.7057320407998</v>
      </c>
      <c r="AK89">
        <v>2131.2058241937002</v>
      </c>
      <c r="AL89">
        <v>2116.4085456326002</v>
      </c>
      <c r="AM89">
        <v>2099.6028659386002</v>
      </c>
      <c r="AN89">
        <v>2081.0450243527998</v>
      </c>
      <c r="AO89">
        <v>2060.9626396167</v>
      </c>
      <c r="AP89">
        <v>2039.5582734307</v>
      </c>
      <c r="AQ89">
        <v>2017.0125201753001</v>
      </c>
      <c r="AR89">
        <v>1993.4866868076001</v>
      </c>
      <c r="AS89">
        <v>1969.1251192819</v>
      </c>
      <c r="AT89">
        <v>1944.0572253600001</v>
      </c>
      <c r="AU89">
        <v>1918.39923823</v>
      </c>
      <c r="AV89">
        <v>1892.2557609849</v>
      </c>
      <c r="AW89">
        <v>1865.7211288137</v>
      </c>
      <c r="AX89">
        <v>1838.8806239295</v>
      </c>
      <c r="AY89">
        <v>1811.8115781513</v>
      </c>
      <c r="AZ89">
        <v>1784.5844002988999</v>
      </c>
      <c r="BA89">
        <v>1757.2635711557</v>
      </c>
      <c r="BB89">
        <v>1729.9086597035</v>
      </c>
      <c r="BC89">
        <v>1703.8422002215</v>
      </c>
      <c r="BD89">
        <v>1680.1677195693001</v>
      </c>
      <c r="BE89">
        <v>1659.8641934366999</v>
      </c>
      <c r="BF89">
        <v>1643.9232417019</v>
      </c>
      <c r="BG89">
        <v>1633.4556588795001</v>
      </c>
      <c r="BH89">
        <v>1629.7529331006001</v>
      </c>
      <c r="BI89">
        <v>1634.3083970675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10011.429145669599</v>
      </c>
      <c r="F90">
        <v>10011.991098094</v>
      </c>
      <c r="G90">
        <v>10012.603896520101</v>
      </c>
      <c r="H90">
        <v>10013.272178835499</v>
      </c>
      <c r="I90">
        <v>10014.000480687</v>
      </c>
      <c r="J90">
        <v>10014.793145100901</v>
      </c>
      <c r="K90">
        <v>10015.6542200199</v>
      </c>
      <c r="L90">
        <v>10016.587348815799</v>
      </c>
      <c r="M90">
        <v>10017.5956580518</v>
      </c>
      <c r="N90">
        <v>10018.6816460968</v>
      </c>
      <c r="O90">
        <v>10019.847075608501</v>
      </c>
      <c r="P90">
        <v>10021.092872392401</v>
      </c>
      <c r="Q90">
        <v>10022.419032690001</v>
      </c>
      <c r="R90">
        <v>10023.824540543201</v>
      </c>
      <c r="S90">
        <v>10025.307296512499</v>
      </c>
      <c r="T90">
        <v>10026.8640586941</v>
      </c>
      <c r="U90">
        <v>10028.4903966823</v>
      </c>
      <c r="V90">
        <v>10030.1806588785</v>
      </c>
      <c r="W90">
        <v>10031.927953377</v>
      </c>
      <c r="X90">
        <v>10033.7244838676</v>
      </c>
      <c r="Y90">
        <v>10035.563443228601</v>
      </c>
      <c r="Z90">
        <v>10037.4388883752</v>
      </c>
      <c r="AA90">
        <v>10039.345630899599</v>
      </c>
      <c r="AB90">
        <v>10041.2791415179</v>
      </c>
      <c r="AC90">
        <v>10043.2354665891</v>
      </c>
      <c r="AD90">
        <v>10045.211155183801</v>
      </c>
      <c r="AE90">
        <v>10047.203195377</v>
      </c>
      <c r="AF90">
        <v>10049.2089585988</v>
      </c>
      <c r="AG90">
        <v>10051.226151029001</v>
      </c>
      <c r="AH90">
        <v>10053.2437019278</v>
      </c>
      <c r="AI90">
        <v>10055.251894049499</v>
      </c>
      <c r="AJ90">
        <v>10057.242201111099</v>
      </c>
      <c r="AK90">
        <v>10059.2071461983</v>
      </c>
      <c r="AL90">
        <v>10061.140178346999</v>
      </c>
      <c r="AM90">
        <v>10063.0355649009</v>
      </c>
      <c r="AN90">
        <v>10064.8882975625</v>
      </c>
      <c r="AO90">
        <v>10066.694010323001</v>
      </c>
      <c r="AP90">
        <v>10068.448907693601</v>
      </c>
      <c r="AQ90">
        <v>10070.1497018708</v>
      </c>
      <c r="AR90">
        <v>10071.793557646801</v>
      </c>
      <c r="AS90">
        <v>10073.3780440382</v>
      </c>
      <c r="AT90">
        <v>10074.9010917465</v>
      </c>
      <c r="AU90">
        <v>10076.3609556914</v>
      </c>
      <c r="AV90">
        <v>10077.7561819645</v>
      </c>
      <c r="AW90">
        <v>10079.0855786555</v>
      </c>
      <c r="AX90">
        <v>10080.348190094801</v>
      </c>
      <c r="AY90">
        <v>10081.5432741404</v>
      </c>
      <c r="AZ90">
        <v>10082.6702822308</v>
      </c>
      <c r="BA90">
        <v>10083.7288420113</v>
      </c>
      <c r="BB90">
        <v>10084.718742454999</v>
      </c>
      <c r="BC90">
        <v>10085.6399215287</v>
      </c>
      <c r="BD90">
        <v>10086.4956235557</v>
      </c>
      <c r="BE90">
        <v>10087.2918505817</v>
      </c>
      <c r="BF90">
        <v>10088.037050065701</v>
      </c>
      <c r="BG90">
        <v>10088.742145665499</v>
      </c>
      <c r="BH90">
        <v>10089.4208343386</v>
      </c>
      <c r="BI90">
        <v>10090.0900371397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135.76355436700001</v>
      </c>
      <c r="D92">
        <v>178.2491723119</v>
      </c>
      <c r="E92">
        <v>224.31378624760001</v>
      </c>
      <c r="F92">
        <v>273.61423483879997</v>
      </c>
      <c r="G92">
        <v>325.69453320439999</v>
      </c>
      <c r="H92">
        <v>379.99719598429999</v>
      </c>
      <c r="I92">
        <v>435.8750646396</v>
      </c>
      <c r="J92">
        <v>492.6034101358</v>
      </c>
      <c r="K92">
        <v>549.3921689343</v>
      </c>
      <c r="L92">
        <v>605.3982069228</v>
      </c>
      <c r="M92">
        <v>659.73751374610003</v>
      </c>
      <c r="N92">
        <v>711.49722550050001</v>
      </c>
      <c r="O92">
        <v>759.7473662909</v>
      </c>
      <c r="P92">
        <v>803.55219407760001</v>
      </c>
      <c r="Q92">
        <v>841.98104259139996</v>
      </c>
      <c r="R92">
        <v>874.11856220749996</v>
      </c>
      <c r="S92">
        <v>899.07430541639997</v>
      </c>
      <c r="T92">
        <v>915.99167901169994</v>
      </c>
      <c r="U92">
        <v>924.05645522509997</v>
      </c>
      <c r="V92">
        <v>924.05645522509997</v>
      </c>
      <c r="W92">
        <v>924.05645522509997</v>
      </c>
      <c r="X92">
        <v>924.05645522509997</v>
      </c>
      <c r="Y92">
        <v>924.05645522509997</v>
      </c>
      <c r="Z92">
        <v>924.05645522509997</v>
      </c>
      <c r="AA92">
        <v>924.05645522509997</v>
      </c>
      <c r="AB92">
        <v>924.05645522509997</v>
      </c>
      <c r="AC92">
        <v>924.05645522509997</v>
      </c>
      <c r="AD92">
        <v>924.05645522509997</v>
      </c>
      <c r="AE92">
        <v>924.05645522509997</v>
      </c>
      <c r="AF92">
        <v>882.83274224989998</v>
      </c>
      <c r="AG92">
        <v>841.27646025629997</v>
      </c>
      <c r="AH92">
        <v>799.42999840710002</v>
      </c>
      <c r="AI92">
        <v>757.33716311319995</v>
      </c>
      <c r="AJ92">
        <v>715.0427075883</v>
      </c>
      <c r="AK92">
        <v>672.59192591980002</v>
      </c>
      <c r="AL92">
        <v>630.03028587719996</v>
      </c>
      <c r="AM92">
        <v>587.40309107400003</v>
      </c>
      <c r="AN92">
        <v>544.75517162860001</v>
      </c>
      <c r="AO92">
        <v>502.13060654050003</v>
      </c>
      <c r="AP92">
        <v>459.5724826714</v>
      </c>
      <c r="AQ92">
        <v>417.12269595689997</v>
      </c>
      <c r="AR92">
        <v>374.82180116649999</v>
      </c>
      <c r="AS92">
        <v>332.70891789460001</v>
      </c>
      <c r="AT92">
        <v>290.8217029594</v>
      </c>
      <c r="AU92">
        <v>249.19640376140001</v>
      </c>
      <c r="AV92">
        <v>207.86801422249999</v>
      </c>
      <c r="AW92">
        <v>166.8705658545</v>
      </c>
      <c r="AX92">
        <v>126.2376035697</v>
      </c>
      <c r="AY92">
        <v>86.002922403900001</v>
      </c>
      <c r="AZ92">
        <v>46.201682852399998</v>
      </c>
      <c r="BA92">
        <v>6.8720916332000002</v>
      </c>
      <c r="BB92">
        <v>-17.546979417399999</v>
      </c>
      <c r="BC92">
        <v>-27.608171915900002</v>
      </c>
      <c r="BD92">
        <v>-23.1080859305</v>
      </c>
      <c r="BE92">
        <v>-2.4638743175000002</v>
      </c>
      <c r="BF92">
        <v>37.1388303401</v>
      </c>
      <c r="BG92">
        <v>99.390409208299999</v>
      </c>
      <c r="BH92">
        <v>188.48888714130001</v>
      </c>
      <c r="BI92">
        <v>309.13076637820001</v>
      </c>
    </row>
    <row r="93" spans="1:61" x14ac:dyDescent="0.15">
      <c r="A93" t="s">
        <v>300</v>
      </c>
      <c r="B93">
        <v>1.4999999999999999E-2</v>
      </c>
      <c r="C93">
        <v>2.2627259100000002E-2</v>
      </c>
      <c r="D93">
        <v>2.9708195400000002E-2</v>
      </c>
      <c r="E93">
        <v>3.7385631000000002E-2</v>
      </c>
      <c r="F93">
        <v>4.5602372500000002E-2</v>
      </c>
      <c r="G93">
        <v>5.42824222E-2</v>
      </c>
      <c r="H93">
        <v>6.3332866000000002E-2</v>
      </c>
      <c r="I93">
        <v>7.2645844099999995E-2</v>
      </c>
      <c r="J93">
        <v>8.2100568400000004E-2</v>
      </c>
      <c r="K93">
        <v>9.1565361499999998E-2</v>
      </c>
      <c r="L93">
        <v>0.1008997012</v>
      </c>
      <c r="M93">
        <v>0.1099562523</v>
      </c>
      <c r="N93">
        <v>0.1185828709</v>
      </c>
      <c r="O93">
        <v>0.126624561</v>
      </c>
      <c r="P93">
        <v>0.13392536569999999</v>
      </c>
      <c r="Q93">
        <v>0.14033017380000001</v>
      </c>
      <c r="R93">
        <v>0.14568642700000001</v>
      </c>
      <c r="S93">
        <v>0.14984571760000001</v>
      </c>
      <c r="T93">
        <v>0.1526652798</v>
      </c>
      <c r="U93">
        <v>0.1540094092</v>
      </c>
      <c r="V93">
        <v>0.1540094092</v>
      </c>
      <c r="W93">
        <v>0.1540094092</v>
      </c>
      <c r="X93">
        <v>0.1540094092</v>
      </c>
      <c r="Y93">
        <v>0.1540094092</v>
      </c>
      <c r="Z93">
        <v>0.1540094092</v>
      </c>
      <c r="AA93">
        <v>0.1540094092</v>
      </c>
      <c r="AB93">
        <v>0.1540094092</v>
      </c>
      <c r="AC93">
        <v>0.1540094092</v>
      </c>
      <c r="AD93">
        <v>0.1540094092</v>
      </c>
      <c r="AE93">
        <v>0.1540094092</v>
      </c>
      <c r="AF93">
        <v>0.1471387904</v>
      </c>
      <c r="AG93">
        <v>0.14021274340000001</v>
      </c>
      <c r="AH93">
        <v>0.13323833309999999</v>
      </c>
      <c r="AI93">
        <v>0.12622286050000001</v>
      </c>
      <c r="AJ93">
        <v>0.1191737846</v>
      </c>
      <c r="AK93">
        <v>0.1120986543</v>
      </c>
      <c r="AL93">
        <v>0.1050050476</v>
      </c>
      <c r="AM93">
        <v>9.7900515199999996E-2</v>
      </c>
      <c r="AN93">
        <v>9.0792528600000005E-2</v>
      </c>
      <c r="AO93">
        <v>8.3688434399999997E-2</v>
      </c>
      <c r="AP93">
        <v>7.6595413799999998E-2</v>
      </c>
      <c r="AQ93">
        <v>6.9520449299999995E-2</v>
      </c>
      <c r="AR93">
        <v>6.2470300200000002E-2</v>
      </c>
      <c r="AS93">
        <v>5.5451486299999998E-2</v>
      </c>
      <c r="AT93">
        <v>4.84702838E-2</v>
      </c>
      <c r="AU93">
        <v>4.1532734000000002E-2</v>
      </c>
      <c r="AV93">
        <v>3.4644669000000003E-2</v>
      </c>
      <c r="AW93">
        <v>2.7811761000000001E-2</v>
      </c>
      <c r="AX93">
        <v>2.10396006E-2</v>
      </c>
      <c r="AY93">
        <v>1.4333820400000001E-2</v>
      </c>
      <c r="AZ93">
        <v>7.7002805000000001E-3</v>
      </c>
      <c r="BA93">
        <v>1.1453486E-3</v>
      </c>
      <c r="BB93">
        <v>-2.9244966000000002E-3</v>
      </c>
      <c r="BC93">
        <v>-4.6013620000000003E-3</v>
      </c>
      <c r="BD93">
        <v>-3.8513477E-3</v>
      </c>
      <c r="BE93">
        <v>-4.1064569999999998E-4</v>
      </c>
      <c r="BF93">
        <v>6.1898051000000001E-3</v>
      </c>
      <c r="BG93">
        <v>1.6565068200000001E-2</v>
      </c>
      <c r="BH93">
        <v>3.1414814499999999E-2</v>
      </c>
      <c r="BI93">
        <v>5.1521794400000001E-2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0.83</v>
      </c>
      <c r="C99">
        <v>0.95134443930000001</v>
      </c>
      <c r="D99">
        <v>1.0763440419000001</v>
      </c>
      <c r="E99">
        <v>1.2045107959000001</v>
      </c>
      <c r="F99">
        <v>1.3352876902999999</v>
      </c>
      <c r="G99">
        <v>1.4680080781</v>
      </c>
      <c r="H99">
        <v>1.6018834208999999</v>
      </c>
      <c r="I99">
        <v>1.7360091542</v>
      </c>
      <c r="J99">
        <v>1.8693808075</v>
      </c>
      <c r="K99">
        <v>2.0009146132</v>
      </c>
      <c r="L99">
        <v>2.1294685999</v>
      </c>
      <c r="M99">
        <v>2.2538615489999998</v>
      </c>
      <c r="N99">
        <v>2.3728882293</v>
      </c>
      <c r="O99">
        <v>2.4853300393</v>
      </c>
      <c r="P99">
        <v>2.5899606355000002</v>
      </c>
      <c r="Q99">
        <v>2.6855463601</v>
      </c>
      <c r="R99">
        <v>2.7708413421999998</v>
      </c>
      <c r="S99">
        <v>2.8445770704000002</v>
      </c>
      <c r="T99">
        <v>2.9054460381</v>
      </c>
      <c r="U99">
        <v>2.9496287827000001</v>
      </c>
      <c r="V99">
        <v>2.9767301984999999</v>
      </c>
      <c r="W99">
        <v>2.9902996064999998</v>
      </c>
      <c r="X99">
        <v>2.9932840163000001</v>
      </c>
      <c r="Y99">
        <v>2.9881177946999999</v>
      </c>
      <c r="Z99">
        <v>2.9768004892</v>
      </c>
      <c r="AA99">
        <v>2.9609641803</v>
      </c>
      <c r="AB99">
        <v>2.9419315958999999</v>
      </c>
      <c r="AC99">
        <v>2.9207660930000001</v>
      </c>
      <c r="AD99">
        <v>2.8983144981</v>
      </c>
      <c r="AE99">
        <v>2.8752437003</v>
      </c>
      <c r="AF99">
        <v>2.8297103779000001</v>
      </c>
      <c r="AG99">
        <v>2.7658311603999999</v>
      </c>
      <c r="AH99">
        <v>2.6870736573</v>
      </c>
      <c r="AI99">
        <v>2.5963498946999999</v>
      </c>
      <c r="AJ99">
        <v>2.496097405</v>
      </c>
      <c r="AK99">
        <v>2.3883495199999998</v>
      </c>
      <c r="AL99">
        <v>2.2747962049999999</v>
      </c>
      <c r="AM99">
        <v>2.1568366016999998</v>
      </c>
      <c r="AN99">
        <v>2.0356243063999999</v>
      </c>
      <c r="AO99">
        <v>1.9121062937</v>
      </c>
      <c r="AP99">
        <v>1.7870562923</v>
      </c>
      <c r="AQ99">
        <v>1.6611033340000001</v>
      </c>
      <c r="AR99">
        <v>1.5347561218000001</v>
      </c>
      <c r="AS99">
        <v>1.4084237975</v>
      </c>
      <c r="AT99">
        <v>1.2824336337</v>
      </c>
      <c r="AU99">
        <v>1.1570461346000001</v>
      </c>
      <c r="AV99">
        <v>1.0324679993000001</v>
      </c>
      <c r="AW99">
        <v>0.90886338909999997</v>
      </c>
      <c r="AX99">
        <v>0.78636395290000005</v>
      </c>
      <c r="AY99">
        <v>0.66507810990000005</v>
      </c>
      <c r="AZ99">
        <v>0.54510018500000001</v>
      </c>
      <c r="BA99">
        <v>0.42652017060000003</v>
      </c>
      <c r="BB99">
        <v>0.3262299575</v>
      </c>
      <c r="BC99">
        <v>0.25651558540000002</v>
      </c>
      <c r="BD99">
        <v>0.22568864820000001</v>
      </c>
      <c r="BE99">
        <v>0.2395452867</v>
      </c>
      <c r="BF99">
        <v>0.30225887769999998</v>
      </c>
      <c r="BG99">
        <v>0.41655548920000002</v>
      </c>
      <c r="BH99">
        <v>0.58350525730000002</v>
      </c>
      <c r="BI99">
        <v>0.80249823450000002</v>
      </c>
    </row>
    <row r="100" spans="1:61" x14ac:dyDescent="0.15">
      <c r="A100" t="s">
        <v>305</v>
      </c>
      <c r="B100">
        <v>2.1423630968</v>
      </c>
      <c r="C100">
        <v>2.3982363712999999</v>
      </c>
      <c r="D100">
        <v>2.6034042849999999</v>
      </c>
      <c r="E100">
        <v>2.808481982</v>
      </c>
      <c r="F100">
        <v>3.0120804824</v>
      </c>
      <c r="G100">
        <v>3.2123007951</v>
      </c>
      <c r="H100">
        <v>3.4069668224999998</v>
      </c>
      <c r="I100">
        <v>3.5937933435999998</v>
      </c>
      <c r="J100">
        <v>3.77049908</v>
      </c>
      <c r="K100">
        <v>3.9348752648</v>
      </c>
      <c r="L100">
        <v>4.0848195630999999</v>
      </c>
      <c r="M100">
        <v>4.2183438957000003</v>
      </c>
      <c r="N100">
        <v>4.3335630396999996</v>
      </c>
      <c r="O100">
        <v>4.4286690976000003</v>
      </c>
      <c r="P100">
        <v>4.5018952105999999</v>
      </c>
      <c r="Q100">
        <v>4.5514703369999996</v>
      </c>
      <c r="R100">
        <v>4.5755654580999998</v>
      </c>
      <c r="S100">
        <v>4.5722302665000001</v>
      </c>
      <c r="T100">
        <v>4.5393180845999996</v>
      </c>
      <c r="U100">
        <v>4.4493955752999996</v>
      </c>
      <c r="V100">
        <v>4.3320936376999999</v>
      </c>
      <c r="W100">
        <v>4.2271461070000003</v>
      </c>
      <c r="X100">
        <v>4.1334071377999999</v>
      </c>
      <c r="Y100">
        <v>4.0497949055999998</v>
      </c>
      <c r="Z100">
        <v>3.9752976533000002</v>
      </c>
      <c r="AA100">
        <v>3.9089769862999999</v>
      </c>
      <c r="AB100">
        <v>3.8499688893999999</v>
      </c>
      <c r="AC100">
        <v>3.7974829269999999</v>
      </c>
      <c r="AD100">
        <v>3.7508000525999998</v>
      </c>
      <c r="AE100">
        <v>3.7092694042000001</v>
      </c>
      <c r="AF100">
        <v>3.4441266813999998</v>
      </c>
      <c r="AG100">
        <v>3.1897225907000002</v>
      </c>
      <c r="AH100">
        <v>2.9452368025000002</v>
      </c>
      <c r="AI100">
        <v>2.7098846605000002</v>
      </c>
      <c r="AJ100">
        <v>2.4829235403999999</v>
      </c>
      <c r="AK100">
        <v>2.2636575030000001</v>
      </c>
      <c r="AL100">
        <v>2.0514402889999999</v>
      </c>
      <c r="AM100">
        <v>1.8456768182000001</v>
      </c>
      <c r="AN100">
        <v>1.645823413</v>
      </c>
      <c r="AO100">
        <v>1.4513870017999999</v>
      </c>
      <c r="AP100">
        <v>1.2619235616</v>
      </c>
      <c r="AQ100">
        <v>1.0770360577</v>
      </c>
      <c r="AR100">
        <v>0.89637213280000005</v>
      </c>
      <c r="AS100">
        <v>0.71962179829999995</v>
      </c>
      <c r="AT100">
        <v>0.54651539429999996</v>
      </c>
      <c r="AU100">
        <v>0.37682212879999999</v>
      </c>
      <c r="AV100">
        <v>0.21034957909999999</v>
      </c>
      <c r="AW100">
        <v>4.69446767E-2</v>
      </c>
      <c r="AX100">
        <v>-0.1135030825</v>
      </c>
      <c r="AY100">
        <v>-0.27105509900000002</v>
      </c>
      <c r="AZ100">
        <v>-0.42571211790000002</v>
      </c>
      <c r="BA100">
        <v>-0.57739500440000002</v>
      </c>
      <c r="BB100">
        <v>-0.5545385276</v>
      </c>
      <c r="BC100">
        <v>-0.38052901210000001</v>
      </c>
      <c r="BD100">
        <v>-7.8787393999999997E-2</v>
      </c>
      <c r="BE100">
        <v>0.33656953909999998</v>
      </c>
      <c r="BF100">
        <v>0.85700009619999995</v>
      </c>
      <c r="BG100">
        <v>1.4734732097000001</v>
      </c>
      <c r="BH100">
        <v>2.1727984462999999</v>
      </c>
      <c r="BI100">
        <v>2.9392199933000001</v>
      </c>
    </row>
    <row r="101" spans="1:61" x14ac:dyDescent="0.15">
      <c r="A101" t="s">
        <v>306</v>
      </c>
      <c r="B101">
        <v>6.7999999999999996E-3</v>
      </c>
      <c r="C101">
        <v>2.7380000000000002E-2</v>
      </c>
      <c r="D101">
        <v>5.0479111E-2</v>
      </c>
      <c r="E101">
        <v>7.6125734299999998E-2</v>
      </c>
      <c r="F101">
        <v>0.1043353608</v>
      </c>
      <c r="G101">
        <v>0.135109169</v>
      </c>
      <c r="H101">
        <v>0.1684316418</v>
      </c>
      <c r="I101">
        <v>0.2042679362</v>
      </c>
      <c r="J101">
        <v>0.24256146670000001</v>
      </c>
      <c r="K101">
        <v>0.28323195020000003</v>
      </c>
      <c r="L101">
        <v>0.32617401680000002</v>
      </c>
      <c r="M101">
        <v>0.3712563814</v>
      </c>
      <c r="N101">
        <v>0.4183215106</v>
      </c>
      <c r="O101">
        <v>0.46718567849999998</v>
      </c>
      <c r="P101">
        <v>0.51763928749999999</v>
      </c>
      <c r="Q101">
        <v>0.56944732119999997</v>
      </c>
      <c r="R101">
        <v>0.62234979720000005</v>
      </c>
      <c r="S101">
        <v>0.67606208580000005</v>
      </c>
      <c r="T101">
        <v>0.73027496039999995</v>
      </c>
      <c r="U101">
        <v>0.78465423739999995</v>
      </c>
      <c r="V101">
        <v>0.83877860100000001</v>
      </c>
      <c r="W101">
        <v>0.89222739100000004</v>
      </c>
      <c r="X101">
        <v>0.94467919629999997</v>
      </c>
      <c r="Y101">
        <v>0.99589431679999996</v>
      </c>
      <c r="Z101">
        <v>1.0456999038000001</v>
      </c>
      <c r="AA101">
        <v>1.0939774184</v>
      </c>
      <c r="AB101">
        <v>1.1406520874999999</v>
      </c>
      <c r="AC101">
        <v>1.1856840752</v>
      </c>
      <c r="AD101">
        <v>1.2290611255999999</v>
      </c>
      <c r="AE101">
        <v>1.2707924599</v>
      </c>
      <c r="AF101">
        <v>1.310903741</v>
      </c>
      <c r="AG101">
        <v>1.3488739069</v>
      </c>
      <c r="AH101">
        <v>1.3842978382</v>
      </c>
      <c r="AI101">
        <v>1.4168672336999999</v>
      </c>
      <c r="AJ101">
        <v>1.4463543002000001</v>
      </c>
      <c r="AK101">
        <v>1.4725978778</v>
      </c>
      <c r="AL101">
        <v>1.4954916689</v>
      </c>
      <c r="AM101">
        <v>1.5149742823000001</v>
      </c>
      <c r="AN101">
        <v>1.5310208403000001</v>
      </c>
      <c r="AO101">
        <v>1.5436359269</v>
      </c>
      <c r="AP101">
        <v>1.5528476861</v>
      </c>
      <c r="AQ101">
        <v>1.5587029013</v>
      </c>
      <c r="AR101">
        <v>1.5612629120999999</v>
      </c>
      <c r="AS101">
        <v>1.5606002423000001</v>
      </c>
      <c r="AT101">
        <v>1.5567958312000001</v>
      </c>
      <c r="AU101">
        <v>1.5499367763</v>
      </c>
      <c r="AV101">
        <v>1.5401145102</v>
      </c>
      <c r="AW101">
        <v>1.5274233474000001</v>
      </c>
      <c r="AX101">
        <v>1.5119593485</v>
      </c>
      <c r="AY101">
        <v>1.4938194636</v>
      </c>
      <c r="AZ101">
        <v>1.4731009297</v>
      </c>
      <c r="BA101">
        <v>1.4499009111000001</v>
      </c>
      <c r="BB101">
        <v>1.4243163926</v>
      </c>
      <c r="BC101">
        <v>1.3968642317</v>
      </c>
      <c r="BD101">
        <v>1.3683555156</v>
      </c>
      <c r="BE101">
        <v>1.3397888439000001</v>
      </c>
      <c r="BF101">
        <v>1.312282755</v>
      </c>
      <c r="BG101">
        <v>1.2870321579999999</v>
      </c>
      <c r="BH101">
        <v>1.2652702413000001</v>
      </c>
      <c r="BI101">
        <v>1.2482261166999999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75.735785868299999</v>
      </c>
      <c r="D104">
        <v>89.390933857500002</v>
      </c>
      <c r="E104">
        <v>104.59281315139999</v>
      </c>
      <c r="F104">
        <v>121.3623607432</v>
      </c>
      <c r="G104">
        <v>139.7181796879</v>
      </c>
      <c r="H104">
        <v>159.67690218909999</v>
      </c>
      <c r="I104">
        <v>181.2533231756</v>
      </c>
      <c r="J104">
        <v>204.46037639650001</v>
      </c>
      <c r="K104">
        <v>229.30898979860001</v>
      </c>
      <c r="L104">
        <v>255.8078261622</v>
      </c>
      <c r="M104">
        <v>283.96288105560001</v>
      </c>
      <c r="N104">
        <v>313.77686710009999</v>
      </c>
      <c r="O104">
        <v>345.24824941690002</v>
      </c>
      <c r="P104">
        <v>378.36969396030003</v>
      </c>
      <c r="Q104">
        <v>413.12551985800002</v>
      </c>
      <c r="R104">
        <v>449.48745895539997</v>
      </c>
      <c r="S104">
        <v>487.40753448970003</v>
      </c>
      <c r="T104">
        <v>526.80601762770004</v>
      </c>
      <c r="U104">
        <v>567.55089911599998</v>
      </c>
      <c r="V104">
        <v>609.57737167690004</v>
      </c>
      <c r="W104">
        <v>653.4302337373</v>
      </c>
      <c r="X104">
        <v>699.03762738340004</v>
      </c>
      <c r="Y104">
        <v>746.34086955800001</v>
      </c>
      <c r="Z104">
        <v>795.29407683780005</v>
      </c>
      <c r="AA104">
        <v>845.86717921759998</v>
      </c>
      <c r="AB104">
        <v>898.05321876790003</v>
      </c>
      <c r="AC104">
        <v>951.88163284430004</v>
      </c>
      <c r="AD104">
        <v>1007.4402958091</v>
      </c>
      <c r="AE104">
        <v>1064.910425994</v>
      </c>
      <c r="AF104">
        <v>1120.9468367992999</v>
      </c>
      <c r="AG104">
        <v>1178.4080718485</v>
      </c>
      <c r="AH104">
        <v>1237.2017392051</v>
      </c>
      <c r="AI104">
        <v>1297.2341299238999</v>
      </c>
      <c r="AJ104">
        <v>1358.4100229807</v>
      </c>
      <c r="AK104">
        <v>1420.6331048744</v>
      </c>
      <c r="AL104">
        <v>1483.8066448320999</v>
      </c>
      <c r="AM104">
        <v>1547.8341914497</v>
      </c>
      <c r="AN104">
        <v>1612.6201322955001</v>
      </c>
      <c r="AO104">
        <v>1678.069999934</v>
      </c>
      <c r="AP104">
        <v>1744.0904172252999</v>
      </c>
      <c r="AQ104">
        <v>1810.5885556157</v>
      </c>
      <c r="AR104">
        <v>1877.4709278206999</v>
      </c>
      <c r="AS104">
        <v>1944.6412482517001</v>
      </c>
      <c r="AT104">
        <v>2011.9969467272001</v>
      </c>
      <c r="AU104">
        <v>2079.423691</v>
      </c>
      <c r="AV104">
        <v>2146.7869193666002</v>
      </c>
      <c r="AW104">
        <v>2213.9188119134001</v>
      </c>
      <c r="AX104">
        <v>2280.5982102430999</v>
      </c>
      <c r="AY104">
        <v>2346.5195057916999</v>
      </c>
      <c r="AZ104">
        <v>2411.2438515647</v>
      </c>
      <c r="BA104">
        <v>2456.5790689442001</v>
      </c>
      <c r="BB104">
        <v>2506.6967981901998</v>
      </c>
      <c r="BC104">
        <v>2560.1221201351</v>
      </c>
      <c r="BD104">
        <v>2615.7688102707002</v>
      </c>
      <c r="BE104">
        <v>2672.8478088923998</v>
      </c>
      <c r="BF104">
        <v>2730.7793140275999</v>
      </c>
      <c r="BG104">
        <v>2789.1206643572</v>
      </c>
      <c r="BH104">
        <v>2847.5119414975002</v>
      </c>
      <c r="BI104">
        <v>2905.6391173099</v>
      </c>
    </row>
    <row r="105" spans="1:61" x14ac:dyDescent="0.15">
      <c r="A105" t="s">
        <v>310</v>
      </c>
      <c r="B105">
        <v>1.8393629999999999E-3</v>
      </c>
      <c r="C105">
        <v>2.4165001999999999E-3</v>
      </c>
      <c r="D105">
        <v>3.0932389999999998E-3</v>
      </c>
      <c r="E105">
        <v>3.8737594999999998E-3</v>
      </c>
      <c r="F105">
        <v>4.7605918999999997E-3</v>
      </c>
      <c r="G105">
        <v>5.7539773999999997E-3</v>
      </c>
      <c r="H105">
        <v>6.8513013999999999E-3</v>
      </c>
      <c r="I105">
        <v>8.0466532E-3</v>
      </c>
      <c r="J105">
        <v>9.3305408999999999E-3</v>
      </c>
      <c r="K105">
        <v>1.06897703E-2</v>
      </c>
      <c r="L105">
        <v>1.2107479500000001E-2</v>
      </c>
      <c r="M105">
        <v>1.35633113E-2</v>
      </c>
      <c r="N105">
        <v>1.5033698099999999E-2</v>
      </c>
      <c r="O105">
        <v>1.6492230600000001E-2</v>
      </c>
      <c r="P105">
        <v>1.7910082599999998E-2</v>
      </c>
      <c r="Q105">
        <v>1.92564652E-2</v>
      </c>
      <c r="R105">
        <v>2.04990899E-2</v>
      </c>
      <c r="S105">
        <v>2.1604622E-2</v>
      </c>
      <c r="T105">
        <v>2.2539116500000001E-2</v>
      </c>
      <c r="U105">
        <v>2.3229827599999999E-2</v>
      </c>
      <c r="V105">
        <v>2.36586635E-2</v>
      </c>
      <c r="W105">
        <v>2.3874850900000001E-2</v>
      </c>
      <c r="X105">
        <v>2.3922530399999999E-2</v>
      </c>
      <c r="Y105">
        <v>2.3840024000000001E-2</v>
      </c>
      <c r="Z105">
        <v>2.36597809E-2</v>
      </c>
      <c r="AA105">
        <v>2.34087147E-2</v>
      </c>
      <c r="AB105">
        <v>2.3108747200000002E-2</v>
      </c>
      <c r="AC105">
        <v>2.27774351E-2</v>
      </c>
      <c r="AD105">
        <v>2.2428605899999999E-2</v>
      </c>
      <c r="AE105">
        <v>2.20729603E-2</v>
      </c>
      <c r="AF105">
        <v>2.1379386399999999E-2</v>
      </c>
      <c r="AG105">
        <v>2.04250248E-2</v>
      </c>
      <c r="AH105">
        <v>1.9278374099999999E-2</v>
      </c>
      <c r="AI105">
        <v>1.7998557500000002E-2</v>
      </c>
      <c r="AJ105">
        <v>1.6635441000000001E-2</v>
      </c>
      <c r="AK105">
        <v>1.5230249899999999E-2</v>
      </c>
      <c r="AL105">
        <v>1.3816443100000001E-2</v>
      </c>
      <c r="AM105">
        <v>1.24206908E-2</v>
      </c>
      <c r="AN105">
        <v>1.10638561E-2</v>
      </c>
      <c r="AO105">
        <v>9.7619218000000001E-3</v>
      </c>
      <c r="AP105">
        <v>8.5268324E-3</v>
      </c>
      <c r="AQ105">
        <v>7.3672356E-3</v>
      </c>
      <c r="AR105">
        <v>6.2891218999999998E-3</v>
      </c>
      <c r="AS105">
        <v>5.2963658000000002E-3</v>
      </c>
      <c r="AT105">
        <v>4.3911782E-3</v>
      </c>
      <c r="AU105">
        <v>3.5744778999999998E-3</v>
      </c>
      <c r="AV105">
        <v>2.8461938000000002E-3</v>
      </c>
      <c r="AW105">
        <v>2.2055071999999998E-3</v>
      </c>
      <c r="AX105">
        <v>1.6510432999999999E-3</v>
      </c>
      <c r="AY105">
        <v>1.1810181000000001E-3</v>
      </c>
      <c r="AZ105">
        <v>7.9334830000000003E-4</v>
      </c>
      <c r="BA105">
        <v>4.8572490000000002E-4</v>
      </c>
      <c r="BB105">
        <v>2.8415740000000002E-4</v>
      </c>
      <c r="BC105">
        <v>1.7568670000000001E-4</v>
      </c>
      <c r="BD105">
        <v>1.3599740000000001E-4</v>
      </c>
      <c r="BE105">
        <v>1.5320979999999999E-4</v>
      </c>
      <c r="BF105">
        <v>2.439323E-4</v>
      </c>
      <c r="BG105">
        <v>4.6329429999999999E-4</v>
      </c>
      <c r="BH105">
        <v>9.0907729999999999E-4</v>
      </c>
      <c r="BI105">
        <v>1.7194891000000001E-3</v>
      </c>
    </row>
    <row r="106" spans="1:61" x14ac:dyDescent="0.15">
      <c r="A106" t="s">
        <v>311</v>
      </c>
      <c r="B106">
        <v>0.11695035400000001</v>
      </c>
      <c r="C106">
        <v>0.18301553919999999</v>
      </c>
      <c r="D106">
        <v>0.27650752699999998</v>
      </c>
      <c r="E106">
        <v>0.40516740429999998</v>
      </c>
      <c r="F106">
        <v>0.57775666979999996</v>
      </c>
      <c r="G106">
        <v>0.80393524900000002</v>
      </c>
      <c r="H106">
        <v>1.0939945866</v>
      </c>
      <c r="I106">
        <v>1.4584826297</v>
      </c>
      <c r="J106">
        <v>1.9077259025</v>
      </c>
      <c r="K106">
        <v>2.4512604292</v>
      </c>
      <c r="L106">
        <v>3.0971880120000002</v>
      </c>
      <c r="M106">
        <v>3.8514769604999999</v>
      </c>
      <c r="N106">
        <v>4.7172266986000002</v>
      </c>
      <c r="O106">
        <v>5.6939137539000004</v>
      </c>
      <c r="P106">
        <v>6.7766324609000002</v>
      </c>
      <c r="Q106">
        <v>7.9553371975999996</v>
      </c>
      <c r="R106">
        <v>9.21408381</v>
      </c>
      <c r="S106">
        <v>10.530255520300001</v>
      </c>
      <c r="T106">
        <v>11.873742223200001</v>
      </c>
      <c r="U106">
        <v>13.184109530100001</v>
      </c>
      <c r="V106">
        <v>14.421785938499999</v>
      </c>
      <c r="W106">
        <v>15.600549428500001</v>
      </c>
      <c r="X106">
        <v>16.7227488704</v>
      </c>
      <c r="Y106">
        <v>17.7927842719</v>
      </c>
      <c r="Z106">
        <v>18.816483590499999</v>
      </c>
      <c r="AA106">
        <v>19.800663473099998</v>
      </c>
      <c r="AB106">
        <v>20.752884845699999</v>
      </c>
      <c r="AC106">
        <v>21.681422117299999</v>
      </c>
      <c r="AD106">
        <v>22.595481365200001</v>
      </c>
      <c r="AE106">
        <v>23.5057255748</v>
      </c>
      <c r="AF106">
        <v>23.965155554900001</v>
      </c>
      <c r="AG106">
        <v>24.069014045500001</v>
      </c>
      <c r="AH106">
        <v>23.851237992600002</v>
      </c>
      <c r="AI106">
        <v>23.3483430922</v>
      </c>
      <c r="AJ106">
        <v>22.597749819600001</v>
      </c>
      <c r="AK106">
        <v>21.636597142500001</v>
      </c>
      <c r="AL106">
        <v>20.5009300169</v>
      </c>
      <c r="AM106">
        <v>19.2251699282</v>
      </c>
      <c r="AN106">
        <v>17.841797032100001</v>
      </c>
      <c r="AO106">
        <v>16.381188077000001</v>
      </c>
      <c r="AP106">
        <v>14.871566700100001</v>
      </c>
      <c r="AQ106">
        <v>13.3390325437</v>
      </c>
      <c r="AR106">
        <v>11.8076434606</v>
      </c>
      <c r="AS106">
        <v>10.299531350600001</v>
      </c>
      <c r="AT106">
        <v>8.8350371030999995</v>
      </c>
      <c r="AU106">
        <v>7.4328539714000001</v>
      </c>
      <c r="AV106">
        <v>6.1101715183999996</v>
      </c>
      <c r="AW106">
        <v>4.8828138847</v>
      </c>
      <c r="AX106">
        <v>3.7653663292999999</v>
      </c>
      <c r="AY106">
        <v>2.7712821077999998</v>
      </c>
      <c r="AZ106">
        <v>1.9129563194000001</v>
      </c>
      <c r="BA106">
        <v>1.1932217388999999</v>
      </c>
      <c r="BB106">
        <v>0.7122963954</v>
      </c>
      <c r="BC106">
        <v>0.4497792934</v>
      </c>
      <c r="BD106">
        <v>0.35573782799999998</v>
      </c>
      <c r="BE106">
        <v>0.40950645559999999</v>
      </c>
      <c r="BF106">
        <v>0.66612540409999998</v>
      </c>
      <c r="BG106">
        <v>1.2921837889000001</v>
      </c>
      <c r="BH106">
        <v>2.5886084356999999</v>
      </c>
      <c r="BI106">
        <v>4.9962148538999998</v>
      </c>
    </row>
    <row r="107" spans="1:61" x14ac:dyDescent="0.15">
      <c r="A107" t="s">
        <v>312</v>
      </c>
      <c r="B107">
        <v>63.465036465099999</v>
      </c>
      <c r="C107">
        <v>75.552770329099999</v>
      </c>
      <c r="D107">
        <v>89.114426330499995</v>
      </c>
      <c r="E107">
        <v>104.18764574710001</v>
      </c>
      <c r="F107">
        <v>120.7846040734</v>
      </c>
      <c r="G107">
        <v>138.91424443880001</v>
      </c>
      <c r="H107">
        <v>158.5829076025</v>
      </c>
      <c r="I107">
        <v>179.7948405459</v>
      </c>
      <c r="J107">
        <v>202.55265049389999</v>
      </c>
      <c r="K107">
        <v>226.85772936949999</v>
      </c>
      <c r="L107">
        <v>252.7106381502</v>
      </c>
      <c r="M107">
        <v>280.11140409500001</v>
      </c>
      <c r="N107">
        <v>309.05964040150002</v>
      </c>
      <c r="O107">
        <v>339.55433566289997</v>
      </c>
      <c r="P107">
        <v>371.59306149949998</v>
      </c>
      <c r="Q107">
        <v>405.17018266039997</v>
      </c>
      <c r="R107">
        <v>440.27337514530001</v>
      </c>
      <c r="S107">
        <v>476.87727896950003</v>
      </c>
      <c r="T107">
        <v>514.93227540450005</v>
      </c>
      <c r="U107">
        <v>554.36678958590005</v>
      </c>
      <c r="V107">
        <v>595.15558573839996</v>
      </c>
      <c r="W107">
        <v>637.82968430890003</v>
      </c>
      <c r="X107">
        <v>682.31487851300005</v>
      </c>
      <c r="Y107">
        <v>728.54808528609999</v>
      </c>
      <c r="Z107">
        <v>776.47759324729998</v>
      </c>
      <c r="AA107">
        <v>826.06651574449995</v>
      </c>
      <c r="AB107">
        <v>877.30033392229996</v>
      </c>
      <c r="AC107">
        <v>930.20021072700001</v>
      </c>
      <c r="AD107">
        <v>984.84481444389996</v>
      </c>
      <c r="AE107">
        <v>1041.4047004192</v>
      </c>
      <c r="AF107">
        <v>1096.9816812444001</v>
      </c>
      <c r="AG107">
        <v>1154.3390578030001</v>
      </c>
      <c r="AH107">
        <v>1213.3505012126</v>
      </c>
      <c r="AI107">
        <v>1273.8857868317</v>
      </c>
      <c r="AJ107">
        <v>1335.8122731610999</v>
      </c>
      <c r="AK107">
        <v>1398.9965077319</v>
      </c>
      <c r="AL107">
        <v>1463.3057148152</v>
      </c>
      <c r="AM107">
        <v>1528.6090215214999</v>
      </c>
      <c r="AN107">
        <v>1594.7783352634001</v>
      </c>
      <c r="AO107">
        <v>1661.688811857</v>
      </c>
      <c r="AP107">
        <v>1729.2188505252</v>
      </c>
      <c r="AQ107">
        <v>1797.2495230720001</v>
      </c>
      <c r="AR107">
        <v>1865.6632843601999</v>
      </c>
      <c r="AS107">
        <v>1934.3417169011</v>
      </c>
      <c r="AT107">
        <v>2003.1619096241</v>
      </c>
      <c r="AU107">
        <v>2071.9908370285002</v>
      </c>
      <c r="AV107">
        <v>2140.6767478482002</v>
      </c>
      <c r="AW107">
        <v>2209.0359980286999</v>
      </c>
      <c r="AX107">
        <v>2276.8328439137999</v>
      </c>
      <c r="AY107">
        <v>2343.7482236839001</v>
      </c>
      <c r="AZ107">
        <v>2409.3308952452999</v>
      </c>
      <c r="BA107">
        <v>2455.3858472053998</v>
      </c>
      <c r="BB107">
        <v>2505.9845017947</v>
      </c>
      <c r="BC107">
        <v>2559.6723408417001</v>
      </c>
      <c r="BD107">
        <v>2615.4130724428001</v>
      </c>
      <c r="BE107">
        <v>2672.4383024367999</v>
      </c>
      <c r="BF107">
        <v>2730.1131886234998</v>
      </c>
      <c r="BG107">
        <v>2787.8284805683002</v>
      </c>
      <c r="BH107">
        <v>2844.9233330617999</v>
      </c>
      <c r="BI107">
        <v>2900.6429024559998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4.8600500000000002E-4</v>
      </c>
      <c r="C109">
        <v>6.2051494700000001E-2</v>
      </c>
      <c r="D109">
        <v>9.5168588499999998E-2</v>
      </c>
      <c r="E109">
        <v>0.14308633670000001</v>
      </c>
      <c r="F109">
        <v>0.2107586602</v>
      </c>
      <c r="G109">
        <v>0.30418893149999998</v>
      </c>
      <c r="H109">
        <v>0.43048546119999997</v>
      </c>
      <c r="I109">
        <v>0.59787959570000004</v>
      </c>
      <c r="J109">
        <v>0.81569813410000003</v>
      </c>
      <c r="K109">
        <v>1.0942832648</v>
      </c>
      <c r="L109">
        <v>1.4448555578</v>
      </c>
      <c r="M109">
        <v>1.8793183885</v>
      </c>
      <c r="N109">
        <v>2.4100052748</v>
      </c>
      <c r="O109">
        <v>3.0493746154000001</v>
      </c>
      <c r="P109">
        <v>3.8096582423999998</v>
      </c>
      <c r="Q109">
        <v>4.7024717004000003</v>
      </c>
      <c r="R109">
        <v>5.7383916786000002</v>
      </c>
      <c r="S109">
        <v>6.9265001340000003</v>
      </c>
      <c r="T109">
        <v>8.2738771921000005</v>
      </c>
      <c r="U109">
        <v>9.5411868628000001</v>
      </c>
      <c r="V109">
        <v>9.5474016752999997</v>
      </c>
      <c r="W109">
        <v>9.5370242376000007</v>
      </c>
      <c r="X109">
        <v>9.5097600449000002</v>
      </c>
      <c r="Y109">
        <v>9.4658392469999999</v>
      </c>
      <c r="Z109">
        <v>9.4058837752999995</v>
      </c>
      <c r="AA109">
        <v>9.3308363719000003</v>
      </c>
      <c r="AB109">
        <v>9.2419392767000001</v>
      </c>
      <c r="AC109">
        <v>9.1407585992999998</v>
      </c>
      <c r="AD109">
        <v>9.0292568610000004</v>
      </c>
      <c r="AE109">
        <v>14.8450382753</v>
      </c>
      <c r="AF109">
        <v>14.5906794523</v>
      </c>
      <c r="AG109">
        <v>14.32524939</v>
      </c>
      <c r="AH109">
        <v>14.0493503646</v>
      </c>
      <c r="AI109">
        <v>13.7637291359</v>
      </c>
      <c r="AJ109">
        <v>13.469236733500001</v>
      </c>
      <c r="AK109">
        <v>13.166800784199999</v>
      </c>
      <c r="AL109">
        <v>12.857403682399999</v>
      </c>
      <c r="AM109">
        <v>12.542063372399999</v>
      </c>
      <c r="AN109">
        <v>12.2218153528</v>
      </c>
      <c r="AO109">
        <v>11.897695433399999</v>
      </c>
      <c r="AP109">
        <v>11.5707231178</v>
      </c>
      <c r="AQ109">
        <v>11.241885523100001</v>
      </c>
      <c r="AR109">
        <v>10.9121215936</v>
      </c>
      <c r="AS109">
        <v>10.5823061353</v>
      </c>
      <c r="AT109">
        <v>10.253232836700001</v>
      </c>
      <c r="AU109">
        <v>9.9255949782999995</v>
      </c>
      <c r="AV109">
        <v>9.5999619240000005</v>
      </c>
      <c r="AW109">
        <v>9.2767485212</v>
      </c>
      <c r="AX109">
        <v>8.9561730937000004</v>
      </c>
      <c r="AY109">
        <v>8.6381974685999996</v>
      </c>
      <c r="AZ109">
        <v>8.3224381868999995</v>
      </c>
      <c r="BA109">
        <v>6.6652629564000003</v>
      </c>
      <c r="BB109">
        <v>5.2807798580999998</v>
      </c>
      <c r="BC109">
        <v>4.0860112808000002</v>
      </c>
      <c r="BD109">
        <v>2.9994577270999998</v>
      </c>
      <c r="BE109">
        <v>2.0044412988000002</v>
      </c>
      <c r="BF109">
        <v>1.1447715155</v>
      </c>
      <c r="BG109">
        <v>0.49534573450000002</v>
      </c>
      <c r="BH109">
        <v>0.1156526197</v>
      </c>
      <c r="BI109">
        <v>8.5389000000000005E-6</v>
      </c>
    </row>
    <row r="110" spans="1:61" x14ac:dyDescent="0.15">
      <c r="A110" t="s">
        <v>315</v>
      </c>
      <c r="B110">
        <v>63.4645504601</v>
      </c>
      <c r="C110">
        <v>75.490718834399999</v>
      </c>
      <c r="D110">
        <v>89.019257741999994</v>
      </c>
      <c r="E110">
        <v>104.0445594104</v>
      </c>
      <c r="F110">
        <v>120.5738454132</v>
      </c>
      <c r="G110">
        <v>138.61005550729999</v>
      </c>
      <c r="H110">
        <v>158.15242214130001</v>
      </c>
      <c r="I110">
        <v>179.19696095020001</v>
      </c>
      <c r="J110">
        <v>201.7369523598</v>
      </c>
      <c r="K110">
        <v>225.76344610460001</v>
      </c>
      <c r="L110">
        <v>251.2657825924</v>
      </c>
      <c r="M110">
        <v>278.23208570650002</v>
      </c>
      <c r="N110">
        <v>306.64963512669999</v>
      </c>
      <c r="O110">
        <v>336.50496104749999</v>
      </c>
      <c r="P110">
        <v>367.78340325699997</v>
      </c>
      <c r="Q110">
        <v>400.46771095989999</v>
      </c>
      <c r="R110">
        <v>434.5349834667</v>
      </c>
      <c r="S110">
        <v>469.95077883549999</v>
      </c>
      <c r="T110">
        <v>506.65839821230003</v>
      </c>
      <c r="U110">
        <v>544.82560272299997</v>
      </c>
      <c r="V110">
        <v>585.6081840631</v>
      </c>
      <c r="W110">
        <v>628.29266007119998</v>
      </c>
      <c r="X110">
        <v>672.80511846809998</v>
      </c>
      <c r="Y110">
        <v>719.08224603910003</v>
      </c>
      <c r="Z110">
        <v>767.07170947199995</v>
      </c>
      <c r="AA110">
        <v>816.73567937259998</v>
      </c>
      <c r="AB110">
        <v>868.05839464559995</v>
      </c>
      <c r="AC110">
        <v>921.05945212769996</v>
      </c>
      <c r="AD110">
        <v>975.81555758290006</v>
      </c>
      <c r="AE110">
        <v>1026.5596621438999</v>
      </c>
      <c r="AF110">
        <v>1082.3910017921</v>
      </c>
      <c r="AG110">
        <v>1140.0138084130001</v>
      </c>
      <c r="AH110">
        <v>1199.3011508479999</v>
      </c>
      <c r="AI110">
        <v>1260.1220576958001</v>
      </c>
      <c r="AJ110">
        <v>1322.3430364276001</v>
      </c>
      <c r="AK110">
        <v>1385.8297069478001</v>
      </c>
      <c r="AL110">
        <v>1450.4483111328</v>
      </c>
      <c r="AM110">
        <v>1516.0669581490999</v>
      </c>
      <c r="AN110">
        <v>1582.5565199105999</v>
      </c>
      <c r="AO110">
        <v>1649.7911164236</v>
      </c>
      <c r="AP110">
        <v>1717.6481274073999</v>
      </c>
      <c r="AQ110">
        <v>1786.0076375489</v>
      </c>
      <c r="AR110">
        <v>1854.7511627665999</v>
      </c>
      <c r="AS110">
        <v>1923.7594107657001</v>
      </c>
      <c r="AT110">
        <v>1992.9086767874001</v>
      </c>
      <c r="AU110">
        <v>2062.0652420502001</v>
      </c>
      <c r="AV110">
        <v>2131.0767859242001</v>
      </c>
      <c r="AW110">
        <v>2199.7592495075</v>
      </c>
      <c r="AX110">
        <v>2267.8766708201001</v>
      </c>
      <c r="AY110">
        <v>2335.1100262151999</v>
      </c>
      <c r="AZ110">
        <v>2401.0084570583999</v>
      </c>
      <c r="BA110">
        <v>2448.7205842489002</v>
      </c>
      <c r="BB110">
        <v>2500.7037219366998</v>
      </c>
      <c r="BC110">
        <v>2555.5863295609001</v>
      </c>
      <c r="BD110">
        <v>2612.4136147157001</v>
      </c>
      <c r="BE110">
        <v>2670.4338611379999</v>
      </c>
      <c r="BF110">
        <v>2728.9684171079998</v>
      </c>
      <c r="BG110">
        <v>2787.3331348338002</v>
      </c>
      <c r="BH110">
        <v>2844.8076804420998</v>
      </c>
      <c r="BI110">
        <v>2900.642893917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36.853838061899999</v>
      </c>
      <c r="C112">
        <v>33.790455077099999</v>
      </c>
      <c r="D112">
        <v>35.886574937699997</v>
      </c>
      <c r="E112">
        <v>37.836688907099997</v>
      </c>
      <c r="F112">
        <v>39.536954761600001</v>
      </c>
      <c r="G112">
        <v>40.8960563503</v>
      </c>
      <c r="H112">
        <v>41.834728497999997</v>
      </c>
      <c r="I112">
        <v>42.285283077800003</v>
      </c>
      <c r="J112">
        <v>42.1911660791</v>
      </c>
      <c r="K112">
        <v>41.506545555599999</v>
      </c>
      <c r="L112">
        <v>40.195914564699997</v>
      </c>
      <c r="M112">
        <v>38.233688499899998</v>
      </c>
      <c r="N112">
        <v>35.6037775008</v>
      </c>
      <c r="O112">
        <v>32.299119151799999</v>
      </c>
      <c r="P112">
        <v>28.3211672652</v>
      </c>
      <c r="Q112">
        <v>23.679337810500002</v>
      </c>
      <c r="R112">
        <v>18.390437663099998</v>
      </c>
      <c r="S112">
        <v>12.478127713899999</v>
      </c>
      <c r="T112">
        <v>5.9725414347000001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-30.2201198508</v>
      </c>
      <c r="AF112">
        <v>-30.464980755599999</v>
      </c>
      <c r="AG112">
        <v>-30.678557666100001</v>
      </c>
      <c r="AH112">
        <v>-30.859852308099999</v>
      </c>
      <c r="AI112">
        <v>-31.008203167400001</v>
      </c>
      <c r="AJ112">
        <v>-31.123239820599998</v>
      </c>
      <c r="AK112">
        <v>-31.2048558402</v>
      </c>
      <c r="AL112">
        <v>-31.253188318500001</v>
      </c>
      <c r="AM112">
        <v>-31.268597808399999</v>
      </c>
      <c r="AN112">
        <v>-31.251645739499999</v>
      </c>
      <c r="AO112">
        <v>-31.203068114200001</v>
      </c>
      <c r="AP112">
        <v>-31.123744973800001</v>
      </c>
      <c r="AQ112">
        <v>-31.0146651441</v>
      </c>
      <c r="AR112">
        <v>-30.876885282</v>
      </c>
      <c r="AS112">
        <v>-30.711481404200001</v>
      </c>
      <c r="AT112">
        <v>-30.519489702800001</v>
      </c>
      <c r="AU112">
        <v>-30.3018314746</v>
      </c>
      <c r="AV112">
        <v>-30.059214155199999</v>
      </c>
      <c r="AW112">
        <v>-29.791995956600001</v>
      </c>
      <c r="AX112">
        <v>-29.499994638299999</v>
      </c>
      <c r="AY112">
        <v>-29.182209965199998</v>
      </c>
      <c r="AZ112">
        <v>-28.836409182699999</v>
      </c>
      <c r="BA112">
        <v>-17.904025215000001</v>
      </c>
      <c r="BB112">
        <v>-7.3768361965000002</v>
      </c>
      <c r="BC112">
        <v>3.2994871592999999</v>
      </c>
      <c r="BD112">
        <v>15.136355246500001</v>
      </c>
      <c r="BE112">
        <v>29.036718488399998</v>
      </c>
      <c r="BF112">
        <v>45.642869972900002</v>
      </c>
      <c r="BG112">
        <v>65.327013897900002</v>
      </c>
      <c r="BH112">
        <v>88.454633758499995</v>
      </c>
      <c r="BI112">
        <v>122.0017847008</v>
      </c>
    </row>
    <row r="113" spans="1:61" x14ac:dyDescent="0.15">
      <c r="A113" t="s">
        <v>317</v>
      </c>
      <c r="B113">
        <v>33.553838061900002</v>
      </c>
      <c r="C113">
        <v>31.150455077099998</v>
      </c>
      <c r="D113">
        <v>33.774574937700002</v>
      </c>
      <c r="E113">
        <v>36.147088907099999</v>
      </c>
      <c r="F113">
        <v>38.185274761599999</v>
      </c>
      <c r="G113">
        <v>39.814712350299999</v>
      </c>
      <c r="H113">
        <v>40.969653297999997</v>
      </c>
      <c r="I113">
        <v>41.593222917799999</v>
      </c>
      <c r="J113">
        <v>41.637517951100001</v>
      </c>
      <c r="K113">
        <v>41.063627053200001</v>
      </c>
      <c r="L113">
        <v>39.841579762800002</v>
      </c>
      <c r="M113">
        <v>37.950220658299997</v>
      </c>
      <c r="N113">
        <v>35.377003227499998</v>
      </c>
      <c r="O113">
        <v>32.117699733199998</v>
      </c>
      <c r="P113">
        <v>28.1760317303</v>
      </c>
      <c r="Q113">
        <v>23.563229382599999</v>
      </c>
      <c r="R113">
        <v>18.297550920700001</v>
      </c>
      <c r="S113">
        <v>12.403818319999999</v>
      </c>
      <c r="T113">
        <v>5.9130939196999996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-30.2252263534</v>
      </c>
      <c r="AF113">
        <v>-30.4690659577</v>
      </c>
      <c r="AG113">
        <v>-30.681825827800001</v>
      </c>
      <c r="AH113">
        <v>-30.8624668374</v>
      </c>
      <c r="AI113">
        <v>-31.010294790900002</v>
      </c>
      <c r="AJ113">
        <v>-31.124913119399999</v>
      </c>
      <c r="AK113">
        <v>-31.206194479200001</v>
      </c>
      <c r="AL113">
        <v>-31.254259229700001</v>
      </c>
      <c r="AM113">
        <v>-31.269454537400001</v>
      </c>
      <c r="AN113">
        <v>-31.252331122600001</v>
      </c>
      <c r="AO113">
        <v>-31.2036164208</v>
      </c>
      <c r="AP113">
        <v>-31.124183619099998</v>
      </c>
      <c r="AQ113">
        <v>-31.015016060299999</v>
      </c>
      <c r="AR113">
        <v>-30.877166014899998</v>
      </c>
      <c r="AS113">
        <v>-30.711705990599999</v>
      </c>
      <c r="AT113">
        <v>-30.519669371900001</v>
      </c>
      <c r="AU113">
        <v>-30.3019752099</v>
      </c>
      <c r="AV113">
        <v>-30.059329143500001</v>
      </c>
      <c r="AW113">
        <v>-29.792087947199999</v>
      </c>
      <c r="AX113">
        <v>-29.5000682308</v>
      </c>
      <c r="AY113">
        <v>-29.182268839100001</v>
      </c>
      <c r="AZ113">
        <v>-28.836456281899999</v>
      </c>
      <c r="BA113">
        <v>-17.904062894300001</v>
      </c>
      <c r="BB113">
        <v>-7.3768663399000003</v>
      </c>
      <c r="BC113">
        <v>3.2994630444999999</v>
      </c>
      <c r="BD113">
        <v>15.1363359547</v>
      </c>
      <c r="BE113">
        <v>29.036703055</v>
      </c>
      <c r="BF113">
        <v>45.642857626100003</v>
      </c>
      <c r="BG113">
        <v>65.327004020499999</v>
      </c>
      <c r="BH113">
        <v>88.454625856500002</v>
      </c>
      <c r="BI113">
        <v>122.00177837930001</v>
      </c>
    </row>
    <row r="114" spans="1:61" x14ac:dyDescent="0.15">
      <c r="A114" t="s">
        <v>318</v>
      </c>
      <c r="B114">
        <v>0.52772553580000003</v>
      </c>
      <c r="C114">
        <v>0.41130430909999999</v>
      </c>
      <c r="D114">
        <v>0.37782998210000002</v>
      </c>
      <c r="E114">
        <v>0.3455982091</v>
      </c>
      <c r="F114">
        <v>0.31463852980000001</v>
      </c>
      <c r="G114">
        <v>0.28496443649999997</v>
      </c>
      <c r="H114">
        <v>0.25657845769999998</v>
      </c>
      <c r="I114">
        <v>0.2294756432</v>
      </c>
      <c r="J114">
        <v>0.20364590290000001</v>
      </c>
      <c r="K114">
        <v>0.17907552199999999</v>
      </c>
      <c r="L114">
        <v>0.15574808779999999</v>
      </c>
      <c r="M114">
        <v>0.13364500500000001</v>
      </c>
      <c r="N114">
        <v>0.11274573409999999</v>
      </c>
      <c r="O114">
        <v>9.3027842400000005E-2</v>
      </c>
      <c r="P114">
        <v>7.4466935900000003E-2</v>
      </c>
      <c r="Q114">
        <v>5.7036489500000002E-2</v>
      </c>
      <c r="R114">
        <v>4.0707589400000001E-2</v>
      </c>
      <c r="S114">
        <v>2.5448556800000001E-2</v>
      </c>
      <c r="T114">
        <v>1.12244236E-2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-7.2882095000000001E-3</v>
      </c>
      <c r="BB114">
        <v>-2.9428634000000001E-3</v>
      </c>
      <c r="BC114">
        <v>1.2887913E-3</v>
      </c>
      <c r="BD114">
        <v>5.7865725E-3</v>
      </c>
      <c r="BE114">
        <v>1.0863582599999999E-2</v>
      </c>
      <c r="BF114">
        <v>1.6714224199999999E-2</v>
      </c>
      <c r="BG114">
        <v>2.3422078799999999E-2</v>
      </c>
      <c r="BH114">
        <v>3.1063829599999999E-2</v>
      </c>
      <c r="BI114">
        <v>4.1987932200000001E-2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16.209311925200002</v>
      </c>
      <c r="C116">
        <v>19.146010516400001</v>
      </c>
      <c r="D116">
        <v>22.466887953699999</v>
      </c>
      <c r="E116">
        <v>26.162742374400001</v>
      </c>
      <c r="F116">
        <v>30.2422373512</v>
      </c>
      <c r="G116">
        <v>34.714053505099997</v>
      </c>
      <c r="H116">
        <v>39.586836547799997</v>
      </c>
      <c r="I116">
        <v>44.869090605499999</v>
      </c>
      <c r="J116">
        <v>50.569023508699999</v>
      </c>
      <c r="K116">
        <v>56.694322153900004</v>
      </c>
      <c r="L116">
        <v>63.251803336999998</v>
      </c>
      <c r="M116">
        <v>70.2468422667</v>
      </c>
      <c r="N116">
        <v>77.682411450000004</v>
      </c>
      <c r="O116">
        <v>85.557446170600002</v>
      </c>
      <c r="P116">
        <v>93.8640571177</v>
      </c>
      <c r="Q116">
        <v>102.58277775480001</v>
      </c>
      <c r="R116">
        <v>111.6744678364</v>
      </c>
      <c r="S116">
        <v>121.0665220687</v>
      </c>
      <c r="T116">
        <v>130.629336919</v>
      </c>
      <c r="U116">
        <v>140.39819271600001</v>
      </c>
      <c r="V116">
        <v>151.38303353910001</v>
      </c>
      <c r="W116">
        <v>162.94947910339999</v>
      </c>
      <c r="X116">
        <v>175.09630523620001</v>
      </c>
      <c r="Y116">
        <v>187.83227266680001</v>
      </c>
      <c r="Z116">
        <v>201.1823164029</v>
      </c>
      <c r="AA116">
        <v>215.19813181289999</v>
      </c>
      <c r="AB116">
        <v>229.97563885400001</v>
      </c>
      <c r="AC116">
        <v>245.68321091760001</v>
      </c>
      <c r="AD116">
        <v>262.60651394069998</v>
      </c>
      <c r="AE116">
        <v>274.41212271879999</v>
      </c>
      <c r="AF116">
        <v>289.98291741790001</v>
      </c>
      <c r="AG116">
        <v>306.11278981729998</v>
      </c>
      <c r="AH116">
        <v>322.76660639200003</v>
      </c>
      <c r="AI116">
        <v>339.90720666070001</v>
      </c>
      <c r="AJ116">
        <v>357.4962296429</v>
      </c>
      <c r="AK116">
        <v>375.49480187749998</v>
      </c>
      <c r="AL116">
        <v>393.86402921569999</v>
      </c>
      <c r="AM116">
        <v>412.565233976</v>
      </c>
      <c r="AN116">
        <v>431.55987184719999</v>
      </c>
      <c r="AO116">
        <v>450.80903195479999</v>
      </c>
      <c r="AP116">
        <v>470.27237298239999</v>
      </c>
      <c r="AQ116">
        <v>489.9062629741</v>
      </c>
      <c r="AR116">
        <v>509.6607692723</v>
      </c>
      <c r="AS116">
        <v>529.47494205340001</v>
      </c>
      <c r="AT116">
        <v>549.26953210479996</v>
      </c>
      <c r="AU116">
        <v>568.93582438609997</v>
      </c>
      <c r="AV116">
        <v>588.3185197176</v>
      </c>
      <c r="AW116">
        <v>607.18943312190004</v>
      </c>
      <c r="AX116">
        <v>625.20695870489999</v>
      </c>
      <c r="AY116">
        <v>641.85297910140002</v>
      </c>
      <c r="AZ116">
        <v>620.12801208789995</v>
      </c>
      <c r="BA116">
        <v>632.45101182589997</v>
      </c>
      <c r="BB116">
        <v>645.87712023530003</v>
      </c>
      <c r="BC116">
        <v>660.05209836339998</v>
      </c>
      <c r="BD116">
        <v>674.72934419809997</v>
      </c>
      <c r="BE116">
        <v>689.71470585680004</v>
      </c>
      <c r="BF116">
        <v>704.83290243190004</v>
      </c>
      <c r="BG116">
        <v>719.90723350010001</v>
      </c>
      <c r="BH116">
        <v>734.75165256449998</v>
      </c>
      <c r="BI116">
        <v>749.17266796529998</v>
      </c>
    </row>
    <row r="117" spans="1:61" x14ac:dyDescent="0.15">
      <c r="A117" t="s">
        <v>321</v>
      </c>
      <c r="B117">
        <v>135</v>
      </c>
      <c r="C117">
        <v>160.76270962589999</v>
      </c>
      <c r="D117">
        <v>190.6588249893</v>
      </c>
      <c r="E117">
        <v>224.91656933670001</v>
      </c>
      <c r="F117">
        <v>263.62469689980003</v>
      </c>
      <c r="G117">
        <v>306.87893402809999</v>
      </c>
      <c r="H117">
        <v>354.77920927989999</v>
      </c>
      <c r="I117">
        <v>407.42775802680001</v>
      </c>
      <c r="J117">
        <v>464.92746986489999</v>
      </c>
      <c r="K117">
        <v>527.38013922389996</v>
      </c>
      <c r="L117">
        <v>594.8843091796</v>
      </c>
      <c r="M117">
        <v>667.53225241229995</v>
      </c>
      <c r="N117">
        <v>745.40533106049998</v>
      </c>
      <c r="O117">
        <v>828.56645118790004</v>
      </c>
      <c r="P117">
        <v>917.04743461500004</v>
      </c>
      <c r="Q117">
        <v>1010.8276252543</v>
      </c>
      <c r="R117">
        <v>1109.7974932105999</v>
      </c>
      <c r="S117">
        <v>1213.6966609478</v>
      </c>
      <c r="T117">
        <v>1322.0083516664999</v>
      </c>
      <c r="U117">
        <v>1433.7793961707</v>
      </c>
      <c r="V117">
        <v>1548.6233592248</v>
      </c>
      <c r="W117">
        <v>1671.3617750842</v>
      </c>
      <c r="X117">
        <v>1801.6698100865001</v>
      </c>
      <c r="Y117">
        <v>1939.3495323391001</v>
      </c>
      <c r="Z117">
        <v>2084.3278686849999</v>
      </c>
      <c r="AA117">
        <v>2236.6863451943</v>
      </c>
      <c r="AB117">
        <v>2396.7315790380999</v>
      </c>
      <c r="AC117">
        <v>2565.1242243759998</v>
      </c>
      <c r="AD117">
        <v>2743.0962578396998</v>
      </c>
      <c r="AE117">
        <v>2932.8034789951998</v>
      </c>
      <c r="AF117">
        <v>3103.8517399060001</v>
      </c>
      <c r="AG117">
        <v>3282.7080009863998</v>
      </c>
      <c r="AH117">
        <v>3468.9701965889999</v>
      </c>
      <c r="AI117">
        <v>3662.2252433436001</v>
      </c>
      <c r="AJ117">
        <v>3862.0434172454002</v>
      </c>
      <c r="AK117">
        <v>4067.979165664</v>
      </c>
      <c r="AL117">
        <v>4279.5750269201999</v>
      </c>
      <c r="AM117">
        <v>4496.3664037248</v>
      </c>
      <c r="AN117">
        <v>4717.8855676151998</v>
      </c>
      <c r="AO117">
        <v>4943.6636080570997</v>
      </c>
      <c r="AP117">
        <v>5173.2290836955999</v>
      </c>
      <c r="AQ117">
        <v>5406.1019065432001</v>
      </c>
      <c r="AR117">
        <v>5641.7804296654003</v>
      </c>
      <c r="AS117">
        <v>5879.7187722745002</v>
      </c>
      <c r="AT117">
        <v>6119.2898481071998</v>
      </c>
      <c r="AU117">
        <v>6359.7271229329999</v>
      </c>
      <c r="AV117">
        <v>6600.0343907510996</v>
      </c>
      <c r="AW117">
        <v>6838.8469059828003</v>
      </c>
      <c r="AX117">
        <v>7074.2178751233996</v>
      </c>
      <c r="AY117">
        <v>7303.2897066061996</v>
      </c>
      <c r="AZ117">
        <v>7521.7844343610996</v>
      </c>
      <c r="BA117">
        <v>7542.1785510854997</v>
      </c>
      <c r="BB117">
        <v>7615.8360717598998</v>
      </c>
      <c r="BC117">
        <v>7726.4606431900002</v>
      </c>
      <c r="BD117">
        <v>7862.6582370142996</v>
      </c>
      <c r="BE117">
        <v>8016.4677833650003</v>
      </c>
      <c r="BF117">
        <v>8182.2175906832999</v>
      </c>
      <c r="BG117">
        <v>8355.6821772820003</v>
      </c>
      <c r="BH117">
        <v>8533.4829363639001</v>
      </c>
      <c r="BI117">
        <v>8712.6946019161005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15">
      <c r="A120" t="s">
        <v>324</v>
      </c>
      <c r="B120">
        <v>0.14129330400000001</v>
      </c>
      <c r="C120">
        <v>0.14133088329999999</v>
      </c>
      <c r="D120">
        <v>0.14065585559999999</v>
      </c>
      <c r="E120">
        <v>0.13950881449999999</v>
      </c>
      <c r="F120">
        <v>0.13810810840000001</v>
      </c>
      <c r="G120">
        <v>0.13658628619999999</v>
      </c>
      <c r="H120">
        <v>0.13502220370000001</v>
      </c>
      <c r="I120">
        <v>0.13346168950000001</v>
      </c>
      <c r="J120">
        <v>0.1319304986</v>
      </c>
      <c r="K120">
        <v>0.13044233529999999</v>
      </c>
      <c r="L120">
        <v>0.12900381920000001</v>
      </c>
      <c r="M120">
        <v>0.12761760050000001</v>
      </c>
      <c r="N120">
        <v>0.12628439350000001</v>
      </c>
      <c r="O120">
        <v>0.12500442740000001</v>
      </c>
      <c r="P120">
        <v>0.1237786661</v>
      </c>
      <c r="Q120">
        <v>0.12261008</v>
      </c>
      <c r="R120">
        <v>0.1215052643</v>
      </c>
      <c r="S120">
        <v>0.1204767757</v>
      </c>
      <c r="T120">
        <v>0.1195467526</v>
      </c>
      <c r="U120">
        <v>0.1187527664</v>
      </c>
      <c r="V120">
        <v>0.11808759720000001</v>
      </c>
      <c r="W120">
        <v>0.1172870369</v>
      </c>
      <c r="X120">
        <v>0.1163982918</v>
      </c>
      <c r="Y120">
        <v>0.11545224680000001</v>
      </c>
      <c r="Z120">
        <v>0.1144677028</v>
      </c>
      <c r="AA120">
        <v>0.11345361599999999</v>
      </c>
      <c r="AB120">
        <v>0.1124097367</v>
      </c>
      <c r="AC120">
        <v>0.1113257936</v>
      </c>
      <c r="AD120">
        <v>0.11017917720000001</v>
      </c>
      <c r="AE120">
        <v>0.10893097</v>
      </c>
      <c r="AF120">
        <v>0.1083441089</v>
      </c>
      <c r="AG120">
        <v>0.1076923142</v>
      </c>
      <c r="AH120">
        <v>0.1069944395</v>
      </c>
      <c r="AI120">
        <v>0.1062660577</v>
      </c>
      <c r="AJ120">
        <v>0.10552004800000001</v>
      </c>
      <c r="AK120">
        <v>0.10476698969999999</v>
      </c>
      <c r="AL120">
        <v>0.1040154666</v>
      </c>
      <c r="AM120">
        <v>0.10327233500000001</v>
      </c>
      <c r="AN120">
        <v>0.1025429788</v>
      </c>
      <c r="AO120">
        <v>0.10183156459999999</v>
      </c>
      <c r="AP120">
        <v>0.101141302</v>
      </c>
      <c r="AQ120">
        <v>0.1004747184</v>
      </c>
      <c r="AR120">
        <v>9.9833959400000005E-2</v>
      </c>
      <c r="AS120">
        <v>9.9221135700000004E-2</v>
      </c>
      <c r="AT120">
        <v>9.8638747099999993E-2</v>
      </c>
      <c r="AU120">
        <v>9.8090231700000002E-2</v>
      </c>
      <c r="AV120">
        <v>9.7580715100000007E-2</v>
      </c>
      <c r="AW120">
        <v>9.7118074499999998E-2</v>
      </c>
      <c r="AX120">
        <v>9.6714502600000002E-2</v>
      </c>
      <c r="AY120">
        <v>9.6388871299999998E-2</v>
      </c>
      <c r="AZ120">
        <v>9.6170418300000005E-2</v>
      </c>
      <c r="BA120">
        <v>9.7713640099999999E-2</v>
      </c>
      <c r="BB120">
        <v>9.8742808099999996E-2</v>
      </c>
      <c r="BC120">
        <v>9.9403423099999999E-2</v>
      </c>
      <c r="BD120">
        <v>9.9804750400000003E-2</v>
      </c>
      <c r="BE120">
        <v>0.10002589219999999</v>
      </c>
      <c r="BF120">
        <v>0.1001236871</v>
      </c>
      <c r="BG120">
        <v>0.1001397829</v>
      </c>
      <c r="BH120">
        <v>0.1001060867</v>
      </c>
      <c r="BI120">
        <v>0.1000484666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47.255238534900002</v>
      </c>
      <c r="C123">
        <v>56.344708318000002</v>
      </c>
      <c r="D123">
        <v>66.552369788299998</v>
      </c>
      <c r="E123">
        <v>77.881817036000001</v>
      </c>
      <c r="F123">
        <v>90.331608062000001</v>
      </c>
      <c r="G123">
        <v>103.89600200220001</v>
      </c>
      <c r="H123">
        <v>118.5655855935</v>
      </c>
      <c r="I123">
        <v>134.3278703446</v>
      </c>
      <c r="J123">
        <v>151.16792885109999</v>
      </c>
      <c r="K123">
        <v>169.0691239507</v>
      </c>
      <c r="L123">
        <v>188.01397925539999</v>
      </c>
      <c r="M123">
        <v>207.9852434398</v>
      </c>
      <c r="N123">
        <v>228.96722367679999</v>
      </c>
      <c r="O123">
        <v>250.94751487689999</v>
      </c>
      <c r="P123">
        <v>273.91934613929999</v>
      </c>
      <c r="Q123">
        <v>297.88493320510003</v>
      </c>
      <c r="R123">
        <v>322.86051563040002</v>
      </c>
      <c r="S123">
        <v>348.88425676690002</v>
      </c>
      <c r="T123">
        <v>376.0290612933</v>
      </c>
      <c r="U123">
        <v>404.42741000699999</v>
      </c>
      <c r="V123">
        <v>434.22515052400001</v>
      </c>
      <c r="W123">
        <v>465.34318096779998</v>
      </c>
      <c r="X123">
        <v>497.70881323190002</v>
      </c>
      <c r="Y123">
        <v>531.24997337230002</v>
      </c>
      <c r="Z123">
        <v>565.88939306910004</v>
      </c>
      <c r="AA123">
        <v>601.53754755969999</v>
      </c>
      <c r="AB123">
        <v>638.08275579159999</v>
      </c>
      <c r="AC123">
        <v>675.37624121010003</v>
      </c>
      <c r="AD123">
        <v>713.2090436423</v>
      </c>
      <c r="AE123">
        <v>752.14753942510004</v>
      </c>
      <c r="AF123">
        <v>792.40808437429996</v>
      </c>
      <c r="AG123">
        <v>833.90101859569995</v>
      </c>
      <c r="AH123">
        <v>876.53454445600005</v>
      </c>
      <c r="AI123">
        <v>920.21485103520001</v>
      </c>
      <c r="AJ123">
        <v>964.84680678469999</v>
      </c>
      <c r="AK123">
        <v>1010.3349050703</v>
      </c>
      <c r="AL123">
        <v>1056.5842819171</v>
      </c>
      <c r="AM123">
        <v>1103.5017241731</v>
      </c>
      <c r="AN123">
        <v>1150.9966480633</v>
      </c>
      <c r="AO123">
        <v>1198.9820844687999</v>
      </c>
      <c r="AP123">
        <v>1247.375754425</v>
      </c>
      <c r="AQ123">
        <v>1296.1013745748</v>
      </c>
      <c r="AR123">
        <v>1345.0903934943001</v>
      </c>
      <c r="AS123">
        <v>1394.2844687124</v>
      </c>
      <c r="AT123">
        <v>1443.6391446825</v>
      </c>
      <c r="AU123">
        <v>1493.1294176642</v>
      </c>
      <c r="AV123">
        <v>1542.7582662066</v>
      </c>
      <c r="AW123">
        <v>1592.5698163856</v>
      </c>
      <c r="AX123">
        <v>1642.6697121151999</v>
      </c>
      <c r="AY123">
        <v>1693.2570471137999</v>
      </c>
      <c r="AZ123">
        <v>1780.8804449705001</v>
      </c>
      <c r="BA123">
        <v>1816.2695724231</v>
      </c>
      <c r="BB123">
        <v>1854.8266017014</v>
      </c>
      <c r="BC123">
        <v>1895.5342311975</v>
      </c>
      <c r="BD123">
        <v>1937.6842705176</v>
      </c>
      <c r="BE123">
        <v>1980.7191552811</v>
      </c>
      <c r="BF123">
        <v>2024.1355146761</v>
      </c>
      <c r="BG123">
        <v>2067.4259013337</v>
      </c>
      <c r="BH123">
        <v>2110.0560278776002</v>
      </c>
      <c r="BI123">
        <v>2151.4702259516998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6.9106812715999997</v>
      </c>
      <c r="C126">
        <v>7.7797415824999998</v>
      </c>
      <c r="D126">
        <v>8.7430141612999996</v>
      </c>
      <c r="E126">
        <v>9.7997654344999994</v>
      </c>
      <c r="F126">
        <v>10.9498838787</v>
      </c>
      <c r="G126">
        <v>12.193570467800001</v>
      </c>
      <c r="H126">
        <v>13.531129345</v>
      </c>
      <c r="I126">
        <v>14.962833914000001</v>
      </c>
      <c r="J126">
        <v>16.488852285299998</v>
      </c>
      <c r="K126">
        <v>18.109221399500001</v>
      </c>
      <c r="L126">
        <v>19.8238634426</v>
      </c>
      <c r="M126">
        <v>21.6326418427</v>
      </c>
      <c r="N126">
        <v>23.535458660300002</v>
      </c>
      <c r="O126">
        <v>25.5324017049</v>
      </c>
      <c r="P126">
        <v>27.623959876200001</v>
      </c>
      <c r="Q126">
        <v>29.811342012800001</v>
      </c>
      <c r="R126">
        <v>32.096962801099998</v>
      </c>
      <c r="S126">
        <v>34.485207457800001</v>
      </c>
      <c r="T126">
        <v>36.983671069000003</v>
      </c>
      <c r="U126">
        <v>39.605559240300003</v>
      </c>
      <c r="V126">
        <v>42.365124797599996</v>
      </c>
      <c r="W126">
        <v>45.254541873999997</v>
      </c>
      <c r="X126">
        <v>48.266708314600002</v>
      </c>
      <c r="Y126">
        <v>51.394637944400003</v>
      </c>
      <c r="Z126">
        <v>54.630873688400001</v>
      </c>
      <c r="AA126">
        <v>57.966794338100001</v>
      </c>
      <c r="AB126">
        <v>61.391658786199997</v>
      </c>
      <c r="AC126">
        <v>64.891174755899996</v>
      </c>
      <c r="AD126">
        <v>68.445293832800004</v>
      </c>
      <c r="AE126">
        <v>72.108330262600006</v>
      </c>
      <c r="AF126">
        <v>75.900823884499999</v>
      </c>
      <c r="AG126">
        <v>79.813958939299994</v>
      </c>
      <c r="AH126">
        <v>83.838750383800004</v>
      </c>
      <c r="AI126">
        <v>87.966047793499996</v>
      </c>
      <c r="AJ126">
        <v>92.186595619800002</v>
      </c>
      <c r="AK126">
        <v>96.491119033199993</v>
      </c>
      <c r="AL126">
        <v>100.8704177221</v>
      </c>
      <c r="AM126">
        <v>105.31545959490001</v>
      </c>
      <c r="AN126">
        <v>109.81747229130001</v>
      </c>
      <c r="AO126">
        <v>114.3680358229</v>
      </c>
      <c r="AP126">
        <v>118.9591841801</v>
      </c>
      <c r="AQ126">
        <v>123.5835291195</v>
      </c>
      <c r="AR126">
        <v>128.2344251893</v>
      </c>
      <c r="AS126">
        <v>132.9062054385</v>
      </c>
      <c r="AT126">
        <v>137.594531598</v>
      </c>
      <c r="AU126">
        <v>142.2969240278</v>
      </c>
      <c r="AV126">
        <v>147.013574143</v>
      </c>
      <c r="AW126">
        <v>151.7485982753</v>
      </c>
      <c r="AX126">
        <v>156.5119777603</v>
      </c>
      <c r="AY126">
        <v>161.32260018380001</v>
      </c>
      <c r="AZ126">
        <v>169.66233101489999</v>
      </c>
      <c r="BA126">
        <v>173.02633814129999</v>
      </c>
      <c r="BB126">
        <v>176.692853012</v>
      </c>
      <c r="BC126">
        <v>180.5648591966</v>
      </c>
      <c r="BD126">
        <v>184.5748120918</v>
      </c>
      <c r="BE126">
        <v>188.66953289849999</v>
      </c>
      <c r="BF126">
        <v>192.8010179341</v>
      </c>
      <c r="BG126">
        <v>196.9208853367</v>
      </c>
      <c r="BH126">
        <v>200.97820497640001</v>
      </c>
      <c r="BI126">
        <v>204.9200170323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-0.19933532279999999</v>
      </c>
      <c r="C128">
        <v>-0.1860890747</v>
      </c>
      <c r="D128">
        <v>-0.17461960609999999</v>
      </c>
      <c r="E128">
        <v>-0.16474541479999999</v>
      </c>
      <c r="F128">
        <v>-0.15626078500000001</v>
      </c>
      <c r="G128">
        <v>-0.14896725960000001</v>
      </c>
      <c r="H128">
        <v>-0.14268644629999999</v>
      </c>
      <c r="I128">
        <v>-0.13726360939999999</v>
      </c>
      <c r="J128">
        <v>-0.13256703610000001</v>
      </c>
      <c r="K128">
        <v>-0.1284856976</v>
      </c>
      <c r="L128">
        <v>-0.12492641810000001</v>
      </c>
      <c r="M128">
        <v>-0.12181110589999999</v>
      </c>
      <c r="N128">
        <v>-0.1190742612</v>
      </c>
      <c r="O128">
        <v>-0.116660825</v>
      </c>
      <c r="P128">
        <v>-0.1145243539</v>
      </c>
      <c r="Q128">
        <v>-0.112625481</v>
      </c>
      <c r="R128">
        <v>-0.110930608</v>
      </c>
      <c r="S128">
        <v>-0.1094107719</v>
      </c>
      <c r="T128">
        <v>-0.10804062659999999</v>
      </c>
      <c r="U128">
        <v>-0.10679732209999999</v>
      </c>
      <c r="V128">
        <v>-0.1056626899</v>
      </c>
      <c r="W128">
        <v>-0.10462987479999999</v>
      </c>
      <c r="X128">
        <v>-0.10369097469999999</v>
      </c>
      <c r="Y128">
        <v>-0.10283791740000001</v>
      </c>
      <c r="Z128">
        <v>-0.10206295510000001</v>
      </c>
      <c r="AA128">
        <v>-0.10135894199999999</v>
      </c>
      <c r="AB128">
        <v>-0.1007194976</v>
      </c>
      <c r="AC128">
        <v>-0.100139121</v>
      </c>
      <c r="AD128">
        <v>-9.9613301000000001E-2</v>
      </c>
      <c r="AE128">
        <v>-9.9128173299999997E-2</v>
      </c>
      <c r="AF128">
        <v>-9.8677573099999999E-2</v>
      </c>
      <c r="AG128">
        <v>-9.8259653399999994E-2</v>
      </c>
      <c r="AH128">
        <v>-9.7872437899999998E-2</v>
      </c>
      <c r="AI128">
        <v>-9.7513906999999997E-2</v>
      </c>
      <c r="AJ128">
        <v>-9.7182054399999995E-2</v>
      </c>
      <c r="AK128">
        <v>-9.6874925900000006E-2</v>
      </c>
      <c r="AL128">
        <v>-9.6590644599999997E-2</v>
      </c>
      <c r="AM128">
        <v>-9.6327427399999999E-2</v>
      </c>
      <c r="AN128">
        <v>-9.6083594899999999E-2</v>
      </c>
      <c r="AO128">
        <v>-9.5857575099999995E-2</v>
      </c>
      <c r="AP128">
        <v>-9.56479036E-2</v>
      </c>
      <c r="AQ128">
        <v>-9.5453220000000005E-2</v>
      </c>
      <c r="AR128">
        <v>-9.5272261799999994E-2</v>
      </c>
      <c r="AS128">
        <v>-9.5103854900000007E-2</v>
      </c>
      <c r="AT128">
        <v>-9.4946902200000002E-2</v>
      </c>
      <c r="AU128">
        <v>-9.4800368800000007E-2</v>
      </c>
      <c r="AV128">
        <v>-9.4663262600000006E-2</v>
      </c>
      <c r="AW128">
        <v>-9.4534609699999994E-2</v>
      </c>
      <c r="AX128">
        <v>-9.4413420799999995E-2</v>
      </c>
      <c r="AY128">
        <v>-9.4298645099999995E-2</v>
      </c>
      <c r="AZ128">
        <v>-9.4115827900000004E-2</v>
      </c>
      <c r="BA128">
        <v>-9.4047314500000007E-2</v>
      </c>
      <c r="BB128">
        <v>-9.3975756600000002E-2</v>
      </c>
      <c r="BC128">
        <v>-9.3903497399999994E-2</v>
      </c>
      <c r="BD128">
        <v>-9.3832015699999993E-2</v>
      </c>
      <c r="BE128">
        <v>-9.3762311599999995E-2</v>
      </c>
      <c r="BF128">
        <v>-9.3695129099999996E-2</v>
      </c>
      <c r="BG128">
        <v>-9.3631079899999997E-2</v>
      </c>
      <c r="BH128">
        <v>-9.3570694999999995E-2</v>
      </c>
      <c r="BI128">
        <v>-9.35144314E-2</v>
      </c>
    </row>
    <row r="129" spans="1:61" x14ac:dyDescent="0.15">
      <c r="A129" t="s">
        <v>332</v>
      </c>
      <c r="B129">
        <v>-8486.8082735778007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0.25540733850000003</v>
      </c>
      <c r="C131">
        <v>0.25362072070000002</v>
      </c>
      <c r="D131">
        <v>0.25238233300000001</v>
      </c>
      <c r="E131">
        <v>0.25145709230000002</v>
      </c>
      <c r="F131">
        <v>0.25081921579999999</v>
      </c>
      <c r="G131">
        <v>0.25044397670000001</v>
      </c>
      <c r="H131">
        <v>0.25030812689999998</v>
      </c>
      <c r="I131">
        <v>0.25038979659999999</v>
      </c>
      <c r="J131">
        <v>0.25066812459999999</v>
      </c>
      <c r="K131">
        <v>0.25112268230000001</v>
      </c>
      <c r="L131">
        <v>0.25173265810000001</v>
      </c>
      <c r="M131">
        <v>0.25247570600000002</v>
      </c>
      <c r="N131">
        <v>0.25332628039999999</v>
      </c>
      <c r="O131">
        <v>0.2542531495</v>
      </c>
      <c r="P131">
        <v>0.25521558690000001</v>
      </c>
      <c r="Q131">
        <v>0.25615742530000002</v>
      </c>
      <c r="R131">
        <v>0.25699764600000002</v>
      </c>
      <c r="S131">
        <v>0.25761532380000002</v>
      </c>
      <c r="T131">
        <v>0.25782526719999999</v>
      </c>
      <c r="U131">
        <v>0.25769382349999997</v>
      </c>
      <c r="V131">
        <v>0.25850566580000001</v>
      </c>
      <c r="W131">
        <v>0.25935282939999998</v>
      </c>
      <c r="X131">
        <v>0.26024817649999998</v>
      </c>
      <c r="Y131">
        <v>0.26121111139999997</v>
      </c>
      <c r="Z131">
        <v>0.26227315379999999</v>
      </c>
      <c r="AA131">
        <v>0.26348565060000001</v>
      </c>
      <c r="AB131">
        <v>0.2649310695</v>
      </c>
      <c r="AC131">
        <v>0.26673979660000002</v>
      </c>
      <c r="AD131">
        <v>0.26911490789999998</v>
      </c>
      <c r="AE131">
        <v>0.26731239579999999</v>
      </c>
      <c r="AF131">
        <v>0.26790957879999999</v>
      </c>
      <c r="AG131">
        <v>0.26851673860000003</v>
      </c>
      <c r="AH131">
        <v>0.26912890569999998</v>
      </c>
      <c r="AI131">
        <v>0.26974149419999999</v>
      </c>
      <c r="AJ131">
        <v>0.27035059719999999</v>
      </c>
      <c r="AK131">
        <v>0.27095306149999998</v>
      </c>
      <c r="AL131">
        <v>0.27154640819999998</v>
      </c>
      <c r="AM131">
        <v>0.27212863640000001</v>
      </c>
      <c r="AN131">
        <v>0.27269792040000002</v>
      </c>
      <c r="AO131">
        <v>0.27325218779999999</v>
      </c>
      <c r="AP131">
        <v>0.27378854000000002</v>
      </c>
      <c r="AQ131">
        <v>0.27430244570000001</v>
      </c>
      <c r="AR131">
        <v>0.27478660179999997</v>
      </c>
      <c r="AS131">
        <v>0.27522929280000002</v>
      </c>
      <c r="AT131">
        <v>0.27561199289999999</v>
      </c>
      <c r="AU131">
        <v>0.2759058311</v>
      </c>
      <c r="AV131">
        <v>0.27606631710000001</v>
      </c>
      <c r="AW131">
        <v>0.27602540289999999</v>
      </c>
      <c r="AX131">
        <v>0.27567943480000001</v>
      </c>
      <c r="AY131">
        <v>0.2748705508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0.99998508509999995</v>
      </c>
      <c r="C132">
        <v>20.659458935</v>
      </c>
      <c r="D132">
        <v>25.015328632500001</v>
      </c>
      <c r="E132">
        <v>30.067994752000001</v>
      </c>
      <c r="F132">
        <v>35.8535653701</v>
      </c>
      <c r="G132">
        <v>42.404298940899999</v>
      </c>
      <c r="H132">
        <v>49.747515173899998</v>
      </c>
      <c r="I132">
        <v>57.904559094200003</v>
      </c>
      <c r="J132">
        <v>66.889839178700001</v>
      </c>
      <c r="K132">
        <v>76.709980532100005</v>
      </c>
      <c r="L132">
        <v>87.363142227200001</v>
      </c>
      <c r="M132">
        <v>98.8385430007</v>
      </c>
      <c r="N132">
        <v>111.11623380410001</v>
      </c>
      <c r="O132">
        <v>124.16715389300001</v>
      </c>
      <c r="P132">
        <v>137.95350057350001</v>
      </c>
      <c r="Q132">
        <v>152.42947517499999</v>
      </c>
      <c r="R132">
        <v>167.54247171590001</v>
      </c>
      <c r="S132">
        <v>183.23483740930001</v>
      </c>
      <c r="T132">
        <v>199.4463691592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117.2372262101</v>
      </c>
      <c r="BB132">
        <v>101.23038718949999</v>
      </c>
      <c r="BC132">
        <v>86.028999372499996</v>
      </c>
      <c r="BD132">
        <v>70.650449081800005</v>
      </c>
      <c r="BE132">
        <v>54.611545867099998</v>
      </c>
      <c r="BF132">
        <v>38.157684750100003</v>
      </c>
      <c r="BG132">
        <v>22.306116591799999</v>
      </c>
      <c r="BH132">
        <v>8.7716597475999993</v>
      </c>
      <c r="BI132">
        <v>1.9401297200000001E-2</v>
      </c>
    </row>
    <row r="133" spans="1:61" x14ac:dyDescent="0.15">
      <c r="A133" t="s">
        <v>343</v>
      </c>
      <c r="B133">
        <v>0.99998508509999995</v>
      </c>
      <c r="C133">
        <v>20.659458935</v>
      </c>
      <c r="D133">
        <v>25.015328632500001</v>
      </c>
      <c r="E133">
        <v>30.067994752000001</v>
      </c>
      <c r="F133">
        <v>35.8535653701</v>
      </c>
      <c r="G133">
        <v>42.404298940899999</v>
      </c>
      <c r="H133">
        <v>49.747515173899998</v>
      </c>
      <c r="I133">
        <v>57.904559094200003</v>
      </c>
      <c r="J133">
        <v>66.889839178700001</v>
      </c>
      <c r="K133">
        <v>76.709980532100005</v>
      </c>
      <c r="L133">
        <v>87.363142227200001</v>
      </c>
      <c r="M133">
        <v>98.8385430007</v>
      </c>
      <c r="N133">
        <v>111.11623380410001</v>
      </c>
      <c r="O133">
        <v>124.16715389300001</v>
      </c>
      <c r="P133">
        <v>137.95350057350001</v>
      </c>
      <c r="Q133">
        <v>152.42947517499999</v>
      </c>
      <c r="R133">
        <v>167.54247171590001</v>
      </c>
      <c r="S133">
        <v>183.23483740930001</v>
      </c>
      <c r="T133">
        <v>199.4463691592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117.2372262101</v>
      </c>
      <c r="BB133">
        <v>101.23038718949999</v>
      </c>
      <c r="BC133">
        <v>86.028999372499996</v>
      </c>
      <c r="BD133">
        <v>70.650449081800005</v>
      </c>
      <c r="BE133">
        <v>54.611545867099998</v>
      </c>
      <c r="BF133">
        <v>38.157684750100003</v>
      </c>
      <c r="BG133">
        <v>22.306116591799999</v>
      </c>
      <c r="BH133">
        <v>8.7716597475999993</v>
      </c>
      <c r="BI133">
        <v>1.9401297200000001E-2</v>
      </c>
    </row>
    <row r="134" spans="1:61" x14ac:dyDescent="0.15">
      <c r="A134" t="s">
        <v>344</v>
      </c>
      <c r="B134">
        <v>3.6659453219000002</v>
      </c>
      <c r="C134">
        <v>75.737576455799996</v>
      </c>
      <c r="D134">
        <v>91.706194766799996</v>
      </c>
      <c r="E134">
        <v>110.2292687608</v>
      </c>
      <c r="F134">
        <v>131.43917064670001</v>
      </c>
      <c r="G134">
        <v>155.45415991749999</v>
      </c>
      <c r="H134">
        <v>182.3743906274</v>
      </c>
      <c r="I134">
        <v>212.27811363929999</v>
      </c>
      <c r="J134">
        <v>245.21815042910001</v>
      </c>
      <c r="K134">
        <v>281.21878863080002</v>
      </c>
      <c r="L134">
        <v>320.27327940510003</v>
      </c>
      <c r="M134">
        <v>362.34209864050001</v>
      </c>
      <c r="N134">
        <v>407.35211312579997</v>
      </c>
      <c r="O134">
        <v>455.19678617170001</v>
      </c>
      <c r="P134">
        <v>505.73753310239999</v>
      </c>
      <c r="Q134">
        <v>558.80645599139996</v>
      </c>
      <c r="R134">
        <v>614.21070131040005</v>
      </c>
      <c r="S134">
        <v>671.73891394259999</v>
      </c>
      <c r="T134">
        <v>731.17038933770004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429.79167128630002</v>
      </c>
      <c r="BB134">
        <v>371.11059943679999</v>
      </c>
      <c r="BC134">
        <v>315.38231169980003</v>
      </c>
      <c r="BD134">
        <v>259.00454633380002</v>
      </c>
      <c r="BE134">
        <v>200.20592714860001</v>
      </c>
      <c r="BF134">
        <v>139.88607229370001</v>
      </c>
      <c r="BG134">
        <v>81.774223425700001</v>
      </c>
      <c r="BH134">
        <v>32.156904634599996</v>
      </c>
      <c r="BI134">
        <v>7.1125155600000003E-2</v>
      </c>
    </row>
    <row r="135" spans="1:61" x14ac:dyDescent="0.15">
      <c r="A135" t="s">
        <v>337</v>
      </c>
      <c r="B135">
        <v>3.8975999999999997E-2</v>
      </c>
      <c r="C135">
        <v>0.21258423139999999</v>
      </c>
      <c r="D135">
        <v>0.23977239880000001</v>
      </c>
      <c r="E135">
        <v>0.26933677360000002</v>
      </c>
      <c r="F135">
        <v>0.30120635849999999</v>
      </c>
      <c r="G135">
        <v>0.33532057609999999</v>
      </c>
      <c r="H135">
        <v>0.37162328690000002</v>
      </c>
      <c r="I135">
        <v>0.41005825499999998</v>
      </c>
      <c r="J135">
        <v>0.45056578899999999</v>
      </c>
      <c r="K135">
        <v>0.49308037310000002</v>
      </c>
      <c r="L135">
        <v>0.53752915619999997</v>
      </c>
      <c r="M135">
        <v>0.58383118469999995</v>
      </c>
      <c r="N135">
        <v>0.63189728590000005</v>
      </c>
      <c r="O135">
        <v>0.68163054609999996</v>
      </c>
      <c r="P135">
        <v>0.73292734260000003</v>
      </c>
      <c r="Q135">
        <v>0.78567901490000003</v>
      </c>
      <c r="R135">
        <v>0.83977427979999997</v>
      </c>
      <c r="S135">
        <v>0.89510267349999995</v>
      </c>
      <c r="T135">
        <v>0.95155937879999997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1.1267241587000001</v>
      </c>
      <c r="BB135">
        <v>1.0531904456000001</v>
      </c>
      <c r="BC135">
        <v>0.97579042859999998</v>
      </c>
      <c r="BD135">
        <v>0.88705074439999998</v>
      </c>
      <c r="BE135">
        <v>0.77970259580000001</v>
      </c>
      <c r="BF135">
        <v>0.64794204659999999</v>
      </c>
      <c r="BG135">
        <v>0.48765475289999999</v>
      </c>
      <c r="BH135">
        <v>0.29446311510000001</v>
      </c>
      <c r="BI135">
        <v>0.01</v>
      </c>
    </row>
    <row r="136" spans="1:61" x14ac:dyDescent="0.15">
      <c r="A136" t="s">
        <v>345</v>
      </c>
      <c r="B136">
        <v>3.8975999999999997E-2</v>
      </c>
      <c r="C136">
        <v>0.21258423139999999</v>
      </c>
      <c r="D136">
        <v>0.23977239880000001</v>
      </c>
      <c r="E136">
        <v>0.26933677360000002</v>
      </c>
      <c r="F136">
        <v>0.30120635849999999</v>
      </c>
      <c r="G136">
        <v>0.33532057609999999</v>
      </c>
      <c r="H136">
        <v>0.37162328690000002</v>
      </c>
      <c r="I136">
        <v>0.41005825499999998</v>
      </c>
      <c r="J136">
        <v>0.45056578899999999</v>
      </c>
      <c r="K136">
        <v>0.49308037310000002</v>
      </c>
      <c r="L136">
        <v>0.53752915619999997</v>
      </c>
      <c r="M136">
        <v>0.58383118469999995</v>
      </c>
      <c r="N136">
        <v>0.63189728590000005</v>
      </c>
      <c r="O136">
        <v>0.68163054609999996</v>
      </c>
      <c r="P136">
        <v>0.73292734260000003</v>
      </c>
      <c r="Q136">
        <v>0.78567901490000003</v>
      </c>
      <c r="R136">
        <v>0.83977427979999997</v>
      </c>
      <c r="S136">
        <v>0.89510267349999995</v>
      </c>
      <c r="T136">
        <v>0.95155937879999997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1.1267241587000001</v>
      </c>
      <c r="BB136">
        <v>1.0531904456000001</v>
      </c>
      <c r="BC136">
        <v>0.97579042859999998</v>
      </c>
      <c r="BD136">
        <v>0.88705074439999998</v>
      </c>
      <c r="BE136">
        <v>0.77970259580000001</v>
      </c>
      <c r="BF136">
        <v>0.64794204659999999</v>
      </c>
      <c r="BG136">
        <v>0.48765475289999999</v>
      </c>
      <c r="BH136">
        <v>0.29446311510000001</v>
      </c>
      <c r="BI136">
        <v>0.01</v>
      </c>
    </row>
    <row r="137" spans="1:61" x14ac:dyDescent="0.15">
      <c r="A137" t="s">
        <v>346</v>
      </c>
      <c r="B137">
        <v>0.99998508509999995</v>
      </c>
      <c r="C137">
        <v>20.659458935</v>
      </c>
      <c r="D137">
        <v>25.015328632500001</v>
      </c>
      <c r="E137">
        <v>30.067994752000001</v>
      </c>
      <c r="F137">
        <v>35.8535653701</v>
      </c>
      <c r="G137">
        <v>42.404298940899999</v>
      </c>
      <c r="H137">
        <v>49.747515173899998</v>
      </c>
      <c r="I137">
        <v>57.904559094200003</v>
      </c>
      <c r="J137">
        <v>66.889839178700001</v>
      </c>
      <c r="K137">
        <v>76.709980532100005</v>
      </c>
      <c r="L137">
        <v>87.363142227200001</v>
      </c>
      <c r="M137">
        <v>98.8385430007</v>
      </c>
      <c r="N137">
        <v>111.11623380410001</v>
      </c>
      <c r="O137">
        <v>124.16715389300001</v>
      </c>
      <c r="P137">
        <v>137.95350057350001</v>
      </c>
      <c r="Q137">
        <v>152.42947517499999</v>
      </c>
      <c r="R137">
        <v>167.54247171590001</v>
      </c>
      <c r="S137">
        <v>183.23483740930001</v>
      </c>
      <c r="T137">
        <v>199.4463691592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117.2372262101</v>
      </c>
      <c r="BB137">
        <v>101.23038718949999</v>
      </c>
      <c r="BC137">
        <v>86.028999372499996</v>
      </c>
      <c r="BD137">
        <v>70.650449081800005</v>
      </c>
      <c r="BE137">
        <v>54.611545867099998</v>
      </c>
      <c r="BF137">
        <v>38.157684750100003</v>
      </c>
      <c r="BG137">
        <v>22.306116591799999</v>
      </c>
      <c r="BH137">
        <v>8.7716597475999993</v>
      </c>
      <c r="BI137">
        <v>1.9401297200000001E-2</v>
      </c>
    </row>
    <row r="138" spans="1:61" x14ac:dyDescent="0.15">
      <c r="A138" t="s">
        <v>338</v>
      </c>
      <c r="B138">
        <v>5.2060431499999997E-2</v>
      </c>
      <c r="C138">
        <v>5.1299364399999998E-2</v>
      </c>
      <c r="D138">
        <v>5.0139433800000001E-2</v>
      </c>
      <c r="E138">
        <v>4.8758484499999998E-2</v>
      </c>
      <c r="F138">
        <v>4.7266126399999997E-2</v>
      </c>
      <c r="G138">
        <v>4.5729601500000001E-2</v>
      </c>
      <c r="H138">
        <v>4.41901632E-2</v>
      </c>
      <c r="I138">
        <v>4.2673264400000001E-2</v>
      </c>
      <c r="J138">
        <v>4.1194834600000001E-2</v>
      </c>
      <c r="K138">
        <v>3.9765146299999998E-2</v>
      </c>
      <c r="L138">
        <v>3.8391221000000003E-2</v>
      </c>
      <c r="M138">
        <v>3.7078383600000001E-2</v>
      </c>
      <c r="N138">
        <v>3.5831367699999998E-2</v>
      </c>
      <c r="O138">
        <v>3.4655258100000003E-2</v>
      </c>
      <c r="P138">
        <v>3.3556508899999997E-2</v>
      </c>
      <c r="Q138">
        <v>3.2544292599999997E-2</v>
      </c>
      <c r="R138">
        <v>3.16325041E-2</v>
      </c>
      <c r="S138">
        <v>3.0842916299999999E-2</v>
      </c>
      <c r="T138">
        <v>3.0214013299999998E-2</v>
      </c>
      <c r="U138">
        <v>2.9722162999999999E-2</v>
      </c>
      <c r="V138">
        <v>2.9126174800000001E-2</v>
      </c>
      <c r="W138">
        <v>2.8461387800000001E-2</v>
      </c>
      <c r="X138">
        <v>2.77501094E-2</v>
      </c>
      <c r="Y138">
        <v>2.7005142499999999E-2</v>
      </c>
      <c r="Z138">
        <v>2.6231533599999999E-2</v>
      </c>
      <c r="AA138">
        <v>2.5426916000000001E-2</v>
      </c>
      <c r="AB138">
        <v>2.4580556999999999E-2</v>
      </c>
      <c r="AC138">
        <v>2.3671044200000001E-2</v>
      </c>
      <c r="AD138">
        <v>2.3160235500000001E-2</v>
      </c>
      <c r="AE138">
        <v>2.27835134E-2</v>
      </c>
      <c r="AF138">
        <v>2.23595779E-2</v>
      </c>
      <c r="AG138">
        <v>2.18985282E-2</v>
      </c>
      <c r="AH138">
        <v>2.14088032E-2</v>
      </c>
      <c r="AI138">
        <v>2.0897664400000002E-2</v>
      </c>
      <c r="AJ138">
        <v>2.0371442100000001E-2</v>
      </c>
      <c r="AK138">
        <v>1.9835669100000002E-2</v>
      </c>
      <c r="AL138">
        <v>1.92951713E-2</v>
      </c>
      <c r="AM138">
        <v>1.8754148200000001E-2</v>
      </c>
      <c r="AN138">
        <v>1.8216263600000001E-2</v>
      </c>
      <c r="AO138">
        <v>1.7684756900000001E-2</v>
      </c>
      <c r="AP138">
        <v>1.71625834E-2</v>
      </c>
      <c r="AQ138">
        <v>1.6652593199999999E-2</v>
      </c>
      <c r="AR138">
        <v>1.61577688E-2</v>
      </c>
      <c r="AS138">
        <v>1.5681546300000002E-2</v>
      </c>
      <c r="AT138">
        <v>1.52282627E-2</v>
      </c>
      <c r="AU138">
        <v>1.4803801700000001E-2</v>
      </c>
      <c r="AV138">
        <v>1.4416543699999999E-2</v>
      </c>
      <c r="AW138">
        <v>1.40787725E-2</v>
      </c>
      <c r="AX138">
        <v>1.38088632E-2</v>
      </c>
      <c r="AY138">
        <v>2.24167794E-2</v>
      </c>
      <c r="AZ138">
        <v>9.2885074999999994E-3</v>
      </c>
      <c r="BA138">
        <v>9.8547659999999992E-3</v>
      </c>
      <c r="BB138">
        <v>1.0155104200000001E-2</v>
      </c>
      <c r="BC138">
        <v>1.02771771E-2</v>
      </c>
      <c r="BD138">
        <v>1.0267541599999999E-2</v>
      </c>
      <c r="BE138">
        <v>1.0148556899999999E-2</v>
      </c>
      <c r="BF138">
        <v>9.9286892999999998E-3</v>
      </c>
      <c r="BG138">
        <v>9.6110484000000006E-3</v>
      </c>
      <c r="BH138">
        <v>9.1993310999999994E-3</v>
      </c>
      <c r="BI138">
        <v>0</v>
      </c>
    </row>
    <row r="139" spans="1:61" x14ac:dyDescent="0.15">
      <c r="A139" t="s">
        <v>335</v>
      </c>
      <c r="B139">
        <v>16.9616000109</v>
      </c>
      <c r="C139">
        <v>20.659458943400001</v>
      </c>
      <c r="D139">
        <v>25.0153286432</v>
      </c>
      <c r="E139">
        <v>30.067994777500001</v>
      </c>
      <c r="F139">
        <v>35.853565415799999</v>
      </c>
      <c r="G139">
        <v>42.4042989844</v>
      </c>
      <c r="H139">
        <v>49.747515212700002</v>
      </c>
      <c r="I139">
        <v>57.904559177899998</v>
      </c>
      <c r="J139">
        <v>66.889839293400001</v>
      </c>
      <c r="K139">
        <v>76.709980669100005</v>
      </c>
      <c r="L139">
        <v>87.363142375699994</v>
      </c>
      <c r="M139">
        <v>98.838543243299995</v>
      </c>
      <c r="N139">
        <v>111.11623443160001</v>
      </c>
      <c r="O139">
        <v>124.1671542956</v>
      </c>
      <c r="P139">
        <v>137.95350116509999</v>
      </c>
      <c r="Q139">
        <v>152.42947587640001</v>
      </c>
      <c r="R139">
        <v>167.54247251710001</v>
      </c>
      <c r="S139">
        <v>183.23483830570001</v>
      </c>
      <c r="T139">
        <v>199.44637016799999</v>
      </c>
      <c r="U139">
        <v>216.12163044600001</v>
      </c>
      <c r="V139">
        <v>233.1613473159</v>
      </c>
      <c r="W139">
        <v>250.36794186349999</v>
      </c>
      <c r="X139">
        <v>267.54380557399998</v>
      </c>
      <c r="Y139">
        <v>284.4912593574</v>
      </c>
      <c r="Z139">
        <v>301.01534431030001</v>
      </c>
      <c r="AA139">
        <v>316.92973842660001</v>
      </c>
      <c r="AB139">
        <v>332.06635872099997</v>
      </c>
      <c r="AC139">
        <v>346.28949745979997</v>
      </c>
      <c r="AD139">
        <v>359.51569936319999</v>
      </c>
      <c r="AE139">
        <v>372.6466438626</v>
      </c>
      <c r="AF139">
        <v>383.73522484699998</v>
      </c>
      <c r="AG139">
        <v>392.49893249519999</v>
      </c>
      <c r="AH139">
        <v>398.68393826409999</v>
      </c>
      <c r="AI139">
        <v>402.07326551580002</v>
      </c>
      <c r="AJ139">
        <v>402.49560854449999</v>
      </c>
      <c r="AK139">
        <v>399.83426879159998</v>
      </c>
      <c r="AL139">
        <v>394.03578652499999</v>
      </c>
      <c r="AM139">
        <v>385.11790312020003</v>
      </c>
      <c r="AN139">
        <v>373.17648242080003</v>
      </c>
      <c r="AO139">
        <v>358.390967504</v>
      </c>
      <c r="AP139">
        <v>341.02783742949998</v>
      </c>
      <c r="AQ139">
        <v>321.44136890070001</v>
      </c>
      <c r="AR139">
        <v>300.07075468379998</v>
      </c>
      <c r="AS139">
        <v>277.43238383340002</v>
      </c>
      <c r="AT139">
        <v>254.1056833664</v>
      </c>
      <c r="AU139">
        <v>230.71041510430001</v>
      </c>
      <c r="AV139">
        <v>207.8731251307</v>
      </c>
      <c r="AW139">
        <v>186.17911711139999</v>
      </c>
      <c r="AX139">
        <v>166.1063835933</v>
      </c>
      <c r="AY139">
        <v>147.93622710880001</v>
      </c>
      <c r="AZ139">
        <v>135.1325726213</v>
      </c>
      <c r="BA139">
        <v>117.2372974253</v>
      </c>
      <c r="BB139">
        <v>101.23068429049999</v>
      </c>
      <c r="BC139">
        <v>86.029034778500005</v>
      </c>
      <c r="BD139">
        <v>70.650476794599996</v>
      </c>
      <c r="BE139">
        <v>54.611561845300002</v>
      </c>
      <c r="BF139">
        <v>38.157694191700003</v>
      </c>
      <c r="BG139">
        <v>22.306126872</v>
      </c>
      <c r="BH139">
        <v>8.7716106246999992</v>
      </c>
      <c r="BI139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>
    <tabColor rgb="FF92D050"/>
  </sheetPr>
  <dimension ref="A1:BJ146"/>
  <sheetViews>
    <sheetView workbookViewId="0">
      <pane xSplit="2" ySplit="2" topLeftCell="C123" activePane="bottomRight" state="frozen"/>
      <selection pane="topRight" activeCell="C1" sqref="C1"/>
      <selection pane="bottomLeft" activeCell="A3" sqref="A3"/>
      <selection pane="bottomRight" activeCell="D148" sqref="D145:D148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e">
        <f>#REF!</f>
        <v>#REF!</v>
      </c>
      <c r="B3" t="str">
        <f>GAMSbase!A3</f>
        <v>** World Economic Parameters</v>
      </c>
      <c r="C3" s="40" t="str">
        <f>IFERROR(#REF!/GAMSsternCa!B3,"")</f>
        <v/>
      </c>
      <c r="D3" s="40" t="str">
        <f>IFERROR(#REF!/GAMSsternCa!C3,"")</f>
        <v/>
      </c>
      <c r="E3" s="40" t="str">
        <f>IFERROR(#REF!/GAMSsternCa!D3,"")</f>
        <v/>
      </c>
      <c r="F3" s="40" t="str">
        <f>IFERROR(#REF!/GAMSsternCa!E3,"")</f>
        <v/>
      </c>
      <c r="G3" s="40" t="str">
        <f>IFERROR(#REF!/GAMSsternCa!F3,"")</f>
        <v/>
      </c>
      <c r="H3" s="40" t="str">
        <f>IFERROR(#REF!/GAMSsternCa!G3,"")</f>
        <v/>
      </c>
      <c r="I3" s="40" t="str">
        <f>IFERROR(#REF!/GAMSsternCa!H3,"")</f>
        <v/>
      </c>
      <c r="J3" s="40" t="str">
        <f>IFERROR(#REF!/GAMSsternCa!I3,"")</f>
        <v/>
      </c>
      <c r="K3" s="40" t="str">
        <f>IFERROR(#REF!/GAMSsternCa!J3,"")</f>
        <v/>
      </c>
      <c r="L3" s="40" t="str">
        <f>IFERROR(#REF!/GAMSsternCa!K3,"")</f>
        <v/>
      </c>
      <c r="M3" s="40" t="str">
        <f>IFERROR(#REF!/GAMSsternCa!L3,"")</f>
        <v/>
      </c>
      <c r="N3" s="40" t="str">
        <f>IFERROR(#REF!/GAMSsternCa!M3,"")</f>
        <v/>
      </c>
      <c r="O3" s="40" t="str">
        <f>IFERROR(#REF!/GAMSsternCa!N3,"")</f>
        <v/>
      </c>
      <c r="P3" s="40" t="str">
        <f>IFERROR(#REF!/GAMSsternCa!O3,"")</f>
        <v/>
      </c>
      <c r="Q3" s="40" t="str">
        <f>IFERROR(#REF!/GAMSsternCa!P3,"")</f>
        <v/>
      </c>
      <c r="R3" s="40" t="str">
        <f>IFERROR(#REF!/GAMSsternCa!Q3,"")</f>
        <v/>
      </c>
      <c r="S3" s="40" t="str">
        <f>IFERROR(#REF!/GAMSsternCa!R3,"")</f>
        <v/>
      </c>
      <c r="T3" s="40" t="str">
        <f>IFERROR(#REF!/GAMSsternCa!S3,"")</f>
        <v/>
      </c>
      <c r="U3" s="40" t="str">
        <f>IFERROR(#REF!/GAMSsternCa!T3,"")</f>
        <v/>
      </c>
      <c r="V3" s="40" t="str">
        <f>IFERROR(#REF!/GAMSsternCa!U3,"")</f>
        <v/>
      </c>
      <c r="W3" s="40" t="str">
        <f>IFERROR(#REF!/GAMSsternCa!V3,"")</f>
        <v/>
      </c>
      <c r="X3" s="40" t="str">
        <f>IFERROR(#REF!/GAMSsternCa!W3,"")</f>
        <v/>
      </c>
      <c r="Y3" s="40" t="str">
        <f>IFERROR(#REF!/GAMSsternCa!X3,"")</f>
        <v/>
      </c>
      <c r="Z3" s="40" t="str">
        <f>IFERROR(#REF!/GAMSsternCa!Y3,"")</f>
        <v/>
      </c>
      <c r="AA3" s="40" t="str">
        <f>IFERROR(#REF!/GAMSsternCa!Z3,"")</f>
        <v/>
      </c>
      <c r="AB3" s="40" t="str">
        <f>IFERROR(#REF!/GAMSsternCa!AA3,"")</f>
        <v/>
      </c>
      <c r="AC3" s="40" t="str">
        <f>IFERROR(#REF!/GAMSsternCa!AB3,"")</f>
        <v/>
      </c>
      <c r="AD3" s="40" t="str">
        <f>IFERROR(#REF!/GAMSsternCa!AC3,"")</f>
        <v/>
      </c>
      <c r="AE3" s="40" t="str">
        <f>IFERROR(#REF!/GAMSsternCa!AD3,"")</f>
        <v/>
      </c>
      <c r="AF3" s="40" t="str">
        <f>IFERROR(#REF!/GAMSsternCa!AE3,"")</f>
        <v/>
      </c>
      <c r="AG3" s="40" t="str">
        <f>IFERROR(#REF!/GAMSsternCa!AF3,"")</f>
        <v/>
      </c>
      <c r="AH3" s="40" t="str">
        <f>IFERROR(#REF!/GAMSsternCa!AG3,"")</f>
        <v/>
      </c>
      <c r="AI3" s="40" t="str">
        <f>IFERROR(#REF!/GAMSsternCa!AH3,"")</f>
        <v/>
      </c>
      <c r="AJ3" s="40" t="str">
        <f>IFERROR(#REF!/GAMSsternCa!AI3,"")</f>
        <v/>
      </c>
      <c r="AK3" s="40" t="str">
        <f>IFERROR(#REF!/GAMSsternCa!AJ3,"")</f>
        <v/>
      </c>
      <c r="AL3" s="40" t="str">
        <f>IFERROR(#REF!/GAMSsternCa!AK3,"")</f>
        <v/>
      </c>
      <c r="AM3" s="40" t="str">
        <f>IFERROR(#REF!/GAMSsternCa!AL3,"")</f>
        <v/>
      </c>
      <c r="AN3" s="40" t="str">
        <f>IFERROR(#REF!/GAMSsternCa!AM3,"")</f>
        <v/>
      </c>
      <c r="AO3" s="40" t="str">
        <f>IFERROR(#REF!/GAMSsternCa!AN3,"")</f>
        <v/>
      </c>
      <c r="AP3" s="40" t="str">
        <f>IFERROR(#REF!/GAMSsternCa!AO3,"")</f>
        <v/>
      </c>
      <c r="AQ3" s="40" t="str">
        <f>IFERROR(#REF!/GAMSsternCa!AP3,"")</f>
        <v/>
      </c>
      <c r="AR3" s="40" t="str">
        <f>IFERROR(#REF!/GAMSsternCa!AQ3,"")</f>
        <v/>
      </c>
      <c r="AS3" s="40" t="str">
        <f>IFERROR(#REF!/GAMSsternCa!AR3,"")</f>
        <v/>
      </c>
      <c r="AT3" s="40" t="str">
        <f>IFERROR(#REF!/GAMSsternCa!AS3,"")</f>
        <v/>
      </c>
      <c r="AU3" s="40" t="str">
        <f>IFERROR(#REF!/GAMSsternCa!AT3,"")</f>
        <v/>
      </c>
      <c r="AV3" s="40" t="str">
        <f>IFERROR(#REF!/GAMSsternCa!AU3,"")</f>
        <v/>
      </c>
      <c r="AW3" s="40" t="str">
        <f>IFERROR(#REF!/GAMSsternCa!AV3,"")</f>
        <v/>
      </c>
      <c r="AX3" s="40" t="str">
        <f>IFERROR(#REF!/GAMSsternCa!AW3,"")</f>
        <v/>
      </c>
      <c r="AY3" s="40" t="str">
        <f>IFERROR(#REF!/GAMSsternCa!AX3,"")</f>
        <v/>
      </c>
      <c r="AZ3" s="40" t="str">
        <f>IFERROR(#REF!/GAMSsternCa!AY3,"")</f>
        <v/>
      </c>
      <c r="BA3" s="40" t="str">
        <f>IFERROR(#REF!/GAMSsternCa!AZ3,"")</f>
        <v/>
      </c>
      <c r="BB3" s="40" t="str">
        <f>IFERROR(#REF!/GAMSsternCa!BA3,"")</f>
        <v/>
      </c>
      <c r="BC3" s="40" t="str">
        <f>IFERROR(#REF!/GAMSsternCa!BB3,"")</f>
        <v/>
      </c>
      <c r="BD3" s="40" t="str">
        <f>IFERROR(#REF!/GAMSsternCa!BC3,"")</f>
        <v/>
      </c>
      <c r="BE3" s="40" t="str">
        <f>IFERROR(#REF!/GAMSsternCa!BD3,"")</f>
        <v/>
      </c>
      <c r="BF3" s="40" t="str">
        <f>IFERROR(#REF!/GAMSsternCa!BE3,"")</f>
        <v/>
      </c>
      <c r="BG3" s="40" t="str">
        <f>IFERROR(#REF!/GAMSsternCa!BF3,"")</f>
        <v/>
      </c>
      <c r="BH3" s="40" t="str">
        <f>IFERROR(#REF!/GAMSsternCa!BG3,"")</f>
        <v/>
      </c>
      <c r="BI3" s="40" t="str">
        <f>IFERROR(#REF!/GAMSsternCa!BH3,"")</f>
        <v/>
      </c>
      <c r="BJ3" s="40" t="str">
        <f>IFERROR(#REF!/GAMSsternCa!BI3,"")</f>
        <v/>
      </c>
    </row>
    <row r="4" spans="1:62" x14ac:dyDescent="0.15">
      <c r="A4" t="e">
        <f>#REF!</f>
        <v>#REF!</v>
      </c>
      <c r="B4" t="str">
        <f>GAMSbase!A4</f>
        <v>* OUTPUT AND CAPTIAL ACCUMULATION</v>
      </c>
      <c r="C4" s="40" t="str">
        <f>IFERROR(#REF!/GAMSsternCa!B4,"")</f>
        <v/>
      </c>
      <c r="D4" s="40" t="str">
        <f>IFERROR(#REF!/GAMSsternCa!C4,"")</f>
        <v/>
      </c>
      <c r="E4" s="40" t="str">
        <f>IFERROR(#REF!/GAMSsternCa!D4,"")</f>
        <v/>
      </c>
      <c r="F4" s="40" t="str">
        <f>IFERROR(#REF!/GAMSsternCa!E4,"")</f>
        <v/>
      </c>
      <c r="G4" s="40" t="str">
        <f>IFERROR(#REF!/GAMSsternCa!F4,"")</f>
        <v/>
      </c>
      <c r="H4" s="40" t="str">
        <f>IFERROR(#REF!/GAMSsternCa!G4,"")</f>
        <v/>
      </c>
      <c r="I4" s="40" t="str">
        <f>IFERROR(#REF!/GAMSsternCa!H4,"")</f>
        <v/>
      </c>
      <c r="J4" s="40" t="str">
        <f>IFERROR(#REF!/GAMSsternCa!I4,"")</f>
        <v/>
      </c>
      <c r="K4" s="40" t="str">
        <f>IFERROR(#REF!/GAMSsternCa!J4,"")</f>
        <v/>
      </c>
      <c r="L4" s="40" t="str">
        <f>IFERROR(#REF!/GAMSsternCa!K4,"")</f>
        <v/>
      </c>
      <c r="M4" s="40" t="str">
        <f>IFERROR(#REF!/GAMSsternCa!L4,"")</f>
        <v/>
      </c>
      <c r="N4" s="40" t="str">
        <f>IFERROR(#REF!/GAMSsternCa!M4,"")</f>
        <v/>
      </c>
      <c r="O4" s="40" t="str">
        <f>IFERROR(#REF!/GAMSsternCa!N4,"")</f>
        <v/>
      </c>
      <c r="P4" s="40" t="str">
        <f>IFERROR(#REF!/GAMSsternCa!O4,"")</f>
        <v/>
      </c>
      <c r="Q4" s="40" t="str">
        <f>IFERROR(#REF!/GAMSsternCa!P4,"")</f>
        <v/>
      </c>
      <c r="R4" s="40" t="str">
        <f>IFERROR(#REF!/GAMSsternCa!Q4,"")</f>
        <v/>
      </c>
      <c r="S4" s="40" t="str">
        <f>IFERROR(#REF!/GAMSsternCa!R4,"")</f>
        <v/>
      </c>
      <c r="T4" s="40" t="str">
        <f>IFERROR(#REF!/GAMSsternCa!S4,"")</f>
        <v/>
      </c>
      <c r="U4" s="40" t="str">
        <f>IFERROR(#REF!/GAMSsternCa!T4,"")</f>
        <v/>
      </c>
      <c r="V4" s="40" t="str">
        <f>IFERROR(#REF!/GAMSsternCa!U4,"")</f>
        <v/>
      </c>
      <c r="W4" s="40" t="str">
        <f>IFERROR(#REF!/GAMSsternCa!V4,"")</f>
        <v/>
      </c>
      <c r="X4" s="40" t="str">
        <f>IFERROR(#REF!/GAMSsternCa!W4,"")</f>
        <v/>
      </c>
      <c r="Y4" s="40" t="str">
        <f>IFERROR(#REF!/GAMSsternCa!X4,"")</f>
        <v/>
      </c>
      <c r="Z4" s="40" t="str">
        <f>IFERROR(#REF!/GAMSsternCa!Y4,"")</f>
        <v/>
      </c>
      <c r="AA4" s="40" t="str">
        <f>IFERROR(#REF!/GAMSsternCa!Z4,"")</f>
        <v/>
      </c>
      <c r="AB4" s="40" t="str">
        <f>IFERROR(#REF!/GAMSsternCa!AA4,"")</f>
        <v/>
      </c>
      <c r="AC4" s="40" t="str">
        <f>IFERROR(#REF!/GAMSsternCa!AB4,"")</f>
        <v/>
      </c>
      <c r="AD4" s="40" t="str">
        <f>IFERROR(#REF!/GAMSsternCa!AC4,"")</f>
        <v/>
      </c>
      <c r="AE4" s="40" t="str">
        <f>IFERROR(#REF!/GAMSsternCa!AD4,"")</f>
        <v/>
      </c>
      <c r="AF4" s="40" t="str">
        <f>IFERROR(#REF!/GAMSsternCa!AE4,"")</f>
        <v/>
      </c>
      <c r="AG4" s="40" t="str">
        <f>IFERROR(#REF!/GAMSsternCa!AF4,"")</f>
        <v/>
      </c>
      <c r="AH4" s="40" t="str">
        <f>IFERROR(#REF!/GAMSsternCa!AG4,"")</f>
        <v/>
      </c>
      <c r="AI4" s="40" t="str">
        <f>IFERROR(#REF!/GAMSsternCa!AH4,"")</f>
        <v/>
      </c>
      <c r="AJ4" s="40" t="str">
        <f>IFERROR(#REF!/GAMSsternCa!AI4,"")</f>
        <v/>
      </c>
      <c r="AK4" s="40" t="str">
        <f>IFERROR(#REF!/GAMSsternCa!AJ4,"")</f>
        <v/>
      </c>
      <c r="AL4" s="40" t="str">
        <f>IFERROR(#REF!/GAMSsternCa!AK4,"")</f>
        <v/>
      </c>
      <c r="AM4" s="40" t="str">
        <f>IFERROR(#REF!/GAMSsternCa!AL4,"")</f>
        <v/>
      </c>
      <c r="AN4" s="40" t="str">
        <f>IFERROR(#REF!/GAMSsternCa!AM4,"")</f>
        <v/>
      </c>
      <c r="AO4" s="40" t="str">
        <f>IFERROR(#REF!/GAMSsternCa!AN4,"")</f>
        <v/>
      </c>
      <c r="AP4" s="40" t="str">
        <f>IFERROR(#REF!/GAMSsternCa!AO4,"")</f>
        <v/>
      </c>
      <c r="AQ4" s="40" t="str">
        <f>IFERROR(#REF!/GAMSsternCa!AP4,"")</f>
        <v/>
      </c>
      <c r="AR4" s="40" t="str">
        <f>IFERROR(#REF!/GAMSsternCa!AQ4,"")</f>
        <v/>
      </c>
      <c r="AS4" s="40" t="str">
        <f>IFERROR(#REF!/GAMSsternCa!AR4,"")</f>
        <v/>
      </c>
      <c r="AT4" s="40" t="str">
        <f>IFERROR(#REF!/GAMSsternCa!AS4,"")</f>
        <v/>
      </c>
      <c r="AU4" s="40" t="str">
        <f>IFERROR(#REF!/GAMSsternCa!AT4,"")</f>
        <v/>
      </c>
      <c r="AV4" s="40" t="str">
        <f>IFERROR(#REF!/GAMSsternCa!AU4,"")</f>
        <v/>
      </c>
      <c r="AW4" s="40" t="str">
        <f>IFERROR(#REF!/GAMSsternCa!AV4,"")</f>
        <v/>
      </c>
      <c r="AX4" s="40" t="str">
        <f>IFERROR(#REF!/GAMSsternCa!AW4,"")</f>
        <v/>
      </c>
      <c r="AY4" s="40" t="str">
        <f>IFERROR(#REF!/GAMSsternCa!AX4,"")</f>
        <v/>
      </c>
      <c r="AZ4" s="40" t="str">
        <f>IFERROR(#REF!/GAMSsternCa!AY4,"")</f>
        <v/>
      </c>
      <c r="BA4" s="40" t="str">
        <f>IFERROR(#REF!/GAMSsternCa!AZ4,"")</f>
        <v/>
      </c>
      <c r="BB4" s="40" t="str">
        <f>IFERROR(#REF!/GAMSsternCa!BA4,"")</f>
        <v/>
      </c>
      <c r="BC4" s="40" t="str">
        <f>IFERROR(#REF!/GAMSsternCa!BB4,"")</f>
        <v/>
      </c>
      <c r="BD4" s="40" t="str">
        <f>IFERROR(#REF!/GAMSsternCa!BC4,"")</f>
        <v/>
      </c>
      <c r="BE4" s="40" t="str">
        <f>IFERROR(#REF!/GAMSsternCa!BD4,"")</f>
        <v/>
      </c>
      <c r="BF4" s="40" t="str">
        <f>IFERROR(#REF!/GAMSsternCa!BE4,"")</f>
        <v/>
      </c>
      <c r="BG4" s="40" t="str">
        <f>IFERROR(#REF!/GAMSsternCa!BF4,"")</f>
        <v/>
      </c>
      <c r="BH4" s="40" t="str">
        <f>IFERROR(#REF!/GAMSsternCa!BG4,"")</f>
        <v/>
      </c>
      <c r="BI4" s="40" t="str">
        <f>IFERROR(#REF!/GAMSsternCa!BH4,"")</f>
        <v/>
      </c>
      <c r="BJ4" s="40" t="str">
        <f>IFERROR(#REF!/GAMSsternCa!BI4,"")</f>
        <v/>
      </c>
    </row>
    <row r="5" spans="1:62" x14ac:dyDescent="0.15">
      <c r="A5" t="e">
        <f>#REF!</f>
        <v>#REF!</v>
      </c>
      <c r="B5" t="str">
        <f>GAMSbase!A5</f>
        <v>Capital Share</v>
      </c>
      <c r="C5" s="40" t="str">
        <f>IFERROR(#REF!/GAMSsternCa!B5,"")</f>
        <v/>
      </c>
      <c r="D5" s="40" t="str">
        <f>IFERROR(#REF!/GAMSsternCa!C5,"")</f>
        <v/>
      </c>
      <c r="E5" s="40" t="str">
        <f>IFERROR(#REF!/GAMSsternCa!D5,"")</f>
        <v/>
      </c>
      <c r="F5" s="40" t="str">
        <f>IFERROR(#REF!/GAMSsternCa!E5,"")</f>
        <v/>
      </c>
      <c r="G5" s="40" t="str">
        <f>IFERROR(#REF!/GAMSsternCa!F5,"")</f>
        <v/>
      </c>
      <c r="H5" s="40" t="str">
        <f>IFERROR(#REF!/GAMSsternCa!G5,"")</f>
        <v/>
      </c>
      <c r="I5" s="40" t="str">
        <f>IFERROR(#REF!/GAMSsternCa!H5,"")</f>
        <v/>
      </c>
      <c r="J5" s="40" t="str">
        <f>IFERROR(#REF!/GAMSsternCa!I5,"")</f>
        <v/>
      </c>
      <c r="K5" s="40" t="str">
        <f>IFERROR(#REF!/GAMSsternCa!J5,"")</f>
        <v/>
      </c>
      <c r="L5" s="40" t="str">
        <f>IFERROR(#REF!/GAMSsternCa!K5,"")</f>
        <v/>
      </c>
      <c r="M5" s="40" t="str">
        <f>IFERROR(#REF!/GAMSsternCa!L5,"")</f>
        <v/>
      </c>
      <c r="N5" s="40" t="str">
        <f>IFERROR(#REF!/GAMSsternCa!M5,"")</f>
        <v/>
      </c>
      <c r="O5" s="40" t="str">
        <f>IFERROR(#REF!/GAMSsternCa!N5,"")</f>
        <v/>
      </c>
      <c r="P5" s="40" t="str">
        <f>IFERROR(#REF!/GAMSsternCa!O5,"")</f>
        <v/>
      </c>
      <c r="Q5" s="40" t="str">
        <f>IFERROR(#REF!/GAMSsternCa!P5,"")</f>
        <v/>
      </c>
      <c r="R5" s="40" t="str">
        <f>IFERROR(#REF!/GAMSsternCa!Q5,"")</f>
        <v/>
      </c>
      <c r="S5" s="40" t="str">
        <f>IFERROR(#REF!/GAMSsternCa!R5,"")</f>
        <v/>
      </c>
      <c r="T5" s="40" t="str">
        <f>IFERROR(#REF!/GAMSsternCa!S5,"")</f>
        <v/>
      </c>
      <c r="U5" s="40" t="str">
        <f>IFERROR(#REF!/GAMSsternCa!T5,"")</f>
        <v/>
      </c>
      <c r="V5" s="40" t="str">
        <f>IFERROR(#REF!/GAMSsternCa!U5,"")</f>
        <v/>
      </c>
      <c r="W5" s="40" t="str">
        <f>IFERROR(#REF!/GAMSsternCa!V5,"")</f>
        <v/>
      </c>
      <c r="X5" s="40" t="str">
        <f>IFERROR(#REF!/GAMSsternCa!W5,"")</f>
        <v/>
      </c>
      <c r="Y5" s="40" t="str">
        <f>IFERROR(#REF!/GAMSsternCa!X5,"")</f>
        <v/>
      </c>
      <c r="Z5" s="40" t="str">
        <f>IFERROR(#REF!/GAMSsternCa!Y5,"")</f>
        <v/>
      </c>
      <c r="AA5" s="40" t="str">
        <f>IFERROR(#REF!/GAMSsternCa!Z5,"")</f>
        <v/>
      </c>
      <c r="AB5" s="40" t="str">
        <f>IFERROR(#REF!/GAMSsternCa!AA5,"")</f>
        <v/>
      </c>
      <c r="AC5" s="40" t="str">
        <f>IFERROR(#REF!/GAMSsternCa!AB5,"")</f>
        <v/>
      </c>
      <c r="AD5" s="40" t="str">
        <f>IFERROR(#REF!/GAMSsternCa!AC5,"")</f>
        <v/>
      </c>
      <c r="AE5" s="40" t="str">
        <f>IFERROR(#REF!/GAMSsternCa!AD5,"")</f>
        <v/>
      </c>
      <c r="AF5" s="40" t="str">
        <f>IFERROR(#REF!/GAMSsternCa!AE5,"")</f>
        <v/>
      </c>
      <c r="AG5" s="40" t="str">
        <f>IFERROR(#REF!/GAMSsternCa!AF5,"")</f>
        <v/>
      </c>
      <c r="AH5" s="40" t="str">
        <f>IFERROR(#REF!/GAMSsternCa!AG5,"")</f>
        <v/>
      </c>
      <c r="AI5" s="40" t="str">
        <f>IFERROR(#REF!/GAMSsternCa!AH5,"")</f>
        <v/>
      </c>
      <c r="AJ5" s="40" t="str">
        <f>IFERROR(#REF!/GAMSsternCa!AI5,"")</f>
        <v/>
      </c>
      <c r="AK5" s="40" t="str">
        <f>IFERROR(#REF!/GAMSsternCa!AJ5,"")</f>
        <v/>
      </c>
      <c r="AL5" s="40" t="str">
        <f>IFERROR(#REF!/GAMSsternCa!AK5,"")</f>
        <v/>
      </c>
      <c r="AM5" s="40" t="str">
        <f>IFERROR(#REF!/GAMSsternCa!AL5,"")</f>
        <v/>
      </c>
      <c r="AN5" s="40" t="str">
        <f>IFERROR(#REF!/GAMSsternCa!AM5,"")</f>
        <v/>
      </c>
      <c r="AO5" s="40" t="str">
        <f>IFERROR(#REF!/GAMSsternCa!AN5,"")</f>
        <v/>
      </c>
      <c r="AP5" s="40" t="str">
        <f>IFERROR(#REF!/GAMSsternCa!AO5,"")</f>
        <v/>
      </c>
      <c r="AQ5" s="40" t="str">
        <f>IFERROR(#REF!/GAMSsternCa!AP5,"")</f>
        <v/>
      </c>
      <c r="AR5" s="40" t="str">
        <f>IFERROR(#REF!/GAMSsternCa!AQ5,"")</f>
        <v/>
      </c>
      <c r="AS5" s="40" t="str">
        <f>IFERROR(#REF!/GAMSsternCa!AR5,"")</f>
        <v/>
      </c>
      <c r="AT5" s="40" t="str">
        <f>IFERROR(#REF!/GAMSsternCa!AS5,"")</f>
        <v/>
      </c>
      <c r="AU5" s="40" t="str">
        <f>IFERROR(#REF!/GAMSsternCa!AT5,"")</f>
        <v/>
      </c>
      <c r="AV5" s="40" t="str">
        <f>IFERROR(#REF!/GAMSsternCa!AU5,"")</f>
        <v/>
      </c>
      <c r="AW5" s="40" t="str">
        <f>IFERROR(#REF!/GAMSsternCa!AV5,"")</f>
        <v/>
      </c>
      <c r="AX5" s="40" t="str">
        <f>IFERROR(#REF!/GAMSsternCa!AW5,"")</f>
        <v/>
      </c>
      <c r="AY5" s="40" t="str">
        <f>IFERROR(#REF!/GAMSsternCa!AX5,"")</f>
        <v/>
      </c>
      <c r="AZ5" s="40" t="str">
        <f>IFERROR(#REF!/GAMSsternCa!AY5,"")</f>
        <v/>
      </c>
      <c r="BA5" s="40" t="str">
        <f>IFERROR(#REF!/GAMSsternCa!AZ5,"")</f>
        <v/>
      </c>
      <c r="BB5" s="40" t="str">
        <f>IFERROR(#REF!/GAMSsternCa!BA5,"")</f>
        <v/>
      </c>
      <c r="BC5" s="40" t="str">
        <f>IFERROR(#REF!/GAMSsternCa!BB5,"")</f>
        <v/>
      </c>
      <c r="BD5" s="40" t="str">
        <f>IFERROR(#REF!/GAMSsternCa!BC5,"")</f>
        <v/>
      </c>
      <c r="BE5" s="40" t="str">
        <f>IFERROR(#REF!/GAMSsternCa!BD5,"")</f>
        <v/>
      </c>
      <c r="BF5" s="40" t="str">
        <f>IFERROR(#REF!/GAMSsternCa!BE5,"")</f>
        <v/>
      </c>
      <c r="BG5" s="40" t="str">
        <f>IFERROR(#REF!/GAMSsternCa!BF5,"")</f>
        <v/>
      </c>
      <c r="BH5" s="40" t="str">
        <f>IFERROR(#REF!/GAMSsternCa!BG5,"")</f>
        <v/>
      </c>
      <c r="BI5" s="40" t="str">
        <f>IFERROR(#REF!/GAMSsternCa!BH5,"")</f>
        <v/>
      </c>
      <c r="BJ5" s="40" t="str">
        <f>IFERROR(#REF!/GAMSsternCa!BI5,"")</f>
        <v/>
      </c>
    </row>
    <row r="6" spans="1:62" x14ac:dyDescent="0.15">
      <c r="A6" t="e">
        <f>#REF!</f>
        <v>#REF!</v>
      </c>
      <c r="B6" t="str">
        <f>GAMSbase!A6</f>
        <v>Depreciation</v>
      </c>
      <c r="C6" s="40" t="str">
        <f>IFERROR(#REF!/GAMSsternCa!B6,"")</f>
        <v/>
      </c>
      <c r="D6" s="40" t="str">
        <f>IFERROR(#REF!/GAMSsternCa!C6,"")</f>
        <v/>
      </c>
      <c r="E6" s="40" t="str">
        <f>IFERROR(#REF!/GAMSsternCa!D6,"")</f>
        <v/>
      </c>
      <c r="F6" s="40" t="str">
        <f>IFERROR(#REF!/GAMSsternCa!E6,"")</f>
        <v/>
      </c>
      <c r="G6" s="40" t="str">
        <f>IFERROR(#REF!/GAMSsternCa!F6,"")</f>
        <v/>
      </c>
      <c r="H6" s="40" t="str">
        <f>IFERROR(#REF!/GAMSsternCa!G6,"")</f>
        <v/>
      </c>
      <c r="I6" s="40" t="str">
        <f>IFERROR(#REF!/GAMSsternCa!H6,"")</f>
        <v/>
      </c>
      <c r="J6" s="40" t="str">
        <f>IFERROR(#REF!/GAMSsternCa!I6,"")</f>
        <v/>
      </c>
      <c r="K6" s="40" t="str">
        <f>IFERROR(#REF!/GAMSsternCa!J6,"")</f>
        <v/>
      </c>
      <c r="L6" s="40" t="str">
        <f>IFERROR(#REF!/GAMSsternCa!K6,"")</f>
        <v/>
      </c>
      <c r="M6" s="40" t="str">
        <f>IFERROR(#REF!/GAMSsternCa!L6,"")</f>
        <v/>
      </c>
      <c r="N6" s="40" t="str">
        <f>IFERROR(#REF!/GAMSsternCa!M6,"")</f>
        <v/>
      </c>
      <c r="O6" s="40" t="str">
        <f>IFERROR(#REF!/GAMSsternCa!N6,"")</f>
        <v/>
      </c>
      <c r="P6" s="40" t="str">
        <f>IFERROR(#REF!/GAMSsternCa!O6,"")</f>
        <v/>
      </c>
      <c r="Q6" s="40" t="str">
        <f>IFERROR(#REF!/GAMSsternCa!P6,"")</f>
        <v/>
      </c>
      <c r="R6" s="40" t="str">
        <f>IFERROR(#REF!/GAMSsternCa!Q6,"")</f>
        <v/>
      </c>
      <c r="S6" s="40" t="str">
        <f>IFERROR(#REF!/GAMSsternCa!R6,"")</f>
        <v/>
      </c>
      <c r="T6" s="40" t="str">
        <f>IFERROR(#REF!/GAMSsternCa!S6,"")</f>
        <v/>
      </c>
      <c r="U6" s="40" t="str">
        <f>IFERROR(#REF!/GAMSsternCa!T6,"")</f>
        <v/>
      </c>
      <c r="V6" s="40" t="str">
        <f>IFERROR(#REF!/GAMSsternCa!U6,"")</f>
        <v/>
      </c>
      <c r="W6" s="40" t="str">
        <f>IFERROR(#REF!/GAMSsternCa!V6,"")</f>
        <v/>
      </c>
      <c r="X6" s="40" t="str">
        <f>IFERROR(#REF!/GAMSsternCa!W6,"")</f>
        <v/>
      </c>
      <c r="Y6" s="40" t="str">
        <f>IFERROR(#REF!/GAMSsternCa!X6,"")</f>
        <v/>
      </c>
      <c r="Z6" s="40" t="str">
        <f>IFERROR(#REF!/GAMSsternCa!Y6,"")</f>
        <v/>
      </c>
      <c r="AA6" s="40" t="str">
        <f>IFERROR(#REF!/GAMSsternCa!Z6,"")</f>
        <v/>
      </c>
      <c r="AB6" s="40" t="str">
        <f>IFERROR(#REF!/GAMSsternCa!AA6,"")</f>
        <v/>
      </c>
      <c r="AC6" s="40" t="str">
        <f>IFERROR(#REF!/GAMSsternCa!AB6,"")</f>
        <v/>
      </c>
      <c r="AD6" s="40" t="str">
        <f>IFERROR(#REF!/GAMSsternCa!AC6,"")</f>
        <v/>
      </c>
      <c r="AE6" s="40" t="str">
        <f>IFERROR(#REF!/GAMSsternCa!AD6,"")</f>
        <v/>
      </c>
      <c r="AF6" s="40" t="str">
        <f>IFERROR(#REF!/GAMSsternCa!AE6,"")</f>
        <v/>
      </c>
      <c r="AG6" s="40" t="str">
        <f>IFERROR(#REF!/GAMSsternCa!AF6,"")</f>
        <v/>
      </c>
      <c r="AH6" s="40" t="str">
        <f>IFERROR(#REF!/GAMSsternCa!AG6,"")</f>
        <v/>
      </c>
      <c r="AI6" s="40" t="str">
        <f>IFERROR(#REF!/GAMSsternCa!AH6,"")</f>
        <v/>
      </c>
      <c r="AJ6" s="40" t="str">
        <f>IFERROR(#REF!/GAMSsternCa!AI6,"")</f>
        <v/>
      </c>
      <c r="AK6" s="40" t="str">
        <f>IFERROR(#REF!/GAMSsternCa!AJ6,"")</f>
        <v/>
      </c>
      <c r="AL6" s="40" t="str">
        <f>IFERROR(#REF!/GAMSsternCa!AK6,"")</f>
        <v/>
      </c>
      <c r="AM6" s="40" t="str">
        <f>IFERROR(#REF!/GAMSsternCa!AL6,"")</f>
        <v/>
      </c>
      <c r="AN6" s="40" t="str">
        <f>IFERROR(#REF!/GAMSsternCa!AM6,"")</f>
        <v/>
      </c>
      <c r="AO6" s="40" t="str">
        <f>IFERROR(#REF!/GAMSsternCa!AN6,"")</f>
        <v/>
      </c>
      <c r="AP6" s="40" t="str">
        <f>IFERROR(#REF!/GAMSsternCa!AO6,"")</f>
        <v/>
      </c>
      <c r="AQ6" s="40" t="str">
        <f>IFERROR(#REF!/GAMSsternCa!AP6,"")</f>
        <v/>
      </c>
      <c r="AR6" s="40" t="str">
        <f>IFERROR(#REF!/GAMSsternCa!AQ6,"")</f>
        <v/>
      </c>
      <c r="AS6" s="40" t="str">
        <f>IFERROR(#REF!/GAMSsternCa!AR6,"")</f>
        <v/>
      </c>
      <c r="AT6" s="40" t="str">
        <f>IFERROR(#REF!/GAMSsternCa!AS6,"")</f>
        <v/>
      </c>
      <c r="AU6" s="40" t="str">
        <f>IFERROR(#REF!/GAMSsternCa!AT6,"")</f>
        <v/>
      </c>
      <c r="AV6" s="40" t="str">
        <f>IFERROR(#REF!/GAMSsternCa!AU6,"")</f>
        <v/>
      </c>
      <c r="AW6" s="40" t="str">
        <f>IFERROR(#REF!/GAMSsternCa!AV6,"")</f>
        <v/>
      </c>
      <c r="AX6" s="40" t="str">
        <f>IFERROR(#REF!/GAMSsternCa!AW6,"")</f>
        <v/>
      </c>
      <c r="AY6" s="40" t="str">
        <f>IFERROR(#REF!/GAMSsternCa!AX6,"")</f>
        <v/>
      </c>
      <c r="AZ6" s="40" t="str">
        <f>IFERROR(#REF!/GAMSsternCa!AY6,"")</f>
        <v/>
      </c>
      <c r="BA6" s="40" t="str">
        <f>IFERROR(#REF!/GAMSsternCa!AZ6,"")</f>
        <v/>
      </c>
      <c r="BB6" s="40" t="str">
        <f>IFERROR(#REF!/GAMSsternCa!BA6,"")</f>
        <v/>
      </c>
      <c r="BC6" s="40" t="str">
        <f>IFERROR(#REF!/GAMSsternCa!BB6,"")</f>
        <v/>
      </c>
      <c r="BD6" s="40" t="str">
        <f>IFERROR(#REF!/GAMSsternCa!BC6,"")</f>
        <v/>
      </c>
      <c r="BE6" s="40" t="str">
        <f>IFERROR(#REF!/GAMSsternCa!BD6,"")</f>
        <v/>
      </c>
      <c r="BF6" s="40" t="str">
        <f>IFERROR(#REF!/GAMSsternCa!BE6,"")</f>
        <v/>
      </c>
      <c r="BG6" s="40" t="str">
        <f>IFERROR(#REF!/GAMSsternCa!BF6,"")</f>
        <v/>
      </c>
      <c r="BH6" s="40" t="str">
        <f>IFERROR(#REF!/GAMSsternCa!BG6,"")</f>
        <v/>
      </c>
      <c r="BI6" s="40" t="str">
        <f>IFERROR(#REF!/GAMSsternCa!BH6,"")</f>
        <v/>
      </c>
      <c r="BJ6" s="40" t="str">
        <f>IFERROR(#REF!/GAMSsternCa!BI6,"")</f>
        <v/>
      </c>
    </row>
    <row r="7" spans="1:62" x14ac:dyDescent="0.15">
      <c r="A7" t="e">
        <f>#REF!</f>
        <v>#REF!</v>
      </c>
      <c r="B7" t="str">
        <f>GAMSbase!A7</f>
        <v>World Capital Risk Premium</v>
      </c>
      <c r="C7" s="40" t="str">
        <f>IFERROR(#REF!/GAMSsternCa!B7,"")</f>
        <v/>
      </c>
      <c r="D7" s="40" t="str">
        <f>IFERROR(#REF!/GAMSsternCa!C7,"")</f>
        <v/>
      </c>
      <c r="E7" s="40" t="str">
        <f>IFERROR(#REF!/GAMSsternCa!D7,"")</f>
        <v/>
      </c>
      <c r="F7" s="40" t="str">
        <f>IFERROR(#REF!/GAMSsternCa!E7,"")</f>
        <v/>
      </c>
      <c r="G7" s="40" t="str">
        <f>IFERROR(#REF!/GAMSsternCa!F7,"")</f>
        <v/>
      </c>
      <c r="H7" s="40" t="str">
        <f>IFERROR(#REF!/GAMSsternCa!G7,"")</f>
        <v/>
      </c>
      <c r="I7" s="40" t="str">
        <f>IFERROR(#REF!/GAMSsternCa!H7,"")</f>
        <v/>
      </c>
      <c r="J7" s="40" t="str">
        <f>IFERROR(#REF!/GAMSsternCa!I7,"")</f>
        <v/>
      </c>
      <c r="K7" s="40" t="str">
        <f>IFERROR(#REF!/GAMSsternCa!J7,"")</f>
        <v/>
      </c>
      <c r="L7" s="40" t="str">
        <f>IFERROR(#REF!/GAMSsternCa!K7,"")</f>
        <v/>
      </c>
      <c r="M7" s="40" t="str">
        <f>IFERROR(#REF!/GAMSsternCa!L7,"")</f>
        <v/>
      </c>
      <c r="N7" s="40" t="str">
        <f>IFERROR(#REF!/GAMSsternCa!M7,"")</f>
        <v/>
      </c>
      <c r="O7" s="40" t="str">
        <f>IFERROR(#REF!/GAMSsternCa!N7,"")</f>
        <v/>
      </c>
      <c r="P7" s="40" t="str">
        <f>IFERROR(#REF!/GAMSsternCa!O7,"")</f>
        <v/>
      </c>
      <c r="Q7" s="40" t="str">
        <f>IFERROR(#REF!/GAMSsternCa!P7,"")</f>
        <v/>
      </c>
      <c r="R7" s="40" t="str">
        <f>IFERROR(#REF!/GAMSsternCa!Q7,"")</f>
        <v/>
      </c>
      <c r="S7" s="40" t="str">
        <f>IFERROR(#REF!/GAMSsternCa!R7,"")</f>
        <v/>
      </c>
      <c r="T7" s="40" t="str">
        <f>IFERROR(#REF!/GAMSsternCa!S7,"")</f>
        <v/>
      </c>
      <c r="U7" s="40" t="str">
        <f>IFERROR(#REF!/GAMSsternCa!T7,"")</f>
        <v/>
      </c>
      <c r="V7" s="40" t="str">
        <f>IFERROR(#REF!/GAMSsternCa!U7,"")</f>
        <v/>
      </c>
      <c r="W7" s="40" t="str">
        <f>IFERROR(#REF!/GAMSsternCa!V7,"")</f>
        <v/>
      </c>
      <c r="X7" s="40" t="str">
        <f>IFERROR(#REF!/GAMSsternCa!W7,"")</f>
        <v/>
      </c>
      <c r="Y7" s="40" t="str">
        <f>IFERROR(#REF!/GAMSsternCa!X7,"")</f>
        <v/>
      </c>
      <c r="Z7" s="40" t="str">
        <f>IFERROR(#REF!/GAMSsternCa!Y7,"")</f>
        <v/>
      </c>
      <c r="AA7" s="40" t="str">
        <f>IFERROR(#REF!/GAMSsternCa!Z7,"")</f>
        <v/>
      </c>
      <c r="AB7" s="40" t="str">
        <f>IFERROR(#REF!/GAMSsternCa!AA7,"")</f>
        <v/>
      </c>
      <c r="AC7" s="40" t="str">
        <f>IFERROR(#REF!/GAMSsternCa!AB7,"")</f>
        <v/>
      </c>
      <c r="AD7" s="40" t="str">
        <f>IFERROR(#REF!/GAMSsternCa!AC7,"")</f>
        <v/>
      </c>
      <c r="AE7" s="40" t="str">
        <f>IFERROR(#REF!/GAMSsternCa!AD7,"")</f>
        <v/>
      </c>
      <c r="AF7" s="40" t="str">
        <f>IFERROR(#REF!/GAMSsternCa!AE7,"")</f>
        <v/>
      </c>
      <c r="AG7" s="40" t="str">
        <f>IFERROR(#REF!/GAMSsternCa!AF7,"")</f>
        <v/>
      </c>
      <c r="AH7" s="40" t="str">
        <f>IFERROR(#REF!/GAMSsternCa!AG7,"")</f>
        <v/>
      </c>
      <c r="AI7" s="40" t="str">
        <f>IFERROR(#REF!/GAMSsternCa!AH7,"")</f>
        <v/>
      </c>
      <c r="AJ7" s="40" t="str">
        <f>IFERROR(#REF!/GAMSsternCa!AI7,"")</f>
        <v/>
      </c>
      <c r="AK7" s="40" t="str">
        <f>IFERROR(#REF!/GAMSsternCa!AJ7,"")</f>
        <v/>
      </c>
      <c r="AL7" s="40" t="str">
        <f>IFERROR(#REF!/GAMSsternCa!AK7,"")</f>
        <v/>
      </c>
      <c r="AM7" s="40" t="str">
        <f>IFERROR(#REF!/GAMSsternCa!AL7,"")</f>
        <v/>
      </c>
      <c r="AN7" s="40" t="str">
        <f>IFERROR(#REF!/GAMSsternCa!AM7,"")</f>
        <v/>
      </c>
      <c r="AO7" s="40" t="str">
        <f>IFERROR(#REF!/GAMSsternCa!AN7,"")</f>
        <v/>
      </c>
      <c r="AP7" s="40" t="str">
        <f>IFERROR(#REF!/GAMSsternCa!AO7,"")</f>
        <v/>
      </c>
      <c r="AQ7" s="40" t="str">
        <f>IFERROR(#REF!/GAMSsternCa!AP7,"")</f>
        <v/>
      </c>
      <c r="AR7" s="40" t="str">
        <f>IFERROR(#REF!/GAMSsternCa!AQ7,"")</f>
        <v/>
      </c>
      <c r="AS7" s="40" t="str">
        <f>IFERROR(#REF!/GAMSsternCa!AR7,"")</f>
        <v/>
      </c>
      <c r="AT7" s="40" t="str">
        <f>IFERROR(#REF!/GAMSsternCa!AS7,"")</f>
        <v/>
      </c>
      <c r="AU7" s="40" t="str">
        <f>IFERROR(#REF!/GAMSsternCa!AT7,"")</f>
        <v/>
      </c>
      <c r="AV7" s="40" t="str">
        <f>IFERROR(#REF!/GAMSsternCa!AU7,"")</f>
        <v/>
      </c>
      <c r="AW7" s="40" t="str">
        <f>IFERROR(#REF!/GAMSsternCa!AV7,"")</f>
        <v/>
      </c>
      <c r="AX7" s="40" t="str">
        <f>IFERROR(#REF!/GAMSsternCa!AW7,"")</f>
        <v/>
      </c>
      <c r="AY7" s="40" t="str">
        <f>IFERROR(#REF!/GAMSsternCa!AX7,"")</f>
        <v/>
      </c>
      <c r="AZ7" s="40" t="str">
        <f>IFERROR(#REF!/GAMSsternCa!AY7,"")</f>
        <v/>
      </c>
      <c r="BA7" s="40" t="str">
        <f>IFERROR(#REF!/GAMSsternCa!AZ7,"")</f>
        <v/>
      </c>
      <c r="BB7" s="40" t="str">
        <f>IFERROR(#REF!/GAMSsternCa!BA7,"")</f>
        <v/>
      </c>
      <c r="BC7" s="40" t="str">
        <f>IFERROR(#REF!/GAMSsternCa!BB7,"")</f>
        <v/>
      </c>
      <c r="BD7" s="40" t="str">
        <f>IFERROR(#REF!/GAMSsternCa!BC7,"")</f>
        <v/>
      </c>
      <c r="BE7" s="40" t="str">
        <f>IFERROR(#REF!/GAMSsternCa!BD7,"")</f>
        <v/>
      </c>
      <c r="BF7" s="40" t="str">
        <f>IFERROR(#REF!/GAMSsternCa!BE7,"")</f>
        <v/>
      </c>
      <c r="BG7" s="40" t="str">
        <f>IFERROR(#REF!/GAMSsternCa!BF7,"")</f>
        <v/>
      </c>
      <c r="BH7" s="40" t="str">
        <f>IFERROR(#REF!/GAMSsternCa!BG7,"")</f>
        <v/>
      </c>
      <c r="BI7" s="40" t="str">
        <f>IFERROR(#REF!/GAMSsternCa!BH7,"")</f>
        <v/>
      </c>
      <c r="BJ7" s="40" t="str">
        <f>IFERROR(#REF!/GAMSsternCa!BI7,"")</f>
        <v/>
      </c>
    </row>
    <row r="8" spans="1:62" x14ac:dyDescent="0.15">
      <c r="A8" t="e">
        <f>#REF!</f>
        <v>#REF!</v>
      </c>
      <c r="B8" t="str">
        <f>GAMSbase!A8</f>
        <v>Fraction Diversifiable Risk</v>
      </c>
      <c r="C8" s="40" t="str">
        <f>IFERROR(#REF!/GAMSsternCa!B8,"")</f>
        <v/>
      </c>
      <c r="D8" s="40" t="str">
        <f>IFERROR(#REF!/GAMSsternCa!C8,"")</f>
        <v/>
      </c>
      <c r="E8" s="40" t="str">
        <f>IFERROR(#REF!/GAMSsternCa!D8,"")</f>
        <v/>
      </c>
      <c r="F8" s="40" t="str">
        <f>IFERROR(#REF!/GAMSsternCa!E8,"")</f>
        <v/>
      </c>
      <c r="G8" s="40" t="str">
        <f>IFERROR(#REF!/GAMSsternCa!F8,"")</f>
        <v/>
      </c>
      <c r="H8" s="40" t="str">
        <f>IFERROR(#REF!/GAMSsternCa!G8,"")</f>
        <v/>
      </c>
      <c r="I8" s="40" t="str">
        <f>IFERROR(#REF!/GAMSsternCa!H8,"")</f>
        <v/>
      </c>
      <c r="J8" s="40" t="str">
        <f>IFERROR(#REF!/GAMSsternCa!I8,"")</f>
        <v/>
      </c>
      <c r="K8" s="40" t="str">
        <f>IFERROR(#REF!/GAMSsternCa!J8,"")</f>
        <v/>
      </c>
      <c r="L8" s="40" t="str">
        <f>IFERROR(#REF!/GAMSsternCa!K8,"")</f>
        <v/>
      </c>
      <c r="M8" s="40" t="str">
        <f>IFERROR(#REF!/GAMSsternCa!L8,"")</f>
        <v/>
      </c>
      <c r="N8" s="40" t="str">
        <f>IFERROR(#REF!/GAMSsternCa!M8,"")</f>
        <v/>
      </c>
      <c r="O8" s="40" t="str">
        <f>IFERROR(#REF!/GAMSsternCa!N8,"")</f>
        <v/>
      </c>
      <c r="P8" s="40" t="str">
        <f>IFERROR(#REF!/GAMSsternCa!O8,"")</f>
        <v/>
      </c>
      <c r="Q8" s="40" t="str">
        <f>IFERROR(#REF!/GAMSsternCa!P8,"")</f>
        <v/>
      </c>
      <c r="R8" s="40" t="str">
        <f>IFERROR(#REF!/GAMSsternCa!Q8,"")</f>
        <v/>
      </c>
      <c r="S8" s="40" t="str">
        <f>IFERROR(#REF!/GAMSsternCa!R8,"")</f>
        <v/>
      </c>
      <c r="T8" s="40" t="str">
        <f>IFERROR(#REF!/GAMSsternCa!S8,"")</f>
        <v/>
      </c>
      <c r="U8" s="40" t="str">
        <f>IFERROR(#REF!/GAMSsternCa!T8,"")</f>
        <v/>
      </c>
      <c r="V8" s="40" t="str">
        <f>IFERROR(#REF!/GAMSsternCa!U8,"")</f>
        <v/>
      </c>
      <c r="W8" s="40" t="str">
        <f>IFERROR(#REF!/GAMSsternCa!V8,"")</f>
        <v/>
      </c>
      <c r="X8" s="40" t="str">
        <f>IFERROR(#REF!/GAMSsternCa!W8,"")</f>
        <v/>
      </c>
      <c r="Y8" s="40" t="str">
        <f>IFERROR(#REF!/GAMSsternCa!X8,"")</f>
        <v/>
      </c>
      <c r="Z8" s="40" t="str">
        <f>IFERROR(#REF!/GAMSsternCa!Y8,"")</f>
        <v/>
      </c>
      <c r="AA8" s="40" t="str">
        <f>IFERROR(#REF!/GAMSsternCa!Z8,"")</f>
        <v/>
      </c>
      <c r="AB8" s="40" t="str">
        <f>IFERROR(#REF!/GAMSsternCa!AA8,"")</f>
        <v/>
      </c>
      <c r="AC8" s="40" t="str">
        <f>IFERROR(#REF!/GAMSsternCa!AB8,"")</f>
        <v/>
      </c>
      <c r="AD8" s="40" t="str">
        <f>IFERROR(#REF!/GAMSsternCa!AC8,"")</f>
        <v/>
      </c>
      <c r="AE8" s="40" t="str">
        <f>IFERROR(#REF!/GAMSsternCa!AD8,"")</f>
        <v/>
      </c>
      <c r="AF8" s="40" t="str">
        <f>IFERROR(#REF!/GAMSsternCa!AE8,"")</f>
        <v/>
      </c>
      <c r="AG8" s="40" t="str">
        <f>IFERROR(#REF!/GAMSsternCa!AF8,"")</f>
        <v/>
      </c>
      <c r="AH8" s="40" t="str">
        <f>IFERROR(#REF!/GAMSsternCa!AG8,"")</f>
        <v/>
      </c>
      <c r="AI8" s="40" t="str">
        <f>IFERROR(#REF!/GAMSsternCa!AH8,"")</f>
        <v/>
      </c>
      <c r="AJ8" s="40" t="str">
        <f>IFERROR(#REF!/GAMSsternCa!AI8,"")</f>
        <v/>
      </c>
      <c r="AK8" s="40" t="str">
        <f>IFERROR(#REF!/GAMSsternCa!AJ8,"")</f>
        <v/>
      </c>
      <c r="AL8" s="40" t="str">
        <f>IFERROR(#REF!/GAMSsternCa!AK8,"")</f>
        <v/>
      </c>
      <c r="AM8" s="40" t="str">
        <f>IFERROR(#REF!/GAMSsternCa!AL8,"")</f>
        <v/>
      </c>
      <c r="AN8" s="40" t="str">
        <f>IFERROR(#REF!/GAMSsternCa!AM8,"")</f>
        <v/>
      </c>
      <c r="AO8" s="40" t="str">
        <f>IFERROR(#REF!/GAMSsternCa!AN8,"")</f>
        <v/>
      </c>
      <c r="AP8" s="40" t="str">
        <f>IFERROR(#REF!/GAMSsternCa!AO8,"")</f>
        <v/>
      </c>
      <c r="AQ8" s="40" t="str">
        <f>IFERROR(#REF!/GAMSsternCa!AP8,"")</f>
        <v/>
      </c>
      <c r="AR8" s="40" t="str">
        <f>IFERROR(#REF!/GAMSsternCa!AQ8,"")</f>
        <v/>
      </c>
      <c r="AS8" s="40" t="str">
        <f>IFERROR(#REF!/GAMSsternCa!AR8,"")</f>
        <v/>
      </c>
      <c r="AT8" s="40" t="str">
        <f>IFERROR(#REF!/GAMSsternCa!AS8,"")</f>
        <v/>
      </c>
      <c r="AU8" s="40" t="str">
        <f>IFERROR(#REF!/GAMSsternCa!AT8,"")</f>
        <v/>
      </c>
      <c r="AV8" s="40" t="str">
        <f>IFERROR(#REF!/GAMSsternCa!AU8,"")</f>
        <v/>
      </c>
      <c r="AW8" s="40" t="str">
        <f>IFERROR(#REF!/GAMSsternCa!AV8,"")</f>
        <v/>
      </c>
      <c r="AX8" s="40" t="str">
        <f>IFERROR(#REF!/GAMSsternCa!AW8,"")</f>
        <v/>
      </c>
      <c r="AY8" s="40" t="str">
        <f>IFERROR(#REF!/GAMSsternCa!AX8,"")</f>
        <v/>
      </c>
      <c r="AZ8" s="40" t="str">
        <f>IFERROR(#REF!/GAMSsternCa!AY8,"")</f>
        <v/>
      </c>
      <c r="BA8" s="40" t="str">
        <f>IFERROR(#REF!/GAMSsternCa!AZ8,"")</f>
        <v/>
      </c>
      <c r="BB8" s="40" t="str">
        <f>IFERROR(#REF!/GAMSsternCa!BA8,"")</f>
        <v/>
      </c>
      <c r="BC8" s="40" t="str">
        <f>IFERROR(#REF!/GAMSsternCa!BB8,"")</f>
        <v/>
      </c>
      <c r="BD8" s="40" t="str">
        <f>IFERROR(#REF!/GAMSsternCa!BC8,"")</f>
        <v/>
      </c>
      <c r="BE8" s="40" t="str">
        <f>IFERROR(#REF!/GAMSsternCa!BD8,"")</f>
        <v/>
      </c>
      <c r="BF8" s="40" t="str">
        <f>IFERROR(#REF!/GAMSsternCa!BE8,"")</f>
        <v/>
      </c>
      <c r="BG8" s="40" t="str">
        <f>IFERROR(#REF!/GAMSsternCa!BF8,"")</f>
        <v/>
      </c>
      <c r="BH8" s="40" t="str">
        <f>IFERROR(#REF!/GAMSsternCa!BG8,"")</f>
        <v/>
      </c>
      <c r="BI8" s="40" t="str">
        <f>IFERROR(#REF!/GAMSsternCa!BH8,"")</f>
        <v/>
      </c>
      <c r="BJ8" s="40" t="str">
        <f>IFERROR(#REF!/GAMSsternCa!BI8,"")</f>
        <v/>
      </c>
    </row>
    <row r="9" spans="1:62" x14ac:dyDescent="0.15">
      <c r="A9" t="e">
        <f>#REF!</f>
        <v>#REF!</v>
      </c>
      <c r="B9" t="str">
        <f>GAMSbase!A9</f>
        <v>Diversifiable Risk ( per year)</v>
      </c>
      <c r="C9" s="40" t="str">
        <f>IFERROR(#REF!/GAMSsternCa!B9,"")</f>
        <v/>
      </c>
      <c r="D9" s="40" t="str">
        <f>IFERROR(#REF!/GAMSsternCa!C9,"")</f>
        <v/>
      </c>
      <c r="E9" s="40" t="str">
        <f>IFERROR(#REF!/GAMSsternCa!D9,"")</f>
        <v/>
      </c>
      <c r="F9" s="40" t="str">
        <f>IFERROR(#REF!/GAMSsternCa!E9,"")</f>
        <v/>
      </c>
      <c r="G9" s="40" t="str">
        <f>IFERROR(#REF!/GAMSsternCa!F9,"")</f>
        <v/>
      </c>
      <c r="H9" s="40" t="str">
        <f>IFERROR(#REF!/GAMSsternCa!G9,"")</f>
        <v/>
      </c>
      <c r="I9" s="40" t="str">
        <f>IFERROR(#REF!/GAMSsternCa!H9,"")</f>
        <v/>
      </c>
      <c r="J9" s="40" t="str">
        <f>IFERROR(#REF!/GAMSsternCa!I9,"")</f>
        <v/>
      </c>
      <c r="K9" s="40" t="str">
        <f>IFERROR(#REF!/GAMSsternCa!J9,"")</f>
        <v/>
      </c>
      <c r="L9" s="40" t="str">
        <f>IFERROR(#REF!/GAMSsternCa!K9,"")</f>
        <v/>
      </c>
      <c r="M9" s="40" t="str">
        <f>IFERROR(#REF!/GAMSsternCa!L9,"")</f>
        <v/>
      </c>
      <c r="N9" s="40" t="str">
        <f>IFERROR(#REF!/GAMSsternCa!M9,"")</f>
        <v/>
      </c>
      <c r="O9" s="40" t="str">
        <f>IFERROR(#REF!/GAMSsternCa!N9,"")</f>
        <v/>
      </c>
      <c r="P9" s="40" t="str">
        <f>IFERROR(#REF!/GAMSsternCa!O9,"")</f>
        <v/>
      </c>
      <c r="Q9" s="40" t="str">
        <f>IFERROR(#REF!/GAMSsternCa!P9,"")</f>
        <v/>
      </c>
      <c r="R9" s="40" t="str">
        <f>IFERROR(#REF!/GAMSsternCa!Q9,"")</f>
        <v/>
      </c>
      <c r="S9" s="40" t="str">
        <f>IFERROR(#REF!/GAMSsternCa!R9,"")</f>
        <v/>
      </c>
      <c r="T9" s="40" t="str">
        <f>IFERROR(#REF!/GAMSsternCa!S9,"")</f>
        <v/>
      </c>
      <c r="U9" s="40" t="str">
        <f>IFERROR(#REF!/GAMSsternCa!T9,"")</f>
        <v/>
      </c>
      <c r="V9" s="40" t="str">
        <f>IFERROR(#REF!/GAMSsternCa!U9,"")</f>
        <v/>
      </c>
      <c r="W9" s="40" t="str">
        <f>IFERROR(#REF!/GAMSsternCa!V9,"")</f>
        <v/>
      </c>
      <c r="X9" s="40" t="str">
        <f>IFERROR(#REF!/GAMSsternCa!W9,"")</f>
        <v/>
      </c>
      <c r="Y9" s="40" t="str">
        <f>IFERROR(#REF!/GAMSsternCa!X9,"")</f>
        <v/>
      </c>
      <c r="Z9" s="40" t="str">
        <f>IFERROR(#REF!/GAMSsternCa!Y9,"")</f>
        <v/>
      </c>
      <c r="AA9" s="40" t="str">
        <f>IFERROR(#REF!/GAMSsternCa!Z9,"")</f>
        <v/>
      </c>
      <c r="AB9" s="40" t="str">
        <f>IFERROR(#REF!/GAMSsternCa!AA9,"")</f>
        <v/>
      </c>
      <c r="AC9" s="40" t="str">
        <f>IFERROR(#REF!/GAMSsternCa!AB9,"")</f>
        <v/>
      </c>
      <c r="AD9" s="40" t="str">
        <f>IFERROR(#REF!/GAMSsternCa!AC9,"")</f>
        <v/>
      </c>
      <c r="AE9" s="40" t="str">
        <f>IFERROR(#REF!/GAMSsternCa!AD9,"")</f>
        <v/>
      </c>
      <c r="AF9" s="40" t="str">
        <f>IFERROR(#REF!/GAMSsternCa!AE9,"")</f>
        <v/>
      </c>
      <c r="AG9" s="40" t="str">
        <f>IFERROR(#REF!/GAMSsternCa!AF9,"")</f>
        <v/>
      </c>
      <c r="AH9" s="40" t="str">
        <f>IFERROR(#REF!/GAMSsternCa!AG9,"")</f>
        <v/>
      </c>
      <c r="AI9" s="40" t="str">
        <f>IFERROR(#REF!/GAMSsternCa!AH9,"")</f>
        <v/>
      </c>
      <c r="AJ9" s="40" t="str">
        <f>IFERROR(#REF!/GAMSsternCa!AI9,"")</f>
        <v/>
      </c>
      <c r="AK9" s="40" t="str">
        <f>IFERROR(#REF!/GAMSsternCa!AJ9,"")</f>
        <v/>
      </c>
      <c r="AL9" s="40" t="str">
        <f>IFERROR(#REF!/GAMSsternCa!AK9,"")</f>
        <v/>
      </c>
      <c r="AM9" s="40" t="str">
        <f>IFERROR(#REF!/GAMSsternCa!AL9,"")</f>
        <v/>
      </c>
      <c r="AN9" s="40" t="str">
        <f>IFERROR(#REF!/GAMSsternCa!AM9,"")</f>
        <v/>
      </c>
      <c r="AO9" s="40" t="str">
        <f>IFERROR(#REF!/GAMSsternCa!AN9,"")</f>
        <v/>
      </c>
      <c r="AP9" s="40" t="str">
        <f>IFERROR(#REF!/GAMSsternCa!AO9,"")</f>
        <v/>
      </c>
      <c r="AQ9" s="40" t="str">
        <f>IFERROR(#REF!/GAMSsternCa!AP9,"")</f>
        <v/>
      </c>
      <c r="AR9" s="40" t="str">
        <f>IFERROR(#REF!/GAMSsternCa!AQ9,"")</f>
        <v/>
      </c>
      <c r="AS9" s="40" t="str">
        <f>IFERROR(#REF!/GAMSsternCa!AR9,"")</f>
        <v/>
      </c>
      <c r="AT9" s="40" t="str">
        <f>IFERROR(#REF!/GAMSsternCa!AS9,"")</f>
        <v/>
      </c>
      <c r="AU9" s="40" t="str">
        <f>IFERROR(#REF!/GAMSsternCa!AT9,"")</f>
        <v/>
      </c>
      <c r="AV9" s="40" t="str">
        <f>IFERROR(#REF!/GAMSsternCa!AU9,"")</f>
        <v/>
      </c>
      <c r="AW9" s="40" t="str">
        <f>IFERROR(#REF!/GAMSsternCa!AV9,"")</f>
        <v/>
      </c>
      <c r="AX9" s="40" t="str">
        <f>IFERROR(#REF!/GAMSsternCa!AW9,"")</f>
        <v/>
      </c>
      <c r="AY9" s="40" t="str">
        <f>IFERROR(#REF!/GAMSsternCa!AX9,"")</f>
        <v/>
      </c>
      <c r="AZ9" s="40" t="str">
        <f>IFERROR(#REF!/GAMSsternCa!AY9,"")</f>
        <v/>
      </c>
      <c r="BA9" s="40" t="str">
        <f>IFERROR(#REF!/GAMSsternCa!AZ9,"")</f>
        <v/>
      </c>
      <c r="BB9" s="40" t="str">
        <f>IFERROR(#REF!/GAMSsternCa!BA9,"")</f>
        <v/>
      </c>
      <c r="BC9" s="40" t="str">
        <f>IFERROR(#REF!/GAMSsternCa!BB9,"")</f>
        <v/>
      </c>
      <c r="BD9" s="40" t="str">
        <f>IFERROR(#REF!/GAMSsternCa!BC9,"")</f>
        <v/>
      </c>
      <c r="BE9" s="40" t="str">
        <f>IFERROR(#REF!/GAMSsternCa!BD9,"")</f>
        <v/>
      </c>
      <c r="BF9" s="40" t="str">
        <f>IFERROR(#REF!/GAMSsternCa!BE9,"")</f>
        <v/>
      </c>
      <c r="BG9" s="40" t="str">
        <f>IFERROR(#REF!/GAMSsternCa!BF9,"")</f>
        <v/>
      </c>
      <c r="BH9" s="40" t="str">
        <f>IFERROR(#REF!/GAMSsternCa!BG9,"")</f>
        <v/>
      </c>
      <c r="BI9" s="40" t="str">
        <f>IFERROR(#REF!/GAMSsternCa!BH9,"")</f>
        <v/>
      </c>
      <c r="BJ9" s="40" t="str">
        <f>IFERROR(#REF!/GAMSsternCa!BI9,"")</f>
        <v/>
      </c>
    </row>
    <row r="10" spans="1:62" x14ac:dyDescent="0.15">
      <c r="A10" t="e">
        <f>#REF!</f>
        <v>#REF!</v>
      </c>
      <c r="B10" t="str">
        <f>GAMSbase!A10</f>
        <v>Depreciation with no Risk (per year)</v>
      </c>
      <c r="C10" s="40" t="str">
        <f>IFERROR(#REF!/GAMSsternCa!B10,"")</f>
        <v/>
      </c>
      <c r="D10" s="40" t="str">
        <f>IFERROR(#REF!/GAMSsternCa!C10,"")</f>
        <v/>
      </c>
      <c r="E10" s="40" t="str">
        <f>IFERROR(#REF!/GAMSsternCa!D10,"")</f>
        <v/>
      </c>
      <c r="F10" s="40" t="str">
        <f>IFERROR(#REF!/GAMSsternCa!E10,"")</f>
        <v/>
      </c>
      <c r="G10" s="40" t="str">
        <f>IFERROR(#REF!/GAMSsternCa!F10,"")</f>
        <v/>
      </c>
      <c r="H10" s="40" t="str">
        <f>IFERROR(#REF!/GAMSsternCa!G10,"")</f>
        <v/>
      </c>
      <c r="I10" s="40" t="str">
        <f>IFERROR(#REF!/GAMSsternCa!H10,"")</f>
        <v/>
      </c>
      <c r="J10" s="40" t="str">
        <f>IFERROR(#REF!/GAMSsternCa!I10,"")</f>
        <v/>
      </c>
      <c r="K10" s="40" t="str">
        <f>IFERROR(#REF!/GAMSsternCa!J10,"")</f>
        <v/>
      </c>
      <c r="L10" s="40" t="str">
        <f>IFERROR(#REF!/GAMSsternCa!K10,"")</f>
        <v/>
      </c>
      <c r="M10" s="40" t="str">
        <f>IFERROR(#REF!/GAMSsternCa!L10,"")</f>
        <v/>
      </c>
      <c r="N10" s="40" t="str">
        <f>IFERROR(#REF!/GAMSsternCa!M10,"")</f>
        <v/>
      </c>
      <c r="O10" s="40" t="str">
        <f>IFERROR(#REF!/GAMSsternCa!N10,"")</f>
        <v/>
      </c>
      <c r="P10" s="40" t="str">
        <f>IFERROR(#REF!/GAMSsternCa!O10,"")</f>
        <v/>
      </c>
      <c r="Q10" s="40" t="str">
        <f>IFERROR(#REF!/GAMSsternCa!P10,"")</f>
        <v/>
      </c>
      <c r="R10" s="40" t="str">
        <f>IFERROR(#REF!/GAMSsternCa!Q10,"")</f>
        <v/>
      </c>
      <c r="S10" s="40" t="str">
        <f>IFERROR(#REF!/GAMSsternCa!R10,"")</f>
        <v/>
      </c>
      <c r="T10" s="40" t="str">
        <f>IFERROR(#REF!/GAMSsternCa!S10,"")</f>
        <v/>
      </c>
      <c r="U10" s="40" t="str">
        <f>IFERROR(#REF!/GAMSsternCa!T10,"")</f>
        <v/>
      </c>
      <c r="V10" s="40" t="str">
        <f>IFERROR(#REF!/GAMSsternCa!U10,"")</f>
        <v/>
      </c>
      <c r="W10" s="40" t="str">
        <f>IFERROR(#REF!/GAMSsternCa!V10,"")</f>
        <v/>
      </c>
      <c r="X10" s="40" t="str">
        <f>IFERROR(#REF!/GAMSsternCa!W10,"")</f>
        <v/>
      </c>
      <c r="Y10" s="40" t="str">
        <f>IFERROR(#REF!/GAMSsternCa!X10,"")</f>
        <v/>
      </c>
      <c r="Z10" s="40" t="str">
        <f>IFERROR(#REF!/GAMSsternCa!Y10,"")</f>
        <v/>
      </c>
      <c r="AA10" s="40" t="str">
        <f>IFERROR(#REF!/GAMSsternCa!Z10,"")</f>
        <v/>
      </c>
      <c r="AB10" s="40" t="str">
        <f>IFERROR(#REF!/GAMSsternCa!AA10,"")</f>
        <v/>
      </c>
      <c r="AC10" s="40" t="str">
        <f>IFERROR(#REF!/GAMSsternCa!AB10,"")</f>
        <v/>
      </c>
      <c r="AD10" s="40" t="str">
        <f>IFERROR(#REF!/GAMSsternCa!AC10,"")</f>
        <v/>
      </c>
      <c r="AE10" s="40" t="str">
        <f>IFERROR(#REF!/GAMSsternCa!AD10,"")</f>
        <v/>
      </c>
      <c r="AF10" s="40" t="str">
        <f>IFERROR(#REF!/GAMSsternCa!AE10,"")</f>
        <v/>
      </c>
      <c r="AG10" s="40" t="str">
        <f>IFERROR(#REF!/GAMSsternCa!AF10,"")</f>
        <v/>
      </c>
      <c r="AH10" s="40" t="str">
        <f>IFERROR(#REF!/GAMSsternCa!AG10,"")</f>
        <v/>
      </c>
      <c r="AI10" s="40" t="str">
        <f>IFERROR(#REF!/GAMSsternCa!AH10,"")</f>
        <v/>
      </c>
      <c r="AJ10" s="40" t="str">
        <f>IFERROR(#REF!/GAMSsternCa!AI10,"")</f>
        <v/>
      </c>
      <c r="AK10" s="40" t="str">
        <f>IFERROR(#REF!/GAMSsternCa!AJ10,"")</f>
        <v/>
      </c>
      <c r="AL10" s="40" t="str">
        <f>IFERROR(#REF!/GAMSsternCa!AK10,"")</f>
        <v/>
      </c>
      <c r="AM10" s="40" t="str">
        <f>IFERROR(#REF!/GAMSsternCa!AL10,"")</f>
        <v/>
      </c>
      <c r="AN10" s="40" t="str">
        <f>IFERROR(#REF!/GAMSsternCa!AM10,"")</f>
        <v/>
      </c>
      <c r="AO10" s="40" t="str">
        <f>IFERROR(#REF!/GAMSsternCa!AN10,"")</f>
        <v/>
      </c>
      <c r="AP10" s="40" t="str">
        <f>IFERROR(#REF!/GAMSsternCa!AO10,"")</f>
        <v/>
      </c>
      <c r="AQ10" s="40" t="str">
        <f>IFERROR(#REF!/GAMSsternCa!AP10,"")</f>
        <v/>
      </c>
      <c r="AR10" s="40" t="str">
        <f>IFERROR(#REF!/GAMSsternCa!AQ10,"")</f>
        <v/>
      </c>
      <c r="AS10" s="40" t="str">
        <f>IFERROR(#REF!/GAMSsternCa!AR10,"")</f>
        <v/>
      </c>
      <c r="AT10" s="40" t="str">
        <f>IFERROR(#REF!/GAMSsternCa!AS10,"")</f>
        <v/>
      </c>
      <c r="AU10" s="40" t="str">
        <f>IFERROR(#REF!/GAMSsternCa!AT10,"")</f>
        <v/>
      </c>
      <c r="AV10" s="40" t="str">
        <f>IFERROR(#REF!/GAMSsternCa!AU10,"")</f>
        <v/>
      </c>
      <c r="AW10" s="40" t="str">
        <f>IFERROR(#REF!/GAMSsternCa!AV10,"")</f>
        <v/>
      </c>
      <c r="AX10" s="40" t="str">
        <f>IFERROR(#REF!/GAMSsternCa!AW10,"")</f>
        <v/>
      </c>
      <c r="AY10" s="40" t="str">
        <f>IFERROR(#REF!/GAMSsternCa!AX10,"")</f>
        <v/>
      </c>
      <c r="AZ10" s="40" t="str">
        <f>IFERROR(#REF!/GAMSsternCa!AY10,"")</f>
        <v/>
      </c>
      <c r="BA10" s="40" t="str">
        <f>IFERROR(#REF!/GAMSsternCa!AZ10,"")</f>
        <v/>
      </c>
      <c r="BB10" s="40" t="str">
        <f>IFERROR(#REF!/GAMSsternCa!BA10,"")</f>
        <v/>
      </c>
      <c r="BC10" s="40" t="str">
        <f>IFERROR(#REF!/GAMSsternCa!BB10,"")</f>
        <v/>
      </c>
      <c r="BD10" s="40" t="str">
        <f>IFERROR(#REF!/GAMSsternCa!BC10,"")</f>
        <v/>
      </c>
      <c r="BE10" s="40" t="str">
        <f>IFERROR(#REF!/GAMSsternCa!BD10,"")</f>
        <v/>
      </c>
      <c r="BF10" s="40" t="str">
        <f>IFERROR(#REF!/GAMSsternCa!BE10,"")</f>
        <v/>
      </c>
      <c r="BG10" s="40" t="str">
        <f>IFERROR(#REF!/GAMSsternCa!BF10,"")</f>
        <v/>
      </c>
      <c r="BH10" s="40" t="str">
        <f>IFERROR(#REF!/GAMSsternCa!BG10,"")</f>
        <v/>
      </c>
      <c r="BI10" s="40" t="str">
        <f>IFERROR(#REF!/GAMSsternCa!BH10,"")</f>
        <v/>
      </c>
      <c r="BJ10" s="40" t="str">
        <f>IFERROR(#REF!/GAMSsternCa!BI10,"")</f>
        <v/>
      </c>
    </row>
    <row r="11" spans="1:62" x14ac:dyDescent="0.15">
      <c r="A11" t="e">
        <f>#REF!</f>
        <v>#REF!</v>
      </c>
      <c r="B11" t="str">
        <f>GAMSbase!A11</f>
        <v>Initial Output (2005 US International $, trillions)</v>
      </c>
      <c r="C11" s="40" t="str">
        <f>IFERROR(#REF!/GAMSsternCa!B11,"")</f>
        <v/>
      </c>
      <c r="D11" s="40" t="str">
        <f>IFERROR(#REF!/GAMSsternCa!C11,"")</f>
        <v/>
      </c>
      <c r="E11" s="40" t="str">
        <f>IFERROR(#REF!/GAMSsternCa!D11,"")</f>
        <v/>
      </c>
      <c r="F11" s="40" t="str">
        <f>IFERROR(#REF!/GAMSsternCa!E11,"")</f>
        <v/>
      </c>
      <c r="G11" s="40" t="str">
        <f>IFERROR(#REF!/GAMSsternCa!F11,"")</f>
        <v/>
      </c>
      <c r="H11" s="40" t="str">
        <f>IFERROR(#REF!/GAMSsternCa!G11,"")</f>
        <v/>
      </c>
      <c r="I11" s="40" t="str">
        <f>IFERROR(#REF!/GAMSsternCa!H11,"")</f>
        <v/>
      </c>
      <c r="J11" s="40" t="str">
        <f>IFERROR(#REF!/GAMSsternCa!I11,"")</f>
        <v/>
      </c>
      <c r="K11" s="40" t="str">
        <f>IFERROR(#REF!/GAMSsternCa!J11,"")</f>
        <v/>
      </c>
      <c r="L11" s="40" t="str">
        <f>IFERROR(#REF!/GAMSsternCa!K11,"")</f>
        <v/>
      </c>
      <c r="M11" s="40" t="str">
        <f>IFERROR(#REF!/GAMSsternCa!L11,"")</f>
        <v/>
      </c>
      <c r="N11" s="40" t="str">
        <f>IFERROR(#REF!/GAMSsternCa!M11,"")</f>
        <v/>
      </c>
      <c r="O11" s="40" t="str">
        <f>IFERROR(#REF!/GAMSsternCa!N11,"")</f>
        <v/>
      </c>
      <c r="P11" s="40" t="str">
        <f>IFERROR(#REF!/GAMSsternCa!O11,"")</f>
        <v/>
      </c>
      <c r="Q11" s="40" t="str">
        <f>IFERROR(#REF!/GAMSsternCa!P11,"")</f>
        <v/>
      </c>
      <c r="R11" s="40" t="str">
        <f>IFERROR(#REF!/GAMSsternCa!Q11,"")</f>
        <v/>
      </c>
      <c r="S11" s="40" t="str">
        <f>IFERROR(#REF!/GAMSsternCa!R11,"")</f>
        <v/>
      </c>
      <c r="T11" s="40" t="str">
        <f>IFERROR(#REF!/GAMSsternCa!S11,"")</f>
        <v/>
      </c>
      <c r="U11" s="40" t="str">
        <f>IFERROR(#REF!/GAMSsternCa!T11,"")</f>
        <v/>
      </c>
      <c r="V11" s="40" t="str">
        <f>IFERROR(#REF!/GAMSsternCa!U11,"")</f>
        <v/>
      </c>
      <c r="W11" s="40" t="str">
        <f>IFERROR(#REF!/GAMSsternCa!V11,"")</f>
        <v/>
      </c>
      <c r="X11" s="40" t="str">
        <f>IFERROR(#REF!/GAMSsternCa!W11,"")</f>
        <v/>
      </c>
      <c r="Y11" s="40" t="str">
        <f>IFERROR(#REF!/GAMSsternCa!X11,"")</f>
        <v/>
      </c>
      <c r="Z11" s="40" t="str">
        <f>IFERROR(#REF!/GAMSsternCa!Y11,"")</f>
        <v/>
      </c>
      <c r="AA11" s="40" t="str">
        <f>IFERROR(#REF!/GAMSsternCa!Z11,"")</f>
        <v/>
      </c>
      <c r="AB11" s="40" t="str">
        <f>IFERROR(#REF!/GAMSsternCa!AA11,"")</f>
        <v/>
      </c>
      <c r="AC11" s="40" t="str">
        <f>IFERROR(#REF!/GAMSsternCa!AB11,"")</f>
        <v/>
      </c>
      <c r="AD11" s="40" t="str">
        <f>IFERROR(#REF!/GAMSsternCa!AC11,"")</f>
        <v/>
      </c>
      <c r="AE11" s="40" t="str">
        <f>IFERROR(#REF!/GAMSsternCa!AD11,"")</f>
        <v/>
      </c>
      <c r="AF11" s="40" t="str">
        <f>IFERROR(#REF!/GAMSsternCa!AE11,"")</f>
        <v/>
      </c>
      <c r="AG11" s="40" t="str">
        <f>IFERROR(#REF!/GAMSsternCa!AF11,"")</f>
        <v/>
      </c>
      <c r="AH11" s="40" t="str">
        <f>IFERROR(#REF!/GAMSsternCa!AG11,"")</f>
        <v/>
      </c>
      <c r="AI11" s="40" t="str">
        <f>IFERROR(#REF!/GAMSsternCa!AH11,"")</f>
        <v/>
      </c>
      <c r="AJ11" s="40" t="str">
        <f>IFERROR(#REF!/GAMSsternCa!AI11,"")</f>
        <v/>
      </c>
      <c r="AK11" s="40" t="str">
        <f>IFERROR(#REF!/GAMSsternCa!AJ11,"")</f>
        <v/>
      </c>
      <c r="AL11" s="40" t="str">
        <f>IFERROR(#REF!/GAMSsternCa!AK11,"")</f>
        <v/>
      </c>
      <c r="AM11" s="40" t="str">
        <f>IFERROR(#REF!/GAMSsternCa!AL11,"")</f>
        <v/>
      </c>
      <c r="AN11" s="40" t="str">
        <f>IFERROR(#REF!/GAMSsternCa!AM11,"")</f>
        <v/>
      </c>
      <c r="AO11" s="40" t="str">
        <f>IFERROR(#REF!/GAMSsternCa!AN11,"")</f>
        <v/>
      </c>
      <c r="AP11" s="40" t="str">
        <f>IFERROR(#REF!/GAMSsternCa!AO11,"")</f>
        <v/>
      </c>
      <c r="AQ11" s="40" t="str">
        <f>IFERROR(#REF!/GAMSsternCa!AP11,"")</f>
        <v/>
      </c>
      <c r="AR11" s="40" t="str">
        <f>IFERROR(#REF!/GAMSsternCa!AQ11,"")</f>
        <v/>
      </c>
      <c r="AS11" s="40" t="str">
        <f>IFERROR(#REF!/GAMSsternCa!AR11,"")</f>
        <v/>
      </c>
      <c r="AT11" s="40" t="str">
        <f>IFERROR(#REF!/GAMSsternCa!AS11,"")</f>
        <v/>
      </c>
      <c r="AU11" s="40" t="str">
        <f>IFERROR(#REF!/GAMSsternCa!AT11,"")</f>
        <v/>
      </c>
      <c r="AV11" s="40" t="str">
        <f>IFERROR(#REF!/GAMSsternCa!AU11,"")</f>
        <v/>
      </c>
      <c r="AW11" s="40" t="str">
        <f>IFERROR(#REF!/GAMSsternCa!AV11,"")</f>
        <v/>
      </c>
      <c r="AX11" s="40" t="str">
        <f>IFERROR(#REF!/GAMSsternCa!AW11,"")</f>
        <v/>
      </c>
      <c r="AY11" s="40" t="str">
        <f>IFERROR(#REF!/GAMSsternCa!AX11,"")</f>
        <v/>
      </c>
      <c r="AZ11" s="40" t="str">
        <f>IFERROR(#REF!/GAMSsternCa!AY11,"")</f>
        <v/>
      </c>
      <c r="BA11" s="40" t="str">
        <f>IFERROR(#REF!/GAMSsternCa!AZ11,"")</f>
        <v/>
      </c>
      <c r="BB11" s="40" t="str">
        <f>IFERROR(#REF!/GAMSsternCa!BA11,"")</f>
        <v/>
      </c>
      <c r="BC11" s="40" t="str">
        <f>IFERROR(#REF!/GAMSsternCa!BB11,"")</f>
        <v/>
      </c>
      <c r="BD11" s="40" t="str">
        <f>IFERROR(#REF!/GAMSsternCa!BC11,"")</f>
        <v/>
      </c>
      <c r="BE11" s="40" t="str">
        <f>IFERROR(#REF!/GAMSsternCa!BD11,"")</f>
        <v/>
      </c>
      <c r="BF11" s="40" t="str">
        <f>IFERROR(#REF!/GAMSsternCa!BE11,"")</f>
        <v/>
      </c>
      <c r="BG11" s="40" t="str">
        <f>IFERROR(#REF!/GAMSsternCa!BF11,"")</f>
        <v/>
      </c>
      <c r="BH11" s="40" t="str">
        <f>IFERROR(#REF!/GAMSsternCa!BG11,"")</f>
        <v/>
      </c>
      <c r="BI11" s="40" t="str">
        <f>IFERROR(#REF!/GAMSsternCa!BH11,"")</f>
        <v/>
      </c>
      <c r="BJ11" s="40" t="str">
        <f>IFERROR(#REF!/GAMSsternCa!BI11,"")</f>
        <v/>
      </c>
    </row>
    <row r="12" spans="1:62" x14ac:dyDescent="0.15">
      <c r="A12" t="e">
        <f>#REF!</f>
        <v>#REF!</v>
      </c>
      <c r="B12" t="str">
        <f>GAMSbase!A12</f>
        <v>Initial K (Capital Stock)</v>
      </c>
      <c r="C12" s="40" t="str">
        <f>IFERROR(#REF!/GAMSsternCa!B12,"")</f>
        <v/>
      </c>
      <c r="D12" s="40" t="str">
        <f>IFERROR(#REF!/GAMSsternCa!C12,"")</f>
        <v/>
      </c>
      <c r="E12" s="40" t="str">
        <f>IFERROR(#REF!/GAMSsternCa!D12,"")</f>
        <v/>
      </c>
      <c r="F12" s="40" t="str">
        <f>IFERROR(#REF!/GAMSsternCa!E12,"")</f>
        <v/>
      </c>
      <c r="G12" s="40" t="str">
        <f>IFERROR(#REF!/GAMSsternCa!F12,"")</f>
        <v/>
      </c>
      <c r="H12" s="40" t="str">
        <f>IFERROR(#REF!/GAMSsternCa!G12,"")</f>
        <v/>
      </c>
      <c r="I12" s="40" t="str">
        <f>IFERROR(#REF!/GAMSsternCa!H12,"")</f>
        <v/>
      </c>
      <c r="J12" s="40" t="str">
        <f>IFERROR(#REF!/GAMSsternCa!I12,"")</f>
        <v/>
      </c>
      <c r="K12" s="40" t="str">
        <f>IFERROR(#REF!/GAMSsternCa!J12,"")</f>
        <v/>
      </c>
      <c r="L12" s="40" t="str">
        <f>IFERROR(#REF!/GAMSsternCa!K12,"")</f>
        <v/>
      </c>
      <c r="M12" s="40" t="str">
        <f>IFERROR(#REF!/GAMSsternCa!L12,"")</f>
        <v/>
      </c>
      <c r="N12" s="40" t="str">
        <f>IFERROR(#REF!/GAMSsternCa!M12,"")</f>
        <v/>
      </c>
      <c r="O12" s="40" t="str">
        <f>IFERROR(#REF!/GAMSsternCa!N12,"")</f>
        <v/>
      </c>
      <c r="P12" s="40" t="str">
        <f>IFERROR(#REF!/GAMSsternCa!O12,"")</f>
        <v/>
      </c>
      <c r="Q12" s="40" t="str">
        <f>IFERROR(#REF!/GAMSsternCa!P12,"")</f>
        <v/>
      </c>
      <c r="R12" s="40" t="str">
        <f>IFERROR(#REF!/GAMSsternCa!Q12,"")</f>
        <v/>
      </c>
      <c r="S12" s="40" t="str">
        <f>IFERROR(#REF!/GAMSsternCa!R12,"")</f>
        <v/>
      </c>
      <c r="T12" s="40" t="str">
        <f>IFERROR(#REF!/GAMSsternCa!S12,"")</f>
        <v/>
      </c>
      <c r="U12" s="40" t="str">
        <f>IFERROR(#REF!/GAMSsternCa!T12,"")</f>
        <v/>
      </c>
      <c r="V12" s="40" t="str">
        <f>IFERROR(#REF!/GAMSsternCa!U12,"")</f>
        <v/>
      </c>
      <c r="W12" s="40" t="str">
        <f>IFERROR(#REF!/GAMSsternCa!V12,"")</f>
        <v/>
      </c>
      <c r="X12" s="40" t="str">
        <f>IFERROR(#REF!/GAMSsternCa!W12,"")</f>
        <v/>
      </c>
      <c r="Y12" s="40" t="str">
        <f>IFERROR(#REF!/GAMSsternCa!X12,"")</f>
        <v/>
      </c>
      <c r="Z12" s="40" t="str">
        <f>IFERROR(#REF!/GAMSsternCa!Y12,"")</f>
        <v/>
      </c>
      <c r="AA12" s="40" t="str">
        <f>IFERROR(#REF!/GAMSsternCa!Z12,"")</f>
        <v/>
      </c>
      <c r="AB12" s="40" t="str">
        <f>IFERROR(#REF!/GAMSsternCa!AA12,"")</f>
        <v/>
      </c>
      <c r="AC12" s="40" t="str">
        <f>IFERROR(#REF!/GAMSsternCa!AB12,"")</f>
        <v/>
      </c>
      <c r="AD12" s="40" t="str">
        <f>IFERROR(#REF!/GAMSsternCa!AC12,"")</f>
        <v/>
      </c>
      <c r="AE12" s="40" t="str">
        <f>IFERROR(#REF!/GAMSsternCa!AD12,"")</f>
        <v/>
      </c>
      <c r="AF12" s="40" t="str">
        <f>IFERROR(#REF!/GAMSsternCa!AE12,"")</f>
        <v/>
      </c>
      <c r="AG12" s="40" t="str">
        <f>IFERROR(#REF!/GAMSsternCa!AF12,"")</f>
        <v/>
      </c>
      <c r="AH12" s="40" t="str">
        <f>IFERROR(#REF!/GAMSsternCa!AG12,"")</f>
        <v/>
      </c>
      <c r="AI12" s="40" t="str">
        <f>IFERROR(#REF!/GAMSsternCa!AH12,"")</f>
        <v/>
      </c>
      <c r="AJ12" s="40" t="str">
        <f>IFERROR(#REF!/GAMSsternCa!AI12,"")</f>
        <v/>
      </c>
      <c r="AK12" s="40" t="str">
        <f>IFERROR(#REF!/GAMSsternCa!AJ12,"")</f>
        <v/>
      </c>
      <c r="AL12" s="40" t="str">
        <f>IFERROR(#REF!/GAMSsternCa!AK12,"")</f>
        <v/>
      </c>
      <c r="AM12" s="40" t="str">
        <f>IFERROR(#REF!/GAMSsternCa!AL12,"")</f>
        <v/>
      </c>
      <c r="AN12" s="40" t="str">
        <f>IFERROR(#REF!/GAMSsternCa!AM12,"")</f>
        <v/>
      </c>
      <c r="AO12" s="40" t="str">
        <f>IFERROR(#REF!/GAMSsternCa!AN12,"")</f>
        <v/>
      </c>
      <c r="AP12" s="40" t="str">
        <f>IFERROR(#REF!/GAMSsternCa!AO12,"")</f>
        <v/>
      </c>
      <c r="AQ12" s="40" t="str">
        <f>IFERROR(#REF!/GAMSsternCa!AP12,"")</f>
        <v/>
      </c>
      <c r="AR12" s="40" t="str">
        <f>IFERROR(#REF!/GAMSsternCa!AQ12,"")</f>
        <v/>
      </c>
      <c r="AS12" s="40" t="str">
        <f>IFERROR(#REF!/GAMSsternCa!AR12,"")</f>
        <v/>
      </c>
      <c r="AT12" s="40" t="str">
        <f>IFERROR(#REF!/GAMSsternCa!AS12,"")</f>
        <v/>
      </c>
      <c r="AU12" s="40" t="str">
        <f>IFERROR(#REF!/GAMSsternCa!AT12,"")</f>
        <v/>
      </c>
      <c r="AV12" s="40" t="str">
        <f>IFERROR(#REF!/GAMSsternCa!AU12,"")</f>
        <v/>
      </c>
      <c r="AW12" s="40" t="str">
        <f>IFERROR(#REF!/GAMSsternCa!AV12,"")</f>
        <v/>
      </c>
      <c r="AX12" s="40" t="str">
        <f>IFERROR(#REF!/GAMSsternCa!AW12,"")</f>
        <v/>
      </c>
      <c r="AY12" s="40" t="str">
        <f>IFERROR(#REF!/GAMSsternCa!AX12,"")</f>
        <v/>
      </c>
      <c r="AZ12" s="40" t="str">
        <f>IFERROR(#REF!/GAMSsternCa!AY12,"")</f>
        <v/>
      </c>
      <c r="BA12" s="40" t="str">
        <f>IFERROR(#REF!/GAMSsternCa!AZ12,"")</f>
        <v/>
      </c>
      <c r="BB12" s="40" t="str">
        <f>IFERROR(#REF!/GAMSsternCa!BA12,"")</f>
        <v/>
      </c>
      <c r="BC12" s="40" t="str">
        <f>IFERROR(#REF!/GAMSsternCa!BB12,"")</f>
        <v/>
      </c>
      <c r="BD12" s="40" t="str">
        <f>IFERROR(#REF!/GAMSsternCa!BC12,"")</f>
        <v/>
      </c>
      <c r="BE12" s="40" t="str">
        <f>IFERROR(#REF!/GAMSsternCa!BD12,"")</f>
        <v/>
      </c>
      <c r="BF12" s="40" t="str">
        <f>IFERROR(#REF!/GAMSsternCa!BE12,"")</f>
        <v/>
      </c>
      <c r="BG12" s="40" t="str">
        <f>IFERROR(#REF!/GAMSsternCa!BF12,"")</f>
        <v/>
      </c>
      <c r="BH12" s="40" t="str">
        <f>IFERROR(#REF!/GAMSsternCa!BG12,"")</f>
        <v/>
      </c>
      <c r="BI12" s="40" t="str">
        <f>IFERROR(#REF!/GAMSsternCa!BH12,"")</f>
        <v/>
      </c>
      <c r="BJ12" s="40" t="str">
        <f>IFERROR(#REF!/GAMSsternCa!BI12,"")</f>
        <v/>
      </c>
    </row>
    <row r="13" spans="1:62" x14ac:dyDescent="0.15">
      <c r="A13" t="e">
        <f>#REF!</f>
        <v>#REF!</v>
      </c>
      <c r="B13" t="str">
        <f>GAMSbase!A13</f>
        <v>Initial A (Total Factor Productivity)</v>
      </c>
      <c r="C13" s="40" t="str">
        <f>IFERROR(#REF!/GAMSsternCa!B13,"")</f>
        <v/>
      </c>
      <c r="D13" s="40" t="str">
        <f>IFERROR(#REF!/GAMSsternCa!C13,"")</f>
        <v/>
      </c>
      <c r="E13" s="40" t="str">
        <f>IFERROR(#REF!/GAMSsternCa!D13,"")</f>
        <v/>
      </c>
      <c r="F13" s="40" t="str">
        <f>IFERROR(#REF!/GAMSsternCa!E13,"")</f>
        <v/>
      </c>
      <c r="G13" s="40" t="str">
        <f>IFERROR(#REF!/GAMSsternCa!F13,"")</f>
        <v/>
      </c>
      <c r="H13" s="40" t="str">
        <f>IFERROR(#REF!/GAMSsternCa!G13,"")</f>
        <v/>
      </c>
      <c r="I13" s="40" t="str">
        <f>IFERROR(#REF!/GAMSsternCa!H13,"")</f>
        <v/>
      </c>
      <c r="J13" s="40" t="str">
        <f>IFERROR(#REF!/GAMSsternCa!I13,"")</f>
        <v/>
      </c>
      <c r="K13" s="40" t="str">
        <f>IFERROR(#REF!/GAMSsternCa!J13,"")</f>
        <v/>
      </c>
      <c r="L13" s="40" t="str">
        <f>IFERROR(#REF!/GAMSsternCa!K13,"")</f>
        <v/>
      </c>
      <c r="M13" s="40" t="str">
        <f>IFERROR(#REF!/GAMSsternCa!L13,"")</f>
        <v/>
      </c>
      <c r="N13" s="40" t="str">
        <f>IFERROR(#REF!/GAMSsternCa!M13,"")</f>
        <v/>
      </c>
      <c r="O13" s="40" t="str">
        <f>IFERROR(#REF!/GAMSsternCa!N13,"")</f>
        <v/>
      </c>
      <c r="P13" s="40" t="str">
        <f>IFERROR(#REF!/GAMSsternCa!O13,"")</f>
        <v/>
      </c>
      <c r="Q13" s="40" t="str">
        <f>IFERROR(#REF!/GAMSsternCa!P13,"")</f>
        <v/>
      </c>
      <c r="R13" s="40" t="str">
        <f>IFERROR(#REF!/GAMSsternCa!Q13,"")</f>
        <v/>
      </c>
      <c r="S13" s="40" t="str">
        <f>IFERROR(#REF!/GAMSsternCa!R13,"")</f>
        <v/>
      </c>
      <c r="T13" s="40" t="str">
        <f>IFERROR(#REF!/GAMSsternCa!S13,"")</f>
        <v/>
      </c>
      <c r="U13" s="40" t="str">
        <f>IFERROR(#REF!/GAMSsternCa!T13,"")</f>
        <v/>
      </c>
      <c r="V13" s="40" t="str">
        <f>IFERROR(#REF!/GAMSsternCa!U13,"")</f>
        <v/>
      </c>
      <c r="W13" s="40" t="str">
        <f>IFERROR(#REF!/GAMSsternCa!V13,"")</f>
        <v/>
      </c>
      <c r="X13" s="40" t="str">
        <f>IFERROR(#REF!/GAMSsternCa!W13,"")</f>
        <v/>
      </c>
      <c r="Y13" s="40" t="str">
        <f>IFERROR(#REF!/GAMSsternCa!X13,"")</f>
        <v/>
      </c>
      <c r="Z13" s="40" t="str">
        <f>IFERROR(#REF!/GAMSsternCa!Y13,"")</f>
        <v/>
      </c>
      <c r="AA13" s="40" t="str">
        <f>IFERROR(#REF!/GAMSsternCa!Z13,"")</f>
        <v/>
      </c>
      <c r="AB13" s="40" t="str">
        <f>IFERROR(#REF!/GAMSsternCa!AA13,"")</f>
        <v/>
      </c>
      <c r="AC13" s="40" t="str">
        <f>IFERROR(#REF!/GAMSsternCa!AB13,"")</f>
        <v/>
      </c>
      <c r="AD13" s="40" t="str">
        <f>IFERROR(#REF!/GAMSsternCa!AC13,"")</f>
        <v/>
      </c>
      <c r="AE13" s="40" t="str">
        <f>IFERROR(#REF!/GAMSsternCa!AD13,"")</f>
        <v/>
      </c>
      <c r="AF13" s="40" t="str">
        <f>IFERROR(#REF!/GAMSsternCa!AE13,"")</f>
        <v/>
      </c>
      <c r="AG13" s="40" t="str">
        <f>IFERROR(#REF!/GAMSsternCa!AF13,"")</f>
        <v/>
      </c>
      <c r="AH13" s="40" t="str">
        <f>IFERROR(#REF!/GAMSsternCa!AG13,"")</f>
        <v/>
      </c>
      <c r="AI13" s="40" t="str">
        <f>IFERROR(#REF!/GAMSsternCa!AH13,"")</f>
        <v/>
      </c>
      <c r="AJ13" s="40" t="str">
        <f>IFERROR(#REF!/GAMSsternCa!AI13,"")</f>
        <v/>
      </c>
      <c r="AK13" s="40" t="str">
        <f>IFERROR(#REF!/GAMSsternCa!AJ13,"")</f>
        <v/>
      </c>
      <c r="AL13" s="40" t="str">
        <f>IFERROR(#REF!/GAMSsternCa!AK13,"")</f>
        <v/>
      </c>
      <c r="AM13" s="40" t="str">
        <f>IFERROR(#REF!/GAMSsternCa!AL13,"")</f>
        <v/>
      </c>
      <c r="AN13" s="40" t="str">
        <f>IFERROR(#REF!/GAMSsternCa!AM13,"")</f>
        <v/>
      </c>
      <c r="AO13" s="40" t="str">
        <f>IFERROR(#REF!/GAMSsternCa!AN13,"")</f>
        <v/>
      </c>
      <c r="AP13" s="40" t="str">
        <f>IFERROR(#REF!/GAMSsternCa!AO13,"")</f>
        <v/>
      </c>
      <c r="AQ13" s="40" t="str">
        <f>IFERROR(#REF!/GAMSsternCa!AP13,"")</f>
        <v/>
      </c>
      <c r="AR13" s="40" t="str">
        <f>IFERROR(#REF!/GAMSsternCa!AQ13,"")</f>
        <v/>
      </c>
      <c r="AS13" s="40" t="str">
        <f>IFERROR(#REF!/GAMSsternCa!AR13,"")</f>
        <v/>
      </c>
      <c r="AT13" s="40" t="str">
        <f>IFERROR(#REF!/GAMSsternCa!AS13,"")</f>
        <v/>
      </c>
      <c r="AU13" s="40" t="str">
        <f>IFERROR(#REF!/GAMSsternCa!AT13,"")</f>
        <v/>
      </c>
      <c r="AV13" s="40" t="str">
        <f>IFERROR(#REF!/GAMSsternCa!AU13,"")</f>
        <v/>
      </c>
      <c r="AW13" s="40" t="str">
        <f>IFERROR(#REF!/GAMSsternCa!AV13,"")</f>
        <v/>
      </c>
      <c r="AX13" s="40" t="str">
        <f>IFERROR(#REF!/GAMSsternCa!AW13,"")</f>
        <v/>
      </c>
      <c r="AY13" s="40" t="str">
        <f>IFERROR(#REF!/GAMSsternCa!AX13,"")</f>
        <v/>
      </c>
      <c r="AZ13" s="40" t="str">
        <f>IFERROR(#REF!/GAMSsternCa!AY13,"")</f>
        <v/>
      </c>
      <c r="BA13" s="40" t="str">
        <f>IFERROR(#REF!/GAMSsternCa!AZ13,"")</f>
        <v/>
      </c>
      <c r="BB13" s="40" t="str">
        <f>IFERROR(#REF!/GAMSsternCa!BA13,"")</f>
        <v/>
      </c>
      <c r="BC13" s="40" t="str">
        <f>IFERROR(#REF!/GAMSsternCa!BB13,"")</f>
        <v/>
      </c>
      <c r="BD13" s="40" t="str">
        <f>IFERROR(#REF!/GAMSsternCa!BC13,"")</f>
        <v/>
      </c>
      <c r="BE13" s="40" t="str">
        <f>IFERROR(#REF!/GAMSsternCa!BD13,"")</f>
        <v/>
      </c>
      <c r="BF13" s="40" t="str">
        <f>IFERROR(#REF!/GAMSsternCa!BE13,"")</f>
        <v/>
      </c>
      <c r="BG13" s="40" t="str">
        <f>IFERROR(#REF!/GAMSsternCa!BF13,"")</f>
        <v/>
      </c>
      <c r="BH13" s="40" t="str">
        <f>IFERROR(#REF!/GAMSsternCa!BG13,"")</f>
        <v/>
      </c>
      <c r="BI13" s="40" t="str">
        <f>IFERROR(#REF!/GAMSsternCa!BH13,"")</f>
        <v/>
      </c>
      <c r="BJ13" s="40" t="str">
        <f>IFERROR(#REF!/GAMSsternCa!BI13,"")</f>
        <v/>
      </c>
    </row>
    <row r="14" spans="1:62" x14ac:dyDescent="0.15">
      <c r="A14" t="e">
        <f>#REF!</f>
        <v>#REF!</v>
      </c>
      <c r="B14" t="str">
        <f>GAMSbase!A14</f>
        <v>* WELFARE</v>
      </c>
      <c r="C14" s="40" t="str">
        <f>IFERROR(#REF!/GAMSsternCa!B14,"")</f>
        <v/>
      </c>
      <c r="D14" s="40" t="str">
        <f>IFERROR(#REF!/GAMSsternCa!C14,"")</f>
        <v/>
      </c>
      <c r="E14" s="40" t="str">
        <f>IFERROR(#REF!/GAMSsternCa!D14,"")</f>
        <v/>
      </c>
      <c r="F14" s="40" t="str">
        <f>IFERROR(#REF!/GAMSsternCa!E14,"")</f>
        <v/>
      </c>
      <c r="G14" s="40" t="str">
        <f>IFERROR(#REF!/GAMSsternCa!F14,"")</f>
        <v/>
      </c>
      <c r="H14" s="40" t="str">
        <f>IFERROR(#REF!/GAMSsternCa!G14,"")</f>
        <v/>
      </c>
      <c r="I14" s="40" t="str">
        <f>IFERROR(#REF!/GAMSsternCa!H14,"")</f>
        <v/>
      </c>
      <c r="J14" s="40" t="str">
        <f>IFERROR(#REF!/GAMSsternCa!I14,"")</f>
        <v/>
      </c>
      <c r="K14" s="40" t="str">
        <f>IFERROR(#REF!/GAMSsternCa!J14,"")</f>
        <v/>
      </c>
      <c r="L14" s="40" t="str">
        <f>IFERROR(#REF!/GAMSsternCa!K14,"")</f>
        <v/>
      </c>
      <c r="M14" s="40" t="str">
        <f>IFERROR(#REF!/GAMSsternCa!L14,"")</f>
        <v/>
      </c>
      <c r="N14" s="40" t="str">
        <f>IFERROR(#REF!/GAMSsternCa!M14,"")</f>
        <v/>
      </c>
      <c r="O14" s="40" t="str">
        <f>IFERROR(#REF!/GAMSsternCa!N14,"")</f>
        <v/>
      </c>
      <c r="P14" s="40" t="str">
        <f>IFERROR(#REF!/GAMSsternCa!O14,"")</f>
        <v/>
      </c>
      <c r="Q14" s="40" t="str">
        <f>IFERROR(#REF!/GAMSsternCa!P14,"")</f>
        <v/>
      </c>
      <c r="R14" s="40" t="str">
        <f>IFERROR(#REF!/GAMSsternCa!Q14,"")</f>
        <v/>
      </c>
      <c r="S14" s="40" t="str">
        <f>IFERROR(#REF!/GAMSsternCa!R14,"")</f>
        <v/>
      </c>
      <c r="T14" s="40" t="str">
        <f>IFERROR(#REF!/GAMSsternCa!S14,"")</f>
        <v/>
      </c>
      <c r="U14" s="40" t="str">
        <f>IFERROR(#REF!/GAMSsternCa!T14,"")</f>
        <v/>
      </c>
      <c r="V14" s="40" t="str">
        <f>IFERROR(#REF!/GAMSsternCa!U14,"")</f>
        <v/>
      </c>
      <c r="W14" s="40" t="str">
        <f>IFERROR(#REF!/GAMSsternCa!V14,"")</f>
        <v/>
      </c>
      <c r="X14" s="40" t="str">
        <f>IFERROR(#REF!/GAMSsternCa!W14,"")</f>
        <v/>
      </c>
      <c r="Y14" s="40" t="str">
        <f>IFERROR(#REF!/GAMSsternCa!X14,"")</f>
        <v/>
      </c>
      <c r="Z14" s="40" t="str">
        <f>IFERROR(#REF!/GAMSsternCa!Y14,"")</f>
        <v/>
      </c>
      <c r="AA14" s="40" t="str">
        <f>IFERROR(#REF!/GAMSsternCa!Z14,"")</f>
        <v/>
      </c>
      <c r="AB14" s="40" t="str">
        <f>IFERROR(#REF!/GAMSsternCa!AA14,"")</f>
        <v/>
      </c>
      <c r="AC14" s="40" t="str">
        <f>IFERROR(#REF!/GAMSsternCa!AB14,"")</f>
        <v/>
      </c>
      <c r="AD14" s="40" t="str">
        <f>IFERROR(#REF!/GAMSsternCa!AC14,"")</f>
        <v/>
      </c>
      <c r="AE14" s="40" t="str">
        <f>IFERROR(#REF!/GAMSsternCa!AD14,"")</f>
        <v/>
      </c>
      <c r="AF14" s="40" t="str">
        <f>IFERROR(#REF!/GAMSsternCa!AE14,"")</f>
        <v/>
      </c>
      <c r="AG14" s="40" t="str">
        <f>IFERROR(#REF!/GAMSsternCa!AF14,"")</f>
        <v/>
      </c>
      <c r="AH14" s="40" t="str">
        <f>IFERROR(#REF!/GAMSsternCa!AG14,"")</f>
        <v/>
      </c>
      <c r="AI14" s="40" t="str">
        <f>IFERROR(#REF!/GAMSsternCa!AH14,"")</f>
        <v/>
      </c>
      <c r="AJ14" s="40" t="str">
        <f>IFERROR(#REF!/GAMSsternCa!AI14,"")</f>
        <v/>
      </c>
      <c r="AK14" s="40" t="str">
        <f>IFERROR(#REF!/GAMSsternCa!AJ14,"")</f>
        <v/>
      </c>
      <c r="AL14" s="40" t="str">
        <f>IFERROR(#REF!/GAMSsternCa!AK14,"")</f>
        <v/>
      </c>
      <c r="AM14" s="40" t="str">
        <f>IFERROR(#REF!/GAMSsternCa!AL14,"")</f>
        <v/>
      </c>
      <c r="AN14" s="40" t="str">
        <f>IFERROR(#REF!/GAMSsternCa!AM14,"")</f>
        <v/>
      </c>
      <c r="AO14" s="40" t="str">
        <f>IFERROR(#REF!/GAMSsternCa!AN14,"")</f>
        <v/>
      </c>
      <c r="AP14" s="40" t="str">
        <f>IFERROR(#REF!/GAMSsternCa!AO14,"")</f>
        <v/>
      </c>
      <c r="AQ14" s="40" t="str">
        <f>IFERROR(#REF!/GAMSsternCa!AP14,"")</f>
        <v/>
      </c>
      <c r="AR14" s="40" t="str">
        <f>IFERROR(#REF!/GAMSsternCa!AQ14,"")</f>
        <v/>
      </c>
      <c r="AS14" s="40" t="str">
        <f>IFERROR(#REF!/GAMSsternCa!AR14,"")</f>
        <v/>
      </c>
      <c r="AT14" s="40" t="str">
        <f>IFERROR(#REF!/GAMSsternCa!AS14,"")</f>
        <v/>
      </c>
      <c r="AU14" s="40" t="str">
        <f>IFERROR(#REF!/GAMSsternCa!AT14,"")</f>
        <v/>
      </c>
      <c r="AV14" s="40" t="str">
        <f>IFERROR(#REF!/GAMSsternCa!AU14,"")</f>
        <v/>
      </c>
      <c r="AW14" s="40" t="str">
        <f>IFERROR(#REF!/GAMSsternCa!AV14,"")</f>
        <v/>
      </c>
      <c r="AX14" s="40" t="str">
        <f>IFERROR(#REF!/GAMSsternCa!AW14,"")</f>
        <v/>
      </c>
      <c r="AY14" s="40" t="str">
        <f>IFERROR(#REF!/GAMSsternCa!AX14,"")</f>
        <v/>
      </c>
      <c r="AZ14" s="40" t="str">
        <f>IFERROR(#REF!/GAMSsternCa!AY14,"")</f>
        <v/>
      </c>
      <c r="BA14" s="40" t="str">
        <f>IFERROR(#REF!/GAMSsternCa!AZ14,"")</f>
        <v/>
      </c>
      <c r="BB14" s="40" t="str">
        <f>IFERROR(#REF!/GAMSsternCa!BA14,"")</f>
        <v/>
      </c>
      <c r="BC14" s="40" t="str">
        <f>IFERROR(#REF!/GAMSsternCa!BB14,"")</f>
        <v/>
      </c>
      <c r="BD14" s="40" t="str">
        <f>IFERROR(#REF!/GAMSsternCa!BC14,"")</f>
        <v/>
      </c>
      <c r="BE14" s="40" t="str">
        <f>IFERROR(#REF!/GAMSsternCa!BD14,"")</f>
        <v/>
      </c>
      <c r="BF14" s="40" t="str">
        <f>IFERROR(#REF!/GAMSsternCa!BE14,"")</f>
        <v/>
      </c>
      <c r="BG14" s="40" t="str">
        <f>IFERROR(#REF!/GAMSsternCa!BF14,"")</f>
        <v/>
      </c>
      <c r="BH14" s="40" t="str">
        <f>IFERROR(#REF!/GAMSsternCa!BG14,"")</f>
        <v/>
      </c>
      <c r="BI14" s="40" t="str">
        <f>IFERROR(#REF!/GAMSsternCa!BH14,"")</f>
        <v/>
      </c>
      <c r="BJ14" s="40" t="str">
        <f>IFERROR(#REF!/GAMSsternCa!BI14,"")</f>
        <v/>
      </c>
    </row>
    <row r="15" spans="1:62" x14ac:dyDescent="0.15">
      <c r="A15" t="e">
        <f>#REF!</f>
        <v>#REF!</v>
      </c>
      <c r="B15" t="str">
        <f>GAMSbase!A15</f>
        <v>Time Preference plus Risk (per year)</v>
      </c>
      <c r="C15" s="40" t="str">
        <f>IFERROR(#REF!/GAMSsternCa!B15,"")</f>
        <v/>
      </c>
      <c r="D15" s="40" t="str">
        <f>IFERROR(#REF!/GAMSsternCa!C15,"")</f>
        <v/>
      </c>
      <c r="E15" s="40" t="str">
        <f>IFERROR(#REF!/GAMSsternCa!D15,"")</f>
        <v/>
      </c>
      <c r="F15" s="40" t="str">
        <f>IFERROR(#REF!/GAMSsternCa!E15,"")</f>
        <v/>
      </c>
      <c r="G15" s="40" t="str">
        <f>IFERROR(#REF!/GAMSsternCa!F15,"")</f>
        <v/>
      </c>
      <c r="H15" s="40" t="str">
        <f>IFERROR(#REF!/GAMSsternCa!G15,"")</f>
        <v/>
      </c>
      <c r="I15" s="40" t="str">
        <f>IFERROR(#REF!/GAMSsternCa!H15,"")</f>
        <v/>
      </c>
      <c r="J15" s="40" t="str">
        <f>IFERROR(#REF!/GAMSsternCa!I15,"")</f>
        <v/>
      </c>
      <c r="K15" s="40" t="str">
        <f>IFERROR(#REF!/GAMSsternCa!J15,"")</f>
        <v/>
      </c>
      <c r="L15" s="40" t="str">
        <f>IFERROR(#REF!/GAMSsternCa!K15,"")</f>
        <v/>
      </c>
      <c r="M15" s="40" t="str">
        <f>IFERROR(#REF!/GAMSsternCa!L15,"")</f>
        <v/>
      </c>
      <c r="N15" s="40" t="str">
        <f>IFERROR(#REF!/GAMSsternCa!M15,"")</f>
        <v/>
      </c>
      <c r="O15" s="40" t="str">
        <f>IFERROR(#REF!/GAMSsternCa!N15,"")</f>
        <v/>
      </c>
      <c r="P15" s="40" t="str">
        <f>IFERROR(#REF!/GAMSsternCa!O15,"")</f>
        <v/>
      </c>
      <c r="Q15" s="40" t="str">
        <f>IFERROR(#REF!/GAMSsternCa!P15,"")</f>
        <v/>
      </c>
      <c r="R15" s="40" t="str">
        <f>IFERROR(#REF!/GAMSsternCa!Q15,"")</f>
        <v/>
      </c>
      <c r="S15" s="40" t="str">
        <f>IFERROR(#REF!/GAMSsternCa!R15,"")</f>
        <v/>
      </c>
      <c r="T15" s="40" t="str">
        <f>IFERROR(#REF!/GAMSsternCa!S15,"")</f>
        <v/>
      </c>
      <c r="U15" s="40" t="str">
        <f>IFERROR(#REF!/GAMSsternCa!T15,"")</f>
        <v/>
      </c>
      <c r="V15" s="40" t="str">
        <f>IFERROR(#REF!/GAMSsternCa!U15,"")</f>
        <v/>
      </c>
      <c r="W15" s="40" t="str">
        <f>IFERROR(#REF!/GAMSsternCa!V15,"")</f>
        <v/>
      </c>
      <c r="X15" s="40" t="str">
        <f>IFERROR(#REF!/GAMSsternCa!W15,"")</f>
        <v/>
      </c>
      <c r="Y15" s="40" t="str">
        <f>IFERROR(#REF!/GAMSsternCa!X15,"")</f>
        <v/>
      </c>
      <c r="Z15" s="40" t="str">
        <f>IFERROR(#REF!/GAMSsternCa!Y15,"")</f>
        <v/>
      </c>
      <c r="AA15" s="40" t="str">
        <f>IFERROR(#REF!/GAMSsternCa!Z15,"")</f>
        <v/>
      </c>
      <c r="AB15" s="40" t="str">
        <f>IFERROR(#REF!/GAMSsternCa!AA15,"")</f>
        <v/>
      </c>
      <c r="AC15" s="40" t="str">
        <f>IFERROR(#REF!/GAMSsternCa!AB15,"")</f>
        <v/>
      </c>
      <c r="AD15" s="40" t="str">
        <f>IFERROR(#REF!/GAMSsternCa!AC15,"")</f>
        <v/>
      </c>
      <c r="AE15" s="40" t="str">
        <f>IFERROR(#REF!/GAMSsternCa!AD15,"")</f>
        <v/>
      </c>
      <c r="AF15" s="40" t="str">
        <f>IFERROR(#REF!/GAMSsternCa!AE15,"")</f>
        <v/>
      </c>
      <c r="AG15" s="40" t="str">
        <f>IFERROR(#REF!/GAMSsternCa!AF15,"")</f>
        <v/>
      </c>
      <c r="AH15" s="40" t="str">
        <f>IFERROR(#REF!/GAMSsternCa!AG15,"")</f>
        <v/>
      </c>
      <c r="AI15" s="40" t="str">
        <f>IFERROR(#REF!/GAMSsternCa!AH15,"")</f>
        <v/>
      </c>
      <c r="AJ15" s="40" t="str">
        <f>IFERROR(#REF!/GAMSsternCa!AI15,"")</f>
        <v/>
      </c>
      <c r="AK15" s="40" t="str">
        <f>IFERROR(#REF!/GAMSsternCa!AJ15,"")</f>
        <v/>
      </c>
      <c r="AL15" s="40" t="str">
        <f>IFERROR(#REF!/GAMSsternCa!AK15,"")</f>
        <v/>
      </c>
      <c r="AM15" s="40" t="str">
        <f>IFERROR(#REF!/GAMSsternCa!AL15,"")</f>
        <v/>
      </c>
      <c r="AN15" s="40" t="str">
        <f>IFERROR(#REF!/GAMSsternCa!AM15,"")</f>
        <v/>
      </c>
      <c r="AO15" s="40" t="str">
        <f>IFERROR(#REF!/GAMSsternCa!AN15,"")</f>
        <v/>
      </c>
      <c r="AP15" s="40" t="str">
        <f>IFERROR(#REF!/GAMSsternCa!AO15,"")</f>
        <v/>
      </c>
      <c r="AQ15" s="40" t="str">
        <f>IFERROR(#REF!/GAMSsternCa!AP15,"")</f>
        <v/>
      </c>
      <c r="AR15" s="40" t="str">
        <f>IFERROR(#REF!/GAMSsternCa!AQ15,"")</f>
        <v/>
      </c>
      <c r="AS15" s="40" t="str">
        <f>IFERROR(#REF!/GAMSsternCa!AR15,"")</f>
        <v/>
      </c>
      <c r="AT15" s="40" t="str">
        <f>IFERROR(#REF!/GAMSsternCa!AS15,"")</f>
        <v/>
      </c>
      <c r="AU15" s="40" t="str">
        <f>IFERROR(#REF!/GAMSsternCa!AT15,"")</f>
        <v/>
      </c>
      <c r="AV15" s="40" t="str">
        <f>IFERROR(#REF!/GAMSsternCa!AU15,"")</f>
        <v/>
      </c>
      <c r="AW15" s="40" t="str">
        <f>IFERROR(#REF!/GAMSsternCa!AV15,"")</f>
        <v/>
      </c>
      <c r="AX15" s="40" t="str">
        <f>IFERROR(#REF!/GAMSsternCa!AW15,"")</f>
        <v/>
      </c>
      <c r="AY15" s="40" t="str">
        <f>IFERROR(#REF!/GAMSsternCa!AX15,"")</f>
        <v/>
      </c>
      <c r="AZ15" s="40" t="str">
        <f>IFERROR(#REF!/GAMSsternCa!AY15,"")</f>
        <v/>
      </c>
      <c r="BA15" s="40" t="str">
        <f>IFERROR(#REF!/GAMSsternCa!AZ15,"")</f>
        <v/>
      </c>
      <c r="BB15" s="40" t="str">
        <f>IFERROR(#REF!/GAMSsternCa!BA15,"")</f>
        <v/>
      </c>
      <c r="BC15" s="40" t="str">
        <f>IFERROR(#REF!/GAMSsternCa!BB15,"")</f>
        <v/>
      </c>
      <c r="BD15" s="40" t="str">
        <f>IFERROR(#REF!/GAMSsternCa!BC15,"")</f>
        <v/>
      </c>
      <c r="BE15" s="40" t="str">
        <f>IFERROR(#REF!/GAMSsternCa!BD15,"")</f>
        <v/>
      </c>
      <c r="BF15" s="40" t="str">
        <f>IFERROR(#REF!/GAMSsternCa!BE15,"")</f>
        <v/>
      </c>
      <c r="BG15" s="40" t="str">
        <f>IFERROR(#REF!/GAMSsternCa!BF15,"")</f>
        <v/>
      </c>
      <c r="BH15" s="40" t="str">
        <f>IFERROR(#REF!/GAMSsternCa!BG15,"")</f>
        <v/>
      </c>
      <c r="BI15" s="40" t="str">
        <f>IFERROR(#REF!/GAMSsternCa!BH15,"")</f>
        <v/>
      </c>
      <c r="BJ15" s="40" t="str">
        <f>IFERROR(#REF!/GAMSsternCa!BI15,"")</f>
        <v/>
      </c>
    </row>
    <row r="16" spans="1:62" x14ac:dyDescent="0.15">
      <c r="A16" t="e">
        <f>#REF!</f>
        <v>#REF!</v>
      </c>
      <c r="B16" t="str">
        <f>GAMSbase!A16</f>
        <v>Time Premium</v>
      </c>
      <c r="C16" s="40" t="str">
        <f>IFERROR(#REF!/GAMSsternCa!B16,"")</f>
        <v/>
      </c>
      <c r="D16" s="40" t="str">
        <f>IFERROR(#REF!/GAMSsternCa!C16,"")</f>
        <v/>
      </c>
      <c r="E16" s="40" t="str">
        <f>IFERROR(#REF!/GAMSsternCa!D16,"")</f>
        <v/>
      </c>
      <c r="F16" s="40" t="str">
        <f>IFERROR(#REF!/GAMSsternCa!E16,"")</f>
        <v/>
      </c>
      <c r="G16" s="40" t="str">
        <f>IFERROR(#REF!/GAMSsternCa!F16,"")</f>
        <v/>
      </c>
      <c r="H16" s="40" t="str">
        <f>IFERROR(#REF!/GAMSsternCa!G16,"")</f>
        <v/>
      </c>
      <c r="I16" s="40" t="str">
        <f>IFERROR(#REF!/GAMSsternCa!H16,"")</f>
        <v/>
      </c>
      <c r="J16" s="40" t="str">
        <f>IFERROR(#REF!/GAMSsternCa!I16,"")</f>
        <v/>
      </c>
      <c r="K16" s="40" t="str">
        <f>IFERROR(#REF!/GAMSsternCa!J16,"")</f>
        <v/>
      </c>
      <c r="L16" s="40" t="str">
        <f>IFERROR(#REF!/GAMSsternCa!K16,"")</f>
        <v/>
      </c>
      <c r="M16" s="40" t="str">
        <f>IFERROR(#REF!/GAMSsternCa!L16,"")</f>
        <v/>
      </c>
      <c r="N16" s="40" t="str">
        <f>IFERROR(#REF!/GAMSsternCa!M16,"")</f>
        <v/>
      </c>
      <c r="O16" s="40" t="str">
        <f>IFERROR(#REF!/GAMSsternCa!N16,"")</f>
        <v/>
      </c>
      <c r="P16" s="40" t="str">
        <f>IFERROR(#REF!/GAMSsternCa!O16,"")</f>
        <v/>
      </c>
      <c r="Q16" s="40" t="str">
        <f>IFERROR(#REF!/GAMSsternCa!P16,"")</f>
        <v/>
      </c>
      <c r="R16" s="40" t="str">
        <f>IFERROR(#REF!/GAMSsternCa!Q16,"")</f>
        <v/>
      </c>
      <c r="S16" s="40" t="str">
        <f>IFERROR(#REF!/GAMSsternCa!R16,"")</f>
        <v/>
      </c>
      <c r="T16" s="40" t="str">
        <f>IFERROR(#REF!/GAMSsternCa!S16,"")</f>
        <v/>
      </c>
      <c r="U16" s="40" t="str">
        <f>IFERROR(#REF!/GAMSsternCa!T16,"")</f>
        <v/>
      </c>
      <c r="V16" s="40" t="str">
        <f>IFERROR(#REF!/GAMSsternCa!U16,"")</f>
        <v/>
      </c>
      <c r="W16" s="40" t="str">
        <f>IFERROR(#REF!/GAMSsternCa!V16,"")</f>
        <v/>
      </c>
      <c r="X16" s="40" t="str">
        <f>IFERROR(#REF!/GAMSsternCa!W16,"")</f>
        <v/>
      </c>
      <c r="Y16" s="40" t="str">
        <f>IFERROR(#REF!/GAMSsternCa!X16,"")</f>
        <v/>
      </c>
      <c r="Z16" s="40" t="str">
        <f>IFERROR(#REF!/GAMSsternCa!Y16,"")</f>
        <v/>
      </c>
      <c r="AA16" s="40" t="str">
        <f>IFERROR(#REF!/GAMSsternCa!Z16,"")</f>
        <v/>
      </c>
      <c r="AB16" s="40" t="str">
        <f>IFERROR(#REF!/GAMSsternCa!AA16,"")</f>
        <v/>
      </c>
      <c r="AC16" s="40" t="str">
        <f>IFERROR(#REF!/GAMSsternCa!AB16,"")</f>
        <v/>
      </c>
      <c r="AD16" s="40" t="str">
        <f>IFERROR(#REF!/GAMSsternCa!AC16,"")</f>
        <v/>
      </c>
      <c r="AE16" s="40" t="str">
        <f>IFERROR(#REF!/GAMSsternCa!AD16,"")</f>
        <v/>
      </c>
      <c r="AF16" s="40" t="str">
        <f>IFERROR(#REF!/GAMSsternCa!AE16,"")</f>
        <v/>
      </c>
      <c r="AG16" s="40" t="str">
        <f>IFERROR(#REF!/GAMSsternCa!AF16,"")</f>
        <v/>
      </c>
      <c r="AH16" s="40" t="str">
        <f>IFERROR(#REF!/GAMSsternCa!AG16,"")</f>
        <v/>
      </c>
      <c r="AI16" s="40" t="str">
        <f>IFERROR(#REF!/GAMSsternCa!AH16,"")</f>
        <v/>
      </c>
      <c r="AJ16" s="40" t="str">
        <f>IFERROR(#REF!/GAMSsternCa!AI16,"")</f>
        <v/>
      </c>
      <c r="AK16" s="40" t="str">
        <f>IFERROR(#REF!/GAMSsternCa!AJ16,"")</f>
        <v/>
      </c>
      <c r="AL16" s="40" t="str">
        <f>IFERROR(#REF!/GAMSsternCa!AK16,"")</f>
        <v/>
      </c>
      <c r="AM16" s="40" t="str">
        <f>IFERROR(#REF!/GAMSsternCa!AL16,"")</f>
        <v/>
      </c>
      <c r="AN16" s="40" t="str">
        <f>IFERROR(#REF!/GAMSsternCa!AM16,"")</f>
        <v/>
      </c>
      <c r="AO16" s="40" t="str">
        <f>IFERROR(#REF!/GAMSsternCa!AN16,"")</f>
        <v/>
      </c>
      <c r="AP16" s="40" t="str">
        <f>IFERROR(#REF!/GAMSsternCa!AO16,"")</f>
        <v/>
      </c>
      <c r="AQ16" s="40" t="str">
        <f>IFERROR(#REF!/GAMSsternCa!AP16,"")</f>
        <v/>
      </c>
      <c r="AR16" s="40" t="str">
        <f>IFERROR(#REF!/GAMSsternCa!AQ16,"")</f>
        <v/>
      </c>
      <c r="AS16" s="40" t="str">
        <f>IFERROR(#REF!/GAMSsternCa!AR16,"")</f>
        <v/>
      </c>
      <c r="AT16" s="40" t="str">
        <f>IFERROR(#REF!/GAMSsternCa!AS16,"")</f>
        <v/>
      </c>
      <c r="AU16" s="40" t="str">
        <f>IFERROR(#REF!/GAMSsternCa!AT16,"")</f>
        <v/>
      </c>
      <c r="AV16" s="40" t="str">
        <f>IFERROR(#REF!/GAMSsternCa!AU16,"")</f>
        <v/>
      </c>
      <c r="AW16" s="40" t="str">
        <f>IFERROR(#REF!/GAMSsternCa!AV16,"")</f>
        <v/>
      </c>
      <c r="AX16" s="40" t="str">
        <f>IFERROR(#REF!/GAMSsternCa!AW16,"")</f>
        <v/>
      </c>
      <c r="AY16" s="40" t="str">
        <f>IFERROR(#REF!/GAMSsternCa!AX16,"")</f>
        <v/>
      </c>
      <c r="AZ16" s="40" t="str">
        <f>IFERROR(#REF!/GAMSsternCa!AY16,"")</f>
        <v/>
      </c>
      <c r="BA16" s="40" t="str">
        <f>IFERROR(#REF!/GAMSsternCa!AZ16,"")</f>
        <v/>
      </c>
      <c r="BB16" s="40" t="str">
        <f>IFERROR(#REF!/GAMSsternCa!BA16,"")</f>
        <v/>
      </c>
      <c r="BC16" s="40" t="str">
        <f>IFERROR(#REF!/GAMSsternCa!BB16,"")</f>
        <v/>
      </c>
      <c r="BD16" s="40" t="str">
        <f>IFERROR(#REF!/GAMSsternCa!BC16,"")</f>
        <v/>
      </c>
      <c r="BE16" s="40" t="str">
        <f>IFERROR(#REF!/GAMSsternCa!BD16,"")</f>
        <v/>
      </c>
      <c r="BF16" s="40" t="str">
        <f>IFERROR(#REF!/GAMSsternCa!BE16,"")</f>
        <v/>
      </c>
      <c r="BG16" s="40" t="str">
        <f>IFERROR(#REF!/GAMSsternCa!BF16,"")</f>
        <v/>
      </c>
      <c r="BH16" s="40" t="str">
        <f>IFERROR(#REF!/GAMSsternCa!BG16,"")</f>
        <v/>
      </c>
      <c r="BI16" s="40" t="str">
        <f>IFERROR(#REF!/GAMSsternCa!BH16,"")</f>
        <v/>
      </c>
      <c r="BJ16" s="40" t="str">
        <f>IFERROR(#REF!/GAMSsternCa!BI16,"")</f>
        <v/>
      </c>
    </row>
    <row r="17" spans="1:62" x14ac:dyDescent="0.15">
      <c r="A17" t="e">
        <f>#REF!</f>
        <v>#REF!</v>
      </c>
      <c r="B17" t="str">
        <f>GAMSbase!A17</f>
        <v>Non-Diversifiable Global Risk (per year)</v>
      </c>
      <c r="C17" s="40" t="str">
        <f>IFERROR(#REF!/GAMSsternCa!B17,"")</f>
        <v/>
      </c>
      <c r="D17" s="40" t="str">
        <f>IFERROR(#REF!/GAMSsternCa!C17,"")</f>
        <v/>
      </c>
      <c r="E17" s="40" t="str">
        <f>IFERROR(#REF!/GAMSsternCa!D17,"")</f>
        <v/>
      </c>
      <c r="F17" s="40" t="str">
        <f>IFERROR(#REF!/GAMSsternCa!E17,"")</f>
        <v/>
      </c>
      <c r="G17" s="40" t="str">
        <f>IFERROR(#REF!/GAMSsternCa!F17,"")</f>
        <v/>
      </c>
      <c r="H17" s="40" t="str">
        <f>IFERROR(#REF!/GAMSsternCa!G17,"")</f>
        <v/>
      </c>
      <c r="I17" s="40" t="str">
        <f>IFERROR(#REF!/GAMSsternCa!H17,"")</f>
        <v/>
      </c>
      <c r="J17" s="40" t="str">
        <f>IFERROR(#REF!/GAMSsternCa!I17,"")</f>
        <v/>
      </c>
      <c r="K17" s="40" t="str">
        <f>IFERROR(#REF!/GAMSsternCa!J17,"")</f>
        <v/>
      </c>
      <c r="L17" s="40" t="str">
        <f>IFERROR(#REF!/GAMSsternCa!K17,"")</f>
        <v/>
      </c>
      <c r="M17" s="40" t="str">
        <f>IFERROR(#REF!/GAMSsternCa!L17,"")</f>
        <v/>
      </c>
      <c r="N17" s="40" t="str">
        <f>IFERROR(#REF!/GAMSsternCa!M17,"")</f>
        <v/>
      </c>
      <c r="O17" s="40" t="str">
        <f>IFERROR(#REF!/GAMSsternCa!N17,"")</f>
        <v/>
      </c>
      <c r="P17" s="40" t="str">
        <f>IFERROR(#REF!/GAMSsternCa!O17,"")</f>
        <v/>
      </c>
      <c r="Q17" s="40" t="str">
        <f>IFERROR(#REF!/GAMSsternCa!P17,"")</f>
        <v/>
      </c>
      <c r="R17" s="40" t="str">
        <f>IFERROR(#REF!/GAMSsternCa!Q17,"")</f>
        <v/>
      </c>
      <c r="S17" s="40" t="str">
        <f>IFERROR(#REF!/GAMSsternCa!R17,"")</f>
        <v/>
      </c>
      <c r="T17" s="40" t="str">
        <f>IFERROR(#REF!/GAMSsternCa!S17,"")</f>
        <v/>
      </c>
      <c r="U17" s="40" t="str">
        <f>IFERROR(#REF!/GAMSsternCa!T17,"")</f>
        <v/>
      </c>
      <c r="V17" s="40" t="str">
        <f>IFERROR(#REF!/GAMSsternCa!U17,"")</f>
        <v/>
      </c>
      <c r="W17" s="40" t="str">
        <f>IFERROR(#REF!/GAMSsternCa!V17,"")</f>
        <v/>
      </c>
      <c r="X17" s="40" t="str">
        <f>IFERROR(#REF!/GAMSsternCa!W17,"")</f>
        <v/>
      </c>
      <c r="Y17" s="40" t="str">
        <f>IFERROR(#REF!/GAMSsternCa!X17,"")</f>
        <v/>
      </c>
      <c r="Z17" s="40" t="str">
        <f>IFERROR(#REF!/GAMSsternCa!Y17,"")</f>
        <v/>
      </c>
      <c r="AA17" s="40" t="str">
        <f>IFERROR(#REF!/GAMSsternCa!Z17,"")</f>
        <v/>
      </c>
      <c r="AB17" s="40" t="str">
        <f>IFERROR(#REF!/GAMSsternCa!AA17,"")</f>
        <v/>
      </c>
      <c r="AC17" s="40" t="str">
        <f>IFERROR(#REF!/GAMSsternCa!AB17,"")</f>
        <v/>
      </c>
      <c r="AD17" s="40" t="str">
        <f>IFERROR(#REF!/GAMSsternCa!AC17,"")</f>
        <v/>
      </c>
      <c r="AE17" s="40" t="str">
        <f>IFERROR(#REF!/GAMSsternCa!AD17,"")</f>
        <v/>
      </c>
      <c r="AF17" s="40" t="str">
        <f>IFERROR(#REF!/GAMSsternCa!AE17,"")</f>
        <v/>
      </c>
      <c r="AG17" s="40" t="str">
        <f>IFERROR(#REF!/GAMSsternCa!AF17,"")</f>
        <v/>
      </c>
      <c r="AH17" s="40" t="str">
        <f>IFERROR(#REF!/GAMSsternCa!AG17,"")</f>
        <v/>
      </c>
      <c r="AI17" s="40" t="str">
        <f>IFERROR(#REF!/GAMSsternCa!AH17,"")</f>
        <v/>
      </c>
      <c r="AJ17" s="40" t="str">
        <f>IFERROR(#REF!/GAMSsternCa!AI17,"")</f>
        <v/>
      </c>
      <c r="AK17" s="40" t="str">
        <f>IFERROR(#REF!/GAMSsternCa!AJ17,"")</f>
        <v/>
      </c>
      <c r="AL17" s="40" t="str">
        <f>IFERROR(#REF!/GAMSsternCa!AK17,"")</f>
        <v/>
      </c>
      <c r="AM17" s="40" t="str">
        <f>IFERROR(#REF!/GAMSsternCa!AL17,"")</f>
        <v/>
      </c>
      <c r="AN17" s="40" t="str">
        <f>IFERROR(#REF!/GAMSsternCa!AM17,"")</f>
        <v/>
      </c>
      <c r="AO17" s="40" t="str">
        <f>IFERROR(#REF!/GAMSsternCa!AN17,"")</f>
        <v/>
      </c>
      <c r="AP17" s="40" t="str">
        <f>IFERROR(#REF!/GAMSsternCa!AO17,"")</f>
        <v/>
      </c>
      <c r="AQ17" s="40" t="str">
        <f>IFERROR(#REF!/GAMSsternCa!AP17,"")</f>
        <v/>
      </c>
      <c r="AR17" s="40" t="str">
        <f>IFERROR(#REF!/GAMSsternCa!AQ17,"")</f>
        <v/>
      </c>
      <c r="AS17" s="40" t="str">
        <f>IFERROR(#REF!/GAMSsternCa!AR17,"")</f>
        <v/>
      </c>
      <c r="AT17" s="40" t="str">
        <f>IFERROR(#REF!/GAMSsternCa!AS17,"")</f>
        <v/>
      </c>
      <c r="AU17" s="40" t="str">
        <f>IFERROR(#REF!/GAMSsternCa!AT17,"")</f>
        <v/>
      </c>
      <c r="AV17" s="40" t="str">
        <f>IFERROR(#REF!/GAMSsternCa!AU17,"")</f>
        <v/>
      </c>
      <c r="AW17" s="40" t="str">
        <f>IFERROR(#REF!/GAMSsternCa!AV17,"")</f>
        <v/>
      </c>
      <c r="AX17" s="40" t="str">
        <f>IFERROR(#REF!/GAMSsternCa!AW17,"")</f>
        <v/>
      </c>
      <c r="AY17" s="40" t="str">
        <f>IFERROR(#REF!/GAMSsternCa!AX17,"")</f>
        <v/>
      </c>
      <c r="AZ17" s="40" t="str">
        <f>IFERROR(#REF!/GAMSsternCa!AY17,"")</f>
        <v/>
      </c>
      <c r="BA17" s="40" t="str">
        <f>IFERROR(#REF!/GAMSsternCa!AZ17,"")</f>
        <v/>
      </c>
      <c r="BB17" s="40" t="str">
        <f>IFERROR(#REF!/GAMSsternCa!BA17,"")</f>
        <v/>
      </c>
      <c r="BC17" s="40" t="str">
        <f>IFERROR(#REF!/GAMSsternCa!BB17,"")</f>
        <v/>
      </c>
      <c r="BD17" s="40" t="str">
        <f>IFERROR(#REF!/GAMSsternCa!BC17,"")</f>
        <v/>
      </c>
      <c r="BE17" s="40" t="str">
        <f>IFERROR(#REF!/GAMSsternCa!BD17,"")</f>
        <v/>
      </c>
      <c r="BF17" s="40" t="str">
        <f>IFERROR(#REF!/GAMSsternCa!BE17,"")</f>
        <v/>
      </c>
      <c r="BG17" s="40" t="str">
        <f>IFERROR(#REF!/GAMSsternCa!BF17,"")</f>
        <v/>
      </c>
      <c r="BH17" s="40" t="str">
        <f>IFERROR(#REF!/GAMSsternCa!BG17,"")</f>
        <v/>
      </c>
      <c r="BI17" s="40" t="str">
        <f>IFERROR(#REF!/GAMSsternCa!BH17,"")</f>
        <v/>
      </c>
      <c r="BJ17" s="40" t="str">
        <f>IFERROR(#REF!/GAMSsternCa!BI17,"")</f>
        <v/>
      </c>
    </row>
    <row r="18" spans="1:62" x14ac:dyDescent="0.15">
      <c r="A18" t="e">
        <f>#REF!</f>
        <v>#REF!</v>
      </c>
      <c r="B18" t="str">
        <f>GAMSbase!A18</f>
        <v>Social Time Preference Factor</v>
      </c>
      <c r="C18" s="40" t="str">
        <f>IFERROR(#REF!/GAMSsternCa!B18,"")</f>
        <v/>
      </c>
      <c r="D18" s="40" t="str">
        <f>IFERROR(#REF!/GAMSsternCa!C18,"")</f>
        <v/>
      </c>
      <c r="E18" s="40" t="str">
        <f>IFERROR(#REF!/GAMSsternCa!D18,"")</f>
        <v/>
      </c>
      <c r="F18" s="40" t="str">
        <f>IFERROR(#REF!/GAMSsternCa!E18,"")</f>
        <v/>
      </c>
      <c r="G18" s="40" t="str">
        <f>IFERROR(#REF!/GAMSsternCa!F18,"")</f>
        <v/>
      </c>
      <c r="H18" s="40" t="str">
        <f>IFERROR(#REF!/GAMSsternCa!G18,"")</f>
        <v/>
      </c>
      <c r="I18" s="40" t="str">
        <f>IFERROR(#REF!/GAMSsternCa!H18,"")</f>
        <v/>
      </c>
      <c r="J18" s="40" t="str">
        <f>IFERROR(#REF!/GAMSsternCa!I18,"")</f>
        <v/>
      </c>
      <c r="K18" s="40" t="str">
        <f>IFERROR(#REF!/GAMSsternCa!J18,"")</f>
        <v/>
      </c>
      <c r="L18" s="40" t="str">
        <f>IFERROR(#REF!/GAMSsternCa!K18,"")</f>
        <v/>
      </c>
      <c r="M18" s="40" t="str">
        <f>IFERROR(#REF!/GAMSsternCa!L18,"")</f>
        <v/>
      </c>
      <c r="N18" s="40" t="str">
        <f>IFERROR(#REF!/GAMSsternCa!M18,"")</f>
        <v/>
      </c>
      <c r="O18" s="40" t="str">
        <f>IFERROR(#REF!/GAMSsternCa!N18,"")</f>
        <v/>
      </c>
      <c r="P18" s="40" t="str">
        <f>IFERROR(#REF!/GAMSsternCa!O18,"")</f>
        <v/>
      </c>
      <c r="Q18" s="40" t="str">
        <f>IFERROR(#REF!/GAMSsternCa!P18,"")</f>
        <v/>
      </c>
      <c r="R18" s="40" t="str">
        <f>IFERROR(#REF!/GAMSsternCa!Q18,"")</f>
        <v/>
      </c>
      <c r="S18" s="40" t="str">
        <f>IFERROR(#REF!/GAMSsternCa!R18,"")</f>
        <v/>
      </c>
      <c r="T18" s="40" t="str">
        <f>IFERROR(#REF!/GAMSsternCa!S18,"")</f>
        <v/>
      </c>
      <c r="U18" s="40" t="str">
        <f>IFERROR(#REF!/GAMSsternCa!T18,"")</f>
        <v/>
      </c>
      <c r="V18" s="40" t="str">
        <f>IFERROR(#REF!/GAMSsternCa!U18,"")</f>
        <v/>
      </c>
      <c r="W18" s="40" t="str">
        <f>IFERROR(#REF!/GAMSsternCa!V18,"")</f>
        <v/>
      </c>
      <c r="X18" s="40" t="str">
        <f>IFERROR(#REF!/GAMSsternCa!W18,"")</f>
        <v/>
      </c>
      <c r="Y18" s="40" t="str">
        <f>IFERROR(#REF!/GAMSsternCa!X18,"")</f>
        <v/>
      </c>
      <c r="Z18" s="40" t="str">
        <f>IFERROR(#REF!/GAMSsternCa!Y18,"")</f>
        <v/>
      </c>
      <c r="AA18" s="40" t="str">
        <f>IFERROR(#REF!/GAMSsternCa!Z18,"")</f>
        <v/>
      </c>
      <c r="AB18" s="40" t="str">
        <f>IFERROR(#REF!/GAMSsternCa!AA18,"")</f>
        <v/>
      </c>
      <c r="AC18" s="40" t="str">
        <f>IFERROR(#REF!/GAMSsternCa!AB18,"")</f>
        <v/>
      </c>
      <c r="AD18" s="40" t="str">
        <f>IFERROR(#REF!/GAMSsternCa!AC18,"")</f>
        <v/>
      </c>
      <c r="AE18" s="40" t="str">
        <f>IFERROR(#REF!/GAMSsternCa!AD18,"")</f>
        <v/>
      </c>
      <c r="AF18" s="40" t="str">
        <f>IFERROR(#REF!/GAMSsternCa!AE18,"")</f>
        <v/>
      </c>
      <c r="AG18" s="40" t="str">
        <f>IFERROR(#REF!/GAMSsternCa!AF18,"")</f>
        <v/>
      </c>
      <c r="AH18" s="40" t="str">
        <f>IFERROR(#REF!/GAMSsternCa!AG18,"")</f>
        <v/>
      </c>
      <c r="AI18" s="40" t="str">
        <f>IFERROR(#REF!/GAMSsternCa!AH18,"")</f>
        <v/>
      </c>
      <c r="AJ18" s="40" t="str">
        <f>IFERROR(#REF!/GAMSsternCa!AI18,"")</f>
        <v/>
      </c>
      <c r="AK18" s="40" t="str">
        <f>IFERROR(#REF!/GAMSsternCa!AJ18,"")</f>
        <v/>
      </c>
      <c r="AL18" s="40" t="str">
        <f>IFERROR(#REF!/GAMSsternCa!AK18,"")</f>
        <v/>
      </c>
      <c r="AM18" s="40" t="str">
        <f>IFERROR(#REF!/GAMSsternCa!AL18,"")</f>
        <v/>
      </c>
      <c r="AN18" s="40" t="str">
        <f>IFERROR(#REF!/GAMSsternCa!AM18,"")</f>
        <v/>
      </c>
      <c r="AO18" s="40" t="str">
        <f>IFERROR(#REF!/GAMSsternCa!AN18,"")</f>
        <v/>
      </c>
      <c r="AP18" s="40" t="str">
        <f>IFERROR(#REF!/GAMSsternCa!AO18,"")</f>
        <v/>
      </c>
      <c r="AQ18" s="40" t="str">
        <f>IFERROR(#REF!/GAMSsternCa!AP18,"")</f>
        <v/>
      </c>
      <c r="AR18" s="40" t="str">
        <f>IFERROR(#REF!/GAMSsternCa!AQ18,"")</f>
        <v/>
      </c>
      <c r="AS18" s="40" t="str">
        <f>IFERROR(#REF!/GAMSsternCa!AR18,"")</f>
        <v/>
      </c>
      <c r="AT18" s="40" t="str">
        <f>IFERROR(#REF!/GAMSsternCa!AS18,"")</f>
        <v/>
      </c>
      <c r="AU18" s="40" t="str">
        <f>IFERROR(#REF!/GAMSsternCa!AT18,"")</f>
        <v/>
      </c>
      <c r="AV18" s="40" t="str">
        <f>IFERROR(#REF!/GAMSsternCa!AU18,"")</f>
        <v/>
      </c>
      <c r="AW18" s="40" t="str">
        <f>IFERROR(#REF!/GAMSsternCa!AV18,"")</f>
        <v/>
      </c>
      <c r="AX18" s="40" t="str">
        <f>IFERROR(#REF!/GAMSsternCa!AW18,"")</f>
        <v/>
      </c>
      <c r="AY18" s="40" t="str">
        <f>IFERROR(#REF!/GAMSsternCa!AX18,"")</f>
        <v/>
      </c>
      <c r="AZ18" s="40" t="str">
        <f>IFERROR(#REF!/GAMSsternCa!AY18,"")</f>
        <v/>
      </c>
      <c r="BA18" s="40" t="str">
        <f>IFERROR(#REF!/GAMSsternCa!AZ18,"")</f>
        <v/>
      </c>
      <c r="BB18" s="40" t="str">
        <f>IFERROR(#REF!/GAMSsternCa!BA18,"")</f>
        <v/>
      </c>
      <c r="BC18" s="40" t="str">
        <f>IFERROR(#REF!/GAMSsternCa!BB18,"")</f>
        <v/>
      </c>
      <c r="BD18" s="40" t="str">
        <f>IFERROR(#REF!/GAMSsternCa!BC18,"")</f>
        <v/>
      </c>
      <c r="BE18" s="40" t="str">
        <f>IFERROR(#REF!/GAMSsternCa!BD18,"")</f>
        <v/>
      </c>
      <c r="BF18" s="40" t="str">
        <f>IFERROR(#REF!/GAMSsternCa!BE18,"")</f>
        <v/>
      </c>
      <c r="BG18" s="40" t="str">
        <f>IFERROR(#REF!/GAMSsternCa!BF18,"")</f>
        <v/>
      </c>
      <c r="BH18" s="40" t="str">
        <f>IFERROR(#REF!/GAMSsternCa!BG18,"")</f>
        <v/>
      </c>
      <c r="BI18" s="40" t="str">
        <f>IFERROR(#REF!/GAMSsternCa!BH18,"")</f>
        <v/>
      </c>
      <c r="BJ18" s="40" t="str">
        <f>IFERROR(#REF!/GAMSsternCa!BI18,"")</f>
        <v/>
      </c>
    </row>
    <row r="19" spans="1:62" x14ac:dyDescent="0.15">
      <c r="A19" t="e">
        <f>#REF!</f>
        <v>#REF!</v>
      </c>
      <c r="B19" t="str">
        <f>GAMSbase!A19</f>
        <v>Elasticity of MU of Consumption</v>
      </c>
      <c r="C19" s="40" t="str">
        <f>IFERROR(#REF!/GAMSsternCa!B19,"")</f>
        <v/>
      </c>
      <c r="D19" s="40" t="str">
        <f>IFERROR(#REF!/GAMSsternCa!C19,"")</f>
        <v/>
      </c>
      <c r="E19" s="40" t="str">
        <f>IFERROR(#REF!/GAMSsternCa!D19,"")</f>
        <v/>
      </c>
      <c r="F19" s="40" t="str">
        <f>IFERROR(#REF!/GAMSsternCa!E19,"")</f>
        <v/>
      </c>
      <c r="G19" s="40" t="str">
        <f>IFERROR(#REF!/GAMSsternCa!F19,"")</f>
        <v/>
      </c>
      <c r="H19" s="40" t="str">
        <f>IFERROR(#REF!/GAMSsternCa!G19,"")</f>
        <v/>
      </c>
      <c r="I19" s="40" t="str">
        <f>IFERROR(#REF!/GAMSsternCa!H19,"")</f>
        <v/>
      </c>
      <c r="J19" s="40" t="str">
        <f>IFERROR(#REF!/GAMSsternCa!I19,"")</f>
        <v/>
      </c>
      <c r="K19" s="40" t="str">
        <f>IFERROR(#REF!/GAMSsternCa!J19,"")</f>
        <v/>
      </c>
      <c r="L19" s="40" t="str">
        <f>IFERROR(#REF!/GAMSsternCa!K19,"")</f>
        <v/>
      </c>
      <c r="M19" s="40" t="str">
        <f>IFERROR(#REF!/GAMSsternCa!L19,"")</f>
        <v/>
      </c>
      <c r="N19" s="40" t="str">
        <f>IFERROR(#REF!/GAMSsternCa!M19,"")</f>
        <v/>
      </c>
      <c r="O19" s="40" t="str">
        <f>IFERROR(#REF!/GAMSsternCa!N19,"")</f>
        <v/>
      </c>
      <c r="P19" s="40" t="str">
        <f>IFERROR(#REF!/GAMSsternCa!O19,"")</f>
        <v/>
      </c>
      <c r="Q19" s="40" t="str">
        <f>IFERROR(#REF!/GAMSsternCa!P19,"")</f>
        <v/>
      </c>
      <c r="R19" s="40" t="str">
        <f>IFERROR(#REF!/GAMSsternCa!Q19,"")</f>
        <v/>
      </c>
      <c r="S19" s="40" t="str">
        <f>IFERROR(#REF!/GAMSsternCa!R19,"")</f>
        <v/>
      </c>
      <c r="T19" s="40" t="str">
        <f>IFERROR(#REF!/GAMSsternCa!S19,"")</f>
        <v/>
      </c>
      <c r="U19" s="40" t="str">
        <f>IFERROR(#REF!/GAMSsternCa!T19,"")</f>
        <v/>
      </c>
      <c r="V19" s="40" t="str">
        <f>IFERROR(#REF!/GAMSsternCa!U19,"")</f>
        <v/>
      </c>
      <c r="W19" s="40" t="str">
        <f>IFERROR(#REF!/GAMSsternCa!V19,"")</f>
        <v/>
      </c>
      <c r="X19" s="40" t="str">
        <f>IFERROR(#REF!/GAMSsternCa!W19,"")</f>
        <v/>
      </c>
      <c r="Y19" s="40" t="str">
        <f>IFERROR(#REF!/GAMSsternCa!X19,"")</f>
        <v/>
      </c>
      <c r="Z19" s="40" t="str">
        <f>IFERROR(#REF!/GAMSsternCa!Y19,"")</f>
        <v/>
      </c>
      <c r="AA19" s="40" t="str">
        <f>IFERROR(#REF!/GAMSsternCa!Z19,"")</f>
        <v/>
      </c>
      <c r="AB19" s="40" t="str">
        <f>IFERROR(#REF!/GAMSsternCa!AA19,"")</f>
        <v/>
      </c>
      <c r="AC19" s="40" t="str">
        <f>IFERROR(#REF!/GAMSsternCa!AB19,"")</f>
        <v/>
      </c>
      <c r="AD19" s="40" t="str">
        <f>IFERROR(#REF!/GAMSsternCa!AC19,"")</f>
        <v/>
      </c>
      <c r="AE19" s="40" t="str">
        <f>IFERROR(#REF!/GAMSsternCa!AD19,"")</f>
        <v/>
      </c>
      <c r="AF19" s="40" t="str">
        <f>IFERROR(#REF!/GAMSsternCa!AE19,"")</f>
        <v/>
      </c>
      <c r="AG19" s="40" t="str">
        <f>IFERROR(#REF!/GAMSsternCa!AF19,"")</f>
        <v/>
      </c>
      <c r="AH19" s="40" t="str">
        <f>IFERROR(#REF!/GAMSsternCa!AG19,"")</f>
        <v/>
      </c>
      <c r="AI19" s="40" t="str">
        <f>IFERROR(#REF!/GAMSsternCa!AH19,"")</f>
        <v/>
      </c>
      <c r="AJ19" s="40" t="str">
        <f>IFERROR(#REF!/GAMSsternCa!AI19,"")</f>
        <v/>
      </c>
      <c r="AK19" s="40" t="str">
        <f>IFERROR(#REF!/GAMSsternCa!AJ19,"")</f>
        <v/>
      </c>
      <c r="AL19" s="40" t="str">
        <f>IFERROR(#REF!/GAMSsternCa!AK19,"")</f>
        <v/>
      </c>
      <c r="AM19" s="40" t="str">
        <f>IFERROR(#REF!/GAMSsternCa!AL19,"")</f>
        <v/>
      </c>
      <c r="AN19" s="40" t="str">
        <f>IFERROR(#REF!/GAMSsternCa!AM19,"")</f>
        <v/>
      </c>
      <c r="AO19" s="40" t="str">
        <f>IFERROR(#REF!/GAMSsternCa!AN19,"")</f>
        <v/>
      </c>
      <c r="AP19" s="40" t="str">
        <f>IFERROR(#REF!/GAMSsternCa!AO19,"")</f>
        <v/>
      </c>
      <c r="AQ19" s="40" t="str">
        <f>IFERROR(#REF!/GAMSsternCa!AP19,"")</f>
        <v/>
      </c>
      <c r="AR19" s="40" t="str">
        <f>IFERROR(#REF!/GAMSsternCa!AQ19,"")</f>
        <v/>
      </c>
      <c r="AS19" s="40" t="str">
        <f>IFERROR(#REF!/GAMSsternCa!AR19,"")</f>
        <v/>
      </c>
      <c r="AT19" s="40" t="str">
        <f>IFERROR(#REF!/GAMSsternCa!AS19,"")</f>
        <v/>
      </c>
      <c r="AU19" s="40" t="str">
        <f>IFERROR(#REF!/GAMSsternCa!AT19,"")</f>
        <v/>
      </c>
      <c r="AV19" s="40" t="str">
        <f>IFERROR(#REF!/GAMSsternCa!AU19,"")</f>
        <v/>
      </c>
      <c r="AW19" s="40" t="str">
        <f>IFERROR(#REF!/GAMSsternCa!AV19,"")</f>
        <v/>
      </c>
      <c r="AX19" s="40" t="str">
        <f>IFERROR(#REF!/GAMSsternCa!AW19,"")</f>
        <v/>
      </c>
      <c r="AY19" s="40" t="str">
        <f>IFERROR(#REF!/GAMSsternCa!AX19,"")</f>
        <v/>
      </c>
      <c r="AZ19" s="40" t="str">
        <f>IFERROR(#REF!/GAMSsternCa!AY19,"")</f>
        <v/>
      </c>
      <c r="BA19" s="40" t="str">
        <f>IFERROR(#REF!/GAMSsternCa!AZ19,"")</f>
        <v/>
      </c>
      <c r="BB19" s="40" t="str">
        <f>IFERROR(#REF!/GAMSsternCa!BA19,"")</f>
        <v/>
      </c>
      <c r="BC19" s="40" t="str">
        <f>IFERROR(#REF!/GAMSsternCa!BB19,"")</f>
        <v/>
      </c>
      <c r="BD19" s="40" t="str">
        <f>IFERROR(#REF!/GAMSsternCa!BC19,"")</f>
        <v/>
      </c>
      <c r="BE19" s="40" t="str">
        <f>IFERROR(#REF!/GAMSsternCa!BD19,"")</f>
        <v/>
      </c>
      <c r="BF19" s="40" t="str">
        <f>IFERROR(#REF!/GAMSsternCa!BE19,"")</f>
        <v/>
      </c>
      <c r="BG19" s="40" t="str">
        <f>IFERROR(#REF!/GAMSsternCa!BF19,"")</f>
        <v/>
      </c>
      <c r="BH19" s="40" t="str">
        <f>IFERROR(#REF!/GAMSsternCa!BG19,"")</f>
        <v/>
      </c>
      <c r="BI19" s="40" t="str">
        <f>IFERROR(#REF!/GAMSsternCa!BH19,"")</f>
        <v/>
      </c>
      <c r="BJ19" s="40" t="str">
        <f>IFERROR(#REF!/GAMSsternCa!BI19,"")</f>
        <v/>
      </c>
    </row>
    <row r="20" spans="1:62" x14ac:dyDescent="0.15">
      <c r="A20" t="e">
        <f>#REF!</f>
        <v>#REF!</v>
      </c>
      <c r="B20" t="str">
        <f>GAMSbase!A20</f>
        <v>* PRODUCTIVITY</v>
      </c>
      <c r="C20" s="40" t="str">
        <f>IFERROR(#REF!/GAMSsternCa!B20,"")</f>
        <v/>
      </c>
      <c r="D20" s="40" t="str">
        <f>IFERROR(#REF!/GAMSsternCa!C20,"")</f>
        <v/>
      </c>
      <c r="E20" s="40" t="str">
        <f>IFERROR(#REF!/GAMSsternCa!D20,"")</f>
        <v/>
      </c>
      <c r="F20" s="40" t="str">
        <f>IFERROR(#REF!/GAMSsternCa!E20,"")</f>
        <v/>
      </c>
      <c r="G20" s="40" t="str">
        <f>IFERROR(#REF!/GAMSsternCa!F20,"")</f>
        <v/>
      </c>
      <c r="H20" s="40" t="str">
        <f>IFERROR(#REF!/GAMSsternCa!G20,"")</f>
        <v/>
      </c>
      <c r="I20" s="40" t="str">
        <f>IFERROR(#REF!/GAMSsternCa!H20,"")</f>
        <v/>
      </c>
      <c r="J20" s="40" t="str">
        <f>IFERROR(#REF!/GAMSsternCa!I20,"")</f>
        <v/>
      </c>
      <c r="K20" s="40" t="str">
        <f>IFERROR(#REF!/GAMSsternCa!J20,"")</f>
        <v/>
      </c>
      <c r="L20" s="40" t="str">
        <f>IFERROR(#REF!/GAMSsternCa!K20,"")</f>
        <v/>
      </c>
      <c r="M20" s="40" t="str">
        <f>IFERROR(#REF!/GAMSsternCa!L20,"")</f>
        <v/>
      </c>
      <c r="N20" s="40" t="str">
        <f>IFERROR(#REF!/GAMSsternCa!M20,"")</f>
        <v/>
      </c>
      <c r="O20" s="40" t="str">
        <f>IFERROR(#REF!/GAMSsternCa!N20,"")</f>
        <v/>
      </c>
      <c r="P20" s="40" t="str">
        <f>IFERROR(#REF!/GAMSsternCa!O20,"")</f>
        <v/>
      </c>
      <c r="Q20" s="40" t="str">
        <f>IFERROR(#REF!/GAMSsternCa!P20,"")</f>
        <v/>
      </c>
      <c r="R20" s="40" t="str">
        <f>IFERROR(#REF!/GAMSsternCa!Q20,"")</f>
        <v/>
      </c>
      <c r="S20" s="40" t="str">
        <f>IFERROR(#REF!/GAMSsternCa!R20,"")</f>
        <v/>
      </c>
      <c r="T20" s="40" t="str">
        <f>IFERROR(#REF!/GAMSsternCa!S20,"")</f>
        <v/>
      </c>
      <c r="U20" s="40" t="str">
        <f>IFERROR(#REF!/GAMSsternCa!T20,"")</f>
        <v/>
      </c>
      <c r="V20" s="40" t="str">
        <f>IFERROR(#REF!/GAMSsternCa!U20,"")</f>
        <v/>
      </c>
      <c r="W20" s="40" t="str">
        <f>IFERROR(#REF!/GAMSsternCa!V20,"")</f>
        <v/>
      </c>
      <c r="X20" s="40" t="str">
        <f>IFERROR(#REF!/GAMSsternCa!W20,"")</f>
        <v/>
      </c>
      <c r="Y20" s="40" t="str">
        <f>IFERROR(#REF!/GAMSsternCa!X20,"")</f>
        <v/>
      </c>
      <c r="Z20" s="40" t="str">
        <f>IFERROR(#REF!/GAMSsternCa!Y20,"")</f>
        <v/>
      </c>
      <c r="AA20" s="40" t="str">
        <f>IFERROR(#REF!/GAMSsternCa!Z20,"")</f>
        <v/>
      </c>
      <c r="AB20" s="40" t="str">
        <f>IFERROR(#REF!/GAMSsternCa!AA20,"")</f>
        <v/>
      </c>
      <c r="AC20" s="40" t="str">
        <f>IFERROR(#REF!/GAMSsternCa!AB20,"")</f>
        <v/>
      </c>
      <c r="AD20" s="40" t="str">
        <f>IFERROR(#REF!/GAMSsternCa!AC20,"")</f>
        <v/>
      </c>
      <c r="AE20" s="40" t="str">
        <f>IFERROR(#REF!/GAMSsternCa!AD20,"")</f>
        <v/>
      </c>
      <c r="AF20" s="40" t="str">
        <f>IFERROR(#REF!/GAMSsternCa!AE20,"")</f>
        <v/>
      </c>
      <c r="AG20" s="40" t="str">
        <f>IFERROR(#REF!/GAMSsternCa!AF20,"")</f>
        <v/>
      </c>
      <c r="AH20" s="40" t="str">
        <f>IFERROR(#REF!/GAMSsternCa!AG20,"")</f>
        <v/>
      </c>
      <c r="AI20" s="40" t="str">
        <f>IFERROR(#REF!/GAMSsternCa!AH20,"")</f>
        <v/>
      </c>
      <c r="AJ20" s="40" t="str">
        <f>IFERROR(#REF!/GAMSsternCa!AI20,"")</f>
        <v/>
      </c>
      <c r="AK20" s="40" t="str">
        <f>IFERROR(#REF!/GAMSsternCa!AJ20,"")</f>
        <v/>
      </c>
      <c r="AL20" s="40" t="str">
        <f>IFERROR(#REF!/GAMSsternCa!AK20,"")</f>
        <v/>
      </c>
      <c r="AM20" s="40" t="str">
        <f>IFERROR(#REF!/GAMSsternCa!AL20,"")</f>
        <v/>
      </c>
      <c r="AN20" s="40" t="str">
        <f>IFERROR(#REF!/GAMSsternCa!AM20,"")</f>
        <v/>
      </c>
      <c r="AO20" s="40" t="str">
        <f>IFERROR(#REF!/GAMSsternCa!AN20,"")</f>
        <v/>
      </c>
      <c r="AP20" s="40" t="str">
        <f>IFERROR(#REF!/GAMSsternCa!AO20,"")</f>
        <v/>
      </c>
      <c r="AQ20" s="40" t="str">
        <f>IFERROR(#REF!/GAMSsternCa!AP20,"")</f>
        <v/>
      </c>
      <c r="AR20" s="40" t="str">
        <f>IFERROR(#REF!/GAMSsternCa!AQ20,"")</f>
        <v/>
      </c>
      <c r="AS20" s="40" t="str">
        <f>IFERROR(#REF!/GAMSsternCa!AR20,"")</f>
        <v/>
      </c>
      <c r="AT20" s="40" t="str">
        <f>IFERROR(#REF!/GAMSsternCa!AS20,"")</f>
        <v/>
      </c>
      <c r="AU20" s="40" t="str">
        <f>IFERROR(#REF!/GAMSsternCa!AT20,"")</f>
        <v/>
      </c>
      <c r="AV20" s="40" t="str">
        <f>IFERROR(#REF!/GAMSsternCa!AU20,"")</f>
        <v/>
      </c>
      <c r="AW20" s="40" t="str">
        <f>IFERROR(#REF!/GAMSsternCa!AV20,"")</f>
        <v/>
      </c>
      <c r="AX20" s="40" t="str">
        <f>IFERROR(#REF!/GAMSsternCa!AW20,"")</f>
        <v/>
      </c>
      <c r="AY20" s="40" t="str">
        <f>IFERROR(#REF!/GAMSsternCa!AX20,"")</f>
        <v/>
      </c>
      <c r="AZ20" s="40" t="str">
        <f>IFERROR(#REF!/GAMSsternCa!AY20,"")</f>
        <v/>
      </c>
      <c r="BA20" s="40" t="str">
        <f>IFERROR(#REF!/GAMSsternCa!AZ20,"")</f>
        <v/>
      </c>
      <c r="BB20" s="40" t="str">
        <f>IFERROR(#REF!/GAMSsternCa!BA20,"")</f>
        <v/>
      </c>
      <c r="BC20" s="40" t="str">
        <f>IFERROR(#REF!/GAMSsternCa!BB20,"")</f>
        <v/>
      </c>
      <c r="BD20" s="40" t="str">
        <f>IFERROR(#REF!/GAMSsternCa!BC20,"")</f>
        <v/>
      </c>
      <c r="BE20" s="40" t="str">
        <f>IFERROR(#REF!/GAMSsternCa!BD20,"")</f>
        <v/>
      </c>
      <c r="BF20" s="40" t="str">
        <f>IFERROR(#REF!/GAMSsternCa!BE20,"")</f>
        <v/>
      </c>
      <c r="BG20" s="40" t="str">
        <f>IFERROR(#REF!/GAMSsternCa!BF20,"")</f>
        <v/>
      </c>
      <c r="BH20" s="40" t="str">
        <f>IFERROR(#REF!/GAMSsternCa!BG20,"")</f>
        <v/>
      </c>
      <c r="BI20" s="40" t="str">
        <f>IFERROR(#REF!/GAMSsternCa!BH20,"")</f>
        <v/>
      </c>
      <c r="BJ20" s="40" t="str">
        <f>IFERROR(#REF!/GAMSsternCa!BI20,"")</f>
        <v/>
      </c>
    </row>
    <row r="21" spans="1:62" x14ac:dyDescent="0.15">
      <c r="A21" t="e">
        <f>#REF!</f>
        <v>#REF!</v>
      </c>
      <c r="B21" t="str">
        <f>GAMSbase!A21</f>
        <v>Total Factor Productivity</v>
      </c>
      <c r="C21" s="40" t="str">
        <f>IFERROR(#REF!/GAMSsternCa!B21,"")</f>
        <v/>
      </c>
      <c r="D21" s="40" t="str">
        <f>IFERROR(#REF!/GAMSsternCa!C21,"")</f>
        <v/>
      </c>
      <c r="E21" s="40" t="str">
        <f>IFERROR(#REF!/GAMSsternCa!D21,"")</f>
        <v/>
      </c>
      <c r="F21" s="40" t="str">
        <f>IFERROR(#REF!/GAMSsternCa!E21,"")</f>
        <v/>
      </c>
      <c r="G21" s="40" t="str">
        <f>IFERROR(#REF!/GAMSsternCa!F21,"")</f>
        <v/>
      </c>
      <c r="H21" s="40" t="str">
        <f>IFERROR(#REF!/GAMSsternCa!G21,"")</f>
        <v/>
      </c>
      <c r="I21" s="40" t="str">
        <f>IFERROR(#REF!/GAMSsternCa!H21,"")</f>
        <v/>
      </c>
      <c r="J21" s="40" t="str">
        <f>IFERROR(#REF!/GAMSsternCa!I21,"")</f>
        <v/>
      </c>
      <c r="K21" s="40" t="str">
        <f>IFERROR(#REF!/GAMSsternCa!J21,"")</f>
        <v/>
      </c>
      <c r="L21" s="40" t="str">
        <f>IFERROR(#REF!/GAMSsternCa!K21,"")</f>
        <v/>
      </c>
      <c r="M21" s="40" t="str">
        <f>IFERROR(#REF!/GAMSsternCa!L21,"")</f>
        <v/>
      </c>
      <c r="N21" s="40" t="str">
        <f>IFERROR(#REF!/GAMSsternCa!M21,"")</f>
        <v/>
      </c>
      <c r="O21" s="40" t="str">
        <f>IFERROR(#REF!/GAMSsternCa!N21,"")</f>
        <v/>
      </c>
      <c r="P21" s="40" t="str">
        <f>IFERROR(#REF!/GAMSsternCa!O21,"")</f>
        <v/>
      </c>
      <c r="Q21" s="40" t="str">
        <f>IFERROR(#REF!/GAMSsternCa!P21,"")</f>
        <v/>
      </c>
      <c r="R21" s="40" t="str">
        <f>IFERROR(#REF!/GAMSsternCa!Q21,"")</f>
        <v/>
      </c>
      <c r="S21" s="40" t="str">
        <f>IFERROR(#REF!/GAMSsternCa!R21,"")</f>
        <v/>
      </c>
      <c r="T21" s="40" t="str">
        <f>IFERROR(#REF!/GAMSsternCa!S21,"")</f>
        <v/>
      </c>
      <c r="U21" s="40" t="str">
        <f>IFERROR(#REF!/GAMSsternCa!T21,"")</f>
        <v/>
      </c>
      <c r="V21" s="40" t="str">
        <f>IFERROR(#REF!/GAMSsternCa!U21,"")</f>
        <v/>
      </c>
      <c r="W21" s="40" t="str">
        <f>IFERROR(#REF!/GAMSsternCa!V21,"")</f>
        <v/>
      </c>
      <c r="X21" s="40" t="str">
        <f>IFERROR(#REF!/GAMSsternCa!W21,"")</f>
        <v/>
      </c>
      <c r="Y21" s="40" t="str">
        <f>IFERROR(#REF!/GAMSsternCa!X21,"")</f>
        <v/>
      </c>
      <c r="Z21" s="40" t="str">
        <f>IFERROR(#REF!/GAMSsternCa!Y21,"")</f>
        <v/>
      </c>
      <c r="AA21" s="40" t="str">
        <f>IFERROR(#REF!/GAMSsternCa!Z21,"")</f>
        <v/>
      </c>
      <c r="AB21" s="40" t="str">
        <f>IFERROR(#REF!/GAMSsternCa!AA21,"")</f>
        <v/>
      </c>
      <c r="AC21" s="40" t="str">
        <f>IFERROR(#REF!/GAMSsternCa!AB21,"")</f>
        <v/>
      </c>
      <c r="AD21" s="40" t="str">
        <f>IFERROR(#REF!/GAMSsternCa!AC21,"")</f>
        <v/>
      </c>
      <c r="AE21" s="40" t="str">
        <f>IFERROR(#REF!/GAMSsternCa!AD21,"")</f>
        <v/>
      </c>
      <c r="AF21" s="40" t="str">
        <f>IFERROR(#REF!/GAMSsternCa!AE21,"")</f>
        <v/>
      </c>
      <c r="AG21" s="40" t="str">
        <f>IFERROR(#REF!/GAMSsternCa!AF21,"")</f>
        <v/>
      </c>
      <c r="AH21" s="40" t="str">
        <f>IFERROR(#REF!/GAMSsternCa!AG21,"")</f>
        <v/>
      </c>
      <c r="AI21" s="40" t="str">
        <f>IFERROR(#REF!/GAMSsternCa!AH21,"")</f>
        <v/>
      </c>
      <c r="AJ21" s="40" t="str">
        <f>IFERROR(#REF!/GAMSsternCa!AI21,"")</f>
        <v/>
      </c>
      <c r="AK21" s="40" t="str">
        <f>IFERROR(#REF!/GAMSsternCa!AJ21,"")</f>
        <v/>
      </c>
      <c r="AL21" s="40" t="str">
        <f>IFERROR(#REF!/GAMSsternCa!AK21,"")</f>
        <v/>
      </c>
      <c r="AM21" s="40" t="str">
        <f>IFERROR(#REF!/GAMSsternCa!AL21,"")</f>
        <v/>
      </c>
      <c r="AN21" s="40" t="str">
        <f>IFERROR(#REF!/GAMSsternCa!AM21,"")</f>
        <v/>
      </c>
      <c r="AO21" s="40" t="str">
        <f>IFERROR(#REF!/GAMSsternCa!AN21,"")</f>
        <v/>
      </c>
      <c r="AP21" s="40" t="str">
        <f>IFERROR(#REF!/GAMSsternCa!AO21,"")</f>
        <v/>
      </c>
      <c r="AQ21" s="40" t="str">
        <f>IFERROR(#REF!/GAMSsternCa!AP21,"")</f>
        <v/>
      </c>
      <c r="AR21" s="40" t="str">
        <f>IFERROR(#REF!/GAMSsternCa!AQ21,"")</f>
        <v/>
      </c>
      <c r="AS21" s="40" t="str">
        <f>IFERROR(#REF!/GAMSsternCa!AR21,"")</f>
        <v/>
      </c>
      <c r="AT21" s="40" t="str">
        <f>IFERROR(#REF!/GAMSsternCa!AS21,"")</f>
        <v/>
      </c>
      <c r="AU21" s="40" t="str">
        <f>IFERROR(#REF!/GAMSsternCa!AT21,"")</f>
        <v/>
      </c>
      <c r="AV21" s="40" t="str">
        <f>IFERROR(#REF!/GAMSsternCa!AU21,"")</f>
        <v/>
      </c>
      <c r="AW21" s="40" t="str">
        <f>IFERROR(#REF!/GAMSsternCa!AV21,"")</f>
        <v/>
      </c>
      <c r="AX21" s="40" t="str">
        <f>IFERROR(#REF!/GAMSsternCa!AW21,"")</f>
        <v/>
      </c>
      <c r="AY21" s="40" t="str">
        <f>IFERROR(#REF!/GAMSsternCa!AX21,"")</f>
        <v/>
      </c>
      <c r="AZ21" s="40" t="str">
        <f>IFERROR(#REF!/GAMSsternCa!AY21,"")</f>
        <v/>
      </c>
      <c r="BA21" s="40" t="str">
        <f>IFERROR(#REF!/GAMSsternCa!AZ21,"")</f>
        <v/>
      </c>
      <c r="BB21" s="40" t="str">
        <f>IFERROR(#REF!/GAMSsternCa!BA21,"")</f>
        <v/>
      </c>
      <c r="BC21" s="40" t="str">
        <f>IFERROR(#REF!/GAMSsternCa!BB21,"")</f>
        <v/>
      </c>
      <c r="BD21" s="40" t="str">
        <f>IFERROR(#REF!/GAMSsternCa!BC21,"")</f>
        <v/>
      </c>
      <c r="BE21" s="40" t="str">
        <f>IFERROR(#REF!/GAMSsternCa!BD21,"")</f>
        <v/>
      </c>
      <c r="BF21" s="40" t="str">
        <f>IFERROR(#REF!/GAMSsternCa!BE21,"")</f>
        <v/>
      </c>
      <c r="BG21" s="40" t="str">
        <f>IFERROR(#REF!/GAMSsternCa!BF21,"")</f>
        <v/>
      </c>
      <c r="BH21" s="40" t="str">
        <f>IFERROR(#REF!/GAMSsternCa!BG21,"")</f>
        <v/>
      </c>
      <c r="BI21" s="40" t="str">
        <f>IFERROR(#REF!/GAMSsternCa!BH21,"")</f>
        <v/>
      </c>
      <c r="BJ21" s="40" t="str">
        <f>IFERROR(#REF!/GAMSsternCa!BI21,"")</f>
        <v/>
      </c>
    </row>
    <row r="22" spans="1:62" x14ac:dyDescent="0.15">
      <c r="A22" t="e">
        <f>#REF!</f>
        <v>#REF!</v>
      </c>
      <c r="B22" t="str">
        <f>GAMSbase!A22</f>
        <v>Initial Total Factor Productivity</v>
      </c>
      <c r="C22" s="40" t="str">
        <f>IFERROR(#REF!/GAMSsternCa!B22,"")</f>
        <v/>
      </c>
      <c r="D22" s="40" t="str">
        <f>IFERROR(#REF!/GAMSsternCa!C22,"")</f>
        <v/>
      </c>
      <c r="E22" s="40" t="str">
        <f>IFERROR(#REF!/GAMSsternCa!D22,"")</f>
        <v/>
      </c>
      <c r="F22" s="40" t="str">
        <f>IFERROR(#REF!/GAMSsternCa!E22,"")</f>
        <v/>
      </c>
      <c r="G22" s="40" t="str">
        <f>IFERROR(#REF!/GAMSsternCa!F22,"")</f>
        <v/>
      </c>
      <c r="H22" s="40" t="str">
        <f>IFERROR(#REF!/GAMSsternCa!G22,"")</f>
        <v/>
      </c>
      <c r="I22" s="40" t="str">
        <f>IFERROR(#REF!/GAMSsternCa!H22,"")</f>
        <v/>
      </c>
      <c r="J22" s="40" t="str">
        <f>IFERROR(#REF!/GAMSsternCa!I22,"")</f>
        <v/>
      </c>
      <c r="K22" s="40" t="str">
        <f>IFERROR(#REF!/GAMSsternCa!J22,"")</f>
        <v/>
      </c>
      <c r="L22" s="40" t="str">
        <f>IFERROR(#REF!/GAMSsternCa!K22,"")</f>
        <v/>
      </c>
      <c r="M22" s="40" t="str">
        <f>IFERROR(#REF!/GAMSsternCa!L22,"")</f>
        <v/>
      </c>
      <c r="N22" s="40" t="str">
        <f>IFERROR(#REF!/GAMSsternCa!M22,"")</f>
        <v/>
      </c>
      <c r="O22" s="40" t="str">
        <f>IFERROR(#REF!/GAMSsternCa!N22,"")</f>
        <v/>
      </c>
      <c r="P22" s="40" t="str">
        <f>IFERROR(#REF!/GAMSsternCa!O22,"")</f>
        <v/>
      </c>
      <c r="Q22" s="40" t="str">
        <f>IFERROR(#REF!/GAMSsternCa!P22,"")</f>
        <v/>
      </c>
      <c r="R22" s="40" t="str">
        <f>IFERROR(#REF!/GAMSsternCa!Q22,"")</f>
        <v/>
      </c>
      <c r="S22" s="40" t="str">
        <f>IFERROR(#REF!/GAMSsternCa!R22,"")</f>
        <v/>
      </c>
      <c r="T22" s="40" t="str">
        <f>IFERROR(#REF!/GAMSsternCa!S22,"")</f>
        <v/>
      </c>
      <c r="U22" s="40" t="str">
        <f>IFERROR(#REF!/GAMSsternCa!T22,"")</f>
        <v/>
      </c>
      <c r="V22" s="40" t="str">
        <f>IFERROR(#REF!/GAMSsternCa!U22,"")</f>
        <v/>
      </c>
      <c r="W22" s="40" t="str">
        <f>IFERROR(#REF!/GAMSsternCa!V22,"")</f>
        <v/>
      </c>
      <c r="X22" s="40" t="str">
        <f>IFERROR(#REF!/GAMSsternCa!W22,"")</f>
        <v/>
      </c>
      <c r="Y22" s="40" t="str">
        <f>IFERROR(#REF!/GAMSsternCa!X22,"")</f>
        <v/>
      </c>
      <c r="Z22" s="40" t="str">
        <f>IFERROR(#REF!/GAMSsternCa!Y22,"")</f>
        <v/>
      </c>
      <c r="AA22" s="40" t="str">
        <f>IFERROR(#REF!/GAMSsternCa!Z22,"")</f>
        <v/>
      </c>
      <c r="AB22" s="40" t="str">
        <f>IFERROR(#REF!/GAMSsternCa!AA22,"")</f>
        <v/>
      </c>
      <c r="AC22" s="40" t="str">
        <f>IFERROR(#REF!/GAMSsternCa!AB22,"")</f>
        <v/>
      </c>
      <c r="AD22" s="40" t="str">
        <f>IFERROR(#REF!/GAMSsternCa!AC22,"")</f>
        <v/>
      </c>
      <c r="AE22" s="40" t="str">
        <f>IFERROR(#REF!/GAMSsternCa!AD22,"")</f>
        <v/>
      </c>
      <c r="AF22" s="40" t="str">
        <f>IFERROR(#REF!/GAMSsternCa!AE22,"")</f>
        <v/>
      </c>
      <c r="AG22" s="40" t="str">
        <f>IFERROR(#REF!/GAMSsternCa!AF22,"")</f>
        <v/>
      </c>
      <c r="AH22" s="40" t="str">
        <f>IFERROR(#REF!/GAMSsternCa!AG22,"")</f>
        <v/>
      </c>
      <c r="AI22" s="40" t="str">
        <f>IFERROR(#REF!/GAMSsternCa!AH22,"")</f>
        <v/>
      </c>
      <c r="AJ22" s="40" t="str">
        <f>IFERROR(#REF!/GAMSsternCa!AI22,"")</f>
        <v/>
      </c>
      <c r="AK22" s="40" t="str">
        <f>IFERROR(#REF!/GAMSsternCa!AJ22,"")</f>
        <v/>
      </c>
      <c r="AL22" s="40" t="str">
        <f>IFERROR(#REF!/GAMSsternCa!AK22,"")</f>
        <v/>
      </c>
      <c r="AM22" s="40" t="str">
        <f>IFERROR(#REF!/GAMSsternCa!AL22,"")</f>
        <v/>
      </c>
      <c r="AN22" s="40" t="str">
        <f>IFERROR(#REF!/GAMSsternCa!AM22,"")</f>
        <v/>
      </c>
      <c r="AO22" s="40" t="str">
        <f>IFERROR(#REF!/GAMSsternCa!AN22,"")</f>
        <v/>
      </c>
      <c r="AP22" s="40" t="str">
        <f>IFERROR(#REF!/GAMSsternCa!AO22,"")</f>
        <v/>
      </c>
      <c r="AQ22" s="40" t="str">
        <f>IFERROR(#REF!/GAMSsternCa!AP22,"")</f>
        <v/>
      </c>
      <c r="AR22" s="40" t="str">
        <f>IFERROR(#REF!/GAMSsternCa!AQ22,"")</f>
        <v/>
      </c>
      <c r="AS22" s="40" t="str">
        <f>IFERROR(#REF!/GAMSsternCa!AR22,"")</f>
        <v/>
      </c>
      <c r="AT22" s="40" t="str">
        <f>IFERROR(#REF!/GAMSsternCa!AS22,"")</f>
        <v/>
      </c>
      <c r="AU22" s="40" t="str">
        <f>IFERROR(#REF!/GAMSsternCa!AT22,"")</f>
        <v/>
      </c>
      <c r="AV22" s="40" t="str">
        <f>IFERROR(#REF!/GAMSsternCa!AU22,"")</f>
        <v/>
      </c>
      <c r="AW22" s="40" t="str">
        <f>IFERROR(#REF!/GAMSsternCa!AV22,"")</f>
        <v/>
      </c>
      <c r="AX22" s="40" t="str">
        <f>IFERROR(#REF!/GAMSsternCa!AW22,"")</f>
        <v/>
      </c>
      <c r="AY22" s="40" t="str">
        <f>IFERROR(#REF!/GAMSsternCa!AX22,"")</f>
        <v/>
      </c>
      <c r="AZ22" s="40" t="str">
        <f>IFERROR(#REF!/GAMSsternCa!AY22,"")</f>
        <v/>
      </c>
      <c r="BA22" s="40" t="str">
        <f>IFERROR(#REF!/GAMSsternCa!AZ22,"")</f>
        <v/>
      </c>
      <c r="BB22" s="40" t="str">
        <f>IFERROR(#REF!/GAMSsternCa!BA22,"")</f>
        <v/>
      </c>
      <c r="BC22" s="40" t="str">
        <f>IFERROR(#REF!/GAMSsternCa!BB22,"")</f>
        <v/>
      </c>
      <c r="BD22" s="40" t="str">
        <f>IFERROR(#REF!/GAMSsternCa!BC22,"")</f>
        <v/>
      </c>
      <c r="BE22" s="40" t="str">
        <f>IFERROR(#REF!/GAMSsternCa!BD22,"")</f>
        <v/>
      </c>
      <c r="BF22" s="40" t="str">
        <f>IFERROR(#REF!/GAMSsternCa!BE22,"")</f>
        <v/>
      </c>
      <c r="BG22" s="40" t="str">
        <f>IFERROR(#REF!/GAMSsternCa!BF22,"")</f>
        <v/>
      </c>
      <c r="BH22" s="40" t="str">
        <f>IFERROR(#REF!/GAMSsternCa!BG22,"")</f>
        <v/>
      </c>
      <c r="BI22" s="40" t="str">
        <f>IFERROR(#REF!/GAMSsternCa!BH22,"")</f>
        <v/>
      </c>
      <c r="BJ22" s="40" t="str">
        <f>IFERROR(#REF!/GAMSsternCa!BI22,"")</f>
        <v/>
      </c>
    </row>
    <row r="23" spans="1:62" x14ac:dyDescent="0.15">
      <c r="A23" t="e">
        <f>#REF!</f>
        <v>#REF!</v>
      </c>
      <c r="B23" t="str">
        <f>GAMSbase!A23</f>
        <v>Rate of Growth of Productivity</v>
      </c>
      <c r="C23" s="40" t="str">
        <f>IFERROR(#REF!/GAMSsternCa!B23,"")</f>
        <v/>
      </c>
      <c r="D23" s="40" t="str">
        <f>IFERROR(#REF!/GAMSsternCa!C23,"")</f>
        <v/>
      </c>
      <c r="E23" s="40" t="str">
        <f>IFERROR(#REF!/GAMSsternCa!D23,"")</f>
        <v/>
      </c>
      <c r="F23" s="40" t="str">
        <f>IFERROR(#REF!/GAMSsternCa!E23,"")</f>
        <v/>
      </c>
      <c r="G23" s="40" t="str">
        <f>IFERROR(#REF!/GAMSsternCa!F23,"")</f>
        <v/>
      </c>
      <c r="H23" s="40" t="str">
        <f>IFERROR(#REF!/GAMSsternCa!G23,"")</f>
        <v/>
      </c>
      <c r="I23" s="40" t="str">
        <f>IFERROR(#REF!/GAMSsternCa!H23,"")</f>
        <v/>
      </c>
      <c r="J23" s="40" t="str">
        <f>IFERROR(#REF!/GAMSsternCa!I23,"")</f>
        <v/>
      </c>
      <c r="K23" s="40" t="str">
        <f>IFERROR(#REF!/GAMSsternCa!J23,"")</f>
        <v/>
      </c>
      <c r="L23" s="40" t="str">
        <f>IFERROR(#REF!/GAMSsternCa!K23,"")</f>
        <v/>
      </c>
      <c r="M23" s="40" t="str">
        <f>IFERROR(#REF!/GAMSsternCa!L23,"")</f>
        <v/>
      </c>
      <c r="N23" s="40" t="str">
        <f>IFERROR(#REF!/GAMSsternCa!M23,"")</f>
        <v/>
      </c>
      <c r="O23" s="40" t="str">
        <f>IFERROR(#REF!/GAMSsternCa!N23,"")</f>
        <v/>
      </c>
      <c r="P23" s="40" t="str">
        <f>IFERROR(#REF!/GAMSsternCa!O23,"")</f>
        <v/>
      </c>
      <c r="Q23" s="40" t="str">
        <f>IFERROR(#REF!/GAMSsternCa!P23,"")</f>
        <v/>
      </c>
      <c r="R23" s="40" t="str">
        <f>IFERROR(#REF!/GAMSsternCa!Q23,"")</f>
        <v/>
      </c>
      <c r="S23" s="40" t="str">
        <f>IFERROR(#REF!/GAMSsternCa!R23,"")</f>
        <v/>
      </c>
      <c r="T23" s="40" t="str">
        <f>IFERROR(#REF!/GAMSsternCa!S23,"")</f>
        <v/>
      </c>
      <c r="U23" s="40" t="str">
        <f>IFERROR(#REF!/GAMSsternCa!T23,"")</f>
        <v/>
      </c>
      <c r="V23" s="40" t="str">
        <f>IFERROR(#REF!/GAMSsternCa!U23,"")</f>
        <v/>
      </c>
      <c r="W23" s="40" t="str">
        <f>IFERROR(#REF!/GAMSsternCa!V23,"")</f>
        <v/>
      </c>
      <c r="X23" s="40" t="str">
        <f>IFERROR(#REF!/GAMSsternCa!W23,"")</f>
        <v/>
      </c>
      <c r="Y23" s="40" t="str">
        <f>IFERROR(#REF!/GAMSsternCa!X23,"")</f>
        <v/>
      </c>
      <c r="Z23" s="40" t="str">
        <f>IFERROR(#REF!/GAMSsternCa!Y23,"")</f>
        <v/>
      </c>
      <c r="AA23" s="40" t="str">
        <f>IFERROR(#REF!/GAMSsternCa!Z23,"")</f>
        <v/>
      </c>
      <c r="AB23" s="40" t="str">
        <f>IFERROR(#REF!/GAMSsternCa!AA23,"")</f>
        <v/>
      </c>
      <c r="AC23" s="40" t="str">
        <f>IFERROR(#REF!/GAMSsternCa!AB23,"")</f>
        <v/>
      </c>
      <c r="AD23" s="40" t="str">
        <f>IFERROR(#REF!/GAMSsternCa!AC23,"")</f>
        <v/>
      </c>
      <c r="AE23" s="40" t="str">
        <f>IFERROR(#REF!/GAMSsternCa!AD23,"")</f>
        <v/>
      </c>
      <c r="AF23" s="40" t="str">
        <f>IFERROR(#REF!/GAMSsternCa!AE23,"")</f>
        <v/>
      </c>
      <c r="AG23" s="40" t="str">
        <f>IFERROR(#REF!/GAMSsternCa!AF23,"")</f>
        <v/>
      </c>
      <c r="AH23" s="40" t="str">
        <f>IFERROR(#REF!/GAMSsternCa!AG23,"")</f>
        <v/>
      </c>
      <c r="AI23" s="40" t="str">
        <f>IFERROR(#REF!/GAMSsternCa!AH23,"")</f>
        <v/>
      </c>
      <c r="AJ23" s="40" t="str">
        <f>IFERROR(#REF!/GAMSsternCa!AI23,"")</f>
        <v/>
      </c>
      <c r="AK23" s="40" t="str">
        <f>IFERROR(#REF!/GAMSsternCa!AJ23,"")</f>
        <v/>
      </c>
      <c r="AL23" s="40" t="str">
        <f>IFERROR(#REF!/GAMSsternCa!AK23,"")</f>
        <v/>
      </c>
      <c r="AM23" s="40" t="str">
        <f>IFERROR(#REF!/GAMSsternCa!AL23,"")</f>
        <v/>
      </c>
      <c r="AN23" s="40" t="str">
        <f>IFERROR(#REF!/GAMSsternCa!AM23,"")</f>
        <v/>
      </c>
      <c r="AO23" s="40" t="str">
        <f>IFERROR(#REF!/GAMSsternCa!AN23,"")</f>
        <v/>
      </c>
      <c r="AP23" s="40" t="str">
        <f>IFERROR(#REF!/GAMSsternCa!AO23,"")</f>
        <v/>
      </c>
      <c r="AQ23" s="40" t="str">
        <f>IFERROR(#REF!/GAMSsternCa!AP23,"")</f>
        <v/>
      </c>
      <c r="AR23" s="40" t="str">
        <f>IFERROR(#REF!/GAMSsternCa!AQ23,"")</f>
        <v/>
      </c>
      <c r="AS23" s="40" t="str">
        <f>IFERROR(#REF!/GAMSsternCa!AR23,"")</f>
        <v/>
      </c>
      <c r="AT23" s="40" t="str">
        <f>IFERROR(#REF!/GAMSsternCa!AS23,"")</f>
        <v/>
      </c>
      <c r="AU23" s="40" t="str">
        <f>IFERROR(#REF!/GAMSsternCa!AT23,"")</f>
        <v/>
      </c>
      <c r="AV23" s="40" t="str">
        <f>IFERROR(#REF!/GAMSsternCa!AU23,"")</f>
        <v/>
      </c>
      <c r="AW23" s="40" t="str">
        <f>IFERROR(#REF!/GAMSsternCa!AV23,"")</f>
        <v/>
      </c>
      <c r="AX23" s="40" t="str">
        <f>IFERROR(#REF!/GAMSsternCa!AW23,"")</f>
        <v/>
      </c>
      <c r="AY23" s="40" t="str">
        <f>IFERROR(#REF!/GAMSsternCa!AX23,"")</f>
        <v/>
      </c>
      <c r="AZ23" s="40" t="str">
        <f>IFERROR(#REF!/GAMSsternCa!AY23,"")</f>
        <v/>
      </c>
      <c r="BA23" s="40" t="str">
        <f>IFERROR(#REF!/GAMSsternCa!AZ23,"")</f>
        <v/>
      </c>
      <c r="BB23" s="40" t="str">
        <f>IFERROR(#REF!/GAMSsternCa!BA23,"")</f>
        <v/>
      </c>
      <c r="BC23" s="40" t="str">
        <f>IFERROR(#REF!/GAMSsternCa!BB23,"")</f>
        <v/>
      </c>
      <c r="BD23" s="40" t="str">
        <f>IFERROR(#REF!/GAMSsternCa!BC23,"")</f>
        <v/>
      </c>
      <c r="BE23" s="40" t="str">
        <f>IFERROR(#REF!/GAMSsternCa!BD23,"")</f>
        <v/>
      </c>
      <c r="BF23" s="40" t="str">
        <f>IFERROR(#REF!/GAMSsternCa!BE23,"")</f>
        <v/>
      </c>
      <c r="BG23" s="40" t="str">
        <f>IFERROR(#REF!/GAMSsternCa!BF23,"")</f>
        <v/>
      </c>
      <c r="BH23" s="40" t="str">
        <f>IFERROR(#REF!/GAMSsternCa!BG23,"")</f>
        <v/>
      </c>
      <c r="BI23" s="40" t="str">
        <f>IFERROR(#REF!/GAMSsternCa!BH23,"")</f>
        <v/>
      </c>
      <c r="BJ23" s="40" t="str">
        <f>IFERROR(#REF!/GAMSsternCa!BI23,"")</f>
        <v/>
      </c>
    </row>
    <row r="24" spans="1:62" x14ac:dyDescent="0.15">
      <c r="A24" t="e">
        <f>#REF!</f>
        <v>#REF!</v>
      </c>
      <c r="B24" t="str">
        <f>GAMSbase!A24</f>
        <v>* DAMAGE FUNCTION</v>
      </c>
      <c r="C24" s="40" t="str">
        <f>IFERROR(#REF!/GAMSsternCa!B24,"")</f>
        <v/>
      </c>
      <c r="D24" s="40" t="str">
        <f>IFERROR(#REF!/GAMSsternCa!C24,"")</f>
        <v/>
      </c>
      <c r="E24" s="40" t="str">
        <f>IFERROR(#REF!/GAMSsternCa!D24,"")</f>
        <v/>
      </c>
      <c r="F24" s="40" t="str">
        <f>IFERROR(#REF!/GAMSsternCa!E24,"")</f>
        <v/>
      </c>
      <c r="G24" s="40" t="str">
        <f>IFERROR(#REF!/GAMSsternCa!F24,"")</f>
        <v/>
      </c>
      <c r="H24" s="40" t="str">
        <f>IFERROR(#REF!/GAMSsternCa!G24,"")</f>
        <v/>
      </c>
      <c r="I24" s="40" t="str">
        <f>IFERROR(#REF!/GAMSsternCa!H24,"")</f>
        <v/>
      </c>
      <c r="J24" s="40" t="str">
        <f>IFERROR(#REF!/GAMSsternCa!I24,"")</f>
        <v/>
      </c>
      <c r="K24" s="40" t="str">
        <f>IFERROR(#REF!/GAMSsternCa!J24,"")</f>
        <v/>
      </c>
      <c r="L24" s="40" t="str">
        <f>IFERROR(#REF!/GAMSsternCa!K24,"")</f>
        <v/>
      </c>
      <c r="M24" s="40" t="str">
        <f>IFERROR(#REF!/GAMSsternCa!L24,"")</f>
        <v/>
      </c>
      <c r="N24" s="40" t="str">
        <f>IFERROR(#REF!/GAMSsternCa!M24,"")</f>
        <v/>
      </c>
      <c r="O24" s="40" t="str">
        <f>IFERROR(#REF!/GAMSsternCa!N24,"")</f>
        <v/>
      </c>
      <c r="P24" s="40" t="str">
        <f>IFERROR(#REF!/GAMSsternCa!O24,"")</f>
        <v/>
      </c>
      <c r="Q24" s="40" t="str">
        <f>IFERROR(#REF!/GAMSsternCa!P24,"")</f>
        <v/>
      </c>
      <c r="R24" s="40" t="str">
        <f>IFERROR(#REF!/GAMSsternCa!Q24,"")</f>
        <v/>
      </c>
      <c r="S24" s="40" t="str">
        <f>IFERROR(#REF!/GAMSsternCa!R24,"")</f>
        <v/>
      </c>
      <c r="T24" s="40" t="str">
        <f>IFERROR(#REF!/GAMSsternCa!S24,"")</f>
        <v/>
      </c>
      <c r="U24" s="40" t="str">
        <f>IFERROR(#REF!/GAMSsternCa!T24,"")</f>
        <v/>
      </c>
      <c r="V24" s="40" t="str">
        <f>IFERROR(#REF!/GAMSsternCa!U24,"")</f>
        <v/>
      </c>
      <c r="W24" s="40" t="str">
        <f>IFERROR(#REF!/GAMSsternCa!V24,"")</f>
        <v/>
      </c>
      <c r="X24" s="40" t="str">
        <f>IFERROR(#REF!/GAMSsternCa!W24,"")</f>
        <v/>
      </c>
      <c r="Y24" s="40" t="str">
        <f>IFERROR(#REF!/GAMSsternCa!X24,"")</f>
        <v/>
      </c>
      <c r="Z24" s="40" t="str">
        <f>IFERROR(#REF!/GAMSsternCa!Y24,"")</f>
        <v/>
      </c>
      <c r="AA24" s="40" t="str">
        <f>IFERROR(#REF!/GAMSsternCa!Z24,"")</f>
        <v/>
      </c>
      <c r="AB24" s="40" t="str">
        <f>IFERROR(#REF!/GAMSsternCa!AA24,"")</f>
        <v/>
      </c>
      <c r="AC24" s="40" t="str">
        <f>IFERROR(#REF!/GAMSsternCa!AB24,"")</f>
        <v/>
      </c>
      <c r="AD24" s="40" t="str">
        <f>IFERROR(#REF!/GAMSsternCa!AC24,"")</f>
        <v/>
      </c>
      <c r="AE24" s="40" t="str">
        <f>IFERROR(#REF!/GAMSsternCa!AD24,"")</f>
        <v/>
      </c>
      <c r="AF24" s="40" t="str">
        <f>IFERROR(#REF!/GAMSsternCa!AE24,"")</f>
        <v/>
      </c>
      <c r="AG24" s="40" t="str">
        <f>IFERROR(#REF!/GAMSsternCa!AF24,"")</f>
        <v/>
      </c>
      <c r="AH24" s="40" t="str">
        <f>IFERROR(#REF!/GAMSsternCa!AG24,"")</f>
        <v/>
      </c>
      <c r="AI24" s="40" t="str">
        <f>IFERROR(#REF!/GAMSsternCa!AH24,"")</f>
        <v/>
      </c>
      <c r="AJ24" s="40" t="str">
        <f>IFERROR(#REF!/GAMSsternCa!AI24,"")</f>
        <v/>
      </c>
      <c r="AK24" s="40" t="str">
        <f>IFERROR(#REF!/GAMSsternCa!AJ24,"")</f>
        <v/>
      </c>
      <c r="AL24" s="40" t="str">
        <f>IFERROR(#REF!/GAMSsternCa!AK24,"")</f>
        <v/>
      </c>
      <c r="AM24" s="40" t="str">
        <f>IFERROR(#REF!/GAMSsternCa!AL24,"")</f>
        <v/>
      </c>
      <c r="AN24" s="40" t="str">
        <f>IFERROR(#REF!/GAMSsternCa!AM24,"")</f>
        <v/>
      </c>
      <c r="AO24" s="40" t="str">
        <f>IFERROR(#REF!/GAMSsternCa!AN24,"")</f>
        <v/>
      </c>
      <c r="AP24" s="40" t="str">
        <f>IFERROR(#REF!/GAMSsternCa!AO24,"")</f>
        <v/>
      </c>
      <c r="AQ24" s="40" t="str">
        <f>IFERROR(#REF!/GAMSsternCa!AP24,"")</f>
        <v/>
      </c>
      <c r="AR24" s="40" t="str">
        <f>IFERROR(#REF!/GAMSsternCa!AQ24,"")</f>
        <v/>
      </c>
      <c r="AS24" s="40" t="str">
        <f>IFERROR(#REF!/GAMSsternCa!AR24,"")</f>
        <v/>
      </c>
      <c r="AT24" s="40" t="str">
        <f>IFERROR(#REF!/GAMSsternCa!AS24,"")</f>
        <v/>
      </c>
      <c r="AU24" s="40" t="str">
        <f>IFERROR(#REF!/GAMSsternCa!AT24,"")</f>
        <v/>
      </c>
      <c r="AV24" s="40" t="str">
        <f>IFERROR(#REF!/GAMSsternCa!AU24,"")</f>
        <v/>
      </c>
      <c r="AW24" s="40" t="str">
        <f>IFERROR(#REF!/GAMSsternCa!AV24,"")</f>
        <v/>
      </c>
      <c r="AX24" s="40" t="str">
        <f>IFERROR(#REF!/GAMSsternCa!AW24,"")</f>
        <v/>
      </c>
      <c r="AY24" s="40" t="str">
        <f>IFERROR(#REF!/GAMSsternCa!AX24,"")</f>
        <v/>
      </c>
      <c r="AZ24" s="40" t="str">
        <f>IFERROR(#REF!/GAMSsternCa!AY24,"")</f>
        <v/>
      </c>
      <c r="BA24" s="40" t="str">
        <f>IFERROR(#REF!/GAMSsternCa!AZ24,"")</f>
        <v/>
      </c>
      <c r="BB24" s="40" t="str">
        <f>IFERROR(#REF!/GAMSsternCa!BA24,"")</f>
        <v/>
      </c>
      <c r="BC24" s="40" t="str">
        <f>IFERROR(#REF!/GAMSsternCa!BB24,"")</f>
        <v/>
      </c>
      <c r="BD24" s="40" t="str">
        <f>IFERROR(#REF!/GAMSsternCa!BC24,"")</f>
        <v/>
      </c>
      <c r="BE24" s="40" t="str">
        <f>IFERROR(#REF!/GAMSsternCa!BD24,"")</f>
        <v/>
      </c>
      <c r="BF24" s="40" t="str">
        <f>IFERROR(#REF!/GAMSsternCa!BE24,"")</f>
        <v/>
      </c>
      <c r="BG24" s="40" t="str">
        <f>IFERROR(#REF!/GAMSsternCa!BF24,"")</f>
        <v/>
      </c>
      <c r="BH24" s="40" t="str">
        <f>IFERROR(#REF!/GAMSsternCa!BG24,"")</f>
        <v/>
      </c>
      <c r="BI24" s="40" t="str">
        <f>IFERROR(#REF!/GAMSsternCa!BH24,"")</f>
        <v/>
      </c>
      <c r="BJ24" s="40" t="str">
        <f>IFERROR(#REF!/GAMSsternCa!BI24,"")</f>
        <v/>
      </c>
    </row>
    <row r="25" spans="1:62" x14ac:dyDescent="0.15">
      <c r="A25" t="e">
        <f>#REF!</f>
        <v>#REF!</v>
      </c>
      <c r="B25" t="str">
        <f>GAMSbase!A25</f>
        <v>Damage Coefficient on Temperature</v>
      </c>
      <c r="C25" s="40" t="str">
        <f>IFERROR(#REF!/GAMSsternCa!B25,"")</f>
        <v/>
      </c>
      <c r="D25" s="40" t="str">
        <f>IFERROR(#REF!/GAMSsternCa!C25,"")</f>
        <v/>
      </c>
      <c r="E25" s="40" t="str">
        <f>IFERROR(#REF!/GAMSsternCa!D25,"")</f>
        <v/>
      </c>
      <c r="F25" s="40" t="str">
        <f>IFERROR(#REF!/GAMSsternCa!E25,"")</f>
        <v/>
      </c>
      <c r="G25" s="40" t="str">
        <f>IFERROR(#REF!/GAMSsternCa!F25,"")</f>
        <v/>
      </c>
      <c r="H25" s="40" t="str">
        <f>IFERROR(#REF!/GAMSsternCa!G25,"")</f>
        <v/>
      </c>
      <c r="I25" s="40" t="str">
        <f>IFERROR(#REF!/GAMSsternCa!H25,"")</f>
        <v/>
      </c>
      <c r="J25" s="40" t="str">
        <f>IFERROR(#REF!/GAMSsternCa!I25,"")</f>
        <v/>
      </c>
      <c r="K25" s="40" t="str">
        <f>IFERROR(#REF!/GAMSsternCa!J25,"")</f>
        <v/>
      </c>
      <c r="L25" s="40" t="str">
        <f>IFERROR(#REF!/GAMSsternCa!K25,"")</f>
        <v/>
      </c>
      <c r="M25" s="40" t="str">
        <f>IFERROR(#REF!/GAMSsternCa!L25,"")</f>
        <v/>
      </c>
      <c r="N25" s="40" t="str">
        <f>IFERROR(#REF!/GAMSsternCa!M25,"")</f>
        <v/>
      </c>
      <c r="O25" s="40" t="str">
        <f>IFERROR(#REF!/GAMSsternCa!N25,"")</f>
        <v/>
      </c>
      <c r="P25" s="40" t="str">
        <f>IFERROR(#REF!/GAMSsternCa!O25,"")</f>
        <v/>
      </c>
      <c r="Q25" s="40" t="str">
        <f>IFERROR(#REF!/GAMSsternCa!P25,"")</f>
        <v/>
      </c>
      <c r="R25" s="40" t="str">
        <f>IFERROR(#REF!/GAMSsternCa!Q25,"")</f>
        <v/>
      </c>
      <c r="S25" s="40" t="str">
        <f>IFERROR(#REF!/GAMSsternCa!R25,"")</f>
        <v/>
      </c>
      <c r="T25" s="40" t="str">
        <f>IFERROR(#REF!/GAMSsternCa!S25,"")</f>
        <v/>
      </c>
      <c r="U25" s="40" t="str">
        <f>IFERROR(#REF!/GAMSsternCa!T25,"")</f>
        <v/>
      </c>
      <c r="V25" s="40" t="str">
        <f>IFERROR(#REF!/GAMSsternCa!U25,"")</f>
        <v/>
      </c>
      <c r="W25" s="40" t="str">
        <f>IFERROR(#REF!/GAMSsternCa!V25,"")</f>
        <v/>
      </c>
      <c r="X25" s="40" t="str">
        <f>IFERROR(#REF!/GAMSsternCa!W25,"")</f>
        <v/>
      </c>
      <c r="Y25" s="40" t="str">
        <f>IFERROR(#REF!/GAMSsternCa!X25,"")</f>
        <v/>
      </c>
      <c r="Z25" s="40" t="str">
        <f>IFERROR(#REF!/GAMSsternCa!Y25,"")</f>
        <v/>
      </c>
      <c r="AA25" s="40" t="str">
        <f>IFERROR(#REF!/GAMSsternCa!Z25,"")</f>
        <v/>
      </c>
      <c r="AB25" s="40" t="str">
        <f>IFERROR(#REF!/GAMSsternCa!AA25,"")</f>
        <v/>
      </c>
      <c r="AC25" s="40" t="str">
        <f>IFERROR(#REF!/GAMSsternCa!AB25,"")</f>
        <v/>
      </c>
      <c r="AD25" s="40" t="str">
        <f>IFERROR(#REF!/GAMSsternCa!AC25,"")</f>
        <v/>
      </c>
      <c r="AE25" s="40" t="str">
        <f>IFERROR(#REF!/GAMSsternCa!AD25,"")</f>
        <v/>
      </c>
      <c r="AF25" s="40" t="str">
        <f>IFERROR(#REF!/GAMSsternCa!AE25,"")</f>
        <v/>
      </c>
      <c r="AG25" s="40" t="str">
        <f>IFERROR(#REF!/GAMSsternCa!AF25,"")</f>
        <v/>
      </c>
      <c r="AH25" s="40" t="str">
        <f>IFERROR(#REF!/GAMSsternCa!AG25,"")</f>
        <v/>
      </c>
      <c r="AI25" s="40" t="str">
        <f>IFERROR(#REF!/GAMSsternCa!AH25,"")</f>
        <v/>
      </c>
      <c r="AJ25" s="40" t="str">
        <f>IFERROR(#REF!/GAMSsternCa!AI25,"")</f>
        <v/>
      </c>
      <c r="AK25" s="40" t="str">
        <f>IFERROR(#REF!/GAMSsternCa!AJ25,"")</f>
        <v/>
      </c>
      <c r="AL25" s="40" t="str">
        <f>IFERROR(#REF!/GAMSsternCa!AK25,"")</f>
        <v/>
      </c>
      <c r="AM25" s="40" t="str">
        <f>IFERROR(#REF!/GAMSsternCa!AL25,"")</f>
        <v/>
      </c>
      <c r="AN25" s="40" t="str">
        <f>IFERROR(#REF!/GAMSsternCa!AM25,"")</f>
        <v/>
      </c>
      <c r="AO25" s="40" t="str">
        <f>IFERROR(#REF!/GAMSsternCa!AN25,"")</f>
        <v/>
      </c>
      <c r="AP25" s="40" t="str">
        <f>IFERROR(#REF!/GAMSsternCa!AO25,"")</f>
        <v/>
      </c>
      <c r="AQ25" s="40" t="str">
        <f>IFERROR(#REF!/GAMSsternCa!AP25,"")</f>
        <v/>
      </c>
      <c r="AR25" s="40" t="str">
        <f>IFERROR(#REF!/GAMSsternCa!AQ25,"")</f>
        <v/>
      </c>
      <c r="AS25" s="40" t="str">
        <f>IFERROR(#REF!/GAMSsternCa!AR25,"")</f>
        <v/>
      </c>
      <c r="AT25" s="40" t="str">
        <f>IFERROR(#REF!/GAMSsternCa!AS25,"")</f>
        <v/>
      </c>
      <c r="AU25" s="40" t="str">
        <f>IFERROR(#REF!/GAMSsternCa!AT25,"")</f>
        <v/>
      </c>
      <c r="AV25" s="40" t="str">
        <f>IFERROR(#REF!/GAMSsternCa!AU25,"")</f>
        <v/>
      </c>
      <c r="AW25" s="40" t="str">
        <f>IFERROR(#REF!/GAMSsternCa!AV25,"")</f>
        <v/>
      </c>
      <c r="AX25" s="40" t="str">
        <f>IFERROR(#REF!/GAMSsternCa!AW25,"")</f>
        <v/>
      </c>
      <c r="AY25" s="40" t="str">
        <f>IFERROR(#REF!/GAMSsternCa!AX25,"")</f>
        <v/>
      </c>
      <c r="AZ25" s="40" t="str">
        <f>IFERROR(#REF!/GAMSsternCa!AY25,"")</f>
        <v/>
      </c>
      <c r="BA25" s="40" t="str">
        <f>IFERROR(#REF!/GAMSsternCa!AZ25,"")</f>
        <v/>
      </c>
      <c r="BB25" s="40" t="str">
        <f>IFERROR(#REF!/GAMSsternCa!BA25,"")</f>
        <v/>
      </c>
      <c r="BC25" s="40" t="str">
        <f>IFERROR(#REF!/GAMSsternCa!BB25,"")</f>
        <v/>
      </c>
      <c r="BD25" s="40" t="str">
        <f>IFERROR(#REF!/GAMSsternCa!BC25,"")</f>
        <v/>
      </c>
      <c r="BE25" s="40" t="str">
        <f>IFERROR(#REF!/GAMSsternCa!BD25,"")</f>
        <v/>
      </c>
      <c r="BF25" s="40" t="str">
        <f>IFERROR(#REF!/GAMSsternCa!BE25,"")</f>
        <v/>
      </c>
      <c r="BG25" s="40" t="str">
        <f>IFERROR(#REF!/GAMSsternCa!BF25,"")</f>
        <v/>
      </c>
      <c r="BH25" s="40" t="str">
        <f>IFERROR(#REF!/GAMSsternCa!BG25,"")</f>
        <v/>
      </c>
      <c r="BI25" s="40" t="str">
        <f>IFERROR(#REF!/GAMSsternCa!BH25,"")</f>
        <v/>
      </c>
      <c r="BJ25" s="40" t="str">
        <f>IFERROR(#REF!/GAMSsternCa!BI25,"")</f>
        <v/>
      </c>
    </row>
    <row r="26" spans="1:62" x14ac:dyDescent="0.15">
      <c r="A26" t="e">
        <f>#REF!</f>
        <v>#REF!</v>
      </c>
      <c r="B26" t="str">
        <f>GAMSbase!A26</f>
        <v>Damage Coefficient on Temperature ^2</v>
      </c>
      <c r="C26" s="40" t="str">
        <f>IFERROR(#REF!/GAMSsternCa!B26,"")</f>
        <v/>
      </c>
      <c r="D26" s="40" t="str">
        <f>IFERROR(#REF!/GAMSsternCa!C26,"")</f>
        <v/>
      </c>
      <c r="E26" s="40" t="str">
        <f>IFERROR(#REF!/GAMSsternCa!D26,"")</f>
        <v/>
      </c>
      <c r="F26" s="40" t="str">
        <f>IFERROR(#REF!/GAMSsternCa!E26,"")</f>
        <v/>
      </c>
      <c r="G26" s="40" t="str">
        <f>IFERROR(#REF!/GAMSsternCa!F26,"")</f>
        <v/>
      </c>
      <c r="H26" s="40" t="str">
        <f>IFERROR(#REF!/GAMSsternCa!G26,"")</f>
        <v/>
      </c>
      <c r="I26" s="40" t="str">
        <f>IFERROR(#REF!/GAMSsternCa!H26,"")</f>
        <v/>
      </c>
      <c r="J26" s="40" t="str">
        <f>IFERROR(#REF!/GAMSsternCa!I26,"")</f>
        <v/>
      </c>
      <c r="K26" s="40" t="str">
        <f>IFERROR(#REF!/GAMSsternCa!J26,"")</f>
        <v/>
      </c>
      <c r="L26" s="40" t="str">
        <f>IFERROR(#REF!/GAMSsternCa!K26,"")</f>
        <v/>
      </c>
      <c r="M26" s="40" t="str">
        <f>IFERROR(#REF!/GAMSsternCa!L26,"")</f>
        <v/>
      </c>
      <c r="N26" s="40" t="str">
        <f>IFERROR(#REF!/GAMSsternCa!M26,"")</f>
        <v/>
      </c>
      <c r="O26" s="40" t="str">
        <f>IFERROR(#REF!/GAMSsternCa!N26,"")</f>
        <v/>
      </c>
      <c r="P26" s="40" t="str">
        <f>IFERROR(#REF!/GAMSsternCa!O26,"")</f>
        <v/>
      </c>
      <c r="Q26" s="40" t="str">
        <f>IFERROR(#REF!/GAMSsternCa!P26,"")</f>
        <v/>
      </c>
      <c r="R26" s="40" t="str">
        <f>IFERROR(#REF!/GAMSsternCa!Q26,"")</f>
        <v/>
      </c>
      <c r="S26" s="40" t="str">
        <f>IFERROR(#REF!/GAMSsternCa!R26,"")</f>
        <v/>
      </c>
      <c r="T26" s="40" t="str">
        <f>IFERROR(#REF!/GAMSsternCa!S26,"")</f>
        <v/>
      </c>
      <c r="U26" s="40" t="str">
        <f>IFERROR(#REF!/GAMSsternCa!T26,"")</f>
        <v/>
      </c>
      <c r="V26" s="40" t="str">
        <f>IFERROR(#REF!/GAMSsternCa!U26,"")</f>
        <v/>
      </c>
      <c r="W26" s="40" t="str">
        <f>IFERROR(#REF!/GAMSsternCa!V26,"")</f>
        <v/>
      </c>
      <c r="X26" s="40" t="str">
        <f>IFERROR(#REF!/GAMSsternCa!W26,"")</f>
        <v/>
      </c>
      <c r="Y26" s="40" t="str">
        <f>IFERROR(#REF!/GAMSsternCa!X26,"")</f>
        <v/>
      </c>
      <c r="Z26" s="40" t="str">
        <f>IFERROR(#REF!/GAMSsternCa!Y26,"")</f>
        <v/>
      </c>
      <c r="AA26" s="40" t="str">
        <f>IFERROR(#REF!/GAMSsternCa!Z26,"")</f>
        <v/>
      </c>
      <c r="AB26" s="40" t="str">
        <f>IFERROR(#REF!/GAMSsternCa!AA26,"")</f>
        <v/>
      </c>
      <c r="AC26" s="40" t="str">
        <f>IFERROR(#REF!/GAMSsternCa!AB26,"")</f>
        <v/>
      </c>
      <c r="AD26" s="40" t="str">
        <f>IFERROR(#REF!/GAMSsternCa!AC26,"")</f>
        <v/>
      </c>
      <c r="AE26" s="40" t="str">
        <f>IFERROR(#REF!/GAMSsternCa!AD26,"")</f>
        <v/>
      </c>
      <c r="AF26" s="40" t="str">
        <f>IFERROR(#REF!/GAMSsternCa!AE26,"")</f>
        <v/>
      </c>
      <c r="AG26" s="40" t="str">
        <f>IFERROR(#REF!/GAMSsternCa!AF26,"")</f>
        <v/>
      </c>
      <c r="AH26" s="40" t="str">
        <f>IFERROR(#REF!/GAMSsternCa!AG26,"")</f>
        <v/>
      </c>
      <c r="AI26" s="40" t="str">
        <f>IFERROR(#REF!/GAMSsternCa!AH26,"")</f>
        <v/>
      </c>
      <c r="AJ26" s="40" t="str">
        <f>IFERROR(#REF!/GAMSsternCa!AI26,"")</f>
        <v/>
      </c>
      <c r="AK26" s="40" t="str">
        <f>IFERROR(#REF!/GAMSsternCa!AJ26,"")</f>
        <v/>
      </c>
      <c r="AL26" s="40" t="str">
        <f>IFERROR(#REF!/GAMSsternCa!AK26,"")</f>
        <v/>
      </c>
      <c r="AM26" s="40" t="str">
        <f>IFERROR(#REF!/GAMSsternCa!AL26,"")</f>
        <v/>
      </c>
      <c r="AN26" s="40" t="str">
        <f>IFERROR(#REF!/GAMSsternCa!AM26,"")</f>
        <v/>
      </c>
      <c r="AO26" s="40" t="str">
        <f>IFERROR(#REF!/GAMSsternCa!AN26,"")</f>
        <v/>
      </c>
      <c r="AP26" s="40" t="str">
        <f>IFERROR(#REF!/GAMSsternCa!AO26,"")</f>
        <v/>
      </c>
      <c r="AQ26" s="40" t="str">
        <f>IFERROR(#REF!/GAMSsternCa!AP26,"")</f>
        <v/>
      </c>
      <c r="AR26" s="40" t="str">
        <f>IFERROR(#REF!/GAMSsternCa!AQ26,"")</f>
        <v/>
      </c>
      <c r="AS26" s="40" t="str">
        <f>IFERROR(#REF!/GAMSsternCa!AR26,"")</f>
        <v/>
      </c>
      <c r="AT26" s="40" t="str">
        <f>IFERROR(#REF!/GAMSsternCa!AS26,"")</f>
        <v/>
      </c>
      <c r="AU26" s="40" t="str">
        <f>IFERROR(#REF!/GAMSsternCa!AT26,"")</f>
        <v/>
      </c>
      <c r="AV26" s="40" t="str">
        <f>IFERROR(#REF!/GAMSsternCa!AU26,"")</f>
        <v/>
      </c>
      <c r="AW26" s="40" t="str">
        <f>IFERROR(#REF!/GAMSsternCa!AV26,"")</f>
        <v/>
      </c>
      <c r="AX26" s="40" t="str">
        <f>IFERROR(#REF!/GAMSsternCa!AW26,"")</f>
        <v/>
      </c>
      <c r="AY26" s="40" t="str">
        <f>IFERROR(#REF!/GAMSsternCa!AX26,"")</f>
        <v/>
      </c>
      <c r="AZ26" s="40" t="str">
        <f>IFERROR(#REF!/GAMSsternCa!AY26,"")</f>
        <v/>
      </c>
      <c r="BA26" s="40" t="str">
        <f>IFERROR(#REF!/GAMSsternCa!AZ26,"")</f>
        <v/>
      </c>
      <c r="BB26" s="40" t="str">
        <f>IFERROR(#REF!/GAMSsternCa!BA26,"")</f>
        <v/>
      </c>
      <c r="BC26" s="40" t="str">
        <f>IFERROR(#REF!/GAMSsternCa!BB26,"")</f>
        <v/>
      </c>
      <c r="BD26" s="40" t="str">
        <f>IFERROR(#REF!/GAMSsternCa!BC26,"")</f>
        <v/>
      </c>
      <c r="BE26" s="40" t="str">
        <f>IFERROR(#REF!/GAMSsternCa!BD26,"")</f>
        <v/>
      </c>
      <c r="BF26" s="40" t="str">
        <f>IFERROR(#REF!/GAMSsternCa!BE26,"")</f>
        <v/>
      </c>
      <c r="BG26" s="40" t="str">
        <f>IFERROR(#REF!/GAMSsternCa!BF26,"")</f>
        <v/>
      </c>
      <c r="BH26" s="40" t="str">
        <f>IFERROR(#REF!/GAMSsternCa!BG26,"")</f>
        <v/>
      </c>
      <c r="BI26" s="40" t="str">
        <f>IFERROR(#REF!/GAMSsternCa!BH26,"")</f>
        <v/>
      </c>
      <c r="BJ26" s="40" t="str">
        <f>IFERROR(#REF!/GAMSsternCa!BI26,"")</f>
        <v/>
      </c>
    </row>
    <row r="27" spans="1:62" x14ac:dyDescent="0.15">
      <c r="A27" t="e">
        <f>#REF!</f>
        <v>#REF!</v>
      </c>
      <c r="B27" t="str">
        <f>GAMSbase!A27</f>
        <v>Exponent on Damages</v>
      </c>
      <c r="C27" s="40" t="str">
        <f>IFERROR(#REF!/GAMSsternCa!B27,"")</f>
        <v/>
      </c>
      <c r="D27" s="40" t="str">
        <f>IFERROR(#REF!/GAMSsternCa!C27,"")</f>
        <v/>
      </c>
      <c r="E27" s="40" t="str">
        <f>IFERROR(#REF!/GAMSsternCa!D27,"")</f>
        <v/>
      </c>
      <c r="F27" s="40" t="str">
        <f>IFERROR(#REF!/GAMSsternCa!E27,"")</f>
        <v/>
      </c>
      <c r="G27" s="40" t="str">
        <f>IFERROR(#REF!/GAMSsternCa!F27,"")</f>
        <v/>
      </c>
      <c r="H27" s="40" t="str">
        <f>IFERROR(#REF!/GAMSsternCa!G27,"")</f>
        <v/>
      </c>
      <c r="I27" s="40" t="str">
        <f>IFERROR(#REF!/GAMSsternCa!H27,"")</f>
        <v/>
      </c>
      <c r="J27" s="40" t="str">
        <f>IFERROR(#REF!/GAMSsternCa!I27,"")</f>
        <v/>
      </c>
      <c r="K27" s="40" t="str">
        <f>IFERROR(#REF!/GAMSsternCa!J27,"")</f>
        <v/>
      </c>
      <c r="L27" s="40" t="str">
        <f>IFERROR(#REF!/GAMSsternCa!K27,"")</f>
        <v/>
      </c>
      <c r="M27" s="40" t="str">
        <f>IFERROR(#REF!/GAMSsternCa!L27,"")</f>
        <v/>
      </c>
      <c r="N27" s="40" t="str">
        <f>IFERROR(#REF!/GAMSsternCa!M27,"")</f>
        <v/>
      </c>
      <c r="O27" s="40" t="str">
        <f>IFERROR(#REF!/GAMSsternCa!N27,"")</f>
        <v/>
      </c>
      <c r="P27" s="40" t="str">
        <f>IFERROR(#REF!/GAMSsternCa!O27,"")</f>
        <v/>
      </c>
      <c r="Q27" s="40" t="str">
        <f>IFERROR(#REF!/GAMSsternCa!P27,"")</f>
        <v/>
      </c>
      <c r="R27" s="40" t="str">
        <f>IFERROR(#REF!/GAMSsternCa!Q27,"")</f>
        <v/>
      </c>
      <c r="S27" s="40" t="str">
        <f>IFERROR(#REF!/GAMSsternCa!R27,"")</f>
        <v/>
      </c>
      <c r="T27" s="40" t="str">
        <f>IFERROR(#REF!/GAMSsternCa!S27,"")</f>
        <v/>
      </c>
      <c r="U27" s="40" t="str">
        <f>IFERROR(#REF!/GAMSsternCa!T27,"")</f>
        <v/>
      </c>
      <c r="V27" s="40" t="str">
        <f>IFERROR(#REF!/GAMSsternCa!U27,"")</f>
        <v/>
      </c>
      <c r="W27" s="40" t="str">
        <f>IFERROR(#REF!/GAMSsternCa!V27,"")</f>
        <v/>
      </c>
      <c r="X27" s="40" t="str">
        <f>IFERROR(#REF!/GAMSsternCa!W27,"")</f>
        <v/>
      </c>
      <c r="Y27" s="40" t="str">
        <f>IFERROR(#REF!/GAMSsternCa!X27,"")</f>
        <v/>
      </c>
      <c r="Z27" s="40" t="str">
        <f>IFERROR(#REF!/GAMSsternCa!Y27,"")</f>
        <v/>
      </c>
      <c r="AA27" s="40" t="str">
        <f>IFERROR(#REF!/GAMSsternCa!Z27,"")</f>
        <v/>
      </c>
      <c r="AB27" s="40" t="str">
        <f>IFERROR(#REF!/GAMSsternCa!AA27,"")</f>
        <v/>
      </c>
      <c r="AC27" s="40" t="str">
        <f>IFERROR(#REF!/GAMSsternCa!AB27,"")</f>
        <v/>
      </c>
      <c r="AD27" s="40" t="str">
        <f>IFERROR(#REF!/GAMSsternCa!AC27,"")</f>
        <v/>
      </c>
      <c r="AE27" s="40" t="str">
        <f>IFERROR(#REF!/GAMSsternCa!AD27,"")</f>
        <v/>
      </c>
      <c r="AF27" s="40" t="str">
        <f>IFERROR(#REF!/GAMSsternCa!AE27,"")</f>
        <v/>
      </c>
      <c r="AG27" s="40" t="str">
        <f>IFERROR(#REF!/GAMSsternCa!AF27,"")</f>
        <v/>
      </c>
      <c r="AH27" s="40" t="str">
        <f>IFERROR(#REF!/GAMSsternCa!AG27,"")</f>
        <v/>
      </c>
      <c r="AI27" s="40" t="str">
        <f>IFERROR(#REF!/GAMSsternCa!AH27,"")</f>
        <v/>
      </c>
      <c r="AJ27" s="40" t="str">
        <f>IFERROR(#REF!/GAMSsternCa!AI27,"")</f>
        <v/>
      </c>
      <c r="AK27" s="40" t="str">
        <f>IFERROR(#REF!/GAMSsternCa!AJ27,"")</f>
        <v/>
      </c>
      <c r="AL27" s="40" t="str">
        <f>IFERROR(#REF!/GAMSsternCa!AK27,"")</f>
        <v/>
      </c>
      <c r="AM27" s="40" t="str">
        <f>IFERROR(#REF!/GAMSsternCa!AL27,"")</f>
        <v/>
      </c>
      <c r="AN27" s="40" t="str">
        <f>IFERROR(#REF!/GAMSsternCa!AM27,"")</f>
        <v/>
      </c>
      <c r="AO27" s="40" t="str">
        <f>IFERROR(#REF!/GAMSsternCa!AN27,"")</f>
        <v/>
      </c>
      <c r="AP27" s="40" t="str">
        <f>IFERROR(#REF!/GAMSsternCa!AO27,"")</f>
        <v/>
      </c>
      <c r="AQ27" s="40" t="str">
        <f>IFERROR(#REF!/GAMSsternCa!AP27,"")</f>
        <v/>
      </c>
      <c r="AR27" s="40" t="str">
        <f>IFERROR(#REF!/GAMSsternCa!AQ27,"")</f>
        <v/>
      </c>
      <c r="AS27" s="40" t="str">
        <f>IFERROR(#REF!/GAMSsternCa!AR27,"")</f>
        <v/>
      </c>
      <c r="AT27" s="40" t="str">
        <f>IFERROR(#REF!/GAMSsternCa!AS27,"")</f>
        <v/>
      </c>
      <c r="AU27" s="40" t="str">
        <f>IFERROR(#REF!/GAMSsternCa!AT27,"")</f>
        <v/>
      </c>
      <c r="AV27" s="40" t="str">
        <f>IFERROR(#REF!/GAMSsternCa!AU27,"")</f>
        <v/>
      </c>
      <c r="AW27" s="40" t="str">
        <f>IFERROR(#REF!/GAMSsternCa!AV27,"")</f>
        <v/>
      </c>
      <c r="AX27" s="40" t="str">
        <f>IFERROR(#REF!/GAMSsternCa!AW27,"")</f>
        <v/>
      </c>
      <c r="AY27" s="40" t="str">
        <f>IFERROR(#REF!/GAMSsternCa!AX27,"")</f>
        <v/>
      </c>
      <c r="AZ27" s="40" t="str">
        <f>IFERROR(#REF!/GAMSsternCa!AY27,"")</f>
        <v/>
      </c>
      <c r="BA27" s="40" t="str">
        <f>IFERROR(#REF!/GAMSsternCa!AZ27,"")</f>
        <v/>
      </c>
      <c r="BB27" s="40" t="str">
        <f>IFERROR(#REF!/GAMSsternCa!BA27,"")</f>
        <v/>
      </c>
      <c r="BC27" s="40" t="str">
        <f>IFERROR(#REF!/GAMSsternCa!BB27,"")</f>
        <v/>
      </c>
      <c r="BD27" s="40" t="str">
        <f>IFERROR(#REF!/GAMSsternCa!BC27,"")</f>
        <v/>
      </c>
      <c r="BE27" s="40" t="str">
        <f>IFERROR(#REF!/GAMSsternCa!BD27,"")</f>
        <v/>
      </c>
      <c r="BF27" s="40" t="str">
        <f>IFERROR(#REF!/GAMSsternCa!BE27,"")</f>
        <v/>
      </c>
      <c r="BG27" s="40" t="str">
        <f>IFERROR(#REF!/GAMSsternCa!BF27,"")</f>
        <v/>
      </c>
      <c r="BH27" s="40" t="str">
        <f>IFERROR(#REF!/GAMSsternCa!BG27,"")</f>
        <v/>
      </c>
      <c r="BI27" s="40" t="str">
        <f>IFERROR(#REF!/GAMSsternCa!BH27,"")</f>
        <v/>
      </c>
      <c r="BJ27" s="40" t="str">
        <f>IFERROR(#REF!/GAMSsternCa!BI27,"")</f>
        <v/>
      </c>
    </row>
    <row r="28" spans="1:62" x14ac:dyDescent="0.15">
      <c r="A28" t="e">
        <f>#REF!</f>
        <v>#REF!</v>
      </c>
      <c r="B28" t="str">
        <f>GAMSbase!A28</f>
        <v>Threshold for Catastrophic Damages</v>
      </c>
      <c r="C28" s="40" t="str">
        <f>IFERROR(#REF!/GAMSsternCa!B28,"")</f>
        <v/>
      </c>
      <c r="D28" s="40" t="str">
        <f>IFERROR(#REF!/GAMSsternCa!C28,"")</f>
        <v/>
      </c>
      <c r="E28" s="40" t="str">
        <f>IFERROR(#REF!/GAMSsternCa!D28,"")</f>
        <v/>
      </c>
      <c r="F28" s="40" t="str">
        <f>IFERROR(#REF!/GAMSsternCa!E28,"")</f>
        <v/>
      </c>
      <c r="G28" s="40" t="str">
        <f>IFERROR(#REF!/GAMSsternCa!F28,"")</f>
        <v/>
      </c>
      <c r="H28" s="40" t="str">
        <f>IFERROR(#REF!/GAMSsternCa!G28,"")</f>
        <v/>
      </c>
      <c r="I28" s="40" t="str">
        <f>IFERROR(#REF!/GAMSsternCa!H28,"")</f>
        <v/>
      </c>
      <c r="J28" s="40" t="str">
        <f>IFERROR(#REF!/GAMSsternCa!I28,"")</f>
        <v/>
      </c>
      <c r="K28" s="40" t="str">
        <f>IFERROR(#REF!/GAMSsternCa!J28,"")</f>
        <v/>
      </c>
      <c r="L28" s="40" t="str">
        <f>IFERROR(#REF!/GAMSsternCa!K28,"")</f>
        <v/>
      </c>
      <c r="M28" s="40" t="str">
        <f>IFERROR(#REF!/GAMSsternCa!L28,"")</f>
        <v/>
      </c>
      <c r="N28" s="40" t="str">
        <f>IFERROR(#REF!/GAMSsternCa!M28,"")</f>
        <v/>
      </c>
      <c r="O28" s="40" t="str">
        <f>IFERROR(#REF!/GAMSsternCa!N28,"")</f>
        <v/>
      </c>
      <c r="P28" s="40" t="str">
        <f>IFERROR(#REF!/GAMSsternCa!O28,"")</f>
        <v/>
      </c>
      <c r="Q28" s="40" t="str">
        <f>IFERROR(#REF!/GAMSsternCa!P28,"")</f>
        <v/>
      </c>
      <c r="R28" s="40" t="str">
        <f>IFERROR(#REF!/GAMSsternCa!Q28,"")</f>
        <v/>
      </c>
      <c r="S28" s="40" t="str">
        <f>IFERROR(#REF!/GAMSsternCa!R28,"")</f>
        <v/>
      </c>
      <c r="T28" s="40" t="str">
        <f>IFERROR(#REF!/GAMSsternCa!S28,"")</f>
        <v/>
      </c>
      <c r="U28" s="40" t="str">
        <f>IFERROR(#REF!/GAMSsternCa!T28,"")</f>
        <v/>
      </c>
      <c r="V28" s="40" t="str">
        <f>IFERROR(#REF!/GAMSsternCa!U28,"")</f>
        <v/>
      </c>
      <c r="W28" s="40" t="str">
        <f>IFERROR(#REF!/GAMSsternCa!V28,"")</f>
        <v/>
      </c>
      <c r="X28" s="40" t="str">
        <f>IFERROR(#REF!/GAMSsternCa!W28,"")</f>
        <v/>
      </c>
      <c r="Y28" s="40" t="str">
        <f>IFERROR(#REF!/GAMSsternCa!X28,"")</f>
        <v/>
      </c>
      <c r="Z28" s="40" t="str">
        <f>IFERROR(#REF!/GAMSsternCa!Y28,"")</f>
        <v/>
      </c>
      <c r="AA28" s="40" t="str">
        <f>IFERROR(#REF!/GAMSsternCa!Z28,"")</f>
        <v/>
      </c>
      <c r="AB28" s="40" t="str">
        <f>IFERROR(#REF!/GAMSsternCa!AA28,"")</f>
        <v/>
      </c>
      <c r="AC28" s="40" t="str">
        <f>IFERROR(#REF!/GAMSsternCa!AB28,"")</f>
        <v/>
      </c>
      <c r="AD28" s="40" t="str">
        <f>IFERROR(#REF!/GAMSsternCa!AC28,"")</f>
        <v/>
      </c>
      <c r="AE28" s="40" t="str">
        <f>IFERROR(#REF!/GAMSsternCa!AD28,"")</f>
        <v/>
      </c>
      <c r="AF28" s="40" t="str">
        <f>IFERROR(#REF!/GAMSsternCa!AE28,"")</f>
        <v/>
      </c>
      <c r="AG28" s="40" t="str">
        <f>IFERROR(#REF!/GAMSsternCa!AF28,"")</f>
        <v/>
      </c>
      <c r="AH28" s="40" t="str">
        <f>IFERROR(#REF!/GAMSsternCa!AG28,"")</f>
        <v/>
      </c>
      <c r="AI28" s="40" t="str">
        <f>IFERROR(#REF!/GAMSsternCa!AH28,"")</f>
        <v/>
      </c>
      <c r="AJ28" s="40" t="str">
        <f>IFERROR(#REF!/GAMSsternCa!AI28,"")</f>
        <v/>
      </c>
      <c r="AK28" s="40" t="str">
        <f>IFERROR(#REF!/GAMSsternCa!AJ28,"")</f>
        <v/>
      </c>
      <c r="AL28" s="40" t="str">
        <f>IFERROR(#REF!/GAMSsternCa!AK28,"")</f>
        <v/>
      </c>
      <c r="AM28" s="40" t="str">
        <f>IFERROR(#REF!/GAMSsternCa!AL28,"")</f>
        <v/>
      </c>
      <c r="AN28" s="40" t="str">
        <f>IFERROR(#REF!/GAMSsternCa!AM28,"")</f>
        <v/>
      </c>
      <c r="AO28" s="40" t="str">
        <f>IFERROR(#REF!/GAMSsternCa!AN28,"")</f>
        <v/>
      </c>
      <c r="AP28" s="40" t="str">
        <f>IFERROR(#REF!/GAMSsternCa!AO28,"")</f>
        <v/>
      </c>
      <c r="AQ28" s="40" t="str">
        <f>IFERROR(#REF!/GAMSsternCa!AP28,"")</f>
        <v/>
      </c>
      <c r="AR28" s="40" t="str">
        <f>IFERROR(#REF!/GAMSsternCa!AQ28,"")</f>
        <v/>
      </c>
      <c r="AS28" s="40" t="str">
        <f>IFERROR(#REF!/GAMSsternCa!AR28,"")</f>
        <v/>
      </c>
      <c r="AT28" s="40" t="str">
        <f>IFERROR(#REF!/GAMSsternCa!AS28,"")</f>
        <v/>
      </c>
      <c r="AU28" s="40" t="str">
        <f>IFERROR(#REF!/GAMSsternCa!AT28,"")</f>
        <v/>
      </c>
      <c r="AV28" s="40" t="str">
        <f>IFERROR(#REF!/GAMSsternCa!AU28,"")</f>
        <v/>
      </c>
      <c r="AW28" s="40" t="str">
        <f>IFERROR(#REF!/GAMSsternCa!AV28,"")</f>
        <v/>
      </c>
      <c r="AX28" s="40" t="str">
        <f>IFERROR(#REF!/GAMSsternCa!AW28,"")</f>
        <v/>
      </c>
      <c r="AY28" s="40" t="str">
        <f>IFERROR(#REF!/GAMSsternCa!AX28,"")</f>
        <v/>
      </c>
      <c r="AZ28" s="40" t="str">
        <f>IFERROR(#REF!/GAMSsternCa!AY28,"")</f>
        <v/>
      </c>
      <c r="BA28" s="40" t="str">
        <f>IFERROR(#REF!/GAMSsternCa!AZ28,"")</f>
        <v/>
      </c>
      <c r="BB28" s="40" t="str">
        <f>IFERROR(#REF!/GAMSsternCa!BA28,"")</f>
        <v/>
      </c>
      <c r="BC28" s="40" t="str">
        <f>IFERROR(#REF!/GAMSsternCa!BB28,"")</f>
        <v/>
      </c>
      <c r="BD28" s="40" t="str">
        <f>IFERROR(#REF!/GAMSsternCa!BC28,"")</f>
        <v/>
      </c>
      <c r="BE28" s="40" t="str">
        <f>IFERROR(#REF!/GAMSsternCa!BD28,"")</f>
        <v/>
      </c>
      <c r="BF28" s="40" t="str">
        <f>IFERROR(#REF!/GAMSsternCa!BE28,"")</f>
        <v/>
      </c>
      <c r="BG28" s="40" t="str">
        <f>IFERROR(#REF!/GAMSsternCa!BF28,"")</f>
        <v/>
      </c>
      <c r="BH28" s="40" t="str">
        <f>IFERROR(#REF!/GAMSsternCa!BG28,"")</f>
        <v/>
      </c>
      <c r="BI28" s="40" t="str">
        <f>IFERROR(#REF!/GAMSsternCa!BH28,"")</f>
        <v/>
      </c>
      <c r="BJ28" s="40" t="str">
        <f>IFERROR(#REF!/GAMSsternCa!BI28,"")</f>
        <v/>
      </c>
    </row>
    <row r="29" spans="1:62" x14ac:dyDescent="0.15">
      <c r="A29" t="e">
        <f>#REF!</f>
        <v>#REF!</v>
      </c>
      <c r="B29" t="str">
        <f>GAMSbase!A29</f>
        <v>Exponent for Catastrophic Damages</v>
      </c>
      <c r="C29" s="40" t="str">
        <f>IFERROR(#REF!/GAMSsternCa!B29,"")</f>
        <v/>
      </c>
      <c r="D29" s="40" t="str">
        <f>IFERROR(#REF!/GAMSsternCa!C29,"")</f>
        <v/>
      </c>
      <c r="E29" s="40" t="str">
        <f>IFERROR(#REF!/GAMSsternCa!D29,"")</f>
        <v/>
      </c>
      <c r="F29" s="40" t="str">
        <f>IFERROR(#REF!/GAMSsternCa!E29,"")</f>
        <v/>
      </c>
      <c r="G29" s="40" t="str">
        <f>IFERROR(#REF!/GAMSsternCa!F29,"")</f>
        <v/>
      </c>
      <c r="H29" s="40" t="str">
        <f>IFERROR(#REF!/GAMSsternCa!G29,"")</f>
        <v/>
      </c>
      <c r="I29" s="40" t="str">
        <f>IFERROR(#REF!/GAMSsternCa!H29,"")</f>
        <v/>
      </c>
      <c r="J29" s="40" t="str">
        <f>IFERROR(#REF!/GAMSsternCa!I29,"")</f>
        <v/>
      </c>
      <c r="K29" s="40" t="str">
        <f>IFERROR(#REF!/GAMSsternCa!J29,"")</f>
        <v/>
      </c>
      <c r="L29" s="40" t="str">
        <f>IFERROR(#REF!/GAMSsternCa!K29,"")</f>
        <v/>
      </c>
      <c r="M29" s="40" t="str">
        <f>IFERROR(#REF!/GAMSsternCa!L29,"")</f>
        <v/>
      </c>
      <c r="N29" s="40" t="str">
        <f>IFERROR(#REF!/GAMSsternCa!M29,"")</f>
        <v/>
      </c>
      <c r="O29" s="40" t="str">
        <f>IFERROR(#REF!/GAMSsternCa!N29,"")</f>
        <v/>
      </c>
      <c r="P29" s="40" t="str">
        <f>IFERROR(#REF!/GAMSsternCa!O29,"")</f>
        <v/>
      </c>
      <c r="Q29" s="40" t="str">
        <f>IFERROR(#REF!/GAMSsternCa!P29,"")</f>
        <v/>
      </c>
      <c r="R29" s="40" t="str">
        <f>IFERROR(#REF!/GAMSsternCa!Q29,"")</f>
        <v/>
      </c>
      <c r="S29" s="40" t="str">
        <f>IFERROR(#REF!/GAMSsternCa!R29,"")</f>
        <v/>
      </c>
      <c r="T29" s="40" t="str">
        <f>IFERROR(#REF!/GAMSsternCa!S29,"")</f>
        <v/>
      </c>
      <c r="U29" s="40" t="str">
        <f>IFERROR(#REF!/GAMSsternCa!T29,"")</f>
        <v/>
      </c>
      <c r="V29" s="40" t="str">
        <f>IFERROR(#REF!/GAMSsternCa!U29,"")</f>
        <v/>
      </c>
      <c r="W29" s="40" t="str">
        <f>IFERROR(#REF!/GAMSsternCa!V29,"")</f>
        <v/>
      </c>
      <c r="X29" s="40" t="str">
        <f>IFERROR(#REF!/GAMSsternCa!W29,"")</f>
        <v/>
      </c>
      <c r="Y29" s="40" t="str">
        <f>IFERROR(#REF!/GAMSsternCa!X29,"")</f>
        <v/>
      </c>
      <c r="Z29" s="40" t="str">
        <f>IFERROR(#REF!/GAMSsternCa!Y29,"")</f>
        <v/>
      </c>
      <c r="AA29" s="40" t="str">
        <f>IFERROR(#REF!/GAMSsternCa!Z29,"")</f>
        <v/>
      </c>
      <c r="AB29" s="40" t="str">
        <f>IFERROR(#REF!/GAMSsternCa!AA29,"")</f>
        <v/>
      </c>
      <c r="AC29" s="40" t="str">
        <f>IFERROR(#REF!/GAMSsternCa!AB29,"")</f>
        <v/>
      </c>
      <c r="AD29" s="40" t="str">
        <f>IFERROR(#REF!/GAMSsternCa!AC29,"")</f>
        <v/>
      </c>
      <c r="AE29" s="40" t="str">
        <f>IFERROR(#REF!/GAMSsternCa!AD29,"")</f>
        <v/>
      </c>
      <c r="AF29" s="40" t="str">
        <f>IFERROR(#REF!/GAMSsternCa!AE29,"")</f>
        <v/>
      </c>
      <c r="AG29" s="40" t="str">
        <f>IFERROR(#REF!/GAMSsternCa!AF29,"")</f>
        <v/>
      </c>
      <c r="AH29" s="40" t="str">
        <f>IFERROR(#REF!/GAMSsternCa!AG29,"")</f>
        <v/>
      </c>
      <c r="AI29" s="40" t="str">
        <f>IFERROR(#REF!/GAMSsternCa!AH29,"")</f>
        <v/>
      </c>
      <c r="AJ29" s="40" t="str">
        <f>IFERROR(#REF!/GAMSsternCa!AI29,"")</f>
        <v/>
      </c>
      <c r="AK29" s="40" t="str">
        <f>IFERROR(#REF!/GAMSsternCa!AJ29,"")</f>
        <v/>
      </c>
      <c r="AL29" s="40" t="str">
        <f>IFERROR(#REF!/GAMSsternCa!AK29,"")</f>
        <v/>
      </c>
      <c r="AM29" s="40" t="str">
        <f>IFERROR(#REF!/GAMSsternCa!AL29,"")</f>
        <v/>
      </c>
      <c r="AN29" s="40" t="str">
        <f>IFERROR(#REF!/GAMSsternCa!AM29,"")</f>
        <v/>
      </c>
      <c r="AO29" s="40" t="str">
        <f>IFERROR(#REF!/GAMSsternCa!AN29,"")</f>
        <v/>
      </c>
      <c r="AP29" s="40" t="str">
        <f>IFERROR(#REF!/GAMSsternCa!AO29,"")</f>
        <v/>
      </c>
      <c r="AQ29" s="40" t="str">
        <f>IFERROR(#REF!/GAMSsternCa!AP29,"")</f>
        <v/>
      </c>
      <c r="AR29" s="40" t="str">
        <f>IFERROR(#REF!/GAMSsternCa!AQ29,"")</f>
        <v/>
      </c>
      <c r="AS29" s="40" t="str">
        <f>IFERROR(#REF!/GAMSsternCa!AR29,"")</f>
        <v/>
      </c>
      <c r="AT29" s="40" t="str">
        <f>IFERROR(#REF!/GAMSsternCa!AS29,"")</f>
        <v/>
      </c>
      <c r="AU29" s="40" t="str">
        <f>IFERROR(#REF!/GAMSsternCa!AT29,"")</f>
        <v/>
      </c>
      <c r="AV29" s="40" t="str">
        <f>IFERROR(#REF!/GAMSsternCa!AU29,"")</f>
        <v/>
      </c>
      <c r="AW29" s="40" t="str">
        <f>IFERROR(#REF!/GAMSsternCa!AV29,"")</f>
        <v/>
      </c>
      <c r="AX29" s="40" t="str">
        <f>IFERROR(#REF!/GAMSsternCa!AW29,"")</f>
        <v/>
      </c>
      <c r="AY29" s="40" t="str">
        <f>IFERROR(#REF!/GAMSsternCa!AX29,"")</f>
        <v/>
      </c>
      <c r="AZ29" s="40" t="str">
        <f>IFERROR(#REF!/GAMSsternCa!AY29,"")</f>
        <v/>
      </c>
      <c r="BA29" s="40" t="str">
        <f>IFERROR(#REF!/GAMSsternCa!AZ29,"")</f>
        <v/>
      </c>
      <c r="BB29" s="40" t="str">
        <f>IFERROR(#REF!/GAMSsternCa!BA29,"")</f>
        <v/>
      </c>
      <c r="BC29" s="40" t="str">
        <f>IFERROR(#REF!/GAMSsternCa!BB29,"")</f>
        <v/>
      </c>
      <c r="BD29" s="40" t="str">
        <f>IFERROR(#REF!/GAMSsternCa!BC29,"")</f>
        <v/>
      </c>
      <c r="BE29" s="40" t="str">
        <f>IFERROR(#REF!/GAMSsternCa!BD29,"")</f>
        <v/>
      </c>
      <c r="BF29" s="40" t="str">
        <f>IFERROR(#REF!/GAMSsternCa!BE29,"")</f>
        <v/>
      </c>
      <c r="BG29" s="40" t="str">
        <f>IFERROR(#REF!/GAMSsternCa!BF29,"")</f>
        <v/>
      </c>
      <c r="BH29" s="40" t="str">
        <f>IFERROR(#REF!/GAMSsternCa!BG29,"")</f>
        <v/>
      </c>
      <c r="BI29" s="40" t="str">
        <f>IFERROR(#REF!/GAMSsternCa!BH29,"")</f>
        <v/>
      </c>
      <c r="BJ29" s="40" t="str">
        <f>IFERROR(#REF!/GAMSsternCa!BI29,"")</f>
        <v/>
      </c>
    </row>
    <row r="30" spans="1:62" x14ac:dyDescent="0.15">
      <c r="A30" t="e">
        <f>#REF!</f>
        <v>#REF!</v>
      </c>
      <c r="B30" t="str">
        <f>GAMSbase!A30</f>
        <v>Damage Rate at Threshold for Catastrophic Damages</v>
      </c>
      <c r="C30" s="40" t="str">
        <f>IFERROR(#REF!/GAMSsternCa!B30,"")</f>
        <v/>
      </c>
      <c r="D30" s="40" t="str">
        <f>IFERROR(#REF!/GAMSsternCa!C30,"")</f>
        <v/>
      </c>
      <c r="E30" s="40" t="str">
        <f>IFERROR(#REF!/GAMSsternCa!D30,"")</f>
        <v/>
      </c>
      <c r="F30" s="40" t="str">
        <f>IFERROR(#REF!/GAMSsternCa!E30,"")</f>
        <v/>
      </c>
      <c r="G30" s="40" t="str">
        <f>IFERROR(#REF!/GAMSsternCa!F30,"")</f>
        <v/>
      </c>
      <c r="H30" s="40" t="str">
        <f>IFERROR(#REF!/GAMSsternCa!G30,"")</f>
        <v/>
      </c>
      <c r="I30" s="40" t="str">
        <f>IFERROR(#REF!/GAMSsternCa!H30,"")</f>
        <v/>
      </c>
      <c r="J30" s="40" t="str">
        <f>IFERROR(#REF!/GAMSsternCa!I30,"")</f>
        <v/>
      </c>
      <c r="K30" s="40" t="str">
        <f>IFERROR(#REF!/GAMSsternCa!J30,"")</f>
        <v/>
      </c>
      <c r="L30" s="40" t="str">
        <f>IFERROR(#REF!/GAMSsternCa!K30,"")</f>
        <v/>
      </c>
      <c r="M30" s="40" t="str">
        <f>IFERROR(#REF!/GAMSsternCa!L30,"")</f>
        <v/>
      </c>
      <c r="N30" s="40" t="str">
        <f>IFERROR(#REF!/GAMSsternCa!M30,"")</f>
        <v/>
      </c>
      <c r="O30" s="40" t="str">
        <f>IFERROR(#REF!/GAMSsternCa!N30,"")</f>
        <v/>
      </c>
      <c r="P30" s="40" t="str">
        <f>IFERROR(#REF!/GAMSsternCa!O30,"")</f>
        <v/>
      </c>
      <c r="Q30" s="40" t="str">
        <f>IFERROR(#REF!/GAMSsternCa!P30,"")</f>
        <v/>
      </c>
      <c r="R30" s="40" t="str">
        <f>IFERROR(#REF!/GAMSsternCa!Q30,"")</f>
        <v/>
      </c>
      <c r="S30" s="40" t="str">
        <f>IFERROR(#REF!/GAMSsternCa!R30,"")</f>
        <v/>
      </c>
      <c r="T30" s="40" t="str">
        <f>IFERROR(#REF!/GAMSsternCa!S30,"")</f>
        <v/>
      </c>
      <c r="U30" s="40" t="str">
        <f>IFERROR(#REF!/GAMSsternCa!T30,"")</f>
        <v/>
      </c>
      <c r="V30" s="40" t="str">
        <f>IFERROR(#REF!/GAMSsternCa!U30,"")</f>
        <v/>
      </c>
      <c r="W30" s="40" t="str">
        <f>IFERROR(#REF!/GAMSsternCa!V30,"")</f>
        <v/>
      </c>
      <c r="X30" s="40" t="str">
        <f>IFERROR(#REF!/GAMSsternCa!W30,"")</f>
        <v/>
      </c>
      <c r="Y30" s="40" t="str">
        <f>IFERROR(#REF!/GAMSsternCa!X30,"")</f>
        <v/>
      </c>
      <c r="Z30" s="40" t="str">
        <f>IFERROR(#REF!/GAMSsternCa!Y30,"")</f>
        <v/>
      </c>
      <c r="AA30" s="40" t="str">
        <f>IFERROR(#REF!/GAMSsternCa!Z30,"")</f>
        <v/>
      </c>
      <c r="AB30" s="40" t="str">
        <f>IFERROR(#REF!/GAMSsternCa!AA30,"")</f>
        <v/>
      </c>
      <c r="AC30" s="40" t="str">
        <f>IFERROR(#REF!/GAMSsternCa!AB30,"")</f>
        <v/>
      </c>
      <c r="AD30" s="40" t="str">
        <f>IFERROR(#REF!/GAMSsternCa!AC30,"")</f>
        <v/>
      </c>
      <c r="AE30" s="40" t="str">
        <f>IFERROR(#REF!/GAMSsternCa!AD30,"")</f>
        <v/>
      </c>
      <c r="AF30" s="40" t="str">
        <f>IFERROR(#REF!/GAMSsternCa!AE30,"")</f>
        <v/>
      </c>
      <c r="AG30" s="40" t="str">
        <f>IFERROR(#REF!/GAMSsternCa!AF30,"")</f>
        <v/>
      </c>
      <c r="AH30" s="40" t="str">
        <f>IFERROR(#REF!/GAMSsternCa!AG30,"")</f>
        <v/>
      </c>
      <c r="AI30" s="40" t="str">
        <f>IFERROR(#REF!/GAMSsternCa!AH30,"")</f>
        <v/>
      </c>
      <c r="AJ30" s="40" t="str">
        <f>IFERROR(#REF!/GAMSsternCa!AI30,"")</f>
        <v/>
      </c>
      <c r="AK30" s="40" t="str">
        <f>IFERROR(#REF!/GAMSsternCa!AJ30,"")</f>
        <v/>
      </c>
      <c r="AL30" s="40" t="str">
        <f>IFERROR(#REF!/GAMSsternCa!AK30,"")</f>
        <v/>
      </c>
      <c r="AM30" s="40" t="str">
        <f>IFERROR(#REF!/GAMSsternCa!AL30,"")</f>
        <v/>
      </c>
      <c r="AN30" s="40" t="str">
        <f>IFERROR(#REF!/GAMSsternCa!AM30,"")</f>
        <v/>
      </c>
      <c r="AO30" s="40" t="str">
        <f>IFERROR(#REF!/GAMSsternCa!AN30,"")</f>
        <v/>
      </c>
      <c r="AP30" s="40" t="str">
        <f>IFERROR(#REF!/GAMSsternCa!AO30,"")</f>
        <v/>
      </c>
      <c r="AQ30" s="40" t="str">
        <f>IFERROR(#REF!/GAMSsternCa!AP30,"")</f>
        <v/>
      </c>
      <c r="AR30" s="40" t="str">
        <f>IFERROR(#REF!/GAMSsternCa!AQ30,"")</f>
        <v/>
      </c>
      <c r="AS30" s="40" t="str">
        <f>IFERROR(#REF!/GAMSsternCa!AR30,"")</f>
        <v/>
      </c>
      <c r="AT30" s="40" t="str">
        <f>IFERROR(#REF!/GAMSsternCa!AS30,"")</f>
        <v/>
      </c>
      <c r="AU30" s="40" t="str">
        <f>IFERROR(#REF!/GAMSsternCa!AT30,"")</f>
        <v/>
      </c>
      <c r="AV30" s="40" t="str">
        <f>IFERROR(#REF!/GAMSsternCa!AU30,"")</f>
        <v/>
      </c>
      <c r="AW30" s="40" t="str">
        <f>IFERROR(#REF!/GAMSsternCa!AV30,"")</f>
        <v/>
      </c>
      <c r="AX30" s="40" t="str">
        <f>IFERROR(#REF!/GAMSsternCa!AW30,"")</f>
        <v/>
      </c>
      <c r="AY30" s="40" t="str">
        <f>IFERROR(#REF!/GAMSsternCa!AX30,"")</f>
        <v/>
      </c>
      <c r="AZ30" s="40" t="str">
        <f>IFERROR(#REF!/GAMSsternCa!AY30,"")</f>
        <v/>
      </c>
      <c r="BA30" s="40" t="str">
        <f>IFERROR(#REF!/GAMSsternCa!AZ30,"")</f>
        <v/>
      </c>
      <c r="BB30" s="40" t="str">
        <f>IFERROR(#REF!/GAMSsternCa!BA30,"")</f>
        <v/>
      </c>
      <c r="BC30" s="40" t="str">
        <f>IFERROR(#REF!/GAMSsternCa!BB30,"")</f>
        <v/>
      </c>
      <c r="BD30" s="40" t="str">
        <f>IFERROR(#REF!/GAMSsternCa!BC30,"")</f>
        <v/>
      </c>
      <c r="BE30" s="40" t="str">
        <f>IFERROR(#REF!/GAMSsternCa!BD30,"")</f>
        <v/>
      </c>
      <c r="BF30" s="40" t="str">
        <f>IFERROR(#REF!/GAMSsternCa!BE30,"")</f>
        <v/>
      </c>
      <c r="BG30" s="40" t="str">
        <f>IFERROR(#REF!/GAMSsternCa!BF30,"")</f>
        <v/>
      </c>
      <c r="BH30" s="40" t="str">
        <f>IFERROR(#REF!/GAMSsternCa!BG30,"")</f>
        <v/>
      </c>
      <c r="BI30" s="40" t="str">
        <f>IFERROR(#REF!/GAMSsternCa!BH30,"")</f>
        <v/>
      </c>
      <c r="BJ30" s="40" t="str">
        <f>IFERROR(#REF!/GAMSsternCa!BI30,"")</f>
        <v/>
      </c>
    </row>
    <row r="31" spans="1:62" x14ac:dyDescent="0.15">
      <c r="A31" t="e">
        <f>#REF!</f>
        <v>#REF!</v>
      </c>
      <c r="B31" t="str">
        <f>GAMSbase!A31</f>
        <v>* ABATEMENT COST</v>
      </c>
      <c r="C31" s="40" t="str">
        <f>IFERROR(#REF!/GAMSsternCa!B31,"")</f>
        <v/>
      </c>
      <c r="D31" s="40" t="str">
        <f>IFERROR(#REF!/GAMSsternCa!C31,"")</f>
        <v/>
      </c>
      <c r="E31" s="40" t="str">
        <f>IFERROR(#REF!/GAMSsternCa!D31,"")</f>
        <v/>
      </c>
      <c r="F31" s="40" t="str">
        <f>IFERROR(#REF!/GAMSsternCa!E31,"")</f>
        <v/>
      </c>
      <c r="G31" s="40" t="str">
        <f>IFERROR(#REF!/GAMSsternCa!F31,"")</f>
        <v/>
      </c>
      <c r="H31" s="40" t="str">
        <f>IFERROR(#REF!/GAMSsternCa!G31,"")</f>
        <v/>
      </c>
      <c r="I31" s="40" t="str">
        <f>IFERROR(#REF!/GAMSsternCa!H31,"")</f>
        <v/>
      </c>
      <c r="J31" s="40" t="str">
        <f>IFERROR(#REF!/GAMSsternCa!I31,"")</f>
        <v/>
      </c>
      <c r="K31" s="40" t="str">
        <f>IFERROR(#REF!/GAMSsternCa!J31,"")</f>
        <v/>
      </c>
      <c r="L31" s="40" t="str">
        <f>IFERROR(#REF!/GAMSsternCa!K31,"")</f>
        <v/>
      </c>
      <c r="M31" s="40" t="str">
        <f>IFERROR(#REF!/GAMSsternCa!L31,"")</f>
        <v/>
      </c>
      <c r="N31" s="40" t="str">
        <f>IFERROR(#REF!/GAMSsternCa!M31,"")</f>
        <v/>
      </c>
      <c r="O31" s="40" t="str">
        <f>IFERROR(#REF!/GAMSsternCa!N31,"")</f>
        <v/>
      </c>
      <c r="P31" s="40" t="str">
        <f>IFERROR(#REF!/GAMSsternCa!O31,"")</f>
        <v/>
      </c>
      <c r="Q31" s="40" t="str">
        <f>IFERROR(#REF!/GAMSsternCa!P31,"")</f>
        <v/>
      </c>
      <c r="R31" s="40" t="str">
        <f>IFERROR(#REF!/GAMSsternCa!Q31,"")</f>
        <v/>
      </c>
      <c r="S31" s="40" t="str">
        <f>IFERROR(#REF!/GAMSsternCa!R31,"")</f>
        <v/>
      </c>
      <c r="T31" s="40" t="str">
        <f>IFERROR(#REF!/GAMSsternCa!S31,"")</f>
        <v/>
      </c>
      <c r="U31" s="40" t="str">
        <f>IFERROR(#REF!/GAMSsternCa!T31,"")</f>
        <v/>
      </c>
      <c r="V31" s="40" t="str">
        <f>IFERROR(#REF!/GAMSsternCa!U31,"")</f>
        <v/>
      </c>
      <c r="W31" s="40" t="str">
        <f>IFERROR(#REF!/GAMSsternCa!V31,"")</f>
        <v/>
      </c>
      <c r="X31" s="40" t="str">
        <f>IFERROR(#REF!/GAMSsternCa!W31,"")</f>
        <v/>
      </c>
      <c r="Y31" s="40" t="str">
        <f>IFERROR(#REF!/GAMSsternCa!X31,"")</f>
        <v/>
      </c>
      <c r="Z31" s="40" t="str">
        <f>IFERROR(#REF!/GAMSsternCa!Y31,"")</f>
        <v/>
      </c>
      <c r="AA31" s="40" t="str">
        <f>IFERROR(#REF!/GAMSsternCa!Z31,"")</f>
        <v/>
      </c>
      <c r="AB31" s="40" t="str">
        <f>IFERROR(#REF!/GAMSsternCa!AA31,"")</f>
        <v/>
      </c>
      <c r="AC31" s="40" t="str">
        <f>IFERROR(#REF!/GAMSsternCa!AB31,"")</f>
        <v/>
      </c>
      <c r="AD31" s="40" t="str">
        <f>IFERROR(#REF!/GAMSsternCa!AC31,"")</f>
        <v/>
      </c>
      <c r="AE31" s="40" t="str">
        <f>IFERROR(#REF!/GAMSsternCa!AD31,"")</f>
        <v/>
      </c>
      <c r="AF31" s="40" t="str">
        <f>IFERROR(#REF!/GAMSsternCa!AE31,"")</f>
        <v/>
      </c>
      <c r="AG31" s="40" t="str">
        <f>IFERROR(#REF!/GAMSsternCa!AF31,"")</f>
        <v/>
      </c>
      <c r="AH31" s="40" t="str">
        <f>IFERROR(#REF!/GAMSsternCa!AG31,"")</f>
        <v/>
      </c>
      <c r="AI31" s="40" t="str">
        <f>IFERROR(#REF!/GAMSsternCa!AH31,"")</f>
        <v/>
      </c>
      <c r="AJ31" s="40" t="str">
        <f>IFERROR(#REF!/GAMSsternCa!AI31,"")</f>
        <v/>
      </c>
      <c r="AK31" s="40" t="str">
        <f>IFERROR(#REF!/GAMSsternCa!AJ31,"")</f>
        <v/>
      </c>
      <c r="AL31" s="40" t="str">
        <f>IFERROR(#REF!/GAMSsternCa!AK31,"")</f>
        <v/>
      </c>
      <c r="AM31" s="40" t="str">
        <f>IFERROR(#REF!/GAMSsternCa!AL31,"")</f>
        <v/>
      </c>
      <c r="AN31" s="40" t="str">
        <f>IFERROR(#REF!/GAMSsternCa!AM31,"")</f>
        <v/>
      </c>
      <c r="AO31" s="40" t="str">
        <f>IFERROR(#REF!/GAMSsternCa!AN31,"")</f>
        <v/>
      </c>
      <c r="AP31" s="40" t="str">
        <f>IFERROR(#REF!/GAMSsternCa!AO31,"")</f>
        <v/>
      </c>
      <c r="AQ31" s="40" t="str">
        <f>IFERROR(#REF!/GAMSsternCa!AP31,"")</f>
        <v/>
      </c>
      <c r="AR31" s="40" t="str">
        <f>IFERROR(#REF!/GAMSsternCa!AQ31,"")</f>
        <v/>
      </c>
      <c r="AS31" s="40" t="str">
        <f>IFERROR(#REF!/GAMSsternCa!AR31,"")</f>
        <v/>
      </c>
      <c r="AT31" s="40" t="str">
        <f>IFERROR(#REF!/GAMSsternCa!AS31,"")</f>
        <v/>
      </c>
      <c r="AU31" s="40" t="str">
        <f>IFERROR(#REF!/GAMSsternCa!AT31,"")</f>
        <v/>
      </c>
      <c r="AV31" s="40" t="str">
        <f>IFERROR(#REF!/GAMSsternCa!AU31,"")</f>
        <v/>
      </c>
      <c r="AW31" s="40" t="str">
        <f>IFERROR(#REF!/GAMSsternCa!AV31,"")</f>
        <v/>
      </c>
      <c r="AX31" s="40" t="str">
        <f>IFERROR(#REF!/GAMSsternCa!AW31,"")</f>
        <v/>
      </c>
      <c r="AY31" s="40" t="str">
        <f>IFERROR(#REF!/GAMSsternCa!AX31,"")</f>
        <v/>
      </c>
      <c r="AZ31" s="40" t="str">
        <f>IFERROR(#REF!/GAMSsternCa!AY31,"")</f>
        <v/>
      </c>
      <c r="BA31" s="40" t="str">
        <f>IFERROR(#REF!/GAMSsternCa!AZ31,"")</f>
        <v/>
      </c>
      <c r="BB31" s="40" t="str">
        <f>IFERROR(#REF!/GAMSsternCa!BA31,"")</f>
        <v/>
      </c>
      <c r="BC31" s="40" t="str">
        <f>IFERROR(#REF!/GAMSsternCa!BB31,"")</f>
        <v/>
      </c>
      <c r="BD31" s="40" t="str">
        <f>IFERROR(#REF!/GAMSsternCa!BC31,"")</f>
        <v/>
      </c>
      <c r="BE31" s="40" t="str">
        <f>IFERROR(#REF!/GAMSsternCa!BD31,"")</f>
        <v/>
      </c>
      <c r="BF31" s="40" t="str">
        <f>IFERROR(#REF!/GAMSsternCa!BE31,"")</f>
        <v/>
      </c>
      <c r="BG31" s="40" t="str">
        <f>IFERROR(#REF!/GAMSsternCa!BF31,"")</f>
        <v/>
      </c>
      <c r="BH31" s="40" t="str">
        <f>IFERROR(#REF!/GAMSsternCa!BG31,"")</f>
        <v/>
      </c>
      <c r="BI31" s="40" t="str">
        <f>IFERROR(#REF!/GAMSsternCa!BH31,"")</f>
        <v/>
      </c>
      <c r="BJ31" s="40" t="str">
        <f>IFERROR(#REF!/GAMSsternCa!BI31,"")</f>
        <v/>
      </c>
    </row>
    <row r="32" spans="1:62" x14ac:dyDescent="0.15">
      <c r="A32" t="e">
        <f>#REF!</f>
        <v>#REF!</v>
      </c>
      <c r="B32" t="str">
        <f>GAMSbase!A32</f>
        <v>Abatement cost function coefficient</v>
      </c>
      <c r="C32" s="40" t="str">
        <f>IFERROR(#REF!/GAMSsternCa!B32,"")</f>
        <v/>
      </c>
      <c r="D32" s="40" t="str">
        <f>IFERROR(#REF!/GAMSsternCa!C32,"")</f>
        <v/>
      </c>
      <c r="E32" s="40" t="str">
        <f>IFERROR(#REF!/GAMSsternCa!D32,"")</f>
        <v/>
      </c>
      <c r="F32" s="40" t="str">
        <f>IFERROR(#REF!/GAMSsternCa!E32,"")</f>
        <v/>
      </c>
      <c r="G32" s="40" t="str">
        <f>IFERROR(#REF!/GAMSsternCa!F32,"")</f>
        <v/>
      </c>
      <c r="H32" s="40" t="str">
        <f>IFERROR(#REF!/GAMSsternCa!G32,"")</f>
        <v/>
      </c>
      <c r="I32" s="40" t="str">
        <f>IFERROR(#REF!/GAMSsternCa!H32,"")</f>
        <v/>
      </c>
      <c r="J32" s="40" t="str">
        <f>IFERROR(#REF!/GAMSsternCa!I32,"")</f>
        <v/>
      </c>
      <c r="K32" s="40" t="str">
        <f>IFERROR(#REF!/GAMSsternCa!J32,"")</f>
        <v/>
      </c>
      <c r="L32" s="40" t="str">
        <f>IFERROR(#REF!/GAMSsternCa!K32,"")</f>
        <v/>
      </c>
      <c r="M32" s="40" t="str">
        <f>IFERROR(#REF!/GAMSsternCa!L32,"")</f>
        <v/>
      </c>
      <c r="N32" s="40" t="str">
        <f>IFERROR(#REF!/GAMSsternCa!M32,"")</f>
        <v/>
      </c>
      <c r="O32" s="40" t="str">
        <f>IFERROR(#REF!/GAMSsternCa!N32,"")</f>
        <v/>
      </c>
      <c r="P32" s="40" t="str">
        <f>IFERROR(#REF!/GAMSsternCa!O32,"")</f>
        <v/>
      </c>
      <c r="Q32" s="40" t="str">
        <f>IFERROR(#REF!/GAMSsternCa!P32,"")</f>
        <v/>
      </c>
      <c r="R32" s="40" t="str">
        <f>IFERROR(#REF!/GAMSsternCa!Q32,"")</f>
        <v/>
      </c>
      <c r="S32" s="40" t="str">
        <f>IFERROR(#REF!/GAMSsternCa!R32,"")</f>
        <v/>
      </c>
      <c r="T32" s="40" t="str">
        <f>IFERROR(#REF!/GAMSsternCa!S32,"")</f>
        <v/>
      </c>
      <c r="U32" s="40" t="str">
        <f>IFERROR(#REF!/GAMSsternCa!T32,"")</f>
        <v/>
      </c>
      <c r="V32" s="40" t="str">
        <f>IFERROR(#REF!/GAMSsternCa!U32,"")</f>
        <v/>
      </c>
      <c r="W32" s="40" t="str">
        <f>IFERROR(#REF!/GAMSsternCa!V32,"")</f>
        <v/>
      </c>
      <c r="X32" s="40" t="str">
        <f>IFERROR(#REF!/GAMSsternCa!W32,"")</f>
        <v/>
      </c>
      <c r="Y32" s="40" t="str">
        <f>IFERROR(#REF!/GAMSsternCa!X32,"")</f>
        <v/>
      </c>
      <c r="Z32" s="40" t="str">
        <f>IFERROR(#REF!/GAMSsternCa!Y32,"")</f>
        <v/>
      </c>
      <c r="AA32" s="40" t="str">
        <f>IFERROR(#REF!/GAMSsternCa!Z32,"")</f>
        <v/>
      </c>
      <c r="AB32" s="40" t="str">
        <f>IFERROR(#REF!/GAMSsternCa!AA32,"")</f>
        <v/>
      </c>
      <c r="AC32" s="40" t="str">
        <f>IFERROR(#REF!/GAMSsternCa!AB32,"")</f>
        <v/>
      </c>
      <c r="AD32" s="40" t="str">
        <f>IFERROR(#REF!/GAMSsternCa!AC32,"")</f>
        <v/>
      </c>
      <c r="AE32" s="40" t="str">
        <f>IFERROR(#REF!/GAMSsternCa!AD32,"")</f>
        <v/>
      </c>
      <c r="AF32" s="40" t="str">
        <f>IFERROR(#REF!/GAMSsternCa!AE32,"")</f>
        <v/>
      </c>
      <c r="AG32" s="40" t="str">
        <f>IFERROR(#REF!/GAMSsternCa!AF32,"")</f>
        <v/>
      </c>
      <c r="AH32" s="40" t="str">
        <f>IFERROR(#REF!/GAMSsternCa!AG32,"")</f>
        <v/>
      </c>
      <c r="AI32" s="40" t="str">
        <f>IFERROR(#REF!/GAMSsternCa!AH32,"")</f>
        <v/>
      </c>
      <c r="AJ32" s="40" t="str">
        <f>IFERROR(#REF!/GAMSsternCa!AI32,"")</f>
        <v/>
      </c>
      <c r="AK32" s="40" t="str">
        <f>IFERROR(#REF!/GAMSsternCa!AJ32,"")</f>
        <v/>
      </c>
      <c r="AL32" s="40" t="str">
        <f>IFERROR(#REF!/GAMSsternCa!AK32,"")</f>
        <v/>
      </c>
      <c r="AM32" s="40" t="str">
        <f>IFERROR(#REF!/GAMSsternCa!AL32,"")</f>
        <v/>
      </c>
      <c r="AN32" s="40" t="str">
        <f>IFERROR(#REF!/GAMSsternCa!AM32,"")</f>
        <v/>
      </c>
      <c r="AO32" s="40" t="str">
        <f>IFERROR(#REF!/GAMSsternCa!AN32,"")</f>
        <v/>
      </c>
      <c r="AP32" s="40" t="str">
        <f>IFERROR(#REF!/GAMSsternCa!AO32,"")</f>
        <v/>
      </c>
      <c r="AQ32" s="40" t="str">
        <f>IFERROR(#REF!/GAMSsternCa!AP32,"")</f>
        <v/>
      </c>
      <c r="AR32" s="40" t="str">
        <f>IFERROR(#REF!/GAMSsternCa!AQ32,"")</f>
        <v/>
      </c>
      <c r="AS32" s="40" t="str">
        <f>IFERROR(#REF!/GAMSsternCa!AR32,"")</f>
        <v/>
      </c>
      <c r="AT32" s="40" t="str">
        <f>IFERROR(#REF!/GAMSsternCa!AS32,"")</f>
        <v/>
      </c>
      <c r="AU32" s="40" t="str">
        <f>IFERROR(#REF!/GAMSsternCa!AT32,"")</f>
        <v/>
      </c>
      <c r="AV32" s="40" t="str">
        <f>IFERROR(#REF!/GAMSsternCa!AU32,"")</f>
        <v/>
      </c>
      <c r="AW32" s="40" t="str">
        <f>IFERROR(#REF!/GAMSsternCa!AV32,"")</f>
        <v/>
      </c>
      <c r="AX32" s="40" t="str">
        <f>IFERROR(#REF!/GAMSsternCa!AW32,"")</f>
        <v/>
      </c>
      <c r="AY32" s="40" t="str">
        <f>IFERROR(#REF!/GAMSsternCa!AX32,"")</f>
        <v/>
      </c>
      <c r="AZ32" s="40" t="str">
        <f>IFERROR(#REF!/GAMSsternCa!AY32,"")</f>
        <v/>
      </c>
      <c r="BA32" s="40" t="str">
        <f>IFERROR(#REF!/GAMSsternCa!AZ32,"")</f>
        <v/>
      </c>
      <c r="BB32" s="40" t="str">
        <f>IFERROR(#REF!/GAMSsternCa!BA32,"")</f>
        <v/>
      </c>
      <c r="BC32" s="40" t="str">
        <f>IFERROR(#REF!/GAMSsternCa!BB32,"")</f>
        <v/>
      </c>
      <c r="BD32" s="40" t="str">
        <f>IFERROR(#REF!/GAMSsternCa!BC32,"")</f>
        <v/>
      </c>
      <c r="BE32" s="40" t="str">
        <f>IFERROR(#REF!/GAMSsternCa!BD32,"")</f>
        <v/>
      </c>
      <c r="BF32" s="40" t="str">
        <f>IFERROR(#REF!/GAMSsternCa!BE32,"")</f>
        <v/>
      </c>
      <c r="BG32" s="40" t="str">
        <f>IFERROR(#REF!/GAMSsternCa!BF32,"")</f>
        <v/>
      </c>
      <c r="BH32" s="40" t="str">
        <f>IFERROR(#REF!/GAMSsternCa!BG32,"")</f>
        <v/>
      </c>
      <c r="BI32" s="40" t="str">
        <f>IFERROR(#REF!/GAMSsternCa!BH32,"")</f>
        <v/>
      </c>
      <c r="BJ32" s="40" t="str">
        <f>IFERROR(#REF!/GAMSsternCa!BI32,"")</f>
        <v/>
      </c>
    </row>
    <row r="33" spans="1:62" x14ac:dyDescent="0.1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IFERROR(#REF!/GAMSsternCa!B33,"")</f>
        <v/>
      </c>
      <c r="D33" s="40" t="str">
        <f>IFERROR(#REF!/GAMSsternCa!C33,"")</f>
        <v/>
      </c>
      <c r="E33" s="40" t="str">
        <f>IFERROR(#REF!/GAMSsternCa!D33,"")</f>
        <v/>
      </c>
      <c r="F33" s="40" t="str">
        <f>IFERROR(#REF!/GAMSsternCa!E33,"")</f>
        <v/>
      </c>
      <c r="G33" s="40" t="str">
        <f>IFERROR(#REF!/GAMSsternCa!F33,"")</f>
        <v/>
      </c>
      <c r="H33" s="40" t="str">
        <f>IFERROR(#REF!/GAMSsternCa!G33,"")</f>
        <v/>
      </c>
      <c r="I33" s="40" t="str">
        <f>IFERROR(#REF!/GAMSsternCa!H33,"")</f>
        <v/>
      </c>
      <c r="J33" s="40" t="str">
        <f>IFERROR(#REF!/GAMSsternCa!I33,"")</f>
        <v/>
      </c>
      <c r="K33" s="40" t="str">
        <f>IFERROR(#REF!/GAMSsternCa!J33,"")</f>
        <v/>
      </c>
      <c r="L33" s="40" t="str">
        <f>IFERROR(#REF!/GAMSsternCa!K33,"")</f>
        <v/>
      </c>
      <c r="M33" s="40" t="str">
        <f>IFERROR(#REF!/GAMSsternCa!L33,"")</f>
        <v/>
      </c>
      <c r="N33" s="40" t="str">
        <f>IFERROR(#REF!/GAMSsternCa!M33,"")</f>
        <v/>
      </c>
      <c r="O33" s="40" t="str">
        <f>IFERROR(#REF!/GAMSsternCa!N33,"")</f>
        <v/>
      </c>
      <c r="P33" s="40" t="str">
        <f>IFERROR(#REF!/GAMSsternCa!O33,"")</f>
        <v/>
      </c>
      <c r="Q33" s="40" t="str">
        <f>IFERROR(#REF!/GAMSsternCa!P33,"")</f>
        <v/>
      </c>
      <c r="R33" s="40" t="str">
        <f>IFERROR(#REF!/GAMSsternCa!Q33,"")</f>
        <v/>
      </c>
      <c r="S33" s="40" t="str">
        <f>IFERROR(#REF!/GAMSsternCa!R33,"")</f>
        <v/>
      </c>
      <c r="T33" s="40" t="str">
        <f>IFERROR(#REF!/GAMSsternCa!S33,"")</f>
        <v/>
      </c>
      <c r="U33" s="40" t="str">
        <f>IFERROR(#REF!/GAMSsternCa!T33,"")</f>
        <v/>
      </c>
      <c r="V33" s="40" t="str">
        <f>IFERROR(#REF!/GAMSsternCa!U33,"")</f>
        <v/>
      </c>
      <c r="W33" s="40" t="str">
        <f>IFERROR(#REF!/GAMSsternCa!V33,"")</f>
        <v/>
      </c>
      <c r="X33" s="40" t="str">
        <f>IFERROR(#REF!/GAMSsternCa!W33,"")</f>
        <v/>
      </c>
      <c r="Y33" s="40" t="str">
        <f>IFERROR(#REF!/GAMSsternCa!X33,"")</f>
        <v/>
      </c>
      <c r="Z33" s="40" t="str">
        <f>IFERROR(#REF!/GAMSsternCa!Y33,"")</f>
        <v/>
      </c>
      <c r="AA33" s="40" t="str">
        <f>IFERROR(#REF!/GAMSsternCa!Z33,"")</f>
        <v/>
      </c>
      <c r="AB33" s="40" t="str">
        <f>IFERROR(#REF!/GAMSsternCa!AA33,"")</f>
        <v/>
      </c>
      <c r="AC33" s="40" t="str">
        <f>IFERROR(#REF!/GAMSsternCa!AB33,"")</f>
        <v/>
      </c>
      <c r="AD33" s="40" t="str">
        <f>IFERROR(#REF!/GAMSsternCa!AC33,"")</f>
        <v/>
      </c>
      <c r="AE33" s="40" t="str">
        <f>IFERROR(#REF!/GAMSsternCa!AD33,"")</f>
        <v/>
      </c>
      <c r="AF33" s="40" t="str">
        <f>IFERROR(#REF!/GAMSsternCa!AE33,"")</f>
        <v/>
      </c>
      <c r="AG33" s="40" t="str">
        <f>IFERROR(#REF!/GAMSsternCa!AF33,"")</f>
        <v/>
      </c>
      <c r="AH33" s="40" t="str">
        <f>IFERROR(#REF!/GAMSsternCa!AG33,"")</f>
        <v/>
      </c>
      <c r="AI33" s="40" t="str">
        <f>IFERROR(#REF!/GAMSsternCa!AH33,"")</f>
        <v/>
      </c>
      <c r="AJ33" s="40" t="str">
        <f>IFERROR(#REF!/GAMSsternCa!AI33,"")</f>
        <v/>
      </c>
      <c r="AK33" s="40" t="str">
        <f>IFERROR(#REF!/GAMSsternCa!AJ33,"")</f>
        <v/>
      </c>
      <c r="AL33" s="40" t="str">
        <f>IFERROR(#REF!/GAMSsternCa!AK33,"")</f>
        <v/>
      </c>
      <c r="AM33" s="40" t="str">
        <f>IFERROR(#REF!/GAMSsternCa!AL33,"")</f>
        <v/>
      </c>
      <c r="AN33" s="40" t="str">
        <f>IFERROR(#REF!/GAMSsternCa!AM33,"")</f>
        <v/>
      </c>
      <c r="AO33" s="40" t="str">
        <f>IFERROR(#REF!/GAMSsternCa!AN33,"")</f>
        <v/>
      </c>
      <c r="AP33" s="40" t="str">
        <f>IFERROR(#REF!/GAMSsternCa!AO33,"")</f>
        <v/>
      </c>
      <c r="AQ33" s="40" t="str">
        <f>IFERROR(#REF!/GAMSsternCa!AP33,"")</f>
        <v/>
      </c>
      <c r="AR33" s="40" t="str">
        <f>IFERROR(#REF!/GAMSsternCa!AQ33,"")</f>
        <v/>
      </c>
      <c r="AS33" s="40" t="str">
        <f>IFERROR(#REF!/GAMSsternCa!AR33,"")</f>
        <v/>
      </c>
      <c r="AT33" s="40" t="str">
        <f>IFERROR(#REF!/GAMSsternCa!AS33,"")</f>
        <v/>
      </c>
      <c r="AU33" s="40" t="str">
        <f>IFERROR(#REF!/GAMSsternCa!AT33,"")</f>
        <v/>
      </c>
      <c r="AV33" s="40" t="str">
        <f>IFERROR(#REF!/GAMSsternCa!AU33,"")</f>
        <v/>
      </c>
      <c r="AW33" s="40" t="str">
        <f>IFERROR(#REF!/GAMSsternCa!AV33,"")</f>
        <v/>
      </c>
      <c r="AX33" s="40" t="str">
        <f>IFERROR(#REF!/GAMSsternCa!AW33,"")</f>
        <v/>
      </c>
      <c r="AY33" s="40" t="str">
        <f>IFERROR(#REF!/GAMSsternCa!AX33,"")</f>
        <v/>
      </c>
      <c r="AZ33" s="40" t="str">
        <f>IFERROR(#REF!/GAMSsternCa!AY33,"")</f>
        <v/>
      </c>
      <c r="BA33" s="40" t="str">
        <f>IFERROR(#REF!/GAMSsternCa!AZ33,"")</f>
        <v/>
      </c>
      <c r="BB33" s="40" t="str">
        <f>IFERROR(#REF!/GAMSsternCa!BA33,"")</f>
        <v/>
      </c>
      <c r="BC33" s="40" t="str">
        <f>IFERROR(#REF!/GAMSsternCa!BB33,"")</f>
        <v/>
      </c>
      <c r="BD33" s="40" t="str">
        <f>IFERROR(#REF!/GAMSsternCa!BC33,"")</f>
        <v/>
      </c>
      <c r="BE33" s="40" t="str">
        <f>IFERROR(#REF!/GAMSsternCa!BD33,"")</f>
        <v/>
      </c>
      <c r="BF33" s="40" t="str">
        <f>IFERROR(#REF!/GAMSsternCa!BE33,"")</f>
        <v/>
      </c>
      <c r="BG33" s="40" t="str">
        <f>IFERROR(#REF!/GAMSsternCa!BF33,"")</f>
        <v/>
      </c>
      <c r="BH33" s="40" t="str">
        <f>IFERROR(#REF!/GAMSsternCa!BG33,"")</f>
        <v/>
      </c>
      <c r="BI33" s="40" t="str">
        <f>IFERROR(#REF!/GAMSsternCa!BH33,"")</f>
        <v/>
      </c>
      <c r="BJ33" s="40" t="str">
        <f>IFERROR(#REF!/GAMSsternCa!BI33,"")</f>
        <v/>
      </c>
    </row>
    <row r="34" spans="1:62" x14ac:dyDescent="0.1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IFERROR(#REF!/GAMSsternCa!B34,"")</f>
        <v/>
      </c>
      <c r="D34" s="40" t="str">
        <f>IFERROR(#REF!/GAMSsternCa!C34,"")</f>
        <v/>
      </c>
      <c r="E34" s="40" t="str">
        <f>IFERROR(#REF!/GAMSsternCa!D34,"")</f>
        <v/>
      </c>
      <c r="F34" s="40" t="str">
        <f>IFERROR(#REF!/GAMSsternCa!E34,"")</f>
        <v/>
      </c>
      <c r="G34" s="40" t="str">
        <f>IFERROR(#REF!/GAMSsternCa!F34,"")</f>
        <v/>
      </c>
      <c r="H34" s="40" t="str">
        <f>IFERROR(#REF!/GAMSsternCa!G34,"")</f>
        <v/>
      </c>
      <c r="I34" s="40" t="str">
        <f>IFERROR(#REF!/GAMSsternCa!H34,"")</f>
        <v/>
      </c>
      <c r="J34" s="40" t="str">
        <f>IFERROR(#REF!/GAMSsternCa!I34,"")</f>
        <v/>
      </c>
      <c r="K34" s="40" t="str">
        <f>IFERROR(#REF!/GAMSsternCa!J34,"")</f>
        <v/>
      </c>
      <c r="L34" s="40" t="str">
        <f>IFERROR(#REF!/GAMSsternCa!K34,"")</f>
        <v/>
      </c>
      <c r="M34" s="40" t="str">
        <f>IFERROR(#REF!/GAMSsternCa!L34,"")</f>
        <v/>
      </c>
      <c r="N34" s="40" t="str">
        <f>IFERROR(#REF!/GAMSsternCa!M34,"")</f>
        <v/>
      </c>
      <c r="O34" s="40" t="str">
        <f>IFERROR(#REF!/GAMSsternCa!N34,"")</f>
        <v/>
      </c>
      <c r="P34" s="40" t="str">
        <f>IFERROR(#REF!/GAMSsternCa!O34,"")</f>
        <v/>
      </c>
      <c r="Q34" s="40" t="str">
        <f>IFERROR(#REF!/GAMSsternCa!P34,"")</f>
        <v/>
      </c>
      <c r="R34" s="40" t="str">
        <f>IFERROR(#REF!/GAMSsternCa!Q34,"")</f>
        <v/>
      </c>
      <c r="S34" s="40" t="str">
        <f>IFERROR(#REF!/GAMSsternCa!R34,"")</f>
        <v/>
      </c>
      <c r="T34" s="40" t="str">
        <f>IFERROR(#REF!/GAMSsternCa!S34,"")</f>
        <v/>
      </c>
      <c r="U34" s="40" t="str">
        <f>IFERROR(#REF!/GAMSsternCa!T34,"")</f>
        <v/>
      </c>
      <c r="V34" s="40" t="str">
        <f>IFERROR(#REF!/GAMSsternCa!U34,"")</f>
        <v/>
      </c>
      <c r="W34" s="40" t="str">
        <f>IFERROR(#REF!/GAMSsternCa!V34,"")</f>
        <v/>
      </c>
      <c r="X34" s="40" t="str">
        <f>IFERROR(#REF!/GAMSsternCa!W34,"")</f>
        <v/>
      </c>
      <c r="Y34" s="40" t="str">
        <f>IFERROR(#REF!/GAMSsternCa!X34,"")</f>
        <v/>
      </c>
      <c r="Z34" s="40" t="str">
        <f>IFERROR(#REF!/GAMSsternCa!Y34,"")</f>
        <v/>
      </c>
      <c r="AA34" s="40" t="str">
        <f>IFERROR(#REF!/GAMSsternCa!Z34,"")</f>
        <v/>
      </c>
      <c r="AB34" s="40" t="str">
        <f>IFERROR(#REF!/GAMSsternCa!AA34,"")</f>
        <v/>
      </c>
      <c r="AC34" s="40" t="str">
        <f>IFERROR(#REF!/GAMSsternCa!AB34,"")</f>
        <v/>
      </c>
      <c r="AD34" s="40" t="str">
        <f>IFERROR(#REF!/GAMSsternCa!AC34,"")</f>
        <v/>
      </c>
      <c r="AE34" s="40" t="str">
        <f>IFERROR(#REF!/GAMSsternCa!AD34,"")</f>
        <v/>
      </c>
      <c r="AF34" s="40" t="str">
        <f>IFERROR(#REF!/GAMSsternCa!AE34,"")</f>
        <v/>
      </c>
      <c r="AG34" s="40" t="str">
        <f>IFERROR(#REF!/GAMSsternCa!AF34,"")</f>
        <v/>
      </c>
      <c r="AH34" s="40" t="str">
        <f>IFERROR(#REF!/GAMSsternCa!AG34,"")</f>
        <v/>
      </c>
      <c r="AI34" s="40" t="str">
        <f>IFERROR(#REF!/GAMSsternCa!AH34,"")</f>
        <v/>
      </c>
      <c r="AJ34" s="40" t="str">
        <f>IFERROR(#REF!/GAMSsternCa!AI34,"")</f>
        <v/>
      </c>
      <c r="AK34" s="40" t="str">
        <f>IFERROR(#REF!/GAMSsternCa!AJ34,"")</f>
        <v/>
      </c>
      <c r="AL34" s="40" t="str">
        <f>IFERROR(#REF!/GAMSsternCa!AK34,"")</f>
        <v/>
      </c>
      <c r="AM34" s="40" t="str">
        <f>IFERROR(#REF!/GAMSsternCa!AL34,"")</f>
        <v/>
      </c>
      <c r="AN34" s="40" t="str">
        <f>IFERROR(#REF!/GAMSsternCa!AM34,"")</f>
        <v/>
      </c>
      <c r="AO34" s="40" t="str">
        <f>IFERROR(#REF!/GAMSsternCa!AN34,"")</f>
        <v/>
      </c>
      <c r="AP34" s="40" t="str">
        <f>IFERROR(#REF!/GAMSsternCa!AO34,"")</f>
        <v/>
      </c>
      <c r="AQ34" s="40" t="str">
        <f>IFERROR(#REF!/GAMSsternCa!AP34,"")</f>
        <v/>
      </c>
      <c r="AR34" s="40" t="str">
        <f>IFERROR(#REF!/GAMSsternCa!AQ34,"")</f>
        <v/>
      </c>
      <c r="AS34" s="40" t="str">
        <f>IFERROR(#REF!/GAMSsternCa!AR34,"")</f>
        <v/>
      </c>
      <c r="AT34" s="40" t="str">
        <f>IFERROR(#REF!/GAMSsternCa!AS34,"")</f>
        <v/>
      </c>
      <c r="AU34" s="40" t="str">
        <f>IFERROR(#REF!/GAMSsternCa!AT34,"")</f>
        <v/>
      </c>
      <c r="AV34" s="40" t="str">
        <f>IFERROR(#REF!/GAMSsternCa!AU34,"")</f>
        <v/>
      </c>
      <c r="AW34" s="40" t="str">
        <f>IFERROR(#REF!/GAMSsternCa!AV34,"")</f>
        <v/>
      </c>
      <c r="AX34" s="40" t="str">
        <f>IFERROR(#REF!/GAMSsternCa!AW34,"")</f>
        <v/>
      </c>
      <c r="AY34" s="40" t="str">
        <f>IFERROR(#REF!/GAMSsternCa!AX34,"")</f>
        <v/>
      </c>
      <c r="AZ34" s="40" t="str">
        <f>IFERROR(#REF!/GAMSsternCa!AY34,"")</f>
        <v/>
      </c>
      <c r="BA34" s="40" t="str">
        <f>IFERROR(#REF!/GAMSsternCa!AZ34,"")</f>
        <v/>
      </c>
      <c r="BB34" s="40" t="str">
        <f>IFERROR(#REF!/GAMSsternCa!BA34,"")</f>
        <v/>
      </c>
      <c r="BC34" s="40" t="str">
        <f>IFERROR(#REF!/GAMSsternCa!BB34,"")</f>
        <v/>
      </c>
      <c r="BD34" s="40" t="str">
        <f>IFERROR(#REF!/GAMSsternCa!BC34,"")</f>
        <v/>
      </c>
      <c r="BE34" s="40" t="str">
        <f>IFERROR(#REF!/GAMSsternCa!BD34,"")</f>
        <v/>
      </c>
      <c r="BF34" s="40" t="str">
        <f>IFERROR(#REF!/GAMSsternCa!BE34,"")</f>
        <v/>
      </c>
      <c r="BG34" s="40" t="str">
        <f>IFERROR(#REF!/GAMSsternCa!BF34,"")</f>
        <v/>
      </c>
      <c r="BH34" s="40" t="str">
        <f>IFERROR(#REF!/GAMSsternCa!BG34,"")</f>
        <v/>
      </c>
      <c r="BI34" s="40" t="str">
        <f>IFERROR(#REF!/GAMSsternCa!BH34,"")</f>
        <v/>
      </c>
      <c r="BJ34" s="40" t="str">
        <f>IFERROR(#REF!/GAMSsternCa!BI34,"")</f>
        <v/>
      </c>
    </row>
    <row r="35" spans="1:62" x14ac:dyDescent="0.15">
      <c r="A35" t="e">
        <f>#REF!</f>
        <v>#REF!</v>
      </c>
      <c r="B35" t="str">
        <f>GAMSbase!A35</f>
        <v>Ratio of Asymptotic to Initial Backstop Price</v>
      </c>
      <c r="C35" s="40" t="str">
        <f>IFERROR(#REF!/GAMSsternCa!B35,"")</f>
        <v/>
      </c>
      <c r="D35" s="40" t="str">
        <f>IFERROR(#REF!/GAMSsternCa!C35,"")</f>
        <v/>
      </c>
      <c r="E35" s="40" t="str">
        <f>IFERROR(#REF!/GAMSsternCa!D35,"")</f>
        <v/>
      </c>
      <c r="F35" s="40" t="str">
        <f>IFERROR(#REF!/GAMSsternCa!E35,"")</f>
        <v/>
      </c>
      <c r="G35" s="40" t="str">
        <f>IFERROR(#REF!/GAMSsternCa!F35,"")</f>
        <v/>
      </c>
      <c r="H35" s="40" t="str">
        <f>IFERROR(#REF!/GAMSsternCa!G35,"")</f>
        <v/>
      </c>
      <c r="I35" s="40" t="str">
        <f>IFERROR(#REF!/GAMSsternCa!H35,"")</f>
        <v/>
      </c>
      <c r="J35" s="40" t="str">
        <f>IFERROR(#REF!/GAMSsternCa!I35,"")</f>
        <v/>
      </c>
      <c r="K35" s="40" t="str">
        <f>IFERROR(#REF!/GAMSsternCa!J35,"")</f>
        <v/>
      </c>
      <c r="L35" s="40" t="str">
        <f>IFERROR(#REF!/GAMSsternCa!K35,"")</f>
        <v/>
      </c>
      <c r="M35" s="40" t="str">
        <f>IFERROR(#REF!/GAMSsternCa!L35,"")</f>
        <v/>
      </c>
      <c r="N35" s="40" t="str">
        <f>IFERROR(#REF!/GAMSsternCa!M35,"")</f>
        <v/>
      </c>
      <c r="O35" s="40" t="str">
        <f>IFERROR(#REF!/GAMSsternCa!N35,"")</f>
        <v/>
      </c>
      <c r="P35" s="40" t="str">
        <f>IFERROR(#REF!/GAMSsternCa!O35,"")</f>
        <v/>
      </c>
      <c r="Q35" s="40" t="str">
        <f>IFERROR(#REF!/GAMSsternCa!P35,"")</f>
        <v/>
      </c>
      <c r="R35" s="40" t="str">
        <f>IFERROR(#REF!/GAMSsternCa!Q35,"")</f>
        <v/>
      </c>
      <c r="S35" s="40" t="str">
        <f>IFERROR(#REF!/GAMSsternCa!R35,"")</f>
        <v/>
      </c>
      <c r="T35" s="40" t="str">
        <f>IFERROR(#REF!/GAMSsternCa!S35,"")</f>
        <v/>
      </c>
      <c r="U35" s="40" t="str">
        <f>IFERROR(#REF!/GAMSsternCa!T35,"")</f>
        <v/>
      </c>
      <c r="V35" s="40" t="str">
        <f>IFERROR(#REF!/GAMSsternCa!U35,"")</f>
        <v/>
      </c>
      <c r="W35" s="40" t="str">
        <f>IFERROR(#REF!/GAMSsternCa!V35,"")</f>
        <v/>
      </c>
      <c r="X35" s="40" t="str">
        <f>IFERROR(#REF!/GAMSsternCa!W35,"")</f>
        <v/>
      </c>
      <c r="Y35" s="40" t="str">
        <f>IFERROR(#REF!/GAMSsternCa!X35,"")</f>
        <v/>
      </c>
      <c r="Z35" s="40" t="str">
        <f>IFERROR(#REF!/GAMSsternCa!Y35,"")</f>
        <v/>
      </c>
      <c r="AA35" s="40" t="str">
        <f>IFERROR(#REF!/GAMSsternCa!Z35,"")</f>
        <v/>
      </c>
      <c r="AB35" s="40" t="str">
        <f>IFERROR(#REF!/GAMSsternCa!AA35,"")</f>
        <v/>
      </c>
      <c r="AC35" s="40" t="str">
        <f>IFERROR(#REF!/GAMSsternCa!AB35,"")</f>
        <v/>
      </c>
      <c r="AD35" s="40" t="str">
        <f>IFERROR(#REF!/GAMSsternCa!AC35,"")</f>
        <v/>
      </c>
      <c r="AE35" s="40" t="str">
        <f>IFERROR(#REF!/GAMSsternCa!AD35,"")</f>
        <v/>
      </c>
      <c r="AF35" s="40" t="str">
        <f>IFERROR(#REF!/GAMSsternCa!AE35,"")</f>
        <v/>
      </c>
      <c r="AG35" s="40" t="str">
        <f>IFERROR(#REF!/GAMSsternCa!AF35,"")</f>
        <v/>
      </c>
      <c r="AH35" s="40" t="str">
        <f>IFERROR(#REF!/GAMSsternCa!AG35,"")</f>
        <v/>
      </c>
      <c r="AI35" s="40" t="str">
        <f>IFERROR(#REF!/GAMSsternCa!AH35,"")</f>
        <v/>
      </c>
      <c r="AJ35" s="40" t="str">
        <f>IFERROR(#REF!/GAMSsternCa!AI35,"")</f>
        <v/>
      </c>
      <c r="AK35" s="40" t="str">
        <f>IFERROR(#REF!/GAMSsternCa!AJ35,"")</f>
        <v/>
      </c>
      <c r="AL35" s="40" t="str">
        <f>IFERROR(#REF!/GAMSsternCa!AK35,"")</f>
        <v/>
      </c>
      <c r="AM35" s="40" t="str">
        <f>IFERROR(#REF!/GAMSsternCa!AL35,"")</f>
        <v/>
      </c>
      <c r="AN35" s="40" t="str">
        <f>IFERROR(#REF!/GAMSsternCa!AM35,"")</f>
        <v/>
      </c>
      <c r="AO35" s="40" t="str">
        <f>IFERROR(#REF!/GAMSsternCa!AN35,"")</f>
        <v/>
      </c>
      <c r="AP35" s="40" t="str">
        <f>IFERROR(#REF!/GAMSsternCa!AO35,"")</f>
        <v/>
      </c>
      <c r="AQ35" s="40" t="str">
        <f>IFERROR(#REF!/GAMSsternCa!AP35,"")</f>
        <v/>
      </c>
      <c r="AR35" s="40" t="str">
        <f>IFERROR(#REF!/GAMSsternCa!AQ35,"")</f>
        <v/>
      </c>
      <c r="AS35" s="40" t="str">
        <f>IFERROR(#REF!/GAMSsternCa!AR35,"")</f>
        <v/>
      </c>
      <c r="AT35" s="40" t="str">
        <f>IFERROR(#REF!/GAMSsternCa!AS35,"")</f>
        <v/>
      </c>
      <c r="AU35" s="40" t="str">
        <f>IFERROR(#REF!/GAMSsternCa!AT35,"")</f>
        <v/>
      </c>
      <c r="AV35" s="40" t="str">
        <f>IFERROR(#REF!/GAMSsternCa!AU35,"")</f>
        <v/>
      </c>
      <c r="AW35" s="40" t="str">
        <f>IFERROR(#REF!/GAMSsternCa!AV35,"")</f>
        <v/>
      </c>
      <c r="AX35" s="40" t="str">
        <f>IFERROR(#REF!/GAMSsternCa!AW35,"")</f>
        <v/>
      </c>
      <c r="AY35" s="40" t="str">
        <f>IFERROR(#REF!/GAMSsternCa!AX35,"")</f>
        <v/>
      </c>
      <c r="AZ35" s="40" t="str">
        <f>IFERROR(#REF!/GAMSsternCa!AY35,"")</f>
        <v/>
      </c>
      <c r="BA35" s="40" t="str">
        <f>IFERROR(#REF!/GAMSsternCa!AZ35,"")</f>
        <v/>
      </c>
      <c r="BB35" s="40" t="str">
        <f>IFERROR(#REF!/GAMSsternCa!BA35,"")</f>
        <v/>
      </c>
      <c r="BC35" s="40" t="str">
        <f>IFERROR(#REF!/GAMSsternCa!BB35,"")</f>
        <v/>
      </c>
      <c r="BD35" s="40" t="str">
        <f>IFERROR(#REF!/GAMSsternCa!BC35,"")</f>
        <v/>
      </c>
      <c r="BE35" s="40" t="str">
        <f>IFERROR(#REF!/GAMSsternCa!BD35,"")</f>
        <v/>
      </c>
      <c r="BF35" s="40" t="str">
        <f>IFERROR(#REF!/GAMSsternCa!BE35,"")</f>
        <v/>
      </c>
      <c r="BG35" s="40" t="str">
        <f>IFERROR(#REF!/GAMSsternCa!BF35,"")</f>
        <v/>
      </c>
      <c r="BH35" s="40" t="str">
        <f>IFERROR(#REF!/GAMSsternCa!BG35,"")</f>
        <v/>
      </c>
      <c r="BI35" s="40" t="str">
        <f>IFERROR(#REF!/GAMSsternCa!BH35,"")</f>
        <v/>
      </c>
      <c r="BJ35" s="40" t="str">
        <f>IFERROR(#REF!/GAMSsternCa!BI35,"")</f>
        <v/>
      </c>
    </row>
    <row r="36" spans="1:62" x14ac:dyDescent="0.15">
      <c r="A36" t="e">
        <f>#REF!</f>
        <v>#REF!</v>
      </c>
      <c r="B36" t="str">
        <f>GAMSbase!A36</f>
        <v>Decline Rate of Backstop Price (per period)</v>
      </c>
      <c r="C36" s="40" t="str">
        <f>IFERROR(#REF!/GAMSsternCa!B36,"")</f>
        <v/>
      </c>
      <c r="D36" s="40" t="str">
        <f>IFERROR(#REF!/GAMSsternCa!C36,"")</f>
        <v/>
      </c>
      <c r="E36" s="40" t="str">
        <f>IFERROR(#REF!/GAMSsternCa!D36,"")</f>
        <v/>
      </c>
      <c r="F36" s="40" t="str">
        <f>IFERROR(#REF!/GAMSsternCa!E36,"")</f>
        <v/>
      </c>
      <c r="G36" s="40" t="str">
        <f>IFERROR(#REF!/GAMSsternCa!F36,"")</f>
        <v/>
      </c>
      <c r="H36" s="40" t="str">
        <f>IFERROR(#REF!/GAMSsternCa!G36,"")</f>
        <v/>
      </c>
      <c r="I36" s="40" t="str">
        <f>IFERROR(#REF!/GAMSsternCa!H36,"")</f>
        <v/>
      </c>
      <c r="J36" s="40" t="str">
        <f>IFERROR(#REF!/GAMSsternCa!I36,"")</f>
        <v/>
      </c>
      <c r="K36" s="40" t="str">
        <f>IFERROR(#REF!/GAMSsternCa!J36,"")</f>
        <v/>
      </c>
      <c r="L36" s="40" t="str">
        <f>IFERROR(#REF!/GAMSsternCa!K36,"")</f>
        <v/>
      </c>
      <c r="M36" s="40" t="str">
        <f>IFERROR(#REF!/GAMSsternCa!L36,"")</f>
        <v/>
      </c>
      <c r="N36" s="40" t="str">
        <f>IFERROR(#REF!/GAMSsternCa!M36,"")</f>
        <v/>
      </c>
      <c r="O36" s="40" t="str">
        <f>IFERROR(#REF!/GAMSsternCa!N36,"")</f>
        <v/>
      </c>
      <c r="P36" s="40" t="str">
        <f>IFERROR(#REF!/GAMSsternCa!O36,"")</f>
        <v/>
      </c>
      <c r="Q36" s="40" t="str">
        <f>IFERROR(#REF!/GAMSsternCa!P36,"")</f>
        <v/>
      </c>
      <c r="R36" s="40" t="str">
        <f>IFERROR(#REF!/GAMSsternCa!Q36,"")</f>
        <v/>
      </c>
      <c r="S36" s="40" t="str">
        <f>IFERROR(#REF!/GAMSsternCa!R36,"")</f>
        <v/>
      </c>
      <c r="T36" s="40" t="str">
        <f>IFERROR(#REF!/GAMSsternCa!S36,"")</f>
        <v/>
      </c>
      <c r="U36" s="40" t="str">
        <f>IFERROR(#REF!/GAMSsternCa!T36,"")</f>
        <v/>
      </c>
      <c r="V36" s="40" t="str">
        <f>IFERROR(#REF!/GAMSsternCa!U36,"")</f>
        <v/>
      </c>
      <c r="W36" s="40" t="str">
        <f>IFERROR(#REF!/GAMSsternCa!V36,"")</f>
        <v/>
      </c>
      <c r="X36" s="40" t="str">
        <f>IFERROR(#REF!/GAMSsternCa!W36,"")</f>
        <v/>
      </c>
      <c r="Y36" s="40" t="str">
        <f>IFERROR(#REF!/GAMSsternCa!X36,"")</f>
        <v/>
      </c>
      <c r="Z36" s="40" t="str">
        <f>IFERROR(#REF!/GAMSsternCa!Y36,"")</f>
        <v/>
      </c>
      <c r="AA36" s="40" t="str">
        <f>IFERROR(#REF!/GAMSsternCa!Z36,"")</f>
        <v/>
      </c>
      <c r="AB36" s="40" t="str">
        <f>IFERROR(#REF!/GAMSsternCa!AA36,"")</f>
        <v/>
      </c>
      <c r="AC36" s="40" t="str">
        <f>IFERROR(#REF!/GAMSsternCa!AB36,"")</f>
        <v/>
      </c>
      <c r="AD36" s="40" t="str">
        <f>IFERROR(#REF!/GAMSsternCa!AC36,"")</f>
        <v/>
      </c>
      <c r="AE36" s="40" t="str">
        <f>IFERROR(#REF!/GAMSsternCa!AD36,"")</f>
        <v/>
      </c>
      <c r="AF36" s="40" t="str">
        <f>IFERROR(#REF!/GAMSsternCa!AE36,"")</f>
        <v/>
      </c>
      <c r="AG36" s="40" t="str">
        <f>IFERROR(#REF!/GAMSsternCa!AF36,"")</f>
        <v/>
      </c>
      <c r="AH36" s="40" t="str">
        <f>IFERROR(#REF!/GAMSsternCa!AG36,"")</f>
        <v/>
      </c>
      <c r="AI36" s="40" t="str">
        <f>IFERROR(#REF!/GAMSsternCa!AH36,"")</f>
        <v/>
      </c>
      <c r="AJ36" s="40" t="str">
        <f>IFERROR(#REF!/GAMSsternCa!AI36,"")</f>
        <v/>
      </c>
      <c r="AK36" s="40" t="str">
        <f>IFERROR(#REF!/GAMSsternCa!AJ36,"")</f>
        <v/>
      </c>
      <c r="AL36" s="40" t="str">
        <f>IFERROR(#REF!/GAMSsternCa!AK36,"")</f>
        <v/>
      </c>
      <c r="AM36" s="40" t="str">
        <f>IFERROR(#REF!/GAMSsternCa!AL36,"")</f>
        <v/>
      </c>
      <c r="AN36" s="40" t="str">
        <f>IFERROR(#REF!/GAMSsternCa!AM36,"")</f>
        <v/>
      </c>
      <c r="AO36" s="40" t="str">
        <f>IFERROR(#REF!/GAMSsternCa!AN36,"")</f>
        <v/>
      </c>
      <c r="AP36" s="40" t="str">
        <f>IFERROR(#REF!/GAMSsternCa!AO36,"")</f>
        <v/>
      </c>
      <c r="AQ36" s="40" t="str">
        <f>IFERROR(#REF!/GAMSsternCa!AP36,"")</f>
        <v/>
      </c>
      <c r="AR36" s="40" t="str">
        <f>IFERROR(#REF!/GAMSsternCa!AQ36,"")</f>
        <v/>
      </c>
      <c r="AS36" s="40" t="str">
        <f>IFERROR(#REF!/GAMSsternCa!AR36,"")</f>
        <v/>
      </c>
      <c r="AT36" s="40" t="str">
        <f>IFERROR(#REF!/GAMSsternCa!AS36,"")</f>
        <v/>
      </c>
      <c r="AU36" s="40" t="str">
        <f>IFERROR(#REF!/GAMSsternCa!AT36,"")</f>
        <v/>
      </c>
      <c r="AV36" s="40" t="str">
        <f>IFERROR(#REF!/GAMSsternCa!AU36,"")</f>
        <v/>
      </c>
      <c r="AW36" s="40" t="str">
        <f>IFERROR(#REF!/GAMSsternCa!AV36,"")</f>
        <v/>
      </c>
      <c r="AX36" s="40" t="str">
        <f>IFERROR(#REF!/GAMSsternCa!AW36,"")</f>
        <v/>
      </c>
      <c r="AY36" s="40" t="str">
        <f>IFERROR(#REF!/GAMSsternCa!AX36,"")</f>
        <v/>
      </c>
      <c r="AZ36" s="40" t="str">
        <f>IFERROR(#REF!/GAMSsternCa!AY36,"")</f>
        <v/>
      </c>
      <c r="BA36" s="40" t="str">
        <f>IFERROR(#REF!/GAMSsternCa!AZ36,"")</f>
        <v/>
      </c>
      <c r="BB36" s="40" t="str">
        <f>IFERROR(#REF!/GAMSsternCa!BA36,"")</f>
        <v/>
      </c>
      <c r="BC36" s="40" t="str">
        <f>IFERROR(#REF!/GAMSsternCa!BB36,"")</f>
        <v/>
      </c>
      <c r="BD36" s="40" t="str">
        <f>IFERROR(#REF!/GAMSsternCa!BC36,"")</f>
        <v/>
      </c>
      <c r="BE36" s="40" t="str">
        <f>IFERROR(#REF!/GAMSsternCa!BD36,"")</f>
        <v/>
      </c>
      <c r="BF36" s="40" t="str">
        <f>IFERROR(#REF!/GAMSsternCa!BE36,"")</f>
        <v/>
      </c>
      <c r="BG36" s="40" t="str">
        <f>IFERROR(#REF!/GAMSsternCa!BF36,"")</f>
        <v/>
      </c>
      <c r="BH36" s="40" t="str">
        <f>IFERROR(#REF!/GAMSsternCa!BG36,"")</f>
        <v/>
      </c>
      <c r="BI36" s="40" t="str">
        <f>IFERROR(#REF!/GAMSsternCa!BH36,"")</f>
        <v/>
      </c>
      <c r="BJ36" s="40" t="str">
        <f>IFERROR(#REF!/GAMSsternCa!BI36,"")</f>
        <v/>
      </c>
    </row>
    <row r="37" spans="1:62" x14ac:dyDescent="0.15">
      <c r="A37" t="e">
        <f>#REF!</f>
        <v>#REF!</v>
      </c>
      <c r="B37" t="str">
        <f>GAMSbase!A37</f>
        <v>Upper limit of Control Rate</v>
      </c>
      <c r="C37" s="40" t="str">
        <f>IFERROR(#REF!/GAMSsternCa!B37,"")</f>
        <v/>
      </c>
      <c r="D37" s="40" t="str">
        <f>IFERROR(#REF!/GAMSsternCa!C37,"")</f>
        <v/>
      </c>
      <c r="E37" s="40" t="str">
        <f>IFERROR(#REF!/GAMSsternCa!D37,"")</f>
        <v/>
      </c>
      <c r="F37" s="40" t="str">
        <f>IFERROR(#REF!/GAMSsternCa!E37,"")</f>
        <v/>
      </c>
      <c r="G37" s="40" t="str">
        <f>IFERROR(#REF!/GAMSsternCa!F37,"")</f>
        <v/>
      </c>
      <c r="H37" s="40" t="str">
        <f>IFERROR(#REF!/GAMSsternCa!G37,"")</f>
        <v/>
      </c>
      <c r="I37" s="40" t="str">
        <f>IFERROR(#REF!/GAMSsternCa!H37,"")</f>
        <v/>
      </c>
      <c r="J37" s="40" t="str">
        <f>IFERROR(#REF!/GAMSsternCa!I37,"")</f>
        <v/>
      </c>
      <c r="K37" s="40" t="str">
        <f>IFERROR(#REF!/GAMSsternCa!J37,"")</f>
        <v/>
      </c>
      <c r="L37" s="40" t="str">
        <f>IFERROR(#REF!/GAMSsternCa!K37,"")</f>
        <v/>
      </c>
      <c r="M37" s="40" t="str">
        <f>IFERROR(#REF!/GAMSsternCa!L37,"")</f>
        <v/>
      </c>
      <c r="N37" s="40" t="str">
        <f>IFERROR(#REF!/GAMSsternCa!M37,"")</f>
        <v/>
      </c>
      <c r="O37" s="40" t="str">
        <f>IFERROR(#REF!/GAMSsternCa!N37,"")</f>
        <v/>
      </c>
      <c r="P37" s="40" t="str">
        <f>IFERROR(#REF!/GAMSsternCa!O37,"")</f>
        <v/>
      </c>
      <c r="Q37" s="40" t="str">
        <f>IFERROR(#REF!/GAMSsternCa!P37,"")</f>
        <v/>
      </c>
      <c r="R37" s="40" t="str">
        <f>IFERROR(#REF!/GAMSsternCa!Q37,"")</f>
        <v/>
      </c>
      <c r="S37" s="40" t="str">
        <f>IFERROR(#REF!/GAMSsternCa!R37,"")</f>
        <v/>
      </c>
      <c r="T37" s="40" t="str">
        <f>IFERROR(#REF!/GAMSsternCa!S37,"")</f>
        <v/>
      </c>
      <c r="U37" s="40" t="str">
        <f>IFERROR(#REF!/GAMSsternCa!T37,"")</f>
        <v/>
      </c>
      <c r="V37" s="40" t="str">
        <f>IFERROR(#REF!/GAMSsternCa!U37,"")</f>
        <v/>
      </c>
      <c r="W37" s="40" t="str">
        <f>IFERROR(#REF!/GAMSsternCa!V37,"")</f>
        <v/>
      </c>
      <c r="X37" s="40" t="str">
        <f>IFERROR(#REF!/GAMSsternCa!W37,"")</f>
        <v/>
      </c>
      <c r="Y37" s="40" t="str">
        <f>IFERROR(#REF!/GAMSsternCa!X37,"")</f>
        <v/>
      </c>
      <c r="Z37" s="40" t="str">
        <f>IFERROR(#REF!/GAMSsternCa!Y37,"")</f>
        <v/>
      </c>
      <c r="AA37" s="40" t="str">
        <f>IFERROR(#REF!/GAMSsternCa!Z37,"")</f>
        <v/>
      </c>
      <c r="AB37" s="40" t="str">
        <f>IFERROR(#REF!/GAMSsternCa!AA37,"")</f>
        <v/>
      </c>
      <c r="AC37" s="40" t="str">
        <f>IFERROR(#REF!/GAMSsternCa!AB37,"")</f>
        <v/>
      </c>
      <c r="AD37" s="40" t="str">
        <f>IFERROR(#REF!/GAMSsternCa!AC37,"")</f>
        <v/>
      </c>
      <c r="AE37" s="40" t="str">
        <f>IFERROR(#REF!/GAMSsternCa!AD37,"")</f>
        <v/>
      </c>
      <c r="AF37" s="40" t="str">
        <f>IFERROR(#REF!/GAMSsternCa!AE37,"")</f>
        <v/>
      </c>
      <c r="AG37" s="40" t="str">
        <f>IFERROR(#REF!/GAMSsternCa!AF37,"")</f>
        <v/>
      </c>
      <c r="AH37" s="40" t="str">
        <f>IFERROR(#REF!/GAMSsternCa!AG37,"")</f>
        <v/>
      </c>
      <c r="AI37" s="40" t="str">
        <f>IFERROR(#REF!/GAMSsternCa!AH37,"")</f>
        <v/>
      </c>
      <c r="AJ37" s="40" t="str">
        <f>IFERROR(#REF!/GAMSsternCa!AI37,"")</f>
        <v/>
      </c>
      <c r="AK37" s="40" t="str">
        <f>IFERROR(#REF!/GAMSsternCa!AJ37,"")</f>
        <v/>
      </c>
      <c r="AL37" s="40" t="str">
        <f>IFERROR(#REF!/GAMSsternCa!AK37,"")</f>
        <v/>
      </c>
      <c r="AM37" s="40" t="str">
        <f>IFERROR(#REF!/GAMSsternCa!AL37,"")</f>
        <v/>
      </c>
      <c r="AN37" s="40" t="str">
        <f>IFERROR(#REF!/GAMSsternCa!AM37,"")</f>
        <v/>
      </c>
      <c r="AO37" s="40" t="str">
        <f>IFERROR(#REF!/GAMSsternCa!AN37,"")</f>
        <v/>
      </c>
      <c r="AP37" s="40" t="str">
        <f>IFERROR(#REF!/GAMSsternCa!AO37,"")</f>
        <v/>
      </c>
      <c r="AQ37" s="40" t="str">
        <f>IFERROR(#REF!/GAMSsternCa!AP37,"")</f>
        <v/>
      </c>
      <c r="AR37" s="40" t="str">
        <f>IFERROR(#REF!/GAMSsternCa!AQ37,"")</f>
        <v/>
      </c>
      <c r="AS37" s="40" t="str">
        <f>IFERROR(#REF!/GAMSsternCa!AR37,"")</f>
        <v/>
      </c>
      <c r="AT37" s="40" t="str">
        <f>IFERROR(#REF!/GAMSsternCa!AS37,"")</f>
        <v/>
      </c>
      <c r="AU37" s="40" t="str">
        <f>IFERROR(#REF!/GAMSsternCa!AT37,"")</f>
        <v/>
      </c>
      <c r="AV37" s="40" t="str">
        <f>IFERROR(#REF!/GAMSsternCa!AU37,"")</f>
        <v/>
      </c>
      <c r="AW37" s="40" t="str">
        <f>IFERROR(#REF!/GAMSsternCa!AV37,"")</f>
        <v/>
      </c>
      <c r="AX37" s="40" t="str">
        <f>IFERROR(#REF!/GAMSsternCa!AW37,"")</f>
        <v/>
      </c>
      <c r="AY37" s="40" t="str">
        <f>IFERROR(#REF!/GAMSsternCa!AX37,"")</f>
        <v/>
      </c>
      <c r="AZ37" s="40" t="str">
        <f>IFERROR(#REF!/GAMSsternCa!AY37,"")</f>
        <v/>
      </c>
      <c r="BA37" s="40" t="str">
        <f>IFERROR(#REF!/GAMSsternCa!AZ37,"")</f>
        <v/>
      </c>
      <c r="BB37" s="40" t="str">
        <f>IFERROR(#REF!/GAMSsternCa!BA37,"")</f>
        <v/>
      </c>
      <c r="BC37" s="40" t="str">
        <f>IFERROR(#REF!/GAMSsternCa!BB37,"")</f>
        <v/>
      </c>
      <c r="BD37" s="40" t="str">
        <f>IFERROR(#REF!/GAMSsternCa!BC37,"")</f>
        <v/>
      </c>
      <c r="BE37" s="40" t="str">
        <f>IFERROR(#REF!/GAMSsternCa!BD37,"")</f>
        <v/>
      </c>
      <c r="BF37" s="40" t="str">
        <f>IFERROR(#REF!/GAMSsternCa!BE37,"")</f>
        <v/>
      </c>
      <c r="BG37" s="40" t="str">
        <f>IFERROR(#REF!/GAMSsternCa!BF37,"")</f>
        <v/>
      </c>
      <c r="BH37" s="40" t="str">
        <f>IFERROR(#REF!/GAMSsternCa!BG37,"")</f>
        <v/>
      </c>
      <c r="BI37" s="40" t="str">
        <f>IFERROR(#REF!/GAMSsternCa!BH37,"")</f>
        <v/>
      </c>
      <c r="BJ37" s="40" t="str">
        <f>IFERROR(#REF!/GAMSsternCa!BI37,"")</f>
        <v/>
      </c>
    </row>
    <row r="38" spans="1:62" x14ac:dyDescent="0.1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IFERROR(#REF!/GAMSsternCa!B38,"")</f>
        <v/>
      </c>
      <c r="D38" s="40" t="str">
        <f>IFERROR(#REF!/GAMSsternCa!C38,"")</f>
        <v/>
      </c>
      <c r="E38" s="40" t="str">
        <f>IFERROR(#REF!/GAMSsternCa!D38,"")</f>
        <v/>
      </c>
      <c r="F38" s="40" t="str">
        <f>IFERROR(#REF!/GAMSsternCa!E38,"")</f>
        <v/>
      </c>
      <c r="G38" s="40" t="str">
        <f>IFERROR(#REF!/GAMSsternCa!F38,"")</f>
        <v/>
      </c>
      <c r="H38" s="40" t="str">
        <f>IFERROR(#REF!/GAMSsternCa!G38,"")</f>
        <v/>
      </c>
      <c r="I38" s="40" t="str">
        <f>IFERROR(#REF!/GAMSsternCa!H38,"")</f>
        <v/>
      </c>
      <c r="J38" s="40" t="str">
        <f>IFERROR(#REF!/GAMSsternCa!I38,"")</f>
        <v/>
      </c>
      <c r="K38" s="40" t="str">
        <f>IFERROR(#REF!/GAMSsternCa!J38,"")</f>
        <v/>
      </c>
      <c r="L38" s="40" t="str">
        <f>IFERROR(#REF!/GAMSsternCa!K38,"")</f>
        <v/>
      </c>
      <c r="M38" s="40" t="str">
        <f>IFERROR(#REF!/GAMSsternCa!L38,"")</f>
        <v/>
      </c>
      <c r="N38" s="40" t="str">
        <f>IFERROR(#REF!/GAMSsternCa!M38,"")</f>
        <v/>
      </c>
      <c r="O38" s="40" t="str">
        <f>IFERROR(#REF!/GAMSsternCa!N38,"")</f>
        <v/>
      </c>
      <c r="P38" s="40" t="str">
        <f>IFERROR(#REF!/GAMSsternCa!O38,"")</f>
        <v/>
      </c>
      <c r="Q38" s="40" t="str">
        <f>IFERROR(#REF!/GAMSsternCa!P38,"")</f>
        <v/>
      </c>
      <c r="R38" s="40" t="str">
        <f>IFERROR(#REF!/GAMSsternCa!Q38,"")</f>
        <v/>
      </c>
      <c r="S38" s="40" t="str">
        <f>IFERROR(#REF!/GAMSsternCa!R38,"")</f>
        <v/>
      </c>
      <c r="T38" s="40" t="str">
        <f>IFERROR(#REF!/GAMSsternCa!S38,"")</f>
        <v/>
      </c>
      <c r="U38" s="40" t="str">
        <f>IFERROR(#REF!/GAMSsternCa!T38,"")</f>
        <v/>
      </c>
      <c r="V38" s="40" t="str">
        <f>IFERROR(#REF!/GAMSsternCa!U38,"")</f>
        <v/>
      </c>
      <c r="W38" s="40" t="str">
        <f>IFERROR(#REF!/GAMSsternCa!V38,"")</f>
        <v/>
      </c>
      <c r="X38" s="40" t="str">
        <f>IFERROR(#REF!/GAMSsternCa!W38,"")</f>
        <v/>
      </c>
      <c r="Y38" s="40" t="str">
        <f>IFERROR(#REF!/GAMSsternCa!X38,"")</f>
        <v/>
      </c>
      <c r="Z38" s="40" t="str">
        <f>IFERROR(#REF!/GAMSsternCa!Y38,"")</f>
        <v/>
      </c>
      <c r="AA38" s="40" t="str">
        <f>IFERROR(#REF!/GAMSsternCa!Z38,"")</f>
        <v/>
      </c>
      <c r="AB38" s="40" t="str">
        <f>IFERROR(#REF!/GAMSsternCa!AA38,"")</f>
        <v/>
      </c>
      <c r="AC38" s="40" t="str">
        <f>IFERROR(#REF!/GAMSsternCa!AB38,"")</f>
        <v/>
      </c>
      <c r="AD38" s="40" t="str">
        <f>IFERROR(#REF!/GAMSsternCa!AC38,"")</f>
        <v/>
      </c>
      <c r="AE38" s="40" t="str">
        <f>IFERROR(#REF!/GAMSsternCa!AD38,"")</f>
        <v/>
      </c>
      <c r="AF38" s="40" t="str">
        <f>IFERROR(#REF!/GAMSsternCa!AE38,"")</f>
        <v/>
      </c>
      <c r="AG38" s="40" t="str">
        <f>IFERROR(#REF!/GAMSsternCa!AF38,"")</f>
        <v/>
      </c>
      <c r="AH38" s="40" t="str">
        <f>IFERROR(#REF!/GAMSsternCa!AG38,"")</f>
        <v/>
      </c>
      <c r="AI38" s="40" t="str">
        <f>IFERROR(#REF!/GAMSsternCa!AH38,"")</f>
        <v/>
      </c>
      <c r="AJ38" s="40" t="str">
        <f>IFERROR(#REF!/GAMSsternCa!AI38,"")</f>
        <v/>
      </c>
      <c r="AK38" s="40" t="str">
        <f>IFERROR(#REF!/GAMSsternCa!AJ38,"")</f>
        <v/>
      </c>
      <c r="AL38" s="40" t="str">
        <f>IFERROR(#REF!/GAMSsternCa!AK38,"")</f>
        <v/>
      </c>
      <c r="AM38" s="40" t="str">
        <f>IFERROR(#REF!/GAMSsternCa!AL38,"")</f>
        <v/>
      </c>
      <c r="AN38" s="40" t="str">
        <f>IFERROR(#REF!/GAMSsternCa!AM38,"")</f>
        <v/>
      </c>
      <c r="AO38" s="40" t="str">
        <f>IFERROR(#REF!/GAMSsternCa!AN38,"")</f>
        <v/>
      </c>
      <c r="AP38" s="40" t="str">
        <f>IFERROR(#REF!/GAMSsternCa!AO38,"")</f>
        <v/>
      </c>
      <c r="AQ38" s="40" t="str">
        <f>IFERROR(#REF!/GAMSsternCa!AP38,"")</f>
        <v/>
      </c>
      <c r="AR38" s="40" t="str">
        <f>IFERROR(#REF!/GAMSsternCa!AQ38,"")</f>
        <v/>
      </c>
      <c r="AS38" s="40" t="str">
        <f>IFERROR(#REF!/GAMSsternCa!AR38,"")</f>
        <v/>
      </c>
      <c r="AT38" s="40" t="str">
        <f>IFERROR(#REF!/GAMSsternCa!AS38,"")</f>
        <v/>
      </c>
      <c r="AU38" s="40" t="str">
        <f>IFERROR(#REF!/GAMSsternCa!AT38,"")</f>
        <v/>
      </c>
      <c r="AV38" s="40" t="str">
        <f>IFERROR(#REF!/GAMSsternCa!AU38,"")</f>
        <v/>
      </c>
      <c r="AW38" s="40" t="str">
        <f>IFERROR(#REF!/GAMSsternCa!AV38,"")</f>
        <v/>
      </c>
      <c r="AX38" s="40" t="str">
        <f>IFERROR(#REF!/GAMSsternCa!AW38,"")</f>
        <v/>
      </c>
      <c r="AY38" s="40" t="str">
        <f>IFERROR(#REF!/GAMSsternCa!AX38,"")</f>
        <v/>
      </c>
      <c r="AZ38" s="40" t="str">
        <f>IFERROR(#REF!/GAMSsternCa!AY38,"")</f>
        <v/>
      </c>
      <c r="BA38" s="40" t="str">
        <f>IFERROR(#REF!/GAMSsternCa!AZ38,"")</f>
        <v/>
      </c>
      <c r="BB38" s="40" t="str">
        <f>IFERROR(#REF!/GAMSsternCa!BA38,"")</f>
        <v/>
      </c>
      <c r="BC38" s="40" t="str">
        <f>IFERROR(#REF!/GAMSsternCa!BB38,"")</f>
        <v/>
      </c>
      <c r="BD38" s="40" t="str">
        <f>IFERROR(#REF!/GAMSsternCa!BC38,"")</f>
        <v/>
      </c>
      <c r="BE38" s="40" t="str">
        <f>IFERROR(#REF!/GAMSsternCa!BD38,"")</f>
        <v/>
      </c>
      <c r="BF38" s="40" t="str">
        <f>IFERROR(#REF!/GAMSsternCa!BE38,"")</f>
        <v/>
      </c>
      <c r="BG38" s="40" t="str">
        <f>IFERROR(#REF!/GAMSsternCa!BF38,"")</f>
        <v/>
      </c>
      <c r="BH38" s="40" t="str">
        <f>IFERROR(#REF!/GAMSsternCa!BG38,"")</f>
        <v/>
      </c>
      <c r="BI38" s="40" t="str">
        <f>IFERROR(#REF!/GAMSsternCa!BH38,"")</f>
        <v/>
      </c>
      <c r="BJ38" s="40" t="str">
        <f>IFERROR(#REF!/GAMSsternCa!BI38,"")</f>
        <v/>
      </c>
    </row>
    <row r="39" spans="1:62" x14ac:dyDescent="0.15">
      <c r="A39" t="e">
        <f>#REF!</f>
        <v>#REF!</v>
      </c>
      <c r="B39" t="str">
        <f>GAMSbase!A39</f>
        <v>Exponent of control cost function</v>
      </c>
      <c r="C39" s="40" t="str">
        <f>IFERROR(#REF!/GAMSsternCa!B39,"")</f>
        <v/>
      </c>
      <c r="D39" s="40" t="str">
        <f>IFERROR(#REF!/GAMSsternCa!C39,"")</f>
        <v/>
      </c>
      <c r="E39" s="40" t="str">
        <f>IFERROR(#REF!/GAMSsternCa!D39,"")</f>
        <v/>
      </c>
      <c r="F39" s="40" t="str">
        <f>IFERROR(#REF!/GAMSsternCa!E39,"")</f>
        <v/>
      </c>
      <c r="G39" s="40" t="str">
        <f>IFERROR(#REF!/GAMSsternCa!F39,"")</f>
        <v/>
      </c>
      <c r="H39" s="40" t="str">
        <f>IFERROR(#REF!/GAMSsternCa!G39,"")</f>
        <v/>
      </c>
      <c r="I39" s="40" t="str">
        <f>IFERROR(#REF!/GAMSsternCa!H39,"")</f>
        <v/>
      </c>
      <c r="J39" s="40" t="str">
        <f>IFERROR(#REF!/GAMSsternCa!I39,"")</f>
        <v/>
      </c>
      <c r="K39" s="40" t="str">
        <f>IFERROR(#REF!/GAMSsternCa!J39,"")</f>
        <v/>
      </c>
      <c r="L39" s="40" t="str">
        <f>IFERROR(#REF!/GAMSsternCa!K39,"")</f>
        <v/>
      </c>
      <c r="M39" s="40" t="str">
        <f>IFERROR(#REF!/GAMSsternCa!L39,"")</f>
        <v/>
      </c>
      <c r="N39" s="40" t="str">
        <f>IFERROR(#REF!/GAMSsternCa!M39,"")</f>
        <v/>
      </c>
      <c r="O39" s="40" t="str">
        <f>IFERROR(#REF!/GAMSsternCa!N39,"")</f>
        <v/>
      </c>
      <c r="P39" s="40" t="str">
        <f>IFERROR(#REF!/GAMSsternCa!O39,"")</f>
        <v/>
      </c>
      <c r="Q39" s="40" t="str">
        <f>IFERROR(#REF!/GAMSsternCa!P39,"")</f>
        <v/>
      </c>
      <c r="R39" s="40" t="str">
        <f>IFERROR(#REF!/GAMSsternCa!Q39,"")</f>
        <v/>
      </c>
      <c r="S39" s="40" t="str">
        <f>IFERROR(#REF!/GAMSsternCa!R39,"")</f>
        <v/>
      </c>
      <c r="T39" s="40" t="str">
        <f>IFERROR(#REF!/GAMSsternCa!S39,"")</f>
        <v/>
      </c>
      <c r="U39" s="40" t="str">
        <f>IFERROR(#REF!/GAMSsternCa!T39,"")</f>
        <v/>
      </c>
      <c r="V39" s="40" t="str">
        <f>IFERROR(#REF!/GAMSsternCa!U39,"")</f>
        <v/>
      </c>
      <c r="W39" s="40" t="str">
        <f>IFERROR(#REF!/GAMSsternCa!V39,"")</f>
        <v/>
      </c>
      <c r="X39" s="40" t="str">
        <f>IFERROR(#REF!/GAMSsternCa!W39,"")</f>
        <v/>
      </c>
      <c r="Y39" s="40" t="str">
        <f>IFERROR(#REF!/GAMSsternCa!X39,"")</f>
        <v/>
      </c>
      <c r="Z39" s="40" t="str">
        <f>IFERROR(#REF!/GAMSsternCa!Y39,"")</f>
        <v/>
      </c>
      <c r="AA39" s="40" t="str">
        <f>IFERROR(#REF!/GAMSsternCa!Z39,"")</f>
        <v/>
      </c>
      <c r="AB39" s="40" t="str">
        <f>IFERROR(#REF!/GAMSsternCa!AA39,"")</f>
        <v/>
      </c>
      <c r="AC39" s="40" t="str">
        <f>IFERROR(#REF!/GAMSsternCa!AB39,"")</f>
        <v/>
      </c>
      <c r="AD39" s="40" t="str">
        <f>IFERROR(#REF!/GAMSsternCa!AC39,"")</f>
        <v/>
      </c>
      <c r="AE39" s="40" t="str">
        <f>IFERROR(#REF!/GAMSsternCa!AD39,"")</f>
        <v/>
      </c>
      <c r="AF39" s="40" t="str">
        <f>IFERROR(#REF!/GAMSsternCa!AE39,"")</f>
        <v/>
      </c>
      <c r="AG39" s="40" t="str">
        <f>IFERROR(#REF!/GAMSsternCa!AF39,"")</f>
        <v/>
      </c>
      <c r="AH39" s="40" t="str">
        <f>IFERROR(#REF!/GAMSsternCa!AG39,"")</f>
        <v/>
      </c>
      <c r="AI39" s="40" t="str">
        <f>IFERROR(#REF!/GAMSsternCa!AH39,"")</f>
        <v/>
      </c>
      <c r="AJ39" s="40" t="str">
        <f>IFERROR(#REF!/GAMSsternCa!AI39,"")</f>
        <v/>
      </c>
      <c r="AK39" s="40" t="str">
        <f>IFERROR(#REF!/GAMSsternCa!AJ39,"")</f>
        <v/>
      </c>
      <c r="AL39" s="40" t="str">
        <f>IFERROR(#REF!/GAMSsternCa!AK39,"")</f>
        <v/>
      </c>
      <c r="AM39" s="40" t="str">
        <f>IFERROR(#REF!/GAMSsternCa!AL39,"")</f>
        <v/>
      </c>
      <c r="AN39" s="40" t="str">
        <f>IFERROR(#REF!/GAMSsternCa!AM39,"")</f>
        <v/>
      </c>
      <c r="AO39" s="40" t="str">
        <f>IFERROR(#REF!/GAMSsternCa!AN39,"")</f>
        <v/>
      </c>
      <c r="AP39" s="40" t="str">
        <f>IFERROR(#REF!/GAMSsternCa!AO39,"")</f>
        <v/>
      </c>
      <c r="AQ39" s="40" t="str">
        <f>IFERROR(#REF!/GAMSsternCa!AP39,"")</f>
        <v/>
      </c>
      <c r="AR39" s="40" t="str">
        <f>IFERROR(#REF!/GAMSsternCa!AQ39,"")</f>
        <v/>
      </c>
      <c r="AS39" s="40" t="str">
        <f>IFERROR(#REF!/GAMSsternCa!AR39,"")</f>
        <v/>
      </c>
      <c r="AT39" s="40" t="str">
        <f>IFERROR(#REF!/GAMSsternCa!AS39,"")</f>
        <v/>
      </c>
      <c r="AU39" s="40" t="str">
        <f>IFERROR(#REF!/GAMSsternCa!AT39,"")</f>
        <v/>
      </c>
      <c r="AV39" s="40" t="str">
        <f>IFERROR(#REF!/GAMSsternCa!AU39,"")</f>
        <v/>
      </c>
      <c r="AW39" s="40" t="str">
        <f>IFERROR(#REF!/GAMSsternCa!AV39,"")</f>
        <v/>
      </c>
      <c r="AX39" s="40" t="str">
        <f>IFERROR(#REF!/GAMSsternCa!AW39,"")</f>
        <v/>
      </c>
      <c r="AY39" s="40" t="str">
        <f>IFERROR(#REF!/GAMSsternCa!AX39,"")</f>
        <v/>
      </c>
      <c r="AZ39" s="40" t="str">
        <f>IFERROR(#REF!/GAMSsternCa!AY39,"")</f>
        <v/>
      </c>
      <c r="BA39" s="40" t="str">
        <f>IFERROR(#REF!/GAMSsternCa!AZ39,"")</f>
        <v/>
      </c>
      <c r="BB39" s="40" t="str">
        <f>IFERROR(#REF!/GAMSsternCa!BA39,"")</f>
        <v/>
      </c>
      <c r="BC39" s="40" t="str">
        <f>IFERROR(#REF!/GAMSsternCa!BB39,"")</f>
        <v/>
      </c>
      <c r="BD39" s="40" t="str">
        <f>IFERROR(#REF!/GAMSsternCa!BC39,"")</f>
        <v/>
      </c>
      <c r="BE39" s="40" t="str">
        <f>IFERROR(#REF!/GAMSsternCa!BD39,"")</f>
        <v/>
      </c>
      <c r="BF39" s="40" t="str">
        <f>IFERROR(#REF!/GAMSsternCa!BE39,"")</f>
        <v/>
      </c>
      <c r="BG39" s="40" t="str">
        <f>IFERROR(#REF!/GAMSsternCa!BF39,"")</f>
        <v/>
      </c>
      <c r="BH39" s="40" t="str">
        <f>IFERROR(#REF!/GAMSsternCa!BG39,"")</f>
        <v/>
      </c>
      <c r="BI39" s="40" t="str">
        <f>IFERROR(#REF!/GAMSsternCa!BH39,"")</f>
        <v/>
      </c>
      <c r="BJ39" s="40" t="str">
        <f>IFERROR(#REF!/GAMSsternCa!BI39,"")</f>
        <v/>
      </c>
    </row>
    <row r="40" spans="1:62" x14ac:dyDescent="0.15">
      <c r="A40" t="e">
        <f>#REF!</f>
        <v>#REF!</v>
      </c>
      <c r="B40" t="str">
        <f>GAMSbase!A40</f>
        <v>* EMISSIONS</v>
      </c>
      <c r="C40" s="40" t="str">
        <f>IFERROR(#REF!/GAMSsternCa!B40,"")</f>
        <v/>
      </c>
      <c r="D40" s="40" t="str">
        <f>IFERROR(#REF!/GAMSsternCa!C40,"")</f>
        <v/>
      </c>
      <c r="E40" s="40" t="str">
        <f>IFERROR(#REF!/GAMSsternCa!D40,"")</f>
        <v/>
      </c>
      <c r="F40" s="40" t="str">
        <f>IFERROR(#REF!/GAMSsternCa!E40,"")</f>
        <v/>
      </c>
      <c r="G40" s="40" t="str">
        <f>IFERROR(#REF!/GAMSsternCa!F40,"")</f>
        <v/>
      </c>
      <c r="H40" s="40" t="str">
        <f>IFERROR(#REF!/GAMSsternCa!G40,"")</f>
        <v/>
      </c>
      <c r="I40" s="40" t="str">
        <f>IFERROR(#REF!/GAMSsternCa!H40,"")</f>
        <v/>
      </c>
      <c r="J40" s="40" t="str">
        <f>IFERROR(#REF!/GAMSsternCa!I40,"")</f>
        <v/>
      </c>
      <c r="K40" s="40" t="str">
        <f>IFERROR(#REF!/GAMSsternCa!J40,"")</f>
        <v/>
      </c>
      <c r="L40" s="40" t="str">
        <f>IFERROR(#REF!/GAMSsternCa!K40,"")</f>
        <v/>
      </c>
      <c r="M40" s="40" t="str">
        <f>IFERROR(#REF!/GAMSsternCa!L40,"")</f>
        <v/>
      </c>
      <c r="N40" s="40" t="str">
        <f>IFERROR(#REF!/GAMSsternCa!M40,"")</f>
        <v/>
      </c>
      <c r="O40" s="40" t="str">
        <f>IFERROR(#REF!/GAMSsternCa!N40,"")</f>
        <v/>
      </c>
      <c r="P40" s="40" t="str">
        <f>IFERROR(#REF!/GAMSsternCa!O40,"")</f>
        <v/>
      </c>
      <c r="Q40" s="40" t="str">
        <f>IFERROR(#REF!/GAMSsternCa!P40,"")</f>
        <v/>
      </c>
      <c r="R40" s="40" t="str">
        <f>IFERROR(#REF!/GAMSsternCa!Q40,"")</f>
        <v/>
      </c>
      <c r="S40" s="40" t="str">
        <f>IFERROR(#REF!/GAMSsternCa!R40,"")</f>
        <v/>
      </c>
      <c r="T40" s="40" t="str">
        <f>IFERROR(#REF!/GAMSsternCa!S40,"")</f>
        <v/>
      </c>
      <c r="U40" s="40" t="str">
        <f>IFERROR(#REF!/GAMSsternCa!T40,"")</f>
        <v/>
      </c>
      <c r="V40" s="40" t="str">
        <f>IFERROR(#REF!/GAMSsternCa!U40,"")</f>
        <v/>
      </c>
      <c r="W40" s="40" t="str">
        <f>IFERROR(#REF!/GAMSsternCa!V40,"")</f>
        <v/>
      </c>
      <c r="X40" s="40" t="str">
        <f>IFERROR(#REF!/GAMSsternCa!W40,"")</f>
        <v/>
      </c>
      <c r="Y40" s="40" t="str">
        <f>IFERROR(#REF!/GAMSsternCa!X40,"")</f>
        <v/>
      </c>
      <c r="Z40" s="40" t="str">
        <f>IFERROR(#REF!/GAMSsternCa!Y40,"")</f>
        <v/>
      </c>
      <c r="AA40" s="40" t="str">
        <f>IFERROR(#REF!/GAMSsternCa!Z40,"")</f>
        <v/>
      </c>
      <c r="AB40" s="40" t="str">
        <f>IFERROR(#REF!/GAMSsternCa!AA40,"")</f>
        <v/>
      </c>
      <c r="AC40" s="40" t="str">
        <f>IFERROR(#REF!/GAMSsternCa!AB40,"")</f>
        <v/>
      </c>
      <c r="AD40" s="40" t="str">
        <f>IFERROR(#REF!/GAMSsternCa!AC40,"")</f>
        <v/>
      </c>
      <c r="AE40" s="40" t="str">
        <f>IFERROR(#REF!/GAMSsternCa!AD40,"")</f>
        <v/>
      </c>
      <c r="AF40" s="40" t="str">
        <f>IFERROR(#REF!/GAMSsternCa!AE40,"")</f>
        <v/>
      </c>
      <c r="AG40" s="40" t="str">
        <f>IFERROR(#REF!/GAMSsternCa!AF40,"")</f>
        <v/>
      </c>
      <c r="AH40" s="40" t="str">
        <f>IFERROR(#REF!/GAMSsternCa!AG40,"")</f>
        <v/>
      </c>
      <c r="AI40" s="40" t="str">
        <f>IFERROR(#REF!/GAMSsternCa!AH40,"")</f>
        <v/>
      </c>
      <c r="AJ40" s="40" t="str">
        <f>IFERROR(#REF!/GAMSsternCa!AI40,"")</f>
        <v/>
      </c>
      <c r="AK40" s="40" t="str">
        <f>IFERROR(#REF!/GAMSsternCa!AJ40,"")</f>
        <v/>
      </c>
      <c r="AL40" s="40" t="str">
        <f>IFERROR(#REF!/GAMSsternCa!AK40,"")</f>
        <v/>
      </c>
      <c r="AM40" s="40" t="str">
        <f>IFERROR(#REF!/GAMSsternCa!AL40,"")</f>
        <v/>
      </c>
      <c r="AN40" s="40" t="str">
        <f>IFERROR(#REF!/GAMSsternCa!AM40,"")</f>
        <v/>
      </c>
      <c r="AO40" s="40" t="str">
        <f>IFERROR(#REF!/GAMSsternCa!AN40,"")</f>
        <v/>
      </c>
      <c r="AP40" s="40" t="str">
        <f>IFERROR(#REF!/GAMSsternCa!AO40,"")</f>
        <v/>
      </c>
      <c r="AQ40" s="40" t="str">
        <f>IFERROR(#REF!/GAMSsternCa!AP40,"")</f>
        <v/>
      </c>
      <c r="AR40" s="40" t="str">
        <f>IFERROR(#REF!/GAMSsternCa!AQ40,"")</f>
        <v/>
      </c>
      <c r="AS40" s="40" t="str">
        <f>IFERROR(#REF!/GAMSsternCa!AR40,"")</f>
        <v/>
      </c>
      <c r="AT40" s="40" t="str">
        <f>IFERROR(#REF!/GAMSsternCa!AS40,"")</f>
        <v/>
      </c>
      <c r="AU40" s="40" t="str">
        <f>IFERROR(#REF!/GAMSsternCa!AT40,"")</f>
        <v/>
      </c>
      <c r="AV40" s="40" t="str">
        <f>IFERROR(#REF!/GAMSsternCa!AU40,"")</f>
        <v/>
      </c>
      <c r="AW40" s="40" t="str">
        <f>IFERROR(#REF!/GAMSsternCa!AV40,"")</f>
        <v/>
      </c>
      <c r="AX40" s="40" t="str">
        <f>IFERROR(#REF!/GAMSsternCa!AW40,"")</f>
        <v/>
      </c>
      <c r="AY40" s="40" t="str">
        <f>IFERROR(#REF!/GAMSsternCa!AX40,"")</f>
        <v/>
      </c>
      <c r="AZ40" s="40" t="str">
        <f>IFERROR(#REF!/GAMSsternCa!AY40,"")</f>
        <v/>
      </c>
      <c r="BA40" s="40" t="str">
        <f>IFERROR(#REF!/GAMSsternCa!AZ40,"")</f>
        <v/>
      </c>
      <c r="BB40" s="40" t="str">
        <f>IFERROR(#REF!/GAMSsternCa!BA40,"")</f>
        <v/>
      </c>
      <c r="BC40" s="40" t="str">
        <f>IFERROR(#REF!/GAMSsternCa!BB40,"")</f>
        <v/>
      </c>
      <c r="BD40" s="40" t="str">
        <f>IFERROR(#REF!/GAMSsternCa!BC40,"")</f>
        <v/>
      </c>
      <c r="BE40" s="40" t="str">
        <f>IFERROR(#REF!/GAMSsternCa!BD40,"")</f>
        <v/>
      </c>
      <c r="BF40" s="40" t="str">
        <f>IFERROR(#REF!/GAMSsternCa!BE40,"")</f>
        <v/>
      </c>
      <c r="BG40" s="40" t="str">
        <f>IFERROR(#REF!/GAMSsternCa!BF40,"")</f>
        <v/>
      </c>
      <c r="BH40" s="40" t="str">
        <f>IFERROR(#REF!/GAMSsternCa!BG40,"")</f>
        <v/>
      </c>
      <c r="BI40" s="40" t="str">
        <f>IFERROR(#REF!/GAMSsternCa!BH40,"")</f>
        <v/>
      </c>
      <c r="BJ40" s="40" t="str">
        <f>IFERROR(#REF!/GAMSsternCa!BI40,"")</f>
        <v/>
      </c>
    </row>
    <row r="41" spans="1:62" x14ac:dyDescent="0.15">
      <c r="A41" t="e">
        <f>#REF!</f>
        <v>#REF!</v>
      </c>
      <c r="B41" t="str">
        <f>GAMSbase!A41</f>
        <v>Sigma (Industrial MTCO2 per 1000 USD [2000]</v>
      </c>
      <c r="C41" s="40" t="str">
        <f>IFERROR(#REF!/GAMSsternCa!B41,"")</f>
        <v/>
      </c>
      <c r="D41" s="40" t="str">
        <f>IFERROR(#REF!/GAMSsternCa!C41,"")</f>
        <v/>
      </c>
      <c r="E41" s="40" t="str">
        <f>IFERROR(#REF!/GAMSsternCa!D41,"")</f>
        <v/>
      </c>
      <c r="F41" s="40" t="str">
        <f>IFERROR(#REF!/GAMSsternCa!E41,"")</f>
        <v/>
      </c>
      <c r="G41" s="40" t="str">
        <f>IFERROR(#REF!/GAMSsternCa!F41,"")</f>
        <v/>
      </c>
      <c r="H41" s="40" t="str">
        <f>IFERROR(#REF!/GAMSsternCa!G41,"")</f>
        <v/>
      </c>
      <c r="I41" s="40" t="str">
        <f>IFERROR(#REF!/GAMSsternCa!H41,"")</f>
        <v/>
      </c>
      <c r="J41" s="40" t="str">
        <f>IFERROR(#REF!/GAMSsternCa!I41,"")</f>
        <v/>
      </c>
      <c r="K41" s="40" t="str">
        <f>IFERROR(#REF!/GAMSsternCa!J41,"")</f>
        <v/>
      </c>
      <c r="L41" s="40" t="str">
        <f>IFERROR(#REF!/GAMSsternCa!K41,"")</f>
        <v/>
      </c>
      <c r="M41" s="40" t="str">
        <f>IFERROR(#REF!/GAMSsternCa!L41,"")</f>
        <v/>
      </c>
      <c r="N41" s="40" t="str">
        <f>IFERROR(#REF!/GAMSsternCa!M41,"")</f>
        <v/>
      </c>
      <c r="O41" s="40" t="str">
        <f>IFERROR(#REF!/GAMSsternCa!N41,"")</f>
        <v/>
      </c>
      <c r="P41" s="40" t="str">
        <f>IFERROR(#REF!/GAMSsternCa!O41,"")</f>
        <v/>
      </c>
      <c r="Q41" s="40" t="str">
        <f>IFERROR(#REF!/GAMSsternCa!P41,"")</f>
        <v/>
      </c>
      <c r="R41" s="40" t="str">
        <f>IFERROR(#REF!/GAMSsternCa!Q41,"")</f>
        <v/>
      </c>
      <c r="S41" s="40" t="str">
        <f>IFERROR(#REF!/GAMSsternCa!R41,"")</f>
        <v/>
      </c>
      <c r="T41" s="40" t="str">
        <f>IFERROR(#REF!/GAMSsternCa!S41,"")</f>
        <v/>
      </c>
      <c r="U41" s="40" t="str">
        <f>IFERROR(#REF!/GAMSsternCa!T41,"")</f>
        <v/>
      </c>
      <c r="V41" s="40" t="str">
        <f>IFERROR(#REF!/GAMSsternCa!U41,"")</f>
        <v/>
      </c>
      <c r="W41" s="40" t="str">
        <f>IFERROR(#REF!/GAMSsternCa!V41,"")</f>
        <v/>
      </c>
      <c r="X41" s="40" t="str">
        <f>IFERROR(#REF!/GAMSsternCa!W41,"")</f>
        <v/>
      </c>
      <c r="Y41" s="40" t="str">
        <f>IFERROR(#REF!/GAMSsternCa!X41,"")</f>
        <v/>
      </c>
      <c r="Z41" s="40" t="str">
        <f>IFERROR(#REF!/GAMSsternCa!Y41,"")</f>
        <v/>
      </c>
      <c r="AA41" s="40" t="str">
        <f>IFERROR(#REF!/GAMSsternCa!Z41,"")</f>
        <v/>
      </c>
      <c r="AB41" s="40" t="str">
        <f>IFERROR(#REF!/GAMSsternCa!AA41,"")</f>
        <v/>
      </c>
      <c r="AC41" s="40" t="str">
        <f>IFERROR(#REF!/GAMSsternCa!AB41,"")</f>
        <v/>
      </c>
      <c r="AD41" s="40" t="str">
        <f>IFERROR(#REF!/GAMSsternCa!AC41,"")</f>
        <v/>
      </c>
      <c r="AE41" s="40" t="str">
        <f>IFERROR(#REF!/GAMSsternCa!AD41,"")</f>
        <v/>
      </c>
      <c r="AF41" s="40" t="str">
        <f>IFERROR(#REF!/GAMSsternCa!AE41,"")</f>
        <v/>
      </c>
      <c r="AG41" s="40" t="str">
        <f>IFERROR(#REF!/GAMSsternCa!AF41,"")</f>
        <v/>
      </c>
      <c r="AH41" s="40" t="str">
        <f>IFERROR(#REF!/GAMSsternCa!AG41,"")</f>
        <v/>
      </c>
      <c r="AI41" s="40" t="str">
        <f>IFERROR(#REF!/GAMSsternCa!AH41,"")</f>
        <v/>
      </c>
      <c r="AJ41" s="40" t="str">
        <f>IFERROR(#REF!/GAMSsternCa!AI41,"")</f>
        <v/>
      </c>
      <c r="AK41" s="40" t="str">
        <f>IFERROR(#REF!/GAMSsternCa!AJ41,"")</f>
        <v/>
      </c>
      <c r="AL41" s="40" t="str">
        <f>IFERROR(#REF!/GAMSsternCa!AK41,"")</f>
        <v/>
      </c>
      <c r="AM41" s="40" t="str">
        <f>IFERROR(#REF!/GAMSsternCa!AL41,"")</f>
        <v/>
      </c>
      <c r="AN41" s="40" t="str">
        <f>IFERROR(#REF!/GAMSsternCa!AM41,"")</f>
        <v/>
      </c>
      <c r="AO41" s="40" t="str">
        <f>IFERROR(#REF!/GAMSsternCa!AN41,"")</f>
        <v/>
      </c>
      <c r="AP41" s="40" t="str">
        <f>IFERROR(#REF!/GAMSsternCa!AO41,"")</f>
        <v/>
      </c>
      <c r="AQ41" s="40" t="str">
        <f>IFERROR(#REF!/GAMSsternCa!AP41,"")</f>
        <v/>
      </c>
      <c r="AR41" s="40" t="str">
        <f>IFERROR(#REF!/GAMSsternCa!AQ41,"")</f>
        <v/>
      </c>
      <c r="AS41" s="40" t="str">
        <f>IFERROR(#REF!/GAMSsternCa!AR41,"")</f>
        <v/>
      </c>
      <c r="AT41" s="40" t="str">
        <f>IFERROR(#REF!/GAMSsternCa!AS41,"")</f>
        <v/>
      </c>
      <c r="AU41" s="40" t="str">
        <f>IFERROR(#REF!/GAMSsternCa!AT41,"")</f>
        <v/>
      </c>
      <c r="AV41" s="40" t="str">
        <f>IFERROR(#REF!/GAMSsternCa!AU41,"")</f>
        <v/>
      </c>
      <c r="AW41" s="40" t="str">
        <f>IFERROR(#REF!/GAMSsternCa!AV41,"")</f>
        <v/>
      </c>
      <c r="AX41" s="40" t="str">
        <f>IFERROR(#REF!/GAMSsternCa!AW41,"")</f>
        <v/>
      </c>
      <c r="AY41" s="40" t="str">
        <f>IFERROR(#REF!/GAMSsternCa!AX41,"")</f>
        <v/>
      </c>
      <c r="AZ41" s="40" t="str">
        <f>IFERROR(#REF!/GAMSsternCa!AY41,"")</f>
        <v/>
      </c>
      <c r="BA41" s="40" t="str">
        <f>IFERROR(#REF!/GAMSsternCa!AZ41,"")</f>
        <v/>
      </c>
      <c r="BB41" s="40" t="str">
        <f>IFERROR(#REF!/GAMSsternCa!BA41,"")</f>
        <v/>
      </c>
      <c r="BC41" s="40" t="str">
        <f>IFERROR(#REF!/GAMSsternCa!BB41,"")</f>
        <v/>
      </c>
      <c r="BD41" s="40" t="str">
        <f>IFERROR(#REF!/GAMSsternCa!BC41,"")</f>
        <v/>
      </c>
      <c r="BE41" s="40" t="str">
        <f>IFERROR(#REF!/GAMSsternCa!BD41,"")</f>
        <v/>
      </c>
      <c r="BF41" s="40" t="str">
        <f>IFERROR(#REF!/GAMSsternCa!BE41,"")</f>
        <v/>
      </c>
      <c r="BG41" s="40" t="str">
        <f>IFERROR(#REF!/GAMSsternCa!BF41,"")</f>
        <v/>
      </c>
      <c r="BH41" s="40" t="str">
        <f>IFERROR(#REF!/GAMSsternCa!BG41,"")</f>
        <v/>
      </c>
      <c r="BI41" s="40" t="str">
        <f>IFERROR(#REF!/GAMSsternCa!BH41,"")</f>
        <v/>
      </c>
      <c r="BJ41" s="40" t="str">
        <f>IFERROR(#REF!/GAMSsternCa!BI41,"")</f>
        <v/>
      </c>
    </row>
    <row r="42" spans="1:62" x14ac:dyDescent="0.15">
      <c r="A42" t="e">
        <f>#REF!</f>
        <v>#REF!</v>
      </c>
      <c r="B42" t="str">
        <f>GAMSbase!A42</f>
        <v>Initial Sigma</v>
      </c>
      <c r="C42" s="40" t="str">
        <f>IFERROR(#REF!/GAMSsternCa!B42,"")</f>
        <v/>
      </c>
      <c r="D42" s="40" t="str">
        <f>IFERROR(#REF!/GAMSsternCa!C42,"")</f>
        <v/>
      </c>
      <c r="E42" s="40" t="str">
        <f>IFERROR(#REF!/GAMSsternCa!D42,"")</f>
        <v/>
      </c>
      <c r="F42" s="40" t="str">
        <f>IFERROR(#REF!/GAMSsternCa!E42,"")</f>
        <v/>
      </c>
      <c r="G42" s="40" t="str">
        <f>IFERROR(#REF!/GAMSsternCa!F42,"")</f>
        <v/>
      </c>
      <c r="H42" s="40" t="str">
        <f>IFERROR(#REF!/GAMSsternCa!G42,"")</f>
        <v/>
      </c>
      <c r="I42" s="40" t="str">
        <f>IFERROR(#REF!/GAMSsternCa!H42,"")</f>
        <v/>
      </c>
      <c r="J42" s="40" t="str">
        <f>IFERROR(#REF!/GAMSsternCa!I42,"")</f>
        <v/>
      </c>
      <c r="K42" s="40" t="str">
        <f>IFERROR(#REF!/GAMSsternCa!J42,"")</f>
        <v/>
      </c>
      <c r="L42" s="40" t="str">
        <f>IFERROR(#REF!/GAMSsternCa!K42,"")</f>
        <v/>
      </c>
      <c r="M42" s="40" t="str">
        <f>IFERROR(#REF!/GAMSsternCa!L42,"")</f>
        <v/>
      </c>
      <c r="N42" s="40" t="str">
        <f>IFERROR(#REF!/GAMSsternCa!M42,"")</f>
        <v/>
      </c>
      <c r="O42" s="40" t="str">
        <f>IFERROR(#REF!/GAMSsternCa!N42,"")</f>
        <v/>
      </c>
      <c r="P42" s="40" t="str">
        <f>IFERROR(#REF!/GAMSsternCa!O42,"")</f>
        <v/>
      </c>
      <c r="Q42" s="40" t="str">
        <f>IFERROR(#REF!/GAMSsternCa!P42,"")</f>
        <v/>
      </c>
      <c r="R42" s="40" t="str">
        <f>IFERROR(#REF!/GAMSsternCa!Q42,"")</f>
        <v/>
      </c>
      <c r="S42" s="40" t="str">
        <f>IFERROR(#REF!/GAMSsternCa!R42,"")</f>
        <v/>
      </c>
      <c r="T42" s="40" t="str">
        <f>IFERROR(#REF!/GAMSsternCa!S42,"")</f>
        <v/>
      </c>
      <c r="U42" s="40" t="str">
        <f>IFERROR(#REF!/GAMSsternCa!T42,"")</f>
        <v/>
      </c>
      <c r="V42" s="40" t="str">
        <f>IFERROR(#REF!/GAMSsternCa!U42,"")</f>
        <v/>
      </c>
      <c r="W42" s="40" t="str">
        <f>IFERROR(#REF!/GAMSsternCa!V42,"")</f>
        <v/>
      </c>
      <c r="X42" s="40" t="str">
        <f>IFERROR(#REF!/GAMSsternCa!W42,"")</f>
        <v/>
      </c>
      <c r="Y42" s="40" t="str">
        <f>IFERROR(#REF!/GAMSsternCa!X42,"")</f>
        <v/>
      </c>
      <c r="Z42" s="40" t="str">
        <f>IFERROR(#REF!/GAMSsternCa!Y42,"")</f>
        <v/>
      </c>
      <c r="AA42" s="40" t="str">
        <f>IFERROR(#REF!/GAMSsternCa!Z42,"")</f>
        <v/>
      </c>
      <c r="AB42" s="40" t="str">
        <f>IFERROR(#REF!/GAMSsternCa!AA42,"")</f>
        <v/>
      </c>
      <c r="AC42" s="40" t="str">
        <f>IFERROR(#REF!/GAMSsternCa!AB42,"")</f>
        <v/>
      </c>
      <c r="AD42" s="40" t="str">
        <f>IFERROR(#REF!/GAMSsternCa!AC42,"")</f>
        <v/>
      </c>
      <c r="AE42" s="40" t="str">
        <f>IFERROR(#REF!/GAMSsternCa!AD42,"")</f>
        <v/>
      </c>
      <c r="AF42" s="40" t="str">
        <f>IFERROR(#REF!/GAMSsternCa!AE42,"")</f>
        <v/>
      </c>
      <c r="AG42" s="40" t="str">
        <f>IFERROR(#REF!/GAMSsternCa!AF42,"")</f>
        <v/>
      </c>
      <c r="AH42" s="40" t="str">
        <f>IFERROR(#REF!/GAMSsternCa!AG42,"")</f>
        <v/>
      </c>
      <c r="AI42" s="40" t="str">
        <f>IFERROR(#REF!/GAMSsternCa!AH42,"")</f>
        <v/>
      </c>
      <c r="AJ42" s="40" t="str">
        <f>IFERROR(#REF!/GAMSsternCa!AI42,"")</f>
        <v/>
      </c>
      <c r="AK42" s="40" t="str">
        <f>IFERROR(#REF!/GAMSsternCa!AJ42,"")</f>
        <v/>
      </c>
      <c r="AL42" s="40" t="str">
        <f>IFERROR(#REF!/GAMSsternCa!AK42,"")</f>
        <v/>
      </c>
      <c r="AM42" s="40" t="str">
        <f>IFERROR(#REF!/GAMSsternCa!AL42,"")</f>
        <v/>
      </c>
      <c r="AN42" s="40" t="str">
        <f>IFERROR(#REF!/GAMSsternCa!AM42,"")</f>
        <v/>
      </c>
      <c r="AO42" s="40" t="str">
        <f>IFERROR(#REF!/GAMSsternCa!AN42,"")</f>
        <v/>
      </c>
      <c r="AP42" s="40" t="str">
        <f>IFERROR(#REF!/GAMSsternCa!AO42,"")</f>
        <v/>
      </c>
      <c r="AQ42" s="40" t="str">
        <f>IFERROR(#REF!/GAMSsternCa!AP42,"")</f>
        <v/>
      </c>
      <c r="AR42" s="40" t="str">
        <f>IFERROR(#REF!/GAMSsternCa!AQ42,"")</f>
        <v/>
      </c>
      <c r="AS42" s="40" t="str">
        <f>IFERROR(#REF!/GAMSsternCa!AR42,"")</f>
        <v/>
      </c>
      <c r="AT42" s="40" t="str">
        <f>IFERROR(#REF!/GAMSsternCa!AS42,"")</f>
        <v/>
      </c>
      <c r="AU42" s="40" t="str">
        <f>IFERROR(#REF!/GAMSsternCa!AT42,"")</f>
        <v/>
      </c>
      <c r="AV42" s="40" t="str">
        <f>IFERROR(#REF!/GAMSsternCa!AU42,"")</f>
        <v/>
      </c>
      <c r="AW42" s="40" t="str">
        <f>IFERROR(#REF!/GAMSsternCa!AV42,"")</f>
        <v/>
      </c>
      <c r="AX42" s="40" t="str">
        <f>IFERROR(#REF!/GAMSsternCa!AW42,"")</f>
        <v/>
      </c>
      <c r="AY42" s="40" t="str">
        <f>IFERROR(#REF!/GAMSsternCa!AX42,"")</f>
        <v/>
      </c>
      <c r="AZ42" s="40" t="str">
        <f>IFERROR(#REF!/GAMSsternCa!AY42,"")</f>
        <v/>
      </c>
      <c r="BA42" s="40" t="str">
        <f>IFERROR(#REF!/GAMSsternCa!AZ42,"")</f>
        <v/>
      </c>
      <c r="BB42" s="40" t="str">
        <f>IFERROR(#REF!/GAMSsternCa!BA42,"")</f>
        <v/>
      </c>
      <c r="BC42" s="40" t="str">
        <f>IFERROR(#REF!/GAMSsternCa!BB42,"")</f>
        <v/>
      </c>
      <c r="BD42" s="40" t="str">
        <f>IFERROR(#REF!/GAMSsternCa!BC42,"")</f>
        <v/>
      </c>
      <c r="BE42" s="40" t="str">
        <f>IFERROR(#REF!/GAMSsternCa!BD42,"")</f>
        <v/>
      </c>
      <c r="BF42" s="40" t="str">
        <f>IFERROR(#REF!/GAMSsternCa!BE42,"")</f>
        <v/>
      </c>
      <c r="BG42" s="40" t="str">
        <f>IFERROR(#REF!/GAMSsternCa!BF42,"")</f>
        <v/>
      </c>
      <c r="BH42" s="40" t="str">
        <f>IFERROR(#REF!/GAMSsternCa!BG42,"")</f>
        <v/>
      </c>
      <c r="BI42" s="40" t="str">
        <f>IFERROR(#REF!/GAMSsternCa!BH42,"")</f>
        <v/>
      </c>
      <c r="BJ42" s="40" t="str">
        <f>IFERROR(#REF!/GAMSsternCa!BI42,"")</f>
        <v/>
      </c>
    </row>
    <row r="43" spans="1:62" x14ac:dyDescent="0.15">
      <c r="A43" t="e">
        <f>#REF!</f>
        <v>#REF!</v>
      </c>
      <c r="B43" t="str">
        <f>GAMSbase!A43</f>
        <v>Growth Rate of Sigma</v>
      </c>
      <c r="C43" s="40" t="str">
        <f>IFERROR(#REF!/GAMSsternCa!B43,"")</f>
        <v/>
      </c>
      <c r="D43" s="40" t="str">
        <f>IFERROR(#REF!/GAMSsternCa!C43,"")</f>
        <v/>
      </c>
      <c r="E43" s="40" t="str">
        <f>IFERROR(#REF!/GAMSsternCa!D43,"")</f>
        <v/>
      </c>
      <c r="F43" s="40" t="str">
        <f>IFERROR(#REF!/GAMSsternCa!E43,"")</f>
        <v/>
      </c>
      <c r="G43" s="40" t="str">
        <f>IFERROR(#REF!/GAMSsternCa!F43,"")</f>
        <v/>
      </c>
      <c r="H43" s="40" t="str">
        <f>IFERROR(#REF!/GAMSsternCa!G43,"")</f>
        <v/>
      </c>
      <c r="I43" s="40" t="str">
        <f>IFERROR(#REF!/GAMSsternCa!H43,"")</f>
        <v/>
      </c>
      <c r="J43" s="40" t="str">
        <f>IFERROR(#REF!/GAMSsternCa!I43,"")</f>
        <v/>
      </c>
      <c r="K43" s="40" t="str">
        <f>IFERROR(#REF!/GAMSsternCa!J43,"")</f>
        <v/>
      </c>
      <c r="L43" s="40" t="str">
        <f>IFERROR(#REF!/GAMSsternCa!K43,"")</f>
        <v/>
      </c>
      <c r="M43" s="40" t="str">
        <f>IFERROR(#REF!/GAMSsternCa!L43,"")</f>
        <v/>
      </c>
      <c r="N43" s="40" t="str">
        <f>IFERROR(#REF!/GAMSsternCa!M43,"")</f>
        <v/>
      </c>
      <c r="O43" s="40" t="str">
        <f>IFERROR(#REF!/GAMSsternCa!N43,"")</f>
        <v/>
      </c>
      <c r="P43" s="40" t="str">
        <f>IFERROR(#REF!/GAMSsternCa!O43,"")</f>
        <v/>
      </c>
      <c r="Q43" s="40" t="str">
        <f>IFERROR(#REF!/GAMSsternCa!P43,"")</f>
        <v/>
      </c>
      <c r="R43" s="40" t="str">
        <f>IFERROR(#REF!/GAMSsternCa!Q43,"")</f>
        <v/>
      </c>
      <c r="S43" s="40" t="str">
        <f>IFERROR(#REF!/GAMSsternCa!R43,"")</f>
        <v/>
      </c>
      <c r="T43" s="40" t="str">
        <f>IFERROR(#REF!/GAMSsternCa!S43,"")</f>
        <v/>
      </c>
      <c r="U43" s="40" t="str">
        <f>IFERROR(#REF!/GAMSsternCa!T43,"")</f>
        <v/>
      </c>
      <c r="V43" s="40" t="str">
        <f>IFERROR(#REF!/GAMSsternCa!U43,"")</f>
        <v/>
      </c>
      <c r="W43" s="40" t="str">
        <f>IFERROR(#REF!/GAMSsternCa!V43,"")</f>
        <v/>
      </c>
      <c r="X43" s="40" t="str">
        <f>IFERROR(#REF!/GAMSsternCa!W43,"")</f>
        <v/>
      </c>
      <c r="Y43" s="40" t="str">
        <f>IFERROR(#REF!/GAMSsternCa!X43,"")</f>
        <v/>
      </c>
      <c r="Z43" s="40" t="str">
        <f>IFERROR(#REF!/GAMSsternCa!Y43,"")</f>
        <v/>
      </c>
      <c r="AA43" s="40" t="str">
        <f>IFERROR(#REF!/GAMSsternCa!Z43,"")</f>
        <v/>
      </c>
      <c r="AB43" s="40" t="str">
        <f>IFERROR(#REF!/GAMSsternCa!AA43,"")</f>
        <v/>
      </c>
      <c r="AC43" s="40" t="str">
        <f>IFERROR(#REF!/GAMSsternCa!AB43,"")</f>
        <v/>
      </c>
      <c r="AD43" s="40" t="str">
        <f>IFERROR(#REF!/GAMSsternCa!AC43,"")</f>
        <v/>
      </c>
      <c r="AE43" s="40" t="str">
        <f>IFERROR(#REF!/GAMSsternCa!AD43,"")</f>
        <v/>
      </c>
      <c r="AF43" s="40" t="str">
        <f>IFERROR(#REF!/GAMSsternCa!AE43,"")</f>
        <v/>
      </c>
      <c r="AG43" s="40" t="str">
        <f>IFERROR(#REF!/GAMSsternCa!AF43,"")</f>
        <v/>
      </c>
      <c r="AH43" s="40" t="str">
        <f>IFERROR(#REF!/GAMSsternCa!AG43,"")</f>
        <v/>
      </c>
      <c r="AI43" s="40" t="str">
        <f>IFERROR(#REF!/GAMSsternCa!AH43,"")</f>
        <v/>
      </c>
      <c r="AJ43" s="40" t="str">
        <f>IFERROR(#REF!/GAMSsternCa!AI43,"")</f>
        <v/>
      </c>
      <c r="AK43" s="40" t="str">
        <f>IFERROR(#REF!/GAMSsternCa!AJ43,"")</f>
        <v/>
      </c>
      <c r="AL43" s="40" t="str">
        <f>IFERROR(#REF!/GAMSsternCa!AK43,"")</f>
        <v/>
      </c>
      <c r="AM43" s="40" t="str">
        <f>IFERROR(#REF!/GAMSsternCa!AL43,"")</f>
        <v/>
      </c>
      <c r="AN43" s="40" t="str">
        <f>IFERROR(#REF!/GAMSsternCa!AM43,"")</f>
        <v/>
      </c>
      <c r="AO43" s="40" t="str">
        <f>IFERROR(#REF!/GAMSsternCa!AN43,"")</f>
        <v/>
      </c>
      <c r="AP43" s="40" t="str">
        <f>IFERROR(#REF!/GAMSsternCa!AO43,"")</f>
        <v/>
      </c>
      <c r="AQ43" s="40" t="str">
        <f>IFERROR(#REF!/GAMSsternCa!AP43,"")</f>
        <v/>
      </c>
      <c r="AR43" s="40" t="str">
        <f>IFERROR(#REF!/GAMSsternCa!AQ43,"")</f>
        <v/>
      </c>
      <c r="AS43" s="40" t="str">
        <f>IFERROR(#REF!/GAMSsternCa!AR43,"")</f>
        <v/>
      </c>
      <c r="AT43" s="40" t="str">
        <f>IFERROR(#REF!/GAMSsternCa!AS43,"")</f>
        <v/>
      </c>
      <c r="AU43" s="40" t="str">
        <f>IFERROR(#REF!/GAMSsternCa!AT43,"")</f>
        <v/>
      </c>
      <c r="AV43" s="40" t="str">
        <f>IFERROR(#REF!/GAMSsternCa!AU43,"")</f>
        <v/>
      </c>
      <c r="AW43" s="40" t="str">
        <f>IFERROR(#REF!/GAMSsternCa!AV43,"")</f>
        <v/>
      </c>
      <c r="AX43" s="40" t="str">
        <f>IFERROR(#REF!/GAMSsternCa!AW43,"")</f>
        <v/>
      </c>
      <c r="AY43" s="40" t="str">
        <f>IFERROR(#REF!/GAMSsternCa!AX43,"")</f>
        <v/>
      </c>
      <c r="AZ43" s="40" t="str">
        <f>IFERROR(#REF!/GAMSsternCa!AY43,"")</f>
        <v/>
      </c>
      <c r="BA43" s="40" t="str">
        <f>IFERROR(#REF!/GAMSsternCa!AZ43,"")</f>
        <v/>
      </c>
      <c r="BB43" s="40" t="str">
        <f>IFERROR(#REF!/GAMSsternCa!BA43,"")</f>
        <v/>
      </c>
      <c r="BC43" s="40" t="str">
        <f>IFERROR(#REF!/GAMSsternCa!BB43,"")</f>
        <v/>
      </c>
      <c r="BD43" s="40" t="str">
        <f>IFERROR(#REF!/GAMSsternCa!BC43,"")</f>
        <v/>
      </c>
      <c r="BE43" s="40" t="str">
        <f>IFERROR(#REF!/GAMSsternCa!BD43,"")</f>
        <v/>
      </c>
      <c r="BF43" s="40" t="str">
        <f>IFERROR(#REF!/GAMSsternCa!BE43,"")</f>
        <v/>
      </c>
      <c r="BG43" s="40" t="str">
        <f>IFERROR(#REF!/GAMSsternCa!BF43,"")</f>
        <v/>
      </c>
      <c r="BH43" s="40" t="str">
        <f>IFERROR(#REF!/GAMSsternCa!BG43,"")</f>
        <v/>
      </c>
      <c r="BI43" s="40" t="str">
        <f>IFERROR(#REF!/GAMSsternCa!BH43,"")</f>
        <v/>
      </c>
      <c r="BJ43" s="40" t="str">
        <f>IFERROR(#REF!/GAMSsternCa!BI43,"")</f>
        <v/>
      </c>
    </row>
    <row r="44" spans="1:62" x14ac:dyDescent="0.15">
      <c r="A44" t="e">
        <f>#REF!</f>
        <v>#REF!</v>
      </c>
      <c r="B44" t="str">
        <f>GAMSbase!A44</f>
        <v>Carbon Emissions from Land Use Change</v>
      </c>
      <c r="C44" s="40" t="str">
        <f>IFERROR(#REF!/GAMSsternCa!B44,"")</f>
        <v/>
      </c>
      <c r="D44" s="40" t="str">
        <f>IFERROR(#REF!/GAMSsternCa!C44,"")</f>
        <v/>
      </c>
      <c r="E44" s="40" t="str">
        <f>IFERROR(#REF!/GAMSsternCa!D44,"")</f>
        <v/>
      </c>
      <c r="F44" s="40" t="str">
        <f>IFERROR(#REF!/GAMSsternCa!E44,"")</f>
        <v/>
      </c>
      <c r="G44" s="40" t="str">
        <f>IFERROR(#REF!/GAMSsternCa!F44,"")</f>
        <v/>
      </c>
      <c r="H44" s="40" t="str">
        <f>IFERROR(#REF!/GAMSsternCa!G44,"")</f>
        <v/>
      </c>
      <c r="I44" s="40" t="str">
        <f>IFERROR(#REF!/GAMSsternCa!H44,"")</f>
        <v/>
      </c>
      <c r="J44" s="40" t="str">
        <f>IFERROR(#REF!/GAMSsternCa!I44,"")</f>
        <v/>
      </c>
      <c r="K44" s="40" t="str">
        <f>IFERROR(#REF!/GAMSsternCa!J44,"")</f>
        <v/>
      </c>
      <c r="L44" s="40" t="str">
        <f>IFERROR(#REF!/GAMSsternCa!K44,"")</f>
        <v/>
      </c>
      <c r="M44" s="40" t="str">
        <f>IFERROR(#REF!/GAMSsternCa!L44,"")</f>
        <v/>
      </c>
      <c r="N44" s="40" t="str">
        <f>IFERROR(#REF!/GAMSsternCa!M44,"")</f>
        <v/>
      </c>
      <c r="O44" s="40" t="str">
        <f>IFERROR(#REF!/GAMSsternCa!N44,"")</f>
        <v/>
      </c>
      <c r="P44" s="40" t="str">
        <f>IFERROR(#REF!/GAMSsternCa!O44,"")</f>
        <v/>
      </c>
      <c r="Q44" s="40" t="str">
        <f>IFERROR(#REF!/GAMSsternCa!P44,"")</f>
        <v/>
      </c>
      <c r="R44" s="40" t="str">
        <f>IFERROR(#REF!/GAMSsternCa!Q44,"")</f>
        <v/>
      </c>
      <c r="S44" s="40" t="str">
        <f>IFERROR(#REF!/GAMSsternCa!R44,"")</f>
        <v/>
      </c>
      <c r="T44" s="40" t="str">
        <f>IFERROR(#REF!/GAMSsternCa!S44,"")</f>
        <v/>
      </c>
      <c r="U44" s="40" t="str">
        <f>IFERROR(#REF!/GAMSsternCa!T44,"")</f>
        <v/>
      </c>
      <c r="V44" s="40" t="str">
        <f>IFERROR(#REF!/GAMSsternCa!U44,"")</f>
        <v/>
      </c>
      <c r="W44" s="40" t="str">
        <f>IFERROR(#REF!/GAMSsternCa!V44,"")</f>
        <v/>
      </c>
      <c r="X44" s="40" t="str">
        <f>IFERROR(#REF!/GAMSsternCa!W44,"")</f>
        <v/>
      </c>
      <c r="Y44" s="40" t="str">
        <f>IFERROR(#REF!/GAMSsternCa!X44,"")</f>
        <v/>
      </c>
      <c r="Z44" s="40" t="str">
        <f>IFERROR(#REF!/GAMSsternCa!Y44,"")</f>
        <v/>
      </c>
      <c r="AA44" s="40" t="str">
        <f>IFERROR(#REF!/GAMSsternCa!Z44,"")</f>
        <v/>
      </c>
      <c r="AB44" s="40" t="str">
        <f>IFERROR(#REF!/GAMSsternCa!AA44,"")</f>
        <v/>
      </c>
      <c r="AC44" s="40" t="str">
        <f>IFERROR(#REF!/GAMSsternCa!AB44,"")</f>
        <v/>
      </c>
      <c r="AD44" s="40" t="str">
        <f>IFERROR(#REF!/GAMSsternCa!AC44,"")</f>
        <v/>
      </c>
      <c r="AE44" s="40" t="str">
        <f>IFERROR(#REF!/GAMSsternCa!AD44,"")</f>
        <v/>
      </c>
      <c r="AF44" s="40" t="str">
        <f>IFERROR(#REF!/GAMSsternCa!AE44,"")</f>
        <v/>
      </c>
      <c r="AG44" s="40" t="str">
        <f>IFERROR(#REF!/GAMSsternCa!AF44,"")</f>
        <v/>
      </c>
      <c r="AH44" s="40" t="str">
        <f>IFERROR(#REF!/GAMSsternCa!AG44,"")</f>
        <v/>
      </c>
      <c r="AI44" s="40" t="str">
        <f>IFERROR(#REF!/GAMSsternCa!AH44,"")</f>
        <v/>
      </c>
      <c r="AJ44" s="40" t="str">
        <f>IFERROR(#REF!/GAMSsternCa!AI44,"")</f>
        <v/>
      </c>
      <c r="AK44" s="40" t="str">
        <f>IFERROR(#REF!/GAMSsternCa!AJ44,"")</f>
        <v/>
      </c>
      <c r="AL44" s="40" t="str">
        <f>IFERROR(#REF!/GAMSsternCa!AK44,"")</f>
        <v/>
      </c>
      <c r="AM44" s="40" t="str">
        <f>IFERROR(#REF!/GAMSsternCa!AL44,"")</f>
        <v/>
      </c>
      <c r="AN44" s="40" t="str">
        <f>IFERROR(#REF!/GAMSsternCa!AM44,"")</f>
        <v/>
      </c>
      <c r="AO44" s="40" t="str">
        <f>IFERROR(#REF!/GAMSsternCa!AN44,"")</f>
        <v/>
      </c>
      <c r="AP44" s="40" t="str">
        <f>IFERROR(#REF!/GAMSsternCa!AO44,"")</f>
        <v/>
      </c>
      <c r="AQ44" s="40" t="str">
        <f>IFERROR(#REF!/GAMSsternCa!AP44,"")</f>
        <v/>
      </c>
      <c r="AR44" s="40" t="str">
        <f>IFERROR(#REF!/GAMSsternCa!AQ44,"")</f>
        <v/>
      </c>
      <c r="AS44" s="40" t="str">
        <f>IFERROR(#REF!/GAMSsternCa!AR44,"")</f>
        <v/>
      </c>
      <c r="AT44" s="40" t="str">
        <f>IFERROR(#REF!/GAMSsternCa!AS44,"")</f>
        <v/>
      </c>
      <c r="AU44" s="40" t="str">
        <f>IFERROR(#REF!/GAMSsternCa!AT44,"")</f>
        <v/>
      </c>
      <c r="AV44" s="40" t="str">
        <f>IFERROR(#REF!/GAMSsternCa!AU44,"")</f>
        <v/>
      </c>
      <c r="AW44" s="40" t="str">
        <f>IFERROR(#REF!/GAMSsternCa!AV44,"")</f>
        <v/>
      </c>
      <c r="AX44" s="40" t="str">
        <f>IFERROR(#REF!/GAMSsternCa!AW44,"")</f>
        <v/>
      </c>
      <c r="AY44" s="40" t="str">
        <f>IFERROR(#REF!/GAMSsternCa!AX44,"")</f>
        <v/>
      </c>
      <c r="AZ44" s="40" t="str">
        <f>IFERROR(#REF!/GAMSsternCa!AY44,"")</f>
        <v/>
      </c>
      <c r="BA44" s="40" t="str">
        <f>IFERROR(#REF!/GAMSsternCa!AZ44,"")</f>
        <v/>
      </c>
      <c r="BB44" s="40" t="str">
        <f>IFERROR(#REF!/GAMSsternCa!BA44,"")</f>
        <v/>
      </c>
      <c r="BC44" s="40" t="str">
        <f>IFERROR(#REF!/GAMSsternCa!BB44,"")</f>
        <v/>
      </c>
      <c r="BD44" s="40" t="str">
        <f>IFERROR(#REF!/GAMSsternCa!BC44,"")</f>
        <v/>
      </c>
      <c r="BE44" s="40" t="str">
        <f>IFERROR(#REF!/GAMSsternCa!BD44,"")</f>
        <v/>
      </c>
      <c r="BF44" s="40" t="str">
        <f>IFERROR(#REF!/GAMSsternCa!BE44,"")</f>
        <v/>
      </c>
      <c r="BG44" s="40" t="str">
        <f>IFERROR(#REF!/GAMSsternCa!BF44,"")</f>
        <v/>
      </c>
      <c r="BH44" s="40" t="str">
        <f>IFERROR(#REF!/GAMSsternCa!BG44,"")</f>
        <v/>
      </c>
      <c r="BI44" s="40" t="str">
        <f>IFERROR(#REF!/GAMSsternCa!BH44,"")</f>
        <v/>
      </c>
      <c r="BJ44" s="40" t="str">
        <f>IFERROR(#REF!/GAMSsternCa!BI44,"")</f>
        <v/>
      </c>
    </row>
    <row r="45" spans="1:62" x14ac:dyDescent="0.15">
      <c r="A45" t="e">
        <f>#REF!</f>
        <v>#REF!</v>
      </c>
      <c r="B45" t="str">
        <f>GAMSbase!A45</f>
        <v>Initial Carbon Emissions from Land</v>
      </c>
      <c r="C45" s="40" t="str">
        <f>IFERROR(#REF!/GAMSsternCa!B45,"")</f>
        <v/>
      </c>
      <c r="D45" s="40" t="str">
        <f>IFERROR(#REF!/GAMSsternCa!C45,"")</f>
        <v/>
      </c>
      <c r="E45" s="40" t="str">
        <f>IFERROR(#REF!/GAMSsternCa!D45,"")</f>
        <v/>
      </c>
      <c r="F45" s="40" t="str">
        <f>IFERROR(#REF!/GAMSsternCa!E45,"")</f>
        <v/>
      </c>
      <c r="G45" s="40" t="str">
        <f>IFERROR(#REF!/GAMSsternCa!F45,"")</f>
        <v/>
      </c>
      <c r="H45" s="40" t="str">
        <f>IFERROR(#REF!/GAMSsternCa!G45,"")</f>
        <v/>
      </c>
      <c r="I45" s="40" t="str">
        <f>IFERROR(#REF!/GAMSsternCa!H45,"")</f>
        <v/>
      </c>
      <c r="J45" s="40" t="str">
        <f>IFERROR(#REF!/GAMSsternCa!I45,"")</f>
        <v/>
      </c>
      <c r="K45" s="40" t="str">
        <f>IFERROR(#REF!/GAMSsternCa!J45,"")</f>
        <v/>
      </c>
      <c r="L45" s="40" t="str">
        <f>IFERROR(#REF!/GAMSsternCa!K45,"")</f>
        <v/>
      </c>
      <c r="M45" s="40" t="str">
        <f>IFERROR(#REF!/GAMSsternCa!L45,"")</f>
        <v/>
      </c>
      <c r="N45" s="40" t="str">
        <f>IFERROR(#REF!/GAMSsternCa!M45,"")</f>
        <v/>
      </c>
      <c r="O45" s="40" t="str">
        <f>IFERROR(#REF!/GAMSsternCa!N45,"")</f>
        <v/>
      </c>
      <c r="P45" s="40" t="str">
        <f>IFERROR(#REF!/GAMSsternCa!O45,"")</f>
        <v/>
      </c>
      <c r="Q45" s="40" t="str">
        <f>IFERROR(#REF!/GAMSsternCa!P45,"")</f>
        <v/>
      </c>
      <c r="R45" s="40" t="str">
        <f>IFERROR(#REF!/GAMSsternCa!Q45,"")</f>
        <v/>
      </c>
      <c r="S45" s="40" t="str">
        <f>IFERROR(#REF!/GAMSsternCa!R45,"")</f>
        <v/>
      </c>
      <c r="T45" s="40" t="str">
        <f>IFERROR(#REF!/GAMSsternCa!S45,"")</f>
        <v/>
      </c>
      <c r="U45" s="40" t="str">
        <f>IFERROR(#REF!/GAMSsternCa!T45,"")</f>
        <v/>
      </c>
      <c r="V45" s="40" t="str">
        <f>IFERROR(#REF!/GAMSsternCa!U45,"")</f>
        <v/>
      </c>
      <c r="W45" s="40" t="str">
        <f>IFERROR(#REF!/GAMSsternCa!V45,"")</f>
        <v/>
      </c>
      <c r="X45" s="40" t="str">
        <f>IFERROR(#REF!/GAMSsternCa!W45,"")</f>
        <v/>
      </c>
      <c r="Y45" s="40" t="str">
        <f>IFERROR(#REF!/GAMSsternCa!X45,"")</f>
        <v/>
      </c>
      <c r="Z45" s="40" t="str">
        <f>IFERROR(#REF!/GAMSsternCa!Y45,"")</f>
        <v/>
      </c>
      <c r="AA45" s="40" t="str">
        <f>IFERROR(#REF!/GAMSsternCa!Z45,"")</f>
        <v/>
      </c>
      <c r="AB45" s="40" t="str">
        <f>IFERROR(#REF!/GAMSsternCa!AA45,"")</f>
        <v/>
      </c>
      <c r="AC45" s="40" t="str">
        <f>IFERROR(#REF!/GAMSsternCa!AB45,"")</f>
        <v/>
      </c>
      <c r="AD45" s="40" t="str">
        <f>IFERROR(#REF!/GAMSsternCa!AC45,"")</f>
        <v/>
      </c>
      <c r="AE45" s="40" t="str">
        <f>IFERROR(#REF!/GAMSsternCa!AD45,"")</f>
        <v/>
      </c>
      <c r="AF45" s="40" t="str">
        <f>IFERROR(#REF!/GAMSsternCa!AE45,"")</f>
        <v/>
      </c>
      <c r="AG45" s="40" t="str">
        <f>IFERROR(#REF!/GAMSsternCa!AF45,"")</f>
        <v/>
      </c>
      <c r="AH45" s="40" t="str">
        <f>IFERROR(#REF!/GAMSsternCa!AG45,"")</f>
        <v/>
      </c>
      <c r="AI45" s="40" t="str">
        <f>IFERROR(#REF!/GAMSsternCa!AH45,"")</f>
        <v/>
      </c>
      <c r="AJ45" s="40" t="str">
        <f>IFERROR(#REF!/GAMSsternCa!AI45,"")</f>
        <v/>
      </c>
      <c r="AK45" s="40" t="str">
        <f>IFERROR(#REF!/GAMSsternCa!AJ45,"")</f>
        <v/>
      </c>
      <c r="AL45" s="40" t="str">
        <f>IFERROR(#REF!/GAMSsternCa!AK45,"")</f>
        <v/>
      </c>
      <c r="AM45" s="40" t="str">
        <f>IFERROR(#REF!/GAMSsternCa!AL45,"")</f>
        <v/>
      </c>
      <c r="AN45" s="40" t="str">
        <f>IFERROR(#REF!/GAMSsternCa!AM45,"")</f>
        <v/>
      </c>
      <c r="AO45" s="40" t="str">
        <f>IFERROR(#REF!/GAMSsternCa!AN45,"")</f>
        <v/>
      </c>
      <c r="AP45" s="40" t="str">
        <f>IFERROR(#REF!/GAMSsternCa!AO45,"")</f>
        <v/>
      </c>
      <c r="AQ45" s="40" t="str">
        <f>IFERROR(#REF!/GAMSsternCa!AP45,"")</f>
        <v/>
      </c>
      <c r="AR45" s="40" t="str">
        <f>IFERROR(#REF!/GAMSsternCa!AQ45,"")</f>
        <v/>
      </c>
      <c r="AS45" s="40" t="str">
        <f>IFERROR(#REF!/GAMSsternCa!AR45,"")</f>
        <v/>
      </c>
      <c r="AT45" s="40" t="str">
        <f>IFERROR(#REF!/GAMSsternCa!AS45,"")</f>
        <v/>
      </c>
      <c r="AU45" s="40" t="str">
        <f>IFERROR(#REF!/GAMSsternCa!AT45,"")</f>
        <v/>
      </c>
      <c r="AV45" s="40" t="str">
        <f>IFERROR(#REF!/GAMSsternCa!AU45,"")</f>
        <v/>
      </c>
      <c r="AW45" s="40" t="str">
        <f>IFERROR(#REF!/GAMSsternCa!AV45,"")</f>
        <v/>
      </c>
      <c r="AX45" s="40" t="str">
        <f>IFERROR(#REF!/GAMSsternCa!AW45,"")</f>
        <v/>
      </c>
      <c r="AY45" s="40" t="str">
        <f>IFERROR(#REF!/GAMSsternCa!AX45,"")</f>
        <v/>
      </c>
      <c r="AZ45" s="40" t="str">
        <f>IFERROR(#REF!/GAMSsternCa!AY45,"")</f>
        <v/>
      </c>
      <c r="BA45" s="40" t="str">
        <f>IFERROR(#REF!/GAMSsternCa!AZ45,"")</f>
        <v/>
      </c>
      <c r="BB45" s="40" t="str">
        <f>IFERROR(#REF!/GAMSsternCa!BA45,"")</f>
        <v/>
      </c>
      <c r="BC45" s="40" t="str">
        <f>IFERROR(#REF!/GAMSsternCa!BB45,"")</f>
        <v/>
      </c>
      <c r="BD45" s="40" t="str">
        <f>IFERROR(#REF!/GAMSsternCa!BC45,"")</f>
        <v/>
      </c>
      <c r="BE45" s="40" t="str">
        <f>IFERROR(#REF!/GAMSsternCa!BD45,"")</f>
        <v/>
      </c>
      <c r="BF45" s="40" t="str">
        <f>IFERROR(#REF!/GAMSsternCa!BE45,"")</f>
        <v/>
      </c>
      <c r="BG45" s="40" t="str">
        <f>IFERROR(#REF!/GAMSsternCa!BF45,"")</f>
        <v/>
      </c>
      <c r="BH45" s="40" t="str">
        <f>IFERROR(#REF!/GAMSsternCa!BG45,"")</f>
        <v/>
      </c>
      <c r="BI45" s="40" t="str">
        <f>IFERROR(#REF!/GAMSsternCa!BH45,"")</f>
        <v/>
      </c>
      <c r="BJ45" s="40" t="str">
        <f>IFERROR(#REF!/GAMSsternCa!BI45,"")</f>
        <v/>
      </c>
    </row>
    <row r="46" spans="1:62" x14ac:dyDescent="0.15">
      <c r="A46" t="e">
        <f>#REF!</f>
        <v>#REF!</v>
      </c>
      <c r="B46" t="str">
        <f>GAMSbase!A46</f>
        <v>* PARTICIPATION</v>
      </c>
      <c r="C46" s="40" t="str">
        <f>IFERROR(#REF!/GAMSsternCa!B46,"")</f>
        <v/>
      </c>
      <c r="D46" s="40" t="str">
        <f>IFERROR(#REF!/GAMSsternCa!C46,"")</f>
        <v/>
      </c>
      <c r="E46" s="40" t="str">
        <f>IFERROR(#REF!/GAMSsternCa!D46,"")</f>
        <v/>
      </c>
      <c r="F46" s="40" t="str">
        <f>IFERROR(#REF!/GAMSsternCa!E46,"")</f>
        <v/>
      </c>
      <c r="G46" s="40" t="str">
        <f>IFERROR(#REF!/GAMSsternCa!F46,"")</f>
        <v/>
      </c>
      <c r="H46" s="40" t="str">
        <f>IFERROR(#REF!/GAMSsternCa!G46,"")</f>
        <v/>
      </c>
      <c r="I46" s="40" t="str">
        <f>IFERROR(#REF!/GAMSsternCa!H46,"")</f>
        <v/>
      </c>
      <c r="J46" s="40" t="str">
        <f>IFERROR(#REF!/GAMSsternCa!I46,"")</f>
        <v/>
      </c>
      <c r="K46" s="40" t="str">
        <f>IFERROR(#REF!/GAMSsternCa!J46,"")</f>
        <v/>
      </c>
      <c r="L46" s="40" t="str">
        <f>IFERROR(#REF!/GAMSsternCa!K46,"")</f>
        <v/>
      </c>
      <c r="M46" s="40" t="str">
        <f>IFERROR(#REF!/GAMSsternCa!L46,"")</f>
        <v/>
      </c>
      <c r="N46" s="40" t="str">
        <f>IFERROR(#REF!/GAMSsternCa!M46,"")</f>
        <v/>
      </c>
      <c r="O46" s="40" t="str">
        <f>IFERROR(#REF!/GAMSsternCa!N46,"")</f>
        <v/>
      </c>
      <c r="P46" s="40" t="str">
        <f>IFERROR(#REF!/GAMSsternCa!O46,"")</f>
        <v/>
      </c>
      <c r="Q46" s="40" t="str">
        <f>IFERROR(#REF!/GAMSsternCa!P46,"")</f>
        <v/>
      </c>
      <c r="R46" s="40" t="str">
        <f>IFERROR(#REF!/GAMSsternCa!Q46,"")</f>
        <v/>
      </c>
      <c r="S46" s="40" t="str">
        <f>IFERROR(#REF!/GAMSsternCa!R46,"")</f>
        <v/>
      </c>
      <c r="T46" s="40" t="str">
        <f>IFERROR(#REF!/GAMSsternCa!S46,"")</f>
        <v/>
      </c>
      <c r="U46" s="40" t="str">
        <f>IFERROR(#REF!/GAMSsternCa!T46,"")</f>
        <v/>
      </c>
      <c r="V46" s="40" t="str">
        <f>IFERROR(#REF!/GAMSsternCa!U46,"")</f>
        <v/>
      </c>
      <c r="W46" s="40" t="str">
        <f>IFERROR(#REF!/GAMSsternCa!V46,"")</f>
        <v/>
      </c>
      <c r="X46" s="40" t="str">
        <f>IFERROR(#REF!/GAMSsternCa!W46,"")</f>
        <v/>
      </c>
      <c r="Y46" s="40" t="str">
        <f>IFERROR(#REF!/GAMSsternCa!X46,"")</f>
        <v/>
      </c>
      <c r="Z46" s="40" t="str">
        <f>IFERROR(#REF!/GAMSsternCa!Y46,"")</f>
        <v/>
      </c>
      <c r="AA46" s="40" t="str">
        <f>IFERROR(#REF!/GAMSsternCa!Z46,"")</f>
        <v/>
      </c>
      <c r="AB46" s="40" t="str">
        <f>IFERROR(#REF!/GAMSsternCa!AA46,"")</f>
        <v/>
      </c>
      <c r="AC46" s="40" t="str">
        <f>IFERROR(#REF!/GAMSsternCa!AB46,"")</f>
        <v/>
      </c>
      <c r="AD46" s="40" t="str">
        <f>IFERROR(#REF!/GAMSsternCa!AC46,"")</f>
        <v/>
      </c>
      <c r="AE46" s="40" t="str">
        <f>IFERROR(#REF!/GAMSsternCa!AD46,"")</f>
        <v/>
      </c>
      <c r="AF46" s="40" t="str">
        <f>IFERROR(#REF!/GAMSsternCa!AE46,"")</f>
        <v/>
      </c>
      <c r="AG46" s="40" t="str">
        <f>IFERROR(#REF!/GAMSsternCa!AF46,"")</f>
        <v/>
      </c>
      <c r="AH46" s="40" t="str">
        <f>IFERROR(#REF!/GAMSsternCa!AG46,"")</f>
        <v/>
      </c>
      <c r="AI46" s="40" t="str">
        <f>IFERROR(#REF!/GAMSsternCa!AH46,"")</f>
        <v/>
      </c>
      <c r="AJ46" s="40" t="str">
        <f>IFERROR(#REF!/GAMSsternCa!AI46,"")</f>
        <v/>
      </c>
      <c r="AK46" s="40" t="str">
        <f>IFERROR(#REF!/GAMSsternCa!AJ46,"")</f>
        <v/>
      </c>
      <c r="AL46" s="40" t="str">
        <f>IFERROR(#REF!/GAMSsternCa!AK46,"")</f>
        <v/>
      </c>
      <c r="AM46" s="40" t="str">
        <f>IFERROR(#REF!/GAMSsternCa!AL46,"")</f>
        <v/>
      </c>
      <c r="AN46" s="40" t="str">
        <f>IFERROR(#REF!/GAMSsternCa!AM46,"")</f>
        <v/>
      </c>
      <c r="AO46" s="40" t="str">
        <f>IFERROR(#REF!/GAMSsternCa!AN46,"")</f>
        <v/>
      </c>
      <c r="AP46" s="40" t="str">
        <f>IFERROR(#REF!/GAMSsternCa!AO46,"")</f>
        <v/>
      </c>
      <c r="AQ46" s="40" t="str">
        <f>IFERROR(#REF!/GAMSsternCa!AP46,"")</f>
        <v/>
      </c>
      <c r="AR46" s="40" t="str">
        <f>IFERROR(#REF!/GAMSsternCa!AQ46,"")</f>
        <v/>
      </c>
      <c r="AS46" s="40" t="str">
        <f>IFERROR(#REF!/GAMSsternCa!AR46,"")</f>
        <v/>
      </c>
      <c r="AT46" s="40" t="str">
        <f>IFERROR(#REF!/GAMSsternCa!AS46,"")</f>
        <v/>
      </c>
      <c r="AU46" s="40" t="str">
        <f>IFERROR(#REF!/GAMSsternCa!AT46,"")</f>
        <v/>
      </c>
      <c r="AV46" s="40" t="str">
        <f>IFERROR(#REF!/GAMSsternCa!AU46,"")</f>
        <v/>
      </c>
      <c r="AW46" s="40" t="str">
        <f>IFERROR(#REF!/GAMSsternCa!AV46,"")</f>
        <v/>
      </c>
      <c r="AX46" s="40" t="str">
        <f>IFERROR(#REF!/GAMSsternCa!AW46,"")</f>
        <v/>
      </c>
      <c r="AY46" s="40" t="str">
        <f>IFERROR(#REF!/GAMSsternCa!AX46,"")</f>
        <v/>
      </c>
      <c r="AZ46" s="40" t="str">
        <f>IFERROR(#REF!/GAMSsternCa!AY46,"")</f>
        <v/>
      </c>
      <c r="BA46" s="40" t="str">
        <f>IFERROR(#REF!/GAMSsternCa!AZ46,"")</f>
        <v/>
      </c>
      <c r="BB46" s="40" t="str">
        <f>IFERROR(#REF!/GAMSsternCa!BA46,"")</f>
        <v/>
      </c>
      <c r="BC46" s="40" t="str">
        <f>IFERROR(#REF!/GAMSsternCa!BB46,"")</f>
        <v/>
      </c>
      <c r="BD46" s="40" t="str">
        <f>IFERROR(#REF!/GAMSsternCa!BC46,"")</f>
        <v/>
      </c>
      <c r="BE46" s="40" t="str">
        <f>IFERROR(#REF!/GAMSsternCa!BD46,"")</f>
        <v/>
      </c>
      <c r="BF46" s="40" t="str">
        <f>IFERROR(#REF!/GAMSsternCa!BE46,"")</f>
        <v/>
      </c>
      <c r="BG46" s="40" t="str">
        <f>IFERROR(#REF!/GAMSsternCa!BF46,"")</f>
        <v/>
      </c>
      <c r="BH46" s="40" t="str">
        <f>IFERROR(#REF!/GAMSsternCa!BG46,"")</f>
        <v/>
      </c>
      <c r="BI46" s="40" t="str">
        <f>IFERROR(#REF!/GAMSsternCa!BH46,"")</f>
        <v/>
      </c>
      <c r="BJ46" s="40" t="str">
        <f>IFERROR(#REF!/GAMSsternCa!BI46,"")</f>
        <v/>
      </c>
    </row>
    <row r="47" spans="1:62" x14ac:dyDescent="0.15">
      <c r="A47" t="e">
        <f>#REF!</f>
        <v>#REF!</v>
      </c>
      <c r="B47" t="str">
        <f>GAMSbase!A47</f>
        <v>Proportion of World in Participation</v>
      </c>
      <c r="C47" s="40" t="str">
        <f>IFERROR(#REF!/GAMSsternCa!B47,"")</f>
        <v/>
      </c>
      <c r="D47" s="40" t="str">
        <f>IFERROR(#REF!/GAMSsternCa!C47,"")</f>
        <v/>
      </c>
      <c r="E47" s="40" t="str">
        <f>IFERROR(#REF!/GAMSsternCa!D47,"")</f>
        <v/>
      </c>
      <c r="F47" s="40" t="str">
        <f>IFERROR(#REF!/GAMSsternCa!E47,"")</f>
        <v/>
      </c>
      <c r="G47" s="40" t="str">
        <f>IFERROR(#REF!/GAMSsternCa!F47,"")</f>
        <v/>
      </c>
      <c r="H47" s="40" t="str">
        <f>IFERROR(#REF!/GAMSsternCa!G47,"")</f>
        <v/>
      </c>
      <c r="I47" s="40" t="str">
        <f>IFERROR(#REF!/GAMSsternCa!H47,"")</f>
        <v/>
      </c>
      <c r="J47" s="40" t="str">
        <f>IFERROR(#REF!/GAMSsternCa!I47,"")</f>
        <v/>
      </c>
      <c r="K47" s="40" t="str">
        <f>IFERROR(#REF!/GAMSsternCa!J47,"")</f>
        <v/>
      </c>
      <c r="L47" s="40" t="str">
        <f>IFERROR(#REF!/GAMSsternCa!K47,"")</f>
        <v/>
      </c>
      <c r="M47" s="40" t="str">
        <f>IFERROR(#REF!/GAMSsternCa!L47,"")</f>
        <v/>
      </c>
      <c r="N47" s="40" t="str">
        <f>IFERROR(#REF!/GAMSsternCa!M47,"")</f>
        <v/>
      </c>
      <c r="O47" s="40" t="str">
        <f>IFERROR(#REF!/GAMSsternCa!N47,"")</f>
        <v/>
      </c>
      <c r="P47" s="40" t="str">
        <f>IFERROR(#REF!/GAMSsternCa!O47,"")</f>
        <v/>
      </c>
      <c r="Q47" s="40" t="str">
        <f>IFERROR(#REF!/GAMSsternCa!P47,"")</f>
        <v/>
      </c>
      <c r="R47" s="40" t="str">
        <f>IFERROR(#REF!/GAMSsternCa!Q47,"")</f>
        <v/>
      </c>
      <c r="S47" s="40" t="str">
        <f>IFERROR(#REF!/GAMSsternCa!R47,"")</f>
        <v/>
      </c>
      <c r="T47" s="40" t="str">
        <f>IFERROR(#REF!/GAMSsternCa!S47,"")</f>
        <v/>
      </c>
      <c r="U47" s="40" t="str">
        <f>IFERROR(#REF!/GAMSsternCa!T47,"")</f>
        <v/>
      </c>
      <c r="V47" s="40" t="str">
        <f>IFERROR(#REF!/GAMSsternCa!U47,"")</f>
        <v/>
      </c>
      <c r="W47" s="40" t="str">
        <f>IFERROR(#REF!/GAMSsternCa!V47,"")</f>
        <v/>
      </c>
      <c r="X47" s="40" t="str">
        <f>IFERROR(#REF!/GAMSsternCa!W47,"")</f>
        <v/>
      </c>
      <c r="Y47" s="40" t="str">
        <f>IFERROR(#REF!/GAMSsternCa!X47,"")</f>
        <v/>
      </c>
      <c r="Z47" s="40" t="str">
        <f>IFERROR(#REF!/GAMSsternCa!Y47,"")</f>
        <v/>
      </c>
      <c r="AA47" s="40" t="str">
        <f>IFERROR(#REF!/GAMSsternCa!Z47,"")</f>
        <v/>
      </c>
      <c r="AB47" s="40" t="str">
        <f>IFERROR(#REF!/GAMSsternCa!AA47,"")</f>
        <v/>
      </c>
      <c r="AC47" s="40" t="str">
        <f>IFERROR(#REF!/GAMSsternCa!AB47,"")</f>
        <v/>
      </c>
      <c r="AD47" s="40" t="str">
        <f>IFERROR(#REF!/GAMSsternCa!AC47,"")</f>
        <v/>
      </c>
      <c r="AE47" s="40" t="str">
        <f>IFERROR(#REF!/GAMSsternCa!AD47,"")</f>
        <v/>
      </c>
      <c r="AF47" s="40" t="str">
        <f>IFERROR(#REF!/GAMSsternCa!AE47,"")</f>
        <v/>
      </c>
      <c r="AG47" s="40" t="str">
        <f>IFERROR(#REF!/GAMSsternCa!AF47,"")</f>
        <v/>
      </c>
      <c r="AH47" s="40" t="str">
        <f>IFERROR(#REF!/GAMSsternCa!AG47,"")</f>
        <v/>
      </c>
      <c r="AI47" s="40" t="str">
        <f>IFERROR(#REF!/GAMSsternCa!AH47,"")</f>
        <v/>
      </c>
      <c r="AJ47" s="40" t="str">
        <f>IFERROR(#REF!/GAMSsternCa!AI47,"")</f>
        <v/>
      </c>
      <c r="AK47" s="40" t="str">
        <f>IFERROR(#REF!/GAMSsternCa!AJ47,"")</f>
        <v/>
      </c>
      <c r="AL47" s="40" t="str">
        <f>IFERROR(#REF!/GAMSsternCa!AK47,"")</f>
        <v/>
      </c>
      <c r="AM47" s="40" t="str">
        <f>IFERROR(#REF!/GAMSsternCa!AL47,"")</f>
        <v/>
      </c>
      <c r="AN47" s="40" t="str">
        <f>IFERROR(#REF!/GAMSsternCa!AM47,"")</f>
        <v/>
      </c>
      <c r="AO47" s="40" t="str">
        <f>IFERROR(#REF!/GAMSsternCa!AN47,"")</f>
        <v/>
      </c>
      <c r="AP47" s="40" t="str">
        <f>IFERROR(#REF!/GAMSsternCa!AO47,"")</f>
        <v/>
      </c>
      <c r="AQ47" s="40" t="str">
        <f>IFERROR(#REF!/GAMSsternCa!AP47,"")</f>
        <v/>
      </c>
      <c r="AR47" s="40" t="str">
        <f>IFERROR(#REF!/GAMSsternCa!AQ47,"")</f>
        <v/>
      </c>
      <c r="AS47" s="40" t="str">
        <f>IFERROR(#REF!/GAMSsternCa!AR47,"")</f>
        <v/>
      </c>
      <c r="AT47" s="40" t="str">
        <f>IFERROR(#REF!/GAMSsternCa!AS47,"")</f>
        <v/>
      </c>
      <c r="AU47" s="40" t="str">
        <f>IFERROR(#REF!/GAMSsternCa!AT47,"")</f>
        <v/>
      </c>
      <c r="AV47" s="40" t="str">
        <f>IFERROR(#REF!/GAMSsternCa!AU47,"")</f>
        <v/>
      </c>
      <c r="AW47" s="40" t="str">
        <f>IFERROR(#REF!/GAMSsternCa!AV47,"")</f>
        <v/>
      </c>
      <c r="AX47" s="40" t="str">
        <f>IFERROR(#REF!/GAMSsternCa!AW47,"")</f>
        <v/>
      </c>
      <c r="AY47" s="40" t="str">
        <f>IFERROR(#REF!/GAMSsternCa!AX47,"")</f>
        <v/>
      </c>
      <c r="AZ47" s="40" t="str">
        <f>IFERROR(#REF!/GAMSsternCa!AY47,"")</f>
        <v/>
      </c>
      <c r="BA47" s="40" t="str">
        <f>IFERROR(#REF!/GAMSsternCa!AZ47,"")</f>
        <v/>
      </c>
      <c r="BB47" s="40" t="str">
        <f>IFERROR(#REF!/GAMSsternCa!BA47,"")</f>
        <v/>
      </c>
      <c r="BC47" s="40" t="str">
        <f>IFERROR(#REF!/GAMSsternCa!BB47,"")</f>
        <v/>
      </c>
      <c r="BD47" s="40" t="str">
        <f>IFERROR(#REF!/GAMSsternCa!BC47,"")</f>
        <v/>
      </c>
      <c r="BE47" s="40" t="str">
        <f>IFERROR(#REF!/GAMSsternCa!BD47,"")</f>
        <v/>
      </c>
      <c r="BF47" s="40" t="str">
        <f>IFERROR(#REF!/GAMSsternCa!BE47,"")</f>
        <v/>
      </c>
      <c r="BG47" s="40" t="str">
        <f>IFERROR(#REF!/GAMSsternCa!BF47,"")</f>
        <v/>
      </c>
      <c r="BH47" s="40" t="str">
        <f>IFERROR(#REF!/GAMSsternCa!BG47,"")</f>
        <v/>
      </c>
      <c r="BI47" s="40" t="str">
        <f>IFERROR(#REF!/GAMSsternCa!BH47,"")</f>
        <v/>
      </c>
      <c r="BJ47" s="40" t="str">
        <f>IFERROR(#REF!/GAMSsternCa!BI47,"")</f>
        <v/>
      </c>
    </row>
    <row r="48" spans="1:62" x14ac:dyDescent="0.15">
      <c r="A48" t="e">
        <f>#REF!</f>
        <v>#REF!</v>
      </c>
      <c r="B48" t="str">
        <f>GAMSbase!A48</f>
        <v>* SCALING</v>
      </c>
      <c r="C48" s="40" t="str">
        <f>IFERROR(#REF!/GAMSsternCa!B48,"")</f>
        <v/>
      </c>
      <c r="D48" s="40" t="str">
        <f>IFERROR(#REF!/GAMSsternCa!C48,"")</f>
        <v/>
      </c>
      <c r="E48" s="40" t="str">
        <f>IFERROR(#REF!/GAMSsternCa!D48,"")</f>
        <v/>
      </c>
      <c r="F48" s="40" t="str">
        <f>IFERROR(#REF!/GAMSsternCa!E48,"")</f>
        <v/>
      </c>
      <c r="G48" s="40" t="str">
        <f>IFERROR(#REF!/GAMSsternCa!F48,"")</f>
        <v/>
      </c>
      <c r="H48" s="40" t="str">
        <f>IFERROR(#REF!/GAMSsternCa!G48,"")</f>
        <v/>
      </c>
      <c r="I48" s="40" t="str">
        <f>IFERROR(#REF!/GAMSsternCa!H48,"")</f>
        <v/>
      </c>
      <c r="J48" s="40" t="str">
        <f>IFERROR(#REF!/GAMSsternCa!I48,"")</f>
        <v/>
      </c>
      <c r="K48" s="40" t="str">
        <f>IFERROR(#REF!/GAMSsternCa!J48,"")</f>
        <v/>
      </c>
      <c r="L48" s="40" t="str">
        <f>IFERROR(#REF!/GAMSsternCa!K48,"")</f>
        <v/>
      </c>
      <c r="M48" s="40" t="str">
        <f>IFERROR(#REF!/GAMSsternCa!L48,"")</f>
        <v/>
      </c>
      <c r="N48" s="40" t="str">
        <f>IFERROR(#REF!/GAMSsternCa!M48,"")</f>
        <v/>
      </c>
      <c r="O48" s="40" t="str">
        <f>IFERROR(#REF!/GAMSsternCa!N48,"")</f>
        <v/>
      </c>
      <c r="P48" s="40" t="str">
        <f>IFERROR(#REF!/GAMSsternCa!O48,"")</f>
        <v/>
      </c>
      <c r="Q48" s="40" t="str">
        <f>IFERROR(#REF!/GAMSsternCa!P48,"")</f>
        <v/>
      </c>
      <c r="R48" s="40" t="str">
        <f>IFERROR(#REF!/GAMSsternCa!Q48,"")</f>
        <v/>
      </c>
      <c r="S48" s="40" t="str">
        <f>IFERROR(#REF!/GAMSsternCa!R48,"")</f>
        <v/>
      </c>
      <c r="T48" s="40" t="str">
        <f>IFERROR(#REF!/GAMSsternCa!S48,"")</f>
        <v/>
      </c>
      <c r="U48" s="40" t="str">
        <f>IFERROR(#REF!/GAMSsternCa!T48,"")</f>
        <v/>
      </c>
      <c r="V48" s="40" t="str">
        <f>IFERROR(#REF!/GAMSsternCa!U48,"")</f>
        <v/>
      </c>
      <c r="W48" s="40" t="str">
        <f>IFERROR(#REF!/GAMSsternCa!V48,"")</f>
        <v/>
      </c>
      <c r="X48" s="40" t="str">
        <f>IFERROR(#REF!/GAMSsternCa!W48,"")</f>
        <v/>
      </c>
      <c r="Y48" s="40" t="str">
        <f>IFERROR(#REF!/GAMSsternCa!X48,"")</f>
        <v/>
      </c>
      <c r="Z48" s="40" t="str">
        <f>IFERROR(#REF!/GAMSsternCa!Y48,"")</f>
        <v/>
      </c>
      <c r="AA48" s="40" t="str">
        <f>IFERROR(#REF!/GAMSsternCa!Z48,"")</f>
        <v/>
      </c>
      <c r="AB48" s="40" t="str">
        <f>IFERROR(#REF!/GAMSsternCa!AA48,"")</f>
        <v/>
      </c>
      <c r="AC48" s="40" t="str">
        <f>IFERROR(#REF!/GAMSsternCa!AB48,"")</f>
        <v/>
      </c>
      <c r="AD48" s="40" t="str">
        <f>IFERROR(#REF!/GAMSsternCa!AC48,"")</f>
        <v/>
      </c>
      <c r="AE48" s="40" t="str">
        <f>IFERROR(#REF!/GAMSsternCa!AD48,"")</f>
        <v/>
      </c>
      <c r="AF48" s="40" t="str">
        <f>IFERROR(#REF!/GAMSsternCa!AE48,"")</f>
        <v/>
      </c>
      <c r="AG48" s="40" t="str">
        <f>IFERROR(#REF!/GAMSsternCa!AF48,"")</f>
        <v/>
      </c>
      <c r="AH48" s="40" t="str">
        <f>IFERROR(#REF!/GAMSsternCa!AG48,"")</f>
        <v/>
      </c>
      <c r="AI48" s="40" t="str">
        <f>IFERROR(#REF!/GAMSsternCa!AH48,"")</f>
        <v/>
      </c>
      <c r="AJ48" s="40" t="str">
        <f>IFERROR(#REF!/GAMSsternCa!AI48,"")</f>
        <v/>
      </c>
      <c r="AK48" s="40" t="str">
        <f>IFERROR(#REF!/GAMSsternCa!AJ48,"")</f>
        <v/>
      </c>
      <c r="AL48" s="40" t="str">
        <f>IFERROR(#REF!/GAMSsternCa!AK48,"")</f>
        <v/>
      </c>
      <c r="AM48" s="40" t="str">
        <f>IFERROR(#REF!/GAMSsternCa!AL48,"")</f>
        <v/>
      </c>
      <c r="AN48" s="40" t="str">
        <f>IFERROR(#REF!/GAMSsternCa!AM48,"")</f>
        <v/>
      </c>
      <c r="AO48" s="40" t="str">
        <f>IFERROR(#REF!/GAMSsternCa!AN48,"")</f>
        <v/>
      </c>
      <c r="AP48" s="40" t="str">
        <f>IFERROR(#REF!/GAMSsternCa!AO48,"")</f>
        <v/>
      </c>
      <c r="AQ48" s="40" t="str">
        <f>IFERROR(#REF!/GAMSsternCa!AP48,"")</f>
        <v/>
      </c>
      <c r="AR48" s="40" t="str">
        <f>IFERROR(#REF!/GAMSsternCa!AQ48,"")</f>
        <v/>
      </c>
      <c r="AS48" s="40" t="str">
        <f>IFERROR(#REF!/GAMSsternCa!AR48,"")</f>
        <v/>
      </c>
      <c r="AT48" s="40" t="str">
        <f>IFERROR(#REF!/GAMSsternCa!AS48,"")</f>
        <v/>
      </c>
      <c r="AU48" s="40" t="str">
        <f>IFERROR(#REF!/GAMSsternCa!AT48,"")</f>
        <v/>
      </c>
      <c r="AV48" s="40" t="str">
        <f>IFERROR(#REF!/GAMSsternCa!AU48,"")</f>
        <v/>
      </c>
      <c r="AW48" s="40" t="str">
        <f>IFERROR(#REF!/GAMSsternCa!AV48,"")</f>
        <v/>
      </c>
      <c r="AX48" s="40" t="str">
        <f>IFERROR(#REF!/GAMSsternCa!AW48,"")</f>
        <v/>
      </c>
      <c r="AY48" s="40" t="str">
        <f>IFERROR(#REF!/GAMSsternCa!AX48,"")</f>
        <v/>
      </c>
      <c r="AZ48" s="40" t="str">
        <f>IFERROR(#REF!/GAMSsternCa!AY48,"")</f>
        <v/>
      </c>
      <c r="BA48" s="40" t="str">
        <f>IFERROR(#REF!/GAMSsternCa!AZ48,"")</f>
        <v/>
      </c>
      <c r="BB48" s="40" t="str">
        <f>IFERROR(#REF!/GAMSsternCa!BA48,"")</f>
        <v/>
      </c>
      <c r="BC48" s="40" t="str">
        <f>IFERROR(#REF!/GAMSsternCa!BB48,"")</f>
        <v/>
      </c>
      <c r="BD48" s="40" t="str">
        <f>IFERROR(#REF!/GAMSsternCa!BC48,"")</f>
        <v/>
      </c>
      <c r="BE48" s="40" t="str">
        <f>IFERROR(#REF!/GAMSsternCa!BD48,"")</f>
        <v/>
      </c>
      <c r="BF48" s="40" t="str">
        <f>IFERROR(#REF!/GAMSsternCa!BE48,"")</f>
        <v/>
      </c>
      <c r="BG48" s="40" t="str">
        <f>IFERROR(#REF!/GAMSsternCa!BF48,"")</f>
        <v/>
      </c>
      <c r="BH48" s="40" t="str">
        <f>IFERROR(#REF!/GAMSsternCa!BG48,"")</f>
        <v/>
      </c>
      <c r="BI48" s="40" t="str">
        <f>IFERROR(#REF!/GAMSsternCa!BH48,"")</f>
        <v/>
      </c>
      <c r="BJ48" s="40" t="str">
        <f>IFERROR(#REF!/GAMSsternCa!BI48,"")</f>
        <v/>
      </c>
    </row>
    <row r="49" spans="1:62" x14ac:dyDescent="0.15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IFERROR(#REF!/GAMSsternCa!B49,"")</f>
        <v/>
      </c>
      <c r="D49" s="40" t="str">
        <f>IFERROR(#REF!/GAMSsternCa!C49,"")</f>
        <v/>
      </c>
      <c r="E49" s="40" t="str">
        <f>IFERROR(#REF!/GAMSsternCa!D49,"")</f>
        <v/>
      </c>
      <c r="F49" s="40" t="str">
        <f>IFERROR(#REF!/GAMSsternCa!E49,"")</f>
        <v/>
      </c>
      <c r="G49" s="40" t="str">
        <f>IFERROR(#REF!/GAMSsternCa!F49,"")</f>
        <v/>
      </c>
      <c r="H49" s="40" t="str">
        <f>IFERROR(#REF!/GAMSsternCa!G49,"")</f>
        <v/>
      </c>
      <c r="I49" s="40" t="str">
        <f>IFERROR(#REF!/GAMSsternCa!H49,"")</f>
        <v/>
      </c>
      <c r="J49" s="40" t="str">
        <f>IFERROR(#REF!/GAMSsternCa!I49,"")</f>
        <v/>
      </c>
      <c r="K49" s="40" t="str">
        <f>IFERROR(#REF!/GAMSsternCa!J49,"")</f>
        <v/>
      </c>
      <c r="L49" s="40" t="str">
        <f>IFERROR(#REF!/GAMSsternCa!K49,"")</f>
        <v/>
      </c>
      <c r="M49" s="40" t="str">
        <f>IFERROR(#REF!/GAMSsternCa!L49,"")</f>
        <v/>
      </c>
      <c r="N49" s="40" t="str">
        <f>IFERROR(#REF!/GAMSsternCa!M49,"")</f>
        <v/>
      </c>
      <c r="O49" s="40" t="str">
        <f>IFERROR(#REF!/GAMSsternCa!N49,"")</f>
        <v/>
      </c>
      <c r="P49" s="40" t="str">
        <f>IFERROR(#REF!/GAMSsternCa!O49,"")</f>
        <v/>
      </c>
      <c r="Q49" s="40" t="str">
        <f>IFERROR(#REF!/GAMSsternCa!P49,"")</f>
        <v/>
      </c>
      <c r="R49" s="40" t="str">
        <f>IFERROR(#REF!/GAMSsternCa!Q49,"")</f>
        <v/>
      </c>
      <c r="S49" s="40" t="str">
        <f>IFERROR(#REF!/GAMSsternCa!R49,"")</f>
        <v/>
      </c>
      <c r="T49" s="40" t="str">
        <f>IFERROR(#REF!/GAMSsternCa!S49,"")</f>
        <v/>
      </c>
      <c r="U49" s="40" t="str">
        <f>IFERROR(#REF!/GAMSsternCa!T49,"")</f>
        <v/>
      </c>
      <c r="V49" s="40" t="str">
        <f>IFERROR(#REF!/GAMSsternCa!U49,"")</f>
        <v/>
      </c>
      <c r="W49" s="40" t="str">
        <f>IFERROR(#REF!/GAMSsternCa!V49,"")</f>
        <v/>
      </c>
      <c r="X49" s="40" t="str">
        <f>IFERROR(#REF!/GAMSsternCa!W49,"")</f>
        <v/>
      </c>
      <c r="Y49" s="40" t="str">
        <f>IFERROR(#REF!/GAMSsternCa!X49,"")</f>
        <v/>
      </c>
      <c r="Z49" s="40" t="str">
        <f>IFERROR(#REF!/GAMSsternCa!Y49,"")</f>
        <v/>
      </c>
      <c r="AA49" s="40" t="str">
        <f>IFERROR(#REF!/GAMSsternCa!Z49,"")</f>
        <v/>
      </c>
      <c r="AB49" s="40" t="str">
        <f>IFERROR(#REF!/GAMSsternCa!AA49,"")</f>
        <v/>
      </c>
      <c r="AC49" s="40" t="str">
        <f>IFERROR(#REF!/GAMSsternCa!AB49,"")</f>
        <v/>
      </c>
      <c r="AD49" s="40" t="str">
        <f>IFERROR(#REF!/GAMSsternCa!AC49,"")</f>
        <v/>
      </c>
      <c r="AE49" s="40" t="str">
        <f>IFERROR(#REF!/GAMSsternCa!AD49,"")</f>
        <v/>
      </c>
      <c r="AF49" s="40" t="str">
        <f>IFERROR(#REF!/GAMSsternCa!AE49,"")</f>
        <v/>
      </c>
      <c r="AG49" s="40" t="str">
        <f>IFERROR(#REF!/GAMSsternCa!AF49,"")</f>
        <v/>
      </c>
      <c r="AH49" s="40" t="str">
        <f>IFERROR(#REF!/GAMSsternCa!AG49,"")</f>
        <v/>
      </c>
      <c r="AI49" s="40" t="str">
        <f>IFERROR(#REF!/GAMSsternCa!AH49,"")</f>
        <v/>
      </c>
      <c r="AJ49" s="40" t="str">
        <f>IFERROR(#REF!/GAMSsternCa!AI49,"")</f>
        <v/>
      </c>
      <c r="AK49" s="40" t="str">
        <f>IFERROR(#REF!/GAMSsternCa!AJ49,"")</f>
        <v/>
      </c>
      <c r="AL49" s="40" t="str">
        <f>IFERROR(#REF!/GAMSsternCa!AK49,"")</f>
        <v/>
      </c>
      <c r="AM49" s="40" t="str">
        <f>IFERROR(#REF!/GAMSsternCa!AL49,"")</f>
        <v/>
      </c>
      <c r="AN49" s="40" t="str">
        <f>IFERROR(#REF!/GAMSsternCa!AM49,"")</f>
        <v/>
      </c>
      <c r="AO49" s="40" t="str">
        <f>IFERROR(#REF!/GAMSsternCa!AN49,"")</f>
        <v/>
      </c>
      <c r="AP49" s="40" t="str">
        <f>IFERROR(#REF!/GAMSsternCa!AO49,"")</f>
        <v/>
      </c>
      <c r="AQ49" s="40" t="str">
        <f>IFERROR(#REF!/GAMSsternCa!AP49,"")</f>
        <v/>
      </c>
      <c r="AR49" s="40" t="str">
        <f>IFERROR(#REF!/GAMSsternCa!AQ49,"")</f>
        <v/>
      </c>
      <c r="AS49" s="40" t="str">
        <f>IFERROR(#REF!/GAMSsternCa!AR49,"")</f>
        <v/>
      </c>
      <c r="AT49" s="40" t="str">
        <f>IFERROR(#REF!/GAMSsternCa!AS49,"")</f>
        <v/>
      </c>
      <c r="AU49" s="40" t="str">
        <f>IFERROR(#REF!/GAMSsternCa!AT49,"")</f>
        <v/>
      </c>
      <c r="AV49" s="40" t="str">
        <f>IFERROR(#REF!/GAMSsternCa!AU49,"")</f>
        <v/>
      </c>
      <c r="AW49" s="40" t="str">
        <f>IFERROR(#REF!/GAMSsternCa!AV49,"")</f>
        <v/>
      </c>
      <c r="AX49" s="40" t="str">
        <f>IFERROR(#REF!/GAMSsternCa!AW49,"")</f>
        <v/>
      </c>
      <c r="AY49" s="40" t="str">
        <f>IFERROR(#REF!/GAMSsternCa!AX49,"")</f>
        <v/>
      </c>
      <c r="AZ49" s="40" t="str">
        <f>IFERROR(#REF!/GAMSsternCa!AY49,"")</f>
        <v/>
      </c>
      <c r="BA49" s="40" t="str">
        <f>IFERROR(#REF!/GAMSsternCa!AZ49,"")</f>
        <v/>
      </c>
      <c r="BB49" s="40" t="str">
        <f>IFERROR(#REF!/GAMSsternCa!BA49,"")</f>
        <v/>
      </c>
      <c r="BC49" s="40" t="str">
        <f>IFERROR(#REF!/GAMSsternCa!BB49,"")</f>
        <v/>
      </c>
      <c r="BD49" s="40" t="str">
        <f>IFERROR(#REF!/GAMSsternCa!BC49,"")</f>
        <v/>
      </c>
      <c r="BE49" s="40" t="str">
        <f>IFERROR(#REF!/GAMSsternCa!BD49,"")</f>
        <v/>
      </c>
      <c r="BF49" s="40" t="str">
        <f>IFERROR(#REF!/GAMSsternCa!BE49,"")</f>
        <v/>
      </c>
      <c r="BG49" s="40" t="str">
        <f>IFERROR(#REF!/GAMSsternCa!BF49,"")</f>
        <v/>
      </c>
      <c r="BH49" s="40" t="str">
        <f>IFERROR(#REF!/GAMSsternCa!BG49,"")</f>
        <v/>
      </c>
      <c r="BI49" s="40" t="str">
        <f>IFERROR(#REF!/GAMSsternCa!BH49,"")</f>
        <v/>
      </c>
      <c r="BJ49" s="40" t="str">
        <f>IFERROR(#REF!/GAMSsternCa!BI49,"")</f>
        <v/>
      </c>
    </row>
    <row r="50" spans="1:62" x14ac:dyDescent="0.15">
      <c r="A50" t="e">
        <f>#REF!</f>
        <v>#REF!</v>
      </c>
      <c r="B50" t="str">
        <f>GAMSbase!A50</f>
        <v>Additive Scaling Coefficient in Utility Function</v>
      </c>
      <c r="C50" s="40" t="str">
        <f>IFERROR(#REF!/GAMSsternCa!B50,"")</f>
        <v/>
      </c>
      <c r="D50" s="40" t="str">
        <f>IFERROR(#REF!/GAMSsternCa!C50,"")</f>
        <v/>
      </c>
      <c r="E50" s="40" t="str">
        <f>IFERROR(#REF!/GAMSsternCa!D50,"")</f>
        <v/>
      </c>
      <c r="F50" s="40" t="str">
        <f>IFERROR(#REF!/GAMSsternCa!E50,"")</f>
        <v/>
      </c>
      <c r="G50" s="40" t="str">
        <f>IFERROR(#REF!/GAMSsternCa!F50,"")</f>
        <v/>
      </c>
      <c r="H50" s="40" t="str">
        <f>IFERROR(#REF!/GAMSsternCa!G50,"")</f>
        <v/>
      </c>
      <c r="I50" s="40" t="str">
        <f>IFERROR(#REF!/GAMSsternCa!H50,"")</f>
        <v/>
      </c>
      <c r="J50" s="40" t="str">
        <f>IFERROR(#REF!/GAMSsternCa!I50,"")</f>
        <v/>
      </c>
      <c r="K50" s="40" t="str">
        <f>IFERROR(#REF!/GAMSsternCa!J50,"")</f>
        <v/>
      </c>
      <c r="L50" s="40" t="str">
        <f>IFERROR(#REF!/GAMSsternCa!K50,"")</f>
        <v/>
      </c>
      <c r="M50" s="40" t="str">
        <f>IFERROR(#REF!/GAMSsternCa!L50,"")</f>
        <v/>
      </c>
      <c r="N50" s="40" t="str">
        <f>IFERROR(#REF!/GAMSsternCa!M50,"")</f>
        <v/>
      </c>
      <c r="O50" s="40" t="str">
        <f>IFERROR(#REF!/GAMSsternCa!N50,"")</f>
        <v/>
      </c>
      <c r="P50" s="40" t="str">
        <f>IFERROR(#REF!/GAMSsternCa!O50,"")</f>
        <v/>
      </c>
      <c r="Q50" s="40" t="str">
        <f>IFERROR(#REF!/GAMSsternCa!P50,"")</f>
        <v/>
      </c>
      <c r="R50" s="40" t="str">
        <f>IFERROR(#REF!/GAMSsternCa!Q50,"")</f>
        <v/>
      </c>
      <c r="S50" s="40" t="str">
        <f>IFERROR(#REF!/GAMSsternCa!R50,"")</f>
        <v/>
      </c>
      <c r="T50" s="40" t="str">
        <f>IFERROR(#REF!/GAMSsternCa!S50,"")</f>
        <v/>
      </c>
      <c r="U50" s="40" t="str">
        <f>IFERROR(#REF!/GAMSsternCa!T50,"")</f>
        <v/>
      </c>
      <c r="V50" s="40" t="str">
        <f>IFERROR(#REF!/GAMSsternCa!U50,"")</f>
        <v/>
      </c>
      <c r="W50" s="40" t="str">
        <f>IFERROR(#REF!/GAMSsternCa!V50,"")</f>
        <v/>
      </c>
      <c r="X50" s="40" t="str">
        <f>IFERROR(#REF!/GAMSsternCa!W50,"")</f>
        <v/>
      </c>
      <c r="Y50" s="40" t="str">
        <f>IFERROR(#REF!/GAMSsternCa!X50,"")</f>
        <v/>
      </c>
      <c r="Z50" s="40" t="str">
        <f>IFERROR(#REF!/GAMSsternCa!Y50,"")</f>
        <v/>
      </c>
      <c r="AA50" s="40" t="str">
        <f>IFERROR(#REF!/GAMSsternCa!Z50,"")</f>
        <v/>
      </c>
      <c r="AB50" s="40" t="str">
        <f>IFERROR(#REF!/GAMSsternCa!AA50,"")</f>
        <v/>
      </c>
      <c r="AC50" s="40" t="str">
        <f>IFERROR(#REF!/GAMSsternCa!AB50,"")</f>
        <v/>
      </c>
      <c r="AD50" s="40" t="str">
        <f>IFERROR(#REF!/GAMSsternCa!AC50,"")</f>
        <v/>
      </c>
      <c r="AE50" s="40" t="str">
        <f>IFERROR(#REF!/GAMSsternCa!AD50,"")</f>
        <v/>
      </c>
      <c r="AF50" s="40" t="str">
        <f>IFERROR(#REF!/GAMSsternCa!AE50,"")</f>
        <v/>
      </c>
      <c r="AG50" s="40" t="str">
        <f>IFERROR(#REF!/GAMSsternCa!AF50,"")</f>
        <v/>
      </c>
      <c r="AH50" s="40" t="str">
        <f>IFERROR(#REF!/GAMSsternCa!AG50,"")</f>
        <v/>
      </c>
      <c r="AI50" s="40" t="str">
        <f>IFERROR(#REF!/GAMSsternCa!AH50,"")</f>
        <v/>
      </c>
      <c r="AJ50" s="40" t="str">
        <f>IFERROR(#REF!/GAMSsternCa!AI50,"")</f>
        <v/>
      </c>
      <c r="AK50" s="40" t="str">
        <f>IFERROR(#REF!/GAMSsternCa!AJ50,"")</f>
        <v/>
      </c>
      <c r="AL50" s="40" t="str">
        <f>IFERROR(#REF!/GAMSsternCa!AK50,"")</f>
        <v/>
      </c>
      <c r="AM50" s="40" t="str">
        <f>IFERROR(#REF!/GAMSsternCa!AL50,"")</f>
        <v/>
      </c>
      <c r="AN50" s="40" t="str">
        <f>IFERROR(#REF!/GAMSsternCa!AM50,"")</f>
        <v/>
      </c>
      <c r="AO50" s="40" t="str">
        <f>IFERROR(#REF!/GAMSsternCa!AN50,"")</f>
        <v/>
      </c>
      <c r="AP50" s="40" t="str">
        <f>IFERROR(#REF!/GAMSsternCa!AO50,"")</f>
        <v/>
      </c>
      <c r="AQ50" s="40" t="str">
        <f>IFERROR(#REF!/GAMSsternCa!AP50,"")</f>
        <v/>
      </c>
      <c r="AR50" s="40" t="str">
        <f>IFERROR(#REF!/GAMSsternCa!AQ50,"")</f>
        <v/>
      </c>
      <c r="AS50" s="40" t="str">
        <f>IFERROR(#REF!/GAMSsternCa!AR50,"")</f>
        <v/>
      </c>
      <c r="AT50" s="40" t="str">
        <f>IFERROR(#REF!/GAMSsternCa!AS50,"")</f>
        <v/>
      </c>
      <c r="AU50" s="40" t="str">
        <f>IFERROR(#REF!/GAMSsternCa!AT50,"")</f>
        <v/>
      </c>
      <c r="AV50" s="40" t="str">
        <f>IFERROR(#REF!/GAMSsternCa!AU50,"")</f>
        <v/>
      </c>
      <c r="AW50" s="40" t="str">
        <f>IFERROR(#REF!/GAMSsternCa!AV50,"")</f>
        <v/>
      </c>
      <c r="AX50" s="40" t="str">
        <f>IFERROR(#REF!/GAMSsternCa!AW50,"")</f>
        <v/>
      </c>
      <c r="AY50" s="40" t="str">
        <f>IFERROR(#REF!/GAMSsternCa!AX50,"")</f>
        <v/>
      </c>
      <c r="AZ50" s="40" t="str">
        <f>IFERROR(#REF!/GAMSsternCa!AY50,"")</f>
        <v/>
      </c>
      <c r="BA50" s="40" t="str">
        <f>IFERROR(#REF!/GAMSsternCa!AZ50,"")</f>
        <v/>
      </c>
      <c r="BB50" s="40" t="str">
        <f>IFERROR(#REF!/GAMSsternCa!BA50,"")</f>
        <v/>
      </c>
      <c r="BC50" s="40" t="str">
        <f>IFERROR(#REF!/GAMSsternCa!BB50,"")</f>
        <v/>
      </c>
      <c r="BD50" s="40" t="str">
        <f>IFERROR(#REF!/GAMSsternCa!BC50,"")</f>
        <v/>
      </c>
      <c r="BE50" s="40" t="str">
        <f>IFERROR(#REF!/GAMSsternCa!BD50,"")</f>
        <v/>
      </c>
      <c r="BF50" s="40" t="str">
        <f>IFERROR(#REF!/GAMSsternCa!BE50,"")</f>
        <v/>
      </c>
      <c r="BG50" s="40" t="str">
        <f>IFERROR(#REF!/GAMSsternCa!BF50,"")</f>
        <v/>
      </c>
      <c r="BH50" s="40" t="str">
        <f>IFERROR(#REF!/GAMSsternCa!BG50,"")</f>
        <v/>
      </c>
      <c r="BI50" s="40" t="str">
        <f>IFERROR(#REF!/GAMSsternCa!BH50,"")</f>
        <v/>
      </c>
      <c r="BJ50" s="40" t="str">
        <f>IFERROR(#REF!/GAMSsternCa!BI50,"")</f>
        <v/>
      </c>
    </row>
    <row r="51" spans="1:62" x14ac:dyDescent="0.15">
      <c r="A51" t="e">
        <f>#REF!</f>
        <v>#REF!</v>
      </c>
      <c r="B51" t="str">
        <f>GAMSbase!A51</f>
        <v>Hotelling</v>
      </c>
      <c r="C51" s="40" t="str">
        <f>IFERROR(#REF!/GAMSsternCa!B51,"")</f>
        <v/>
      </c>
      <c r="D51" s="40" t="str">
        <f>IFERROR(#REF!/GAMSsternCa!C51,"")</f>
        <v/>
      </c>
      <c r="E51" s="40" t="str">
        <f>IFERROR(#REF!/GAMSsternCa!D51,"")</f>
        <v/>
      </c>
      <c r="F51" s="40" t="str">
        <f>IFERROR(#REF!/GAMSsternCa!E51,"")</f>
        <v/>
      </c>
      <c r="G51" s="40" t="str">
        <f>IFERROR(#REF!/GAMSsternCa!F51,"")</f>
        <v/>
      </c>
      <c r="H51" s="40" t="str">
        <f>IFERROR(#REF!/GAMSsternCa!G51,"")</f>
        <v/>
      </c>
      <c r="I51" s="40" t="str">
        <f>IFERROR(#REF!/GAMSsternCa!H51,"")</f>
        <v/>
      </c>
      <c r="J51" s="40" t="str">
        <f>IFERROR(#REF!/GAMSsternCa!I51,"")</f>
        <v/>
      </c>
      <c r="K51" s="40" t="str">
        <f>IFERROR(#REF!/GAMSsternCa!J51,"")</f>
        <v/>
      </c>
      <c r="L51" s="40" t="str">
        <f>IFERROR(#REF!/GAMSsternCa!K51,"")</f>
        <v/>
      </c>
      <c r="M51" s="40" t="str">
        <f>IFERROR(#REF!/GAMSsternCa!L51,"")</f>
        <v/>
      </c>
      <c r="N51" s="40" t="str">
        <f>IFERROR(#REF!/GAMSsternCa!M51,"")</f>
        <v/>
      </c>
      <c r="O51" s="40" t="str">
        <f>IFERROR(#REF!/GAMSsternCa!N51,"")</f>
        <v/>
      </c>
      <c r="P51" s="40" t="str">
        <f>IFERROR(#REF!/GAMSsternCa!O51,"")</f>
        <v/>
      </c>
      <c r="Q51" s="40" t="str">
        <f>IFERROR(#REF!/GAMSsternCa!P51,"")</f>
        <v/>
      </c>
      <c r="R51" s="40" t="str">
        <f>IFERROR(#REF!/GAMSsternCa!Q51,"")</f>
        <v/>
      </c>
      <c r="S51" s="40" t="str">
        <f>IFERROR(#REF!/GAMSsternCa!R51,"")</f>
        <v/>
      </c>
      <c r="T51" s="40" t="str">
        <f>IFERROR(#REF!/GAMSsternCa!S51,"")</f>
        <v/>
      </c>
      <c r="U51" s="40" t="str">
        <f>IFERROR(#REF!/GAMSsternCa!T51,"")</f>
        <v/>
      </c>
      <c r="V51" s="40" t="str">
        <f>IFERROR(#REF!/GAMSsternCa!U51,"")</f>
        <v/>
      </c>
      <c r="W51" s="40" t="str">
        <f>IFERROR(#REF!/GAMSsternCa!V51,"")</f>
        <v/>
      </c>
      <c r="X51" s="40" t="str">
        <f>IFERROR(#REF!/GAMSsternCa!W51,"")</f>
        <v/>
      </c>
      <c r="Y51" s="40" t="str">
        <f>IFERROR(#REF!/GAMSsternCa!X51,"")</f>
        <v/>
      </c>
      <c r="Z51" s="40" t="str">
        <f>IFERROR(#REF!/GAMSsternCa!Y51,"")</f>
        <v/>
      </c>
      <c r="AA51" s="40" t="str">
        <f>IFERROR(#REF!/GAMSsternCa!Z51,"")</f>
        <v/>
      </c>
      <c r="AB51" s="40" t="str">
        <f>IFERROR(#REF!/GAMSsternCa!AA51,"")</f>
        <v/>
      </c>
      <c r="AC51" s="40" t="str">
        <f>IFERROR(#REF!/GAMSsternCa!AB51,"")</f>
        <v/>
      </c>
      <c r="AD51" s="40" t="str">
        <f>IFERROR(#REF!/GAMSsternCa!AC51,"")</f>
        <v/>
      </c>
      <c r="AE51" s="40" t="str">
        <f>IFERROR(#REF!/GAMSsternCa!AD51,"")</f>
        <v/>
      </c>
      <c r="AF51" s="40" t="str">
        <f>IFERROR(#REF!/GAMSsternCa!AE51,"")</f>
        <v/>
      </c>
      <c r="AG51" s="40" t="str">
        <f>IFERROR(#REF!/GAMSsternCa!AF51,"")</f>
        <v/>
      </c>
      <c r="AH51" s="40" t="str">
        <f>IFERROR(#REF!/GAMSsternCa!AG51,"")</f>
        <v/>
      </c>
      <c r="AI51" s="40" t="str">
        <f>IFERROR(#REF!/GAMSsternCa!AH51,"")</f>
        <v/>
      </c>
      <c r="AJ51" s="40" t="str">
        <f>IFERROR(#REF!/GAMSsternCa!AI51,"")</f>
        <v/>
      </c>
      <c r="AK51" s="40" t="str">
        <f>IFERROR(#REF!/GAMSsternCa!AJ51,"")</f>
        <v/>
      </c>
      <c r="AL51" s="40" t="str">
        <f>IFERROR(#REF!/GAMSsternCa!AK51,"")</f>
        <v/>
      </c>
      <c r="AM51" s="40" t="str">
        <f>IFERROR(#REF!/GAMSsternCa!AL51,"")</f>
        <v/>
      </c>
      <c r="AN51" s="40" t="str">
        <f>IFERROR(#REF!/GAMSsternCa!AM51,"")</f>
        <v/>
      </c>
      <c r="AO51" s="40" t="str">
        <f>IFERROR(#REF!/GAMSsternCa!AN51,"")</f>
        <v/>
      </c>
      <c r="AP51" s="40" t="str">
        <f>IFERROR(#REF!/GAMSsternCa!AO51,"")</f>
        <v/>
      </c>
      <c r="AQ51" s="40" t="str">
        <f>IFERROR(#REF!/GAMSsternCa!AP51,"")</f>
        <v/>
      </c>
      <c r="AR51" s="40" t="str">
        <f>IFERROR(#REF!/GAMSsternCa!AQ51,"")</f>
        <v/>
      </c>
      <c r="AS51" s="40" t="str">
        <f>IFERROR(#REF!/GAMSsternCa!AR51,"")</f>
        <v/>
      </c>
      <c r="AT51" s="40" t="str">
        <f>IFERROR(#REF!/GAMSsternCa!AS51,"")</f>
        <v/>
      </c>
      <c r="AU51" s="40" t="str">
        <f>IFERROR(#REF!/GAMSsternCa!AT51,"")</f>
        <v/>
      </c>
      <c r="AV51" s="40" t="str">
        <f>IFERROR(#REF!/GAMSsternCa!AU51,"")</f>
        <v/>
      </c>
      <c r="AW51" s="40" t="str">
        <f>IFERROR(#REF!/GAMSsternCa!AV51,"")</f>
        <v/>
      </c>
      <c r="AX51" s="40" t="str">
        <f>IFERROR(#REF!/GAMSsternCa!AW51,"")</f>
        <v/>
      </c>
      <c r="AY51" s="40" t="str">
        <f>IFERROR(#REF!/GAMSsternCa!AX51,"")</f>
        <v/>
      </c>
      <c r="AZ51" s="40" t="str">
        <f>IFERROR(#REF!/GAMSsternCa!AY51,"")</f>
        <v/>
      </c>
      <c r="BA51" s="40" t="str">
        <f>IFERROR(#REF!/GAMSsternCa!AZ51,"")</f>
        <v/>
      </c>
      <c r="BB51" s="40" t="str">
        <f>IFERROR(#REF!/GAMSsternCa!BA51,"")</f>
        <v/>
      </c>
      <c r="BC51" s="40" t="str">
        <f>IFERROR(#REF!/GAMSsternCa!BB51,"")</f>
        <v/>
      </c>
      <c r="BD51" s="40" t="str">
        <f>IFERROR(#REF!/GAMSsternCa!BC51,"")</f>
        <v/>
      </c>
      <c r="BE51" s="40" t="str">
        <f>IFERROR(#REF!/GAMSsternCa!BD51,"")</f>
        <v/>
      </c>
      <c r="BF51" s="40" t="str">
        <f>IFERROR(#REF!/GAMSsternCa!BE51,"")</f>
        <v/>
      </c>
      <c r="BG51" s="40" t="str">
        <f>IFERROR(#REF!/GAMSsternCa!BF51,"")</f>
        <v/>
      </c>
      <c r="BH51" s="40" t="str">
        <f>IFERROR(#REF!/GAMSsternCa!BG51,"")</f>
        <v/>
      </c>
      <c r="BI51" s="40" t="str">
        <f>IFERROR(#REF!/GAMSsternCa!BH51,"")</f>
        <v/>
      </c>
      <c r="BJ51" s="40" t="str">
        <f>IFERROR(#REF!/GAMSsternCa!BI51,"")</f>
        <v/>
      </c>
    </row>
    <row r="52" spans="1:62" x14ac:dyDescent="0.15">
      <c r="A52" t="e">
        <f>#REF!</f>
        <v>#REF!</v>
      </c>
      <c r="B52" t="str">
        <f>GAMSbase!A52</f>
        <v>* POPULATION</v>
      </c>
      <c r="C52" s="40" t="str">
        <f>IFERROR(#REF!/GAMSsternCa!B52,"")</f>
        <v/>
      </c>
      <c r="D52" s="40" t="str">
        <f>IFERROR(#REF!/GAMSsternCa!C52,"")</f>
        <v/>
      </c>
      <c r="E52" s="40" t="str">
        <f>IFERROR(#REF!/GAMSsternCa!D52,"")</f>
        <v/>
      </c>
      <c r="F52" s="40" t="str">
        <f>IFERROR(#REF!/GAMSsternCa!E52,"")</f>
        <v/>
      </c>
      <c r="G52" s="40" t="str">
        <f>IFERROR(#REF!/GAMSsternCa!F52,"")</f>
        <v/>
      </c>
      <c r="H52" s="40" t="str">
        <f>IFERROR(#REF!/GAMSsternCa!G52,"")</f>
        <v/>
      </c>
      <c r="I52" s="40" t="str">
        <f>IFERROR(#REF!/GAMSsternCa!H52,"")</f>
        <v/>
      </c>
      <c r="J52" s="40" t="str">
        <f>IFERROR(#REF!/GAMSsternCa!I52,"")</f>
        <v/>
      </c>
      <c r="K52" s="40" t="str">
        <f>IFERROR(#REF!/GAMSsternCa!J52,"")</f>
        <v/>
      </c>
      <c r="L52" s="40" t="str">
        <f>IFERROR(#REF!/GAMSsternCa!K52,"")</f>
        <v/>
      </c>
      <c r="M52" s="40" t="str">
        <f>IFERROR(#REF!/GAMSsternCa!L52,"")</f>
        <v/>
      </c>
      <c r="N52" s="40" t="str">
        <f>IFERROR(#REF!/GAMSsternCa!M52,"")</f>
        <v/>
      </c>
      <c r="O52" s="40" t="str">
        <f>IFERROR(#REF!/GAMSsternCa!N52,"")</f>
        <v/>
      </c>
      <c r="P52" s="40" t="str">
        <f>IFERROR(#REF!/GAMSsternCa!O52,"")</f>
        <v/>
      </c>
      <c r="Q52" s="40" t="str">
        <f>IFERROR(#REF!/GAMSsternCa!P52,"")</f>
        <v/>
      </c>
      <c r="R52" s="40" t="str">
        <f>IFERROR(#REF!/GAMSsternCa!Q52,"")</f>
        <v/>
      </c>
      <c r="S52" s="40" t="str">
        <f>IFERROR(#REF!/GAMSsternCa!R52,"")</f>
        <v/>
      </c>
      <c r="T52" s="40" t="str">
        <f>IFERROR(#REF!/GAMSsternCa!S52,"")</f>
        <v/>
      </c>
      <c r="U52" s="40" t="str">
        <f>IFERROR(#REF!/GAMSsternCa!T52,"")</f>
        <v/>
      </c>
      <c r="V52" s="40" t="str">
        <f>IFERROR(#REF!/GAMSsternCa!U52,"")</f>
        <v/>
      </c>
      <c r="W52" s="40" t="str">
        <f>IFERROR(#REF!/GAMSsternCa!V52,"")</f>
        <v/>
      </c>
      <c r="X52" s="40" t="str">
        <f>IFERROR(#REF!/GAMSsternCa!W52,"")</f>
        <v/>
      </c>
      <c r="Y52" s="40" t="str">
        <f>IFERROR(#REF!/GAMSsternCa!X52,"")</f>
        <v/>
      </c>
      <c r="Z52" s="40" t="str">
        <f>IFERROR(#REF!/GAMSsternCa!Y52,"")</f>
        <v/>
      </c>
      <c r="AA52" s="40" t="str">
        <f>IFERROR(#REF!/GAMSsternCa!Z52,"")</f>
        <v/>
      </c>
      <c r="AB52" s="40" t="str">
        <f>IFERROR(#REF!/GAMSsternCa!AA52,"")</f>
        <v/>
      </c>
      <c r="AC52" s="40" t="str">
        <f>IFERROR(#REF!/GAMSsternCa!AB52,"")</f>
        <v/>
      </c>
      <c r="AD52" s="40" t="str">
        <f>IFERROR(#REF!/GAMSsternCa!AC52,"")</f>
        <v/>
      </c>
      <c r="AE52" s="40" t="str">
        <f>IFERROR(#REF!/GAMSsternCa!AD52,"")</f>
        <v/>
      </c>
      <c r="AF52" s="40" t="str">
        <f>IFERROR(#REF!/GAMSsternCa!AE52,"")</f>
        <v/>
      </c>
      <c r="AG52" s="40" t="str">
        <f>IFERROR(#REF!/GAMSsternCa!AF52,"")</f>
        <v/>
      </c>
      <c r="AH52" s="40" t="str">
        <f>IFERROR(#REF!/GAMSsternCa!AG52,"")</f>
        <v/>
      </c>
      <c r="AI52" s="40" t="str">
        <f>IFERROR(#REF!/GAMSsternCa!AH52,"")</f>
        <v/>
      </c>
      <c r="AJ52" s="40" t="str">
        <f>IFERROR(#REF!/GAMSsternCa!AI52,"")</f>
        <v/>
      </c>
      <c r="AK52" s="40" t="str">
        <f>IFERROR(#REF!/GAMSsternCa!AJ52,"")</f>
        <v/>
      </c>
      <c r="AL52" s="40" t="str">
        <f>IFERROR(#REF!/GAMSsternCa!AK52,"")</f>
        <v/>
      </c>
      <c r="AM52" s="40" t="str">
        <f>IFERROR(#REF!/GAMSsternCa!AL52,"")</f>
        <v/>
      </c>
      <c r="AN52" s="40" t="str">
        <f>IFERROR(#REF!/GAMSsternCa!AM52,"")</f>
        <v/>
      </c>
      <c r="AO52" s="40" t="str">
        <f>IFERROR(#REF!/GAMSsternCa!AN52,"")</f>
        <v/>
      </c>
      <c r="AP52" s="40" t="str">
        <f>IFERROR(#REF!/GAMSsternCa!AO52,"")</f>
        <v/>
      </c>
      <c r="AQ52" s="40" t="str">
        <f>IFERROR(#REF!/GAMSsternCa!AP52,"")</f>
        <v/>
      </c>
      <c r="AR52" s="40" t="str">
        <f>IFERROR(#REF!/GAMSsternCa!AQ52,"")</f>
        <v/>
      </c>
      <c r="AS52" s="40" t="str">
        <f>IFERROR(#REF!/GAMSsternCa!AR52,"")</f>
        <v/>
      </c>
      <c r="AT52" s="40" t="str">
        <f>IFERROR(#REF!/GAMSsternCa!AS52,"")</f>
        <v/>
      </c>
      <c r="AU52" s="40" t="str">
        <f>IFERROR(#REF!/GAMSsternCa!AT52,"")</f>
        <v/>
      </c>
      <c r="AV52" s="40" t="str">
        <f>IFERROR(#REF!/GAMSsternCa!AU52,"")</f>
        <v/>
      </c>
      <c r="AW52" s="40" t="str">
        <f>IFERROR(#REF!/GAMSsternCa!AV52,"")</f>
        <v/>
      </c>
      <c r="AX52" s="40" t="str">
        <f>IFERROR(#REF!/GAMSsternCa!AW52,"")</f>
        <v/>
      </c>
      <c r="AY52" s="40" t="str">
        <f>IFERROR(#REF!/GAMSsternCa!AX52,"")</f>
        <v/>
      </c>
      <c r="AZ52" s="40" t="str">
        <f>IFERROR(#REF!/GAMSsternCa!AY52,"")</f>
        <v/>
      </c>
      <c r="BA52" s="40" t="str">
        <f>IFERROR(#REF!/GAMSsternCa!AZ52,"")</f>
        <v/>
      </c>
      <c r="BB52" s="40" t="str">
        <f>IFERROR(#REF!/GAMSsternCa!BA52,"")</f>
        <v/>
      </c>
      <c r="BC52" s="40" t="str">
        <f>IFERROR(#REF!/GAMSsternCa!BB52,"")</f>
        <v/>
      </c>
      <c r="BD52" s="40" t="str">
        <f>IFERROR(#REF!/GAMSsternCa!BC52,"")</f>
        <v/>
      </c>
      <c r="BE52" s="40" t="str">
        <f>IFERROR(#REF!/GAMSsternCa!BD52,"")</f>
        <v/>
      </c>
      <c r="BF52" s="40" t="str">
        <f>IFERROR(#REF!/GAMSsternCa!BE52,"")</f>
        <v/>
      </c>
      <c r="BG52" s="40" t="str">
        <f>IFERROR(#REF!/GAMSsternCa!BF52,"")</f>
        <v/>
      </c>
      <c r="BH52" s="40" t="str">
        <f>IFERROR(#REF!/GAMSsternCa!BG52,"")</f>
        <v/>
      </c>
      <c r="BI52" s="40" t="str">
        <f>IFERROR(#REF!/GAMSsternCa!BH52,"")</f>
        <v/>
      </c>
      <c r="BJ52" s="40" t="str">
        <f>IFERROR(#REF!/GAMSsternCa!BI52,"")</f>
        <v/>
      </c>
    </row>
    <row r="53" spans="1:62" x14ac:dyDescent="0.15">
      <c r="A53" t="e">
        <f>#REF!</f>
        <v>#REF!</v>
      </c>
      <c r="B53" t="str">
        <f>GAMSbase!A53</f>
        <v>Population (millions)</v>
      </c>
      <c r="C53" s="40" t="str">
        <f>IFERROR(#REF!/GAMSsternCa!B53,"")</f>
        <v/>
      </c>
      <c r="D53" s="40" t="str">
        <f>IFERROR(#REF!/GAMSsternCa!C53,"")</f>
        <v/>
      </c>
      <c r="E53" s="40" t="str">
        <f>IFERROR(#REF!/GAMSsternCa!D53,"")</f>
        <v/>
      </c>
      <c r="F53" s="40" t="str">
        <f>IFERROR(#REF!/GAMSsternCa!E53,"")</f>
        <v/>
      </c>
      <c r="G53" s="40" t="str">
        <f>IFERROR(#REF!/GAMSsternCa!F53,"")</f>
        <v/>
      </c>
      <c r="H53" s="40" t="str">
        <f>IFERROR(#REF!/GAMSsternCa!G53,"")</f>
        <v/>
      </c>
      <c r="I53" s="40" t="str">
        <f>IFERROR(#REF!/GAMSsternCa!H53,"")</f>
        <v/>
      </c>
      <c r="J53" s="40" t="str">
        <f>IFERROR(#REF!/GAMSsternCa!I53,"")</f>
        <v/>
      </c>
      <c r="K53" s="40" t="str">
        <f>IFERROR(#REF!/GAMSsternCa!J53,"")</f>
        <v/>
      </c>
      <c r="L53" s="40" t="str">
        <f>IFERROR(#REF!/GAMSsternCa!K53,"")</f>
        <v/>
      </c>
      <c r="M53" s="40" t="str">
        <f>IFERROR(#REF!/GAMSsternCa!L53,"")</f>
        <v/>
      </c>
      <c r="N53" s="40" t="str">
        <f>IFERROR(#REF!/GAMSsternCa!M53,"")</f>
        <v/>
      </c>
      <c r="O53" s="40" t="str">
        <f>IFERROR(#REF!/GAMSsternCa!N53,"")</f>
        <v/>
      </c>
      <c r="P53" s="40" t="str">
        <f>IFERROR(#REF!/GAMSsternCa!O53,"")</f>
        <v/>
      </c>
      <c r="Q53" s="40" t="str">
        <f>IFERROR(#REF!/GAMSsternCa!P53,"")</f>
        <v/>
      </c>
      <c r="R53" s="40" t="str">
        <f>IFERROR(#REF!/GAMSsternCa!Q53,"")</f>
        <v/>
      </c>
      <c r="S53" s="40" t="str">
        <f>IFERROR(#REF!/GAMSsternCa!R53,"")</f>
        <v/>
      </c>
      <c r="T53" s="40" t="str">
        <f>IFERROR(#REF!/GAMSsternCa!S53,"")</f>
        <v/>
      </c>
      <c r="U53" s="40" t="str">
        <f>IFERROR(#REF!/GAMSsternCa!T53,"")</f>
        <v/>
      </c>
      <c r="V53" s="40" t="str">
        <f>IFERROR(#REF!/GAMSsternCa!U53,"")</f>
        <v/>
      </c>
      <c r="W53" s="40" t="str">
        <f>IFERROR(#REF!/GAMSsternCa!V53,"")</f>
        <v/>
      </c>
      <c r="X53" s="40" t="str">
        <f>IFERROR(#REF!/GAMSsternCa!W53,"")</f>
        <v/>
      </c>
      <c r="Y53" s="40" t="str">
        <f>IFERROR(#REF!/GAMSsternCa!X53,"")</f>
        <v/>
      </c>
      <c r="Z53" s="40" t="str">
        <f>IFERROR(#REF!/GAMSsternCa!Y53,"")</f>
        <v/>
      </c>
      <c r="AA53" s="40" t="str">
        <f>IFERROR(#REF!/GAMSsternCa!Z53,"")</f>
        <v/>
      </c>
      <c r="AB53" s="40" t="str">
        <f>IFERROR(#REF!/GAMSsternCa!AA53,"")</f>
        <v/>
      </c>
      <c r="AC53" s="40" t="str">
        <f>IFERROR(#REF!/GAMSsternCa!AB53,"")</f>
        <v/>
      </c>
      <c r="AD53" s="40" t="str">
        <f>IFERROR(#REF!/GAMSsternCa!AC53,"")</f>
        <v/>
      </c>
      <c r="AE53" s="40" t="str">
        <f>IFERROR(#REF!/GAMSsternCa!AD53,"")</f>
        <v/>
      </c>
      <c r="AF53" s="40" t="str">
        <f>IFERROR(#REF!/GAMSsternCa!AE53,"")</f>
        <v/>
      </c>
      <c r="AG53" s="40" t="str">
        <f>IFERROR(#REF!/GAMSsternCa!AF53,"")</f>
        <v/>
      </c>
      <c r="AH53" s="40" t="str">
        <f>IFERROR(#REF!/GAMSsternCa!AG53,"")</f>
        <v/>
      </c>
      <c r="AI53" s="40" t="str">
        <f>IFERROR(#REF!/GAMSsternCa!AH53,"")</f>
        <v/>
      </c>
      <c r="AJ53" s="40" t="str">
        <f>IFERROR(#REF!/GAMSsternCa!AI53,"")</f>
        <v/>
      </c>
      <c r="AK53" s="40" t="str">
        <f>IFERROR(#REF!/GAMSsternCa!AJ53,"")</f>
        <v/>
      </c>
      <c r="AL53" s="40" t="str">
        <f>IFERROR(#REF!/GAMSsternCa!AK53,"")</f>
        <v/>
      </c>
      <c r="AM53" s="40" t="str">
        <f>IFERROR(#REF!/GAMSsternCa!AL53,"")</f>
        <v/>
      </c>
      <c r="AN53" s="40" t="str">
        <f>IFERROR(#REF!/GAMSsternCa!AM53,"")</f>
        <v/>
      </c>
      <c r="AO53" s="40" t="str">
        <f>IFERROR(#REF!/GAMSsternCa!AN53,"")</f>
        <v/>
      </c>
      <c r="AP53" s="40" t="str">
        <f>IFERROR(#REF!/GAMSsternCa!AO53,"")</f>
        <v/>
      </c>
      <c r="AQ53" s="40" t="str">
        <f>IFERROR(#REF!/GAMSsternCa!AP53,"")</f>
        <v/>
      </c>
      <c r="AR53" s="40" t="str">
        <f>IFERROR(#REF!/GAMSsternCa!AQ53,"")</f>
        <v/>
      </c>
      <c r="AS53" s="40" t="str">
        <f>IFERROR(#REF!/GAMSsternCa!AR53,"")</f>
        <v/>
      </c>
      <c r="AT53" s="40" t="str">
        <f>IFERROR(#REF!/GAMSsternCa!AS53,"")</f>
        <v/>
      </c>
      <c r="AU53" s="40" t="str">
        <f>IFERROR(#REF!/GAMSsternCa!AT53,"")</f>
        <v/>
      </c>
      <c r="AV53" s="40" t="str">
        <f>IFERROR(#REF!/GAMSsternCa!AU53,"")</f>
        <v/>
      </c>
      <c r="AW53" s="40" t="str">
        <f>IFERROR(#REF!/GAMSsternCa!AV53,"")</f>
        <v/>
      </c>
      <c r="AX53" s="40" t="str">
        <f>IFERROR(#REF!/GAMSsternCa!AW53,"")</f>
        <v/>
      </c>
      <c r="AY53" s="40" t="str">
        <f>IFERROR(#REF!/GAMSsternCa!AX53,"")</f>
        <v/>
      </c>
      <c r="AZ53" s="40" t="str">
        <f>IFERROR(#REF!/GAMSsternCa!AY53,"")</f>
        <v/>
      </c>
      <c r="BA53" s="40" t="str">
        <f>IFERROR(#REF!/GAMSsternCa!AZ53,"")</f>
        <v/>
      </c>
      <c r="BB53" s="40" t="str">
        <f>IFERROR(#REF!/GAMSsternCa!BA53,"")</f>
        <v/>
      </c>
      <c r="BC53" s="40" t="str">
        <f>IFERROR(#REF!/GAMSsternCa!BB53,"")</f>
        <v/>
      </c>
      <c r="BD53" s="40" t="str">
        <f>IFERROR(#REF!/GAMSsternCa!BC53,"")</f>
        <v/>
      </c>
      <c r="BE53" s="40" t="str">
        <f>IFERROR(#REF!/GAMSsternCa!BD53,"")</f>
        <v/>
      </c>
      <c r="BF53" s="40" t="str">
        <f>IFERROR(#REF!/GAMSsternCa!BE53,"")</f>
        <v/>
      </c>
      <c r="BG53" s="40" t="str">
        <f>IFERROR(#REF!/GAMSsternCa!BF53,"")</f>
        <v/>
      </c>
      <c r="BH53" s="40" t="str">
        <f>IFERROR(#REF!/GAMSsternCa!BG53,"")</f>
        <v/>
      </c>
      <c r="BI53" s="40" t="str">
        <f>IFERROR(#REF!/GAMSsternCa!BH53,"")</f>
        <v/>
      </c>
      <c r="BJ53" s="40" t="str">
        <f>IFERROR(#REF!/GAMSsternCa!BI53,"")</f>
        <v/>
      </c>
    </row>
    <row r="54" spans="1:62" x14ac:dyDescent="0.15">
      <c r="A54" t="e">
        <f>#REF!</f>
        <v>#REF!</v>
      </c>
      <c r="B54" t="str">
        <f>GAMSbase!A54</f>
        <v>Rate of Population Growth (per period)</v>
      </c>
      <c r="C54" s="40" t="str">
        <f>IFERROR(#REF!/GAMSsternCa!B54,"")</f>
        <v/>
      </c>
      <c r="D54" s="40" t="str">
        <f>IFERROR(#REF!/GAMSsternCa!C54,"")</f>
        <v/>
      </c>
      <c r="E54" s="40" t="str">
        <f>IFERROR(#REF!/GAMSsternCa!D54,"")</f>
        <v/>
      </c>
      <c r="F54" s="40" t="str">
        <f>IFERROR(#REF!/GAMSsternCa!E54,"")</f>
        <v/>
      </c>
      <c r="G54" s="40" t="str">
        <f>IFERROR(#REF!/GAMSsternCa!F54,"")</f>
        <v/>
      </c>
      <c r="H54" s="40" t="str">
        <f>IFERROR(#REF!/GAMSsternCa!G54,"")</f>
        <v/>
      </c>
      <c r="I54" s="40" t="str">
        <f>IFERROR(#REF!/GAMSsternCa!H54,"")</f>
        <v/>
      </c>
      <c r="J54" s="40" t="str">
        <f>IFERROR(#REF!/GAMSsternCa!I54,"")</f>
        <v/>
      </c>
      <c r="K54" s="40" t="str">
        <f>IFERROR(#REF!/GAMSsternCa!J54,"")</f>
        <v/>
      </c>
      <c r="L54" s="40" t="str">
        <f>IFERROR(#REF!/GAMSsternCa!K54,"")</f>
        <v/>
      </c>
      <c r="M54" s="40" t="str">
        <f>IFERROR(#REF!/GAMSsternCa!L54,"")</f>
        <v/>
      </c>
      <c r="N54" s="40" t="str">
        <f>IFERROR(#REF!/GAMSsternCa!M54,"")</f>
        <v/>
      </c>
      <c r="O54" s="40" t="str">
        <f>IFERROR(#REF!/GAMSsternCa!N54,"")</f>
        <v/>
      </c>
      <c r="P54" s="40" t="str">
        <f>IFERROR(#REF!/GAMSsternCa!O54,"")</f>
        <v/>
      </c>
      <c r="Q54" s="40" t="str">
        <f>IFERROR(#REF!/GAMSsternCa!P54,"")</f>
        <v/>
      </c>
      <c r="R54" s="40" t="str">
        <f>IFERROR(#REF!/GAMSsternCa!Q54,"")</f>
        <v/>
      </c>
      <c r="S54" s="40" t="str">
        <f>IFERROR(#REF!/GAMSsternCa!R54,"")</f>
        <v/>
      </c>
      <c r="T54" s="40" t="str">
        <f>IFERROR(#REF!/GAMSsternCa!S54,"")</f>
        <v/>
      </c>
      <c r="U54" s="40" t="str">
        <f>IFERROR(#REF!/GAMSsternCa!T54,"")</f>
        <v/>
      </c>
      <c r="V54" s="40" t="str">
        <f>IFERROR(#REF!/GAMSsternCa!U54,"")</f>
        <v/>
      </c>
      <c r="W54" s="40" t="str">
        <f>IFERROR(#REF!/GAMSsternCa!V54,"")</f>
        <v/>
      </c>
      <c r="X54" s="40" t="str">
        <f>IFERROR(#REF!/GAMSsternCa!W54,"")</f>
        <v/>
      </c>
      <c r="Y54" s="40" t="str">
        <f>IFERROR(#REF!/GAMSsternCa!X54,"")</f>
        <v/>
      </c>
      <c r="Z54" s="40" t="str">
        <f>IFERROR(#REF!/GAMSsternCa!Y54,"")</f>
        <v/>
      </c>
      <c r="AA54" s="40" t="str">
        <f>IFERROR(#REF!/GAMSsternCa!Z54,"")</f>
        <v/>
      </c>
      <c r="AB54" s="40" t="str">
        <f>IFERROR(#REF!/GAMSsternCa!AA54,"")</f>
        <v/>
      </c>
      <c r="AC54" s="40" t="str">
        <f>IFERROR(#REF!/GAMSsternCa!AB54,"")</f>
        <v/>
      </c>
      <c r="AD54" s="40" t="str">
        <f>IFERROR(#REF!/GAMSsternCa!AC54,"")</f>
        <v/>
      </c>
      <c r="AE54" s="40" t="str">
        <f>IFERROR(#REF!/GAMSsternCa!AD54,"")</f>
        <v/>
      </c>
      <c r="AF54" s="40" t="str">
        <f>IFERROR(#REF!/GAMSsternCa!AE54,"")</f>
        <v/>
      </c>
      <c r="AG54" s="40" t="str">
        <f>IFERROR(#REF!/GAMSsternCa!AF54,"")</f>
        <v/>
      </c>
      <c r="AH54" s="40" t="str">
        <f>IFERROR(#REF!/GAMSsternCa!AG54,"")</f>
        <v/>
      </c>
      <c r="AI54" s="40" t="str">
        <f>IFERROR(#REF!/GAMSsternCa!AH54,"")</f>
        <v/>
      </c>
      <c r="AJ54" s="40" t="str">
        <f>IFERROR(#REF!/GAMSsternCa!AI54,"")</f>
        <v/>
      </c>
      <c r="AK54" s="40" t="str">
        <f>IFERROR(#REF!/GAMSsternCa!AJ54,"")</f>
        <v/>
      </c>
      <c r="AL54" s="40" t="str">
        <f>IFERROR(#REF!/GAMSsternCa!AK54,"")</f>
        <v/>
      </c>
      <c r="AM54" s="40" t="str">
        <f>IFERROR(#REF!/GAMSsternCa!AL54,"")</f>
        <v/>
      </c>
      <c r="AN54" s="40" t="str">
        <f>IFERROR(#REF!/GAMSsternCa!AM54,"")</f>
        <v/>
      </c>
      <c r="AO54" s="40" t="str">
        <f>IFERROR(#REF!/GAMSsternCa!AN54,"")</f>
        <v/>
      </c>
      <c r="AP54" s="40" t="str">
        <f>IFERROR(#REF!/GAMSsternCa!AO54,"")</f>
        <v/>
      </c>
      <c r="AQ54" s="40" t="str">
        <f>IFERROR(#REF!/GAMSsternCa!AP54,"")</f>
        <v/>
      </c>
      <c r="AR54" s="40" t="str">
        <f>IFERROR(#REF!/GAMSsternCa!AQ54,"")</f>
        <v/>
      </c>
      <c r="AS54" s="40" t="str">
        <f>IFERROR(#REF!/GAMSsternCa!AR54,"")</f>
        <v/>
      </c>
      <c r="AT54" s="40" t="str">
        <f>IFERROR(#REF!/GAMSsternCa!AS54,"")</f>
        <v/>
      </c>
      <c r="AU54" s="40" t="str">
        <f>IFERROR(#REF!/GAMSsternCa!AT54,"")</f>
        <v/>
      </c>
      <c r="AV54" s="40" t="str">
        <f>IFERROR(#REF!/GAMSsternCa!AU54,"")</f>
        <v/>
      </c>
      <c r="AW54" s="40" t="str">
        <f>IFERROR(#REF!/GAMSsternCa!AV54,"")</f>
        <v/>
      </c>
      <c r="AX54" s="40" t="str">
        <f>IFERROR(#REF!/GAMSsternCa!AW54,"")</f>
        <v/>
      </c>
      <c r="AY54" s="40" t="str">
        <f>IFERROR(#REF!/GAMSsternCa!AX54,"")</f>
        <v/>
      </c>
      <c r="AZ54" s="40" t="str">
        <f>IFERROR(#REF!/GAMSsternCa!AY54,"")</f>
        <v/>
      </c>
      <c r="BA54" s="40" t="str">
        <f>IFERROR(#REF!/GAMSsternCa!AZ54,"")</f>
        <v/>
      </c>
      <c r="BB54" s="40" t="str">
        <f>IFERROR(#REF!/GAMSsternCa!BA54,"")</f>
        <v/>
      </c>
      <c r="BC54" s="40" t="str">
        <f>IFERROR(#REF!/GAMSsternCa!BB54,"")</f>
        <v/>
      </c>
      <c r="BD54" s="40" t="str">
        <f>IFERROR(#REF!/GAMSsternCa!BC54,"")</f>
        <v/>
      </c>
      <c r="BE54" s="40" t="str">
        <f>IFERROR(#REF!/GAMSsternCa!BD54,"")</f>
        <v/>
      </c>
      <c r="BF54" s="40" t="str">
        <f>IFERROR(#REF!/GAMSsternCa!BE54,"")</f>
        <v/>
      </c>
      <c r="BG54" s="40" t="str">
        <f>IFERROR(#REF!/GAMSsternCa!BF54,"")</f>
        <v/>
      </c>
      <c r="BH54" s="40" t="str">
        <f>IFERROR(#REF!/GAMSsternCa!BG54,"")</f>
        <v/>
      </c>
      <c r="BI54" s="40" t="str">
        <f>IFERROR(#REF!/GAMSsternCa!BH54,"")</f>
        <v/>
      </c>
      <c r="BJ54" s="40" t="str">
        <f>IFERROR(#REF!/GAMSsternCa!BI54,"")</f>
        <v/>
      </c>
    </row>
    <row r="55" spans="1:62" x14ac:dyDescent="0.15">
      <c r="A55" t="e">
        <f>#REF!</f>
        <v>#REF!</v>
      </c>
      <c r="B55" t="str">
        <f>GAMSbase!A55</f>
        <v>** Global Parameters</v>
      </c>
      <c r="C55" s="40" t="str">
        <f>IFERROR(#REF!/GAMSsternCa!B55,"")</f>
        <v/>
      </c>
      <c r="D55" s="40" t="str">
        <f>IFERROR(#REF!/GAMSsternCa!C55,"")</f>
        <v/>
      </c>
      <c r="E55" s="40" t="str">
        <f>IFERROR(#REF!/GAMSsternCa!D55,"")</f>
        <v/>
      </c>
      <c r="F55" s="40" t="str">
        <f>IFERROR(#REF!/GAMSsternCa!E55,"")</f>
        <v/>
      </c>
      <c r="G55" s="40" t="str">
        <f>IFERROR(#REF!/GAMSsternCa!F55,"")</f>
        <v/>
      </c>
      <c r="H55" s="40" t="str">
        <f>IFERROR(#REF!/GAMSsternCa!G55,"")</f>
        <v/>
      </c>
      <c r="I55" s="40" t="str">
        <f>IFERROR(#REF!/GAMSsternCa!H55,"")</f>
        <v/>
      </c>
      <c r="J55" s="40" t="str">
        <f>IFERROR(#REF!/GAMSsternCa!I55,"")</f>
        <v/>
      </c>
      <c r="K55" s="40" t="str">
        <f>IFERROR(#REF!/GAMSsternCa!J55,"")</f>
        <v/>
      </c>
      <c r="L55" s="40" t="str">
        <f>IFERROR(#REF!/GAMSsternCa!K55,"")</f>
        <v/>
      </c>
      <c r="M55" s="40" t="str">
        <f>IFERROR(#REF!/GAMSsternCa!L55,"")</f>
        <v/>
      </c>
      <c r="N55" s="40" t="str">
        <f>IFERROR(#REF!/GAMSsternCa!M55,"")</f>
        <v/>
      </c>
      <c r="O55" s="40" t="str">
        <f>IFERROR(#REF!/GAMSsternCa!N55,"")</f>
        <v/>
      </c>
      <c r="P55" s="40" t="str">
        <f>IFERROR(#REF!/GAMSsternCa!O55,"")</f>
        <v/>
      </c>
      <c r="Q55" s="40" t="str">
        <f>IFERROR(#REF!/GAMSsternCa!P55,"")</f>
        <v/>
      </c>
      <c r="R55" s="40" t="str">
        <f>IFERROR(#REF!/GAMSsternCa!Q55,"")</f>
        <v/>
      </c>
      <c r="S55" s="40" t="str">
        <f>IFERROR(#REF!/GAMSsternCa!R55,"")</f>
        <v/>
      </c>
      <c r="T55" s="40" t="str">
        <f>IFERROR(#REF!/GAMSsternCa!S55,"")</f>
        <v/>
      </c>
      <c r="U55" s="40" t="str">
        <f>IFERROR(#REF!/GAMSsternCa!T55,"")</f>
        <v/>
      </c>
      <c r="V55" s="40" t="str">
        <f>IFERROR(#REF!/GAMSsternCa!U55,"")</f>
        <v/>
      </c>
      <c r="W55" s="40" t="str">
        <f>IFERROR(#REF!/GAMSsternCa!V55,"")</f>
        <v/>
      </c>
      <c r="X55" s="40" t="str">
        <f>IFERROR(#REF!/GAMSsternCa!W55,"")</f>
        <v/>
      </c>
      <c r="Y55" s="40" t="str">
        <f>IFERROR(#REF!/GAMSsternCa!X55,"")</f>
        <v/>
      </c>
      <c r="Z55" s="40" t="str">
        <f>IFERROR(#REF!/GAMSsternCa!Y55,"")</f>
        <v/>
      </c>
      <c r="AA55" s="40" t="str">
        <f>IFERROR(#REF!/GAMSsternCa!Z55,"")</f>
        <v/>
      </c>
      <c r="AB55" s="40" t="str">
        <f>IFERROR(#REF!/GAMSsternCa!AA55,"")</f>
        <v/>
      </c>
      <c r="AC55" s="40" t="str">
        <f>IFERROR(#REF!/GAMSsternCa!AB55,"")</f>
        <v/>
      </c>
      <c r="AD55" s="40" t="str">
        <f>IFERROR(#REF!/GAMSsternCa!AC55,"")</f>
        <v/>
      </c>
      <c r="AE55" s="40" t="str">
        <f>IFERROR(#REF!/GAMSsternCa!AD55,"")</f>
        <v/>
      </c>
      <c r="AF55" s="40" t="str">
        <f>IFERROR(#REF!/GAMSsternCa!AE55,"")</f>
        <v/>
      </c>
      <c r="AG55" s="40" t="str">
        <f>IFERROR(#REF!/GAMSsternCa!AF55,"")</f>
        <v/>
      </c>
      <c r="AH55" s="40" t="str">
        <f>IFERROR(#REF!/GAMSsternCa!AG55,"")</f>
        <v/>
      </c>
      <c r="AI55" s="40" t="str">
        <f>IFERROR(#REF!/GAMSsternCa!AH55,"")</f>
        <v/>
      </c>
      <c r="AJ55" s="40" t="str">
        <f>IFERROR(#REF!/GAMSsternCa!AI55,"")</f>
        <v/>
      </c>
      <c r="AK55" s="40" t="str">
        <f>IFERROR(#REF!/GAMSsternCa!AJ55,"")</f>
        <v/>
      </c>
      <c r="AL55" s="40" t="str">
        <f>IFERROR(#REF!/GAMSsternCa!AK55,"")</f>
        <v/>
      </c>
      <c r="AM55" s="40" t="str">
        <f>IFERROR(#REF!/GAMSsternCa!AL55,"")</f>
        <v/>
      </c>
      <c r="AN55" s="40" t="str">
        <f>IFERROR(#REF!/GAMSsternCa!AM55,"")</f>
        <v/>
      </c>
      <c r="AO55" s="40" t="str">
        <f>IFERROR(#REF!/GAMSsternCa!AN55,"")</f>
        <v/>
      </c>
      <c r="AP55" s="40" t="str">
        <f>IFERROR(#REF!/GAMSsternCa!AO55,"")</f>
        <v/>
      </c>
      <c r="AQ55" s="40" t="str">
        <f>IFERROR(#REF!/GAMSsternCa!AP55,"")</f>
        <v/>
      </c>
      <c r="AR55" s="40" t="str">
        <f>IFERROR(#REF!/GAMSsternCa!AQ55,"")</f>
        <v/>
      </c>
      <c r="AS55" s="40" t="str">
        <f>IFERROR(#REF!/GAMSsternCa!AR55,"")</f>
        <v/>
      </c>
      <c r="AT55" s="40" t="str">
        <f>IFERROR(#REF!/GAMSsternCa!AS55,"")</f>
        <v/>
      </c>
      <c r="AU55" s="40" t="str">
        <f>IFERROR(#REF!/GAMSsternCa!AT55,"")</f>
        <v/>
      </c>
      <c r="AV55" s="40" t="str">
        <f>IFERROR(#REF!/GAMSsternCa!AU55,"")</f>
        <v/>
      </c>
      <c r="AW55" s="40" t="str">
        <f>IFERROR(#REF!/GAMSsternCa!AV55,"")</f>
        <v/>
      </c>
      <c r="AX55" s="40" t="str">
        <f>IFERROR(#REF!/GAMSsternCa!AW55,"")</f>
        <v/>
      </c>
      <c r="AY55" s="40" t="str">
        <f>IFERROR(#REF!/GAMSsternCa!AX55,"")</f>
        <v/>
      </c>
      <c r="AZ55" s="40" t="str">
        <f>IFERROR(#REF!/GAMSsternCa!AY55,"")</f>
        <v/>
      </c>
      <c r="BA55" s="40" t="str">
        <f>IFERROR(#REF!/GAMSsternCa!AZ55,"")</f>
        <v/>
      </c>
      <c r="BB55" s="40" t="str">
        <f>IFERROR(#REF!/GAMSsternCa!BA55,"")</f>
        <v/>
      </c>
      <c r="BC55" s="40" t="str">
        <f>IFERROR(#REF!/GAMSsternCa!BB55,"")</f>
        <v/>
      </c>
      <c r="BD55" s="40" t="str">
        <f>IFERROR(#REF!/GAMSsternCa!BC55,"")</f>
        <v/>
      </c>
      <c r="BE55" s="40" t="str">
        <f>IFERROR(#REF!/GAMSsternCa!BD55,"")</f>
        <v/>
      </c>
      <c r="BF55" s="40" t="str">
        <f>IFERROR(#REF!/GAMSsternCa!BE55,"")</f>
        <v/>
      </c>
      <c r="BG55" s="40" t="str">
        <f>IFERROR(#REF!/GAMSsternCa!BF55,"")</f>
        <v/>
      </c>
      <c r="BH55" s="40" t="str">
        <f>IFERROR(#REF!/GAMSsternCa!BG55,"")</f>
        <v/>
      </c>
      <c r="BI55" s="40" t="str">
        <f>IFERROR(#REF!/GAMSsternCa!BH55,"")</f>
        <v/>
      </c>
      <c r="BJ55" s="40" t="str">
        <f>IFERROR(#REF!/GAMSsternCa!BI55,"")</f>
        <v/>
      </c>
    </row>
    <row r="56" spans="1:62" x14ac:dyDescent="0.15">
      <c r="A56" t="e">
        <f>#REF!</f>
        <v>#REF!</v>
      </c>
      <c r="B56" t="str">
        <f>GAMSbase!A56</f>
        <v>* CARBON LIMITS</v>
      </c>
      <c r="C56" s="40" t="str">
        <f>IFERROR(#REF!/GAMSsternCa!B56,"")</f>
        <v/>
      </c>
      <c r="D56" s="40" t="str">
        <f>IFERROR(#REF!/GAMSsternCa!C56,"")</f>
        <v/>
      </c>
      <c r="E56" s="40" t="str">
        <f>IFERROR(#REF!/GAMSsternCa!D56,"")</f>
        <v/>
      </c>
      <c r="F56" s="40" t="str">
        <f>IFERROR(#REF!/GAMSsternCa!E56,"")</f>
        <v/>
      </c>
      <c r="G56" s="40" t="str">
        <f>IFERROR(#REF!/GAMSsternCa!F56,"")</f>
        <v/>
      </c>
      <c r="H56" s="40" t="str">
        <f>IFERROR(#REF!/GAMSsternCa!G56,"")</f>
        <v/>
      </c>
      <c r="I56" s="40" t="str">
        <f>IFERROR(#REF!/GAMSsternCa!H56,"")</f>
        <v/>
      </c>
      <c r="J56" s="40" t="str">
        <f>IFERROR(#REF!/GAMSsternCa!I56,"")</f>
        <v/>
      </c>
      <c r="K56" s="40" t="str">
        <f>IFERROR(#REF!/GAMSsternCa!J56,"")</f>
        <v/>
      </c>
      <c r="L56" s="40" t="str">
        <f>IFERROR(#REF!/GAMSsternCa!K56,"")</f>
        <v/>
      </c>
      <c r="M56" s="40" t="str">
        <f>IFERROR(#REF!/GAMSsternCa!L56,"")</f>
        <v/>
      </c>
      <c r="N56" s="40" t="str">
        <f>IFERROR(#REF!/GAMSsternCa!M56,"")</f>
        <v/>
      </c>
      <c r="O56" s="40" t="str">
        <f>IFERROR(#REF!/GAMSsternCa!N56,"")</f>
        <v/>
      </c>
      <c r="P56" s="40" t="str">
        <f>IFERROR(#REF!/GAMSsternCa!O56,"")</f>
        <v/>
      </c>
      <c r="Q56" s="40" t="str">
        <f>IFERROR(#REF!/GAMSsternCa!P56,"")</f>
        <v/>
      </c>
      <c r="R56" s="40" t="str">
        <f>IFERROR(#REF!/GAMSsternCa!Q56,"")</f>
        <v/>
      </c>
      <c r="S56" s="40" t="str">
        <f>IFERROR(#REF!/GAMSsternCa!R56,"")</f>
        <v/>
      </c>
      <c r="T56" s="40" t="str">
        <f>IFERROR(#REF!/GAMSsternCa!S56,"")</f>
        <v/>
      </c>
      <c r="U56" s="40" t="str">
        <f>IFERROR(#REF!/GAMSsternCa!T56,"")</f>
        <v/>
      </c>
      <c r="V56" s="40" t="str">
        <f>IFERROR(#REF!/GAMSsternCa!U56,"")</f>
        <v/>
      </c>
      <c r="W56" s="40" t="str">
        <f>IFERROR(#REF!/GAMSsternCa!V56,"")</f>
        <v/>
      </c>
      <c r="X56" s="40" t="str">
        <f>IFERROR(#REF!/GAMSsternCa!W56,"")</f>
        <v/>
      </c>
      <c r="Y56" s="40" t="str">
        <f>IFERROR(#REF!/GAMSsternCa!X56,"")</f>
        <v/>
      </c>
      <c r="Z56" s="40" t="str">
        <f>IFERROR(#REF!/GAMSsternCa!Y56,"")</f>
        <v/>
      </c>
      <c r="AA56" s="40" t="str">
        <f>IFERROR(#REF!/GAMSsternCa!Z56,"")</f>
        <v/>
      </c>
      <c r="AB56" s="40" t="str">
        <f>IFERROR(#REF!/GAMSsternCa!AA56,"")</f>
        <v/>
      </c>
      <c r="AC56" s="40" t="str">
        <f>IFERROR(#REF!/GAMSsternCa!AB56,"")</f>
        <v/>
      </c>
      <c r="AD56" s="40" t="str">
        <f>IFERROR(#REF!/GAMSsternCa!AC56,"")</f>
        <v/>
      </c>
      <c r="AE56" s="40" t="str">
        <f>IFERROR(#REF!/GAMSsternCa!AD56,"")</f>
        <v/>
      </c>
      <c r="AF56" s="40" t="str">
        <f>IFERROR(#REF!/GAMSsternCa!AE56,"")</f>
        <v/>
      </c>
      <c r="AG56" s="40" t="str">
        <f>IFERROR(#REF!/GAMSsternCa!AF56,"")</f>
        <v/>
      </c>
      <c r="AH56" s="40" t="str">
        <f>IFERROR(#REF!/GAMSsternCa!AG56,"")</f>
        <v/>
      </c>
      <c r="AI56" s="40" t="str">
        <f>IFERROR(#REF!/GAMSsternCa!AH56,"")</f>
        <v/>
      </c>
      <c r="AJ56" s="40" t="str">
        <f>IFERROR(#REF!/GAMSsternCa!AI56,"")</f>
        <v/>
      </c>
      <c r="AK56" s="40" t="str">
        <f>IFERROR(#REF!/GAMSsternCa!AJ56,"")</f>
        <v/>
      </c>
      <c r="AL56" s="40" t="str">
        <f>IFERROR(#REF!/GAMSsternCa!AK56,"")</f>
        <v/>
      </c>
      <c r="AM56" s="40" t="str">
        <f>IFERROR(#REF!/GAMSsternCa!AL56,"")</f>
        <v/>
      </c>
      <c r="AN56" s="40" t="str">
        <f>IFERROR(#REF!/GAMSsternCa!AM56,"")</f>
        <v/>
      </c>
      <c r="AO56" s="40" t="str">
        <f>IFERROR(#REF!/GAMSsternCa!AN56,"")</f>
        <v/>
      </c>
      <c r="AP56" s="40" t="str">
        <f>IFERROR(#REF!/GAMSsternCa!AO56,"")</f>
        <v/>
      </c>
      <c r="AQ56" s="40" t="str">
        <f>IFERROR(#REF!/GAMSsternCa!AP56,"")</f>
        <v/>
      </c>
      <c r="AR56" s="40" t="str">
        <f>IFERROR(#REF!/GAMSsternCa!AQ56,"")</f>
        <v/>
      </c>
      <c r="AS56" s="40" t="str">
        <f>IFERROR(#REF!/GAMSsternCa!AR56,"")</f>
        <v/>
      </c>
      <c r="AT56" s="40" t="str">
        <f>IFERROR(#REF!/GAMSsternCa!AS56,"")</f>
        <v/>
      </c>
      <c r="AU56" s="40" t="str">
        <f>IFERROR(#REF!/GAMSsternCa!AT56,"")</f>
        <v/>
      </c>
      <c r="AV56" s="40" t="str">
        <f>IFERROR(#REF!/GAMSsternCa!AU56,"")</f>
        <v/>
      </c>
      <c r="AW56" s="40" t="str">
        <f>IFERROR(#REF!/GAMSsternCa!AV56,"")</f>
        <v/>
      </c>
      <c r="AX56" s="40" t="str">
        <f>IFERROR(#REF!/GAMSsternCa!AW56,"")</f>
        <v/>
      </c>
      <c r="AY56" s="40" t="str">
        <f>IFERROR(#REF!/GAMSsternCa!AX56,"")</f>
        <v/>
      </c>
      <c r="AZ56" s="40" t="str">
        <f>IFERROR(#REF!/GAMSsternCa!AY56,"")</f>
        <v/>
      </c>
      <c r="BA56" s="40" t="str">
        <f>IFERROR(#REF!/GAMSsternCa!AZ56,"")</f>
        <v/>
      </c>
      <c r="BB56" s="40" t="str">
        <f>IFERROR(#REF!/GAMSsternCa!BA56,"")</f>
        <v/>
      </c>
      <c r="BC56" s="40" t="str">
        <f>IFERROR(#REF!/GAMSsternCa!BB56,"")</f>
        <v/>
      </c>
      <c r="BD56" s="40" t="str">
        <f>IFERROR(#REF!/GAMSsternCa!BC56,"")</f>
        <v/>
      </c>
      <c r="BE56" s="40" t="str">
        <f>IFERROR(#REF!/GAMSsternCa!BD56,"")</f>
        <v/>
      </c>
      <c r="BF56" s="40" t="str">
        <f>IFERROR(#REF!/GAMSsternCa!BE56,"")</f>
        <v/>
      </c>
      <c r="BG56" s="40" t="str">
        <f>IFERROR(#REF!/GAMSsternCa!BF56,"")</f>
        <v/>
      </c>
      <c r="BH56" s="40" t="str">
        <f>IFERROR(#REF!/GAMSsternCa!BG56,"")</f>
        <v/>
      </c>
      <c r="BI56" s="40" t="str">
        <f>IFERROR(#REF!/GAMSsternCa!BH56,"")</f>
        <v/>
      </c>
      <c r="BJ56" s="40" t="str">
        <f>IFERROR(#REF!/GAMSsternCa!BI56,"")</f>
        <v/>
      </c>
    </row>
    <row r="57" spans="1:62" x14ac:dyDescent="0.15">
      <c r="A57" t="e">
        <f>#REF!</f>
        <v>#REF!</v>
      </c>
      <c r="B57" t="str">
        <f>GAMSbase!A57</f>
        <v>Maximum Carbon Resources (GtC)</v>
      </c>
      <c r="C57" s="40" t="str">
        <f>IFERROR(#REF!/GAMSsternCa!B57,"")</f>
        <v/>
      </c>
      <c r="D57" s="40" t="str">
        <f>IFERROR(#REF!/GAMSsternCa!C57,"")</f>
        <v/>
      </c>
      <c r="E57" s="40" t="str">
        <f>IFERROR(#REF!/GAMSsternCa!D57,"")</f>
        <v/>
      </c>
      <c r="F57" s="40" t="str">
        <f>IFERROR(#REF!/GAMSsternCa!E57,"")</f>
        <v/>
      </c>
      <c r="G57" s="40" t="str">
        <f>IFERROR(#REF!/GAMSsternCa!F57,"")</f>
        <v/>
      </c>
      <c r="H57" s="40" t="str">
        <f>IFERROR(#REF!/GAMSsternCa!G57,"")</f>
        <v/>
      </c>
      <c r="I57" s="40" t="str">
        <f>IFERROR(#REF!/GAMSsternCa!H57,"")</f>
        <v/>
      </c>
      <c r="J57" s="40" t="str">
        <f>IFERROR(#REF!/GAMSsternCa!I57,"")</f>
        <v/>
      </c>
      <c r="K57" s="40" t="str">
        <f>IFERROR(#REF!/GAMSsternCa!J57,"")</f>
        <v/>
      </c>
      <c r="L57" s="40" t="str">
        <f>IFERROR(#REF!/GAMSsternCa!K57,"")</f>
        <v/>
      </c>
      <c r="M57" s="40" t="str">
        <f>IFERROR(#REF!/GAMSsternCa!L57,"")</f>
        <v/>
      </c>
      <c r="N57" s="40" t="str">
        <f>IFERROR(#REF!/GAMSsternCa!M57,"")</f>
        <v/>
      </c>
      <c r="O57" s="40" t="str">
        <f>IFERROR(#REF!/GAMSsternCa!N57,"")</f>
        <v/>
      </c>
      <c r="P57" s="40" t="str">
        <f>IFERROR(#REF!/GAMSsternCa!O57,"")</f>
        <v/>
      </c>
      <c r="Q57" s="40" t="str">
        <f>IFERROR(#REF!/GAMSsternCa!P57,"")</f>
        <v/>
      </c>
      <c r="R57" s="40" t="str">
        <f>IFERROR(#REF!/GAMSsternCa!Q57,"")</f>
        <v/>
      </c>
      <c r="S57" s="40" t="str">
        <f>IFERROR(#REF!/GAMSsternCa!R57,"")</f>
        <v/>
      </c>
      <c r="T57" s="40" t="str">
        <f>IFERROR(#REF!/GAMSsternCa!S57,"")</f>
        <v/>
      </c>
      <c r="U57" s="40" t="str">
        <f>IFERROR(#REF!/GAMSsternCa!T57,"")</f>
        <v/>
      </c>
      <c r="V57" s="40" t="str">
        <f>IFERROR(#REF!/GAMSsternCa!U57,"")</f>
        <v/>
      </c>
      <c r="W57" s="40" t="str">
        <f>IFERROR(#REF!/GAMSsternCa!V57,"")</f>
        <v/>
      </c>
      <c r="X57" s="40" t="str">
        <f>IFERROR(#REF!/GAMSsternCa!W57,"")</f>
        <v/>
      </c>
      <c r="Y57" s="40" t="str">
        <f>IFERROR(#REF!/GAMSsternCa!X57,"")</f>
        <v/>
      </c>
      <c r="Z57" s="40" t="str">
        <f>IFERROR(#REF!/GAMSsternCa!Y57,"")</f>
        <v/>
      </c>
      <c r="AA57" s="40" t="str">
        <f>IFERROR(#REF!/GAMSsternCa!Z57,"")</f>
        <v/>
      </c>
      <c r="AB57" s="40" t="str">
        <f>IFERROR(#REF!/GAMSsternCa!AA57,"")</f>
        <v/>
      </c>
      <c r="AC57" s="40" t="str">
        <f>IFERROR(#REF!/GAMSsternCa!AB57,"")</f>
        <v/>
      </c>
      <c r="AD57" s="40" t="str">
        <f>IFERROR(#REF!/GAMSsternCa!AC57,"")</f>
        <v/>
      </c>
      <c r="AE57" s="40" t="str">
        <f>IFERROR(#REF!/GAMSsternCa!AD57,"")</f>
        <v/>
      </c>
      <c r="AF57" s="40" t="str">
        <f>IFERROR(#REF!/GAMSsternCa!AE57,"")</f>
        <v/>
      </c>
      <c r="AG57" s="40" t="str">
        <f>IFERROR(#REF!/GAMSsternCa!AF57,"")</f>
        <v/>
      </c>
      <c r="AH57" s="40" t="str">
        <f>IFERROR(#REF!/GAMSsternCa!AG57,"")</f>
        <v/>
      </c>
      <c r="AI57" s="40" t="str">
        <f>IFERROR(#REF!/GAMSsternCa!AH57,"")</f>
        <v/>
      </c>
      <c r="AJ57" s="40" t="str">
        <f>IFERROR(#REF!/GAMSsternCa!AI57,"")</f>
        <v/>
      </c>
      <c r="AK57" s="40" t="str">
        <f>IFERROR(#REF!/GAMSsternCa!AJ57,"")</f>
        <v/>
      </c>
      <c r="AL57" s="40" t="str">
        <f>IFERROR(#REF!/GAMSsternCa!AK57,"")</f>
        <v/>
      </c>
      <c r="AM57" s="40" t="str">
        <f>IFERROR(#REF!/GAMSsternCa!AL57,"")</f>
        <v/>
      </c>
      <c r="AN57" s="40" t="str">
        <f>IFERROR(#REF!/GAMSsternCa!AM57,"")</f>
        <v/>
      </c>
      <c r="AO57" s="40" t="str">
        <f>IFERROR(#REF!/GAMSsternCa!AN57,"")</f>
        <v/>
      </c>
      <c r="AP57" s="40" t="str">
        <f>IFERROR(#REF!/GAMSsternCa!AO57,"")</f>
        <v/>
      </c>
      <c r="AQ57" s="40" t="str">
        <f>IFERROR(#REF!/GAMSsternCa!AP57,"")</f>
        <v/>
      </c>
      <c r="AR57" s="40" t="str">
        <f>IFERROR(#REF!/GAMSsternCa!AQ57,"")</f>
        <v/>
      </c>
      <c r="AS57" s="40" t="str">
        <f>IFERROR(#REF!/GAMSsternCa!AR57,"")</f>
        <v/>
      </c>
      <c r="AT57" s="40" t="str">
        <f>IFERROR(#REF!/GAMSsternCa!AS57,"")</f>
        <v/>
      </c>
      <c r="AU57" s="40" t="str">
        <f>IFERROR(#REF!/GAMSsternCa!AT57,"")</f>
        <v/>
      </c>
      <c r="AV57" s="40" t="str">
        <f>IFERROR(#REF!/GAMSsternCa!AU57,"")</f>
        <v/>
      </c>
      <c r="AW57" s="40" t="str">
        <f>IFERROR(#REF!/GAMSsternCa!AV57,"")</f>
        <v/>
      </c>
      <c r="AX57" s="40" t="str">
        <f>IFERROR(#REF!/GAMSsternCa!AW57,"")</f>
        <v/>
      </c>
      <c r="AY57" s="40" t="str">
        <f>IFERROR(#REF!/GAMSsternCa!AX57,"")</f>
        <v/>
      </c>
      <c r="AZ57" s="40" t="str">
        <f>IFERROR(#REF!/GAMSsternCa!AY57,"")</f>
        <v/>
      </c>
      <c r="BA57" s="40" t="str">
        <f>IFERROR(#REF!/GAMSsternCa!AZ57,"")</f>
        <v/>
      </c>
      <c r="BB57" s="40" t="str">
        <f>IFERROR(#REF!/GAMSsternCa!BA57,"")</f>
        <v/>
      </c>
      <c r="BC57" s="40" t="str">
        <f>IFERROR(#REF!/GAMSsternCa!BB57,"")</f>
        <v/>
      </c>
      <c r="BD57" s="40" t="str">
        <f>IFERROR(#REF!/GAMSsternCa!BC57,"")</f>
        <v/>
      </c>
      <c r="BE57" s="40" t="str">
        <f>IFERROR(#REF!/GAMSsternCa!BD57,"")</f>
        <v/>
      </c>
      <c r="BF57" s="40" t="str">
        <f>IFERROR(#REF!/GAMSsternCa!BE57,"")</f>
        <v/>
      </c>
      <c r="BG57" s="40" t="str">
        <f>IFERROR(#REF!/GAMSsternCa!BF57,"")</f>
        <v/>
      </c>
      <c r="BH57" s="40" t="str">
        <f>IFERROR(#REF!/GAMSsternCa!BG57,"")</f>
        <v/>
      </c>
      <c r="BI57" s="40" t="str">
        <f>IFERROR(#REF!/GAMSsternCa!BH57,"")</f>
        <v/>
      </c>
      <c r="BJ57" s="40" t="str">
        <f>IFERROR(#REF!/GAMSsternCa!BI57,"")</f>
        <v/>
      </c>
    </row>
    <row r="58" spans="1:62" x14ac:dyDescent="0.15">
      <c r="A58" t="e">
        <f>#REF!</f>
        <v>#REF!</v>
      </c>
      <c r="B58" t="str">
        <f>GAMSbase!A58</f>
        <v>* CARBON CYCLE INITIAL CONDITIONS</v>
      </c>
      <c r="C58" s="40" t="str">
        <f>IFERROR(#REF!/GAMSsternCa!B58,"")</f>
        <v/>
      </c>
      <c r="D58" s="40" t="str">
        <f>IFERROR(#REF!/GAMSsternCa!C58,"")</f>
        <v/>
      </c>
      <c r="E58" s="40" t="str">
        <f>IFERROR(#REF!/GAMSsternCa!D58,"")</f>
        <v/>
      </c>
      <c r="F58" s="40" t="str">
        <f>IFERROR(#REF!/GAMSsternCa!E58,"")</f>
        <v/>
      </c>
      <c r="G58" s="40" t="str">
        <f>IFERROR(#REF!/GAMSsternCa!F58,"")</f>
        <v/>
      </c>
      <c r="H58" s="40" t="str">
        <f>IFERROR(#REF!/GAMSsternCa!G58,"")</f>
        <v/>
      </c>
      <c r="I58" s="40" t="str">
        <f>IFERROR(#REF!/GAMSsternCa!H58,"")</f>
        <v/>
      </c>
      <c r="J58" s="40" t="str">
        <f>IFERROR(#REF!/GAMSsternCa!I58,"")</f>
        <v/>
      </c>
      <c r="K58" s="40" t="str">
        <f>IFERROR(#REF!/GAMSsternCa!J58,"")</f>
        <v/>
      </c>
      <c r="L58" s="40" t="str">
        <f>IFERROR(#REF!/GAMSsternCa!K58,"")</f>
        <v/>
      </c>
      <c r="M58" s="40" t="str">
        <f>IFERROR(#REF!/GAMSsternCa!L58,"")</f>
        <v/>
      </c>
      <c r="N58" s="40" t="str">
        <f>IFERROR(#REF!/GAMSsternCa!M58,"")</f>
        <v/>
      </c>
      <c r="O58" s="40" t="str">
        <f>IFERROR(#REF!/GAMSsternCa!N58,"")</f>
        <v/>
      </c>
      <c r="P58" s="40" t="str">
        <f>IFERROR(#REF!/GAMSsternCa!O58,"")</f>
        <v/>
      </c>
      <c r="Q58" s="40" t="str">
        <f>IFERROR(#REF!/GAMSsternCa!P58,"")</f>
        <v/>
      </c>
      <c r="R58" s="40" t="str">
        <f>IFERROR(#REF!/GAMSsternCa!Q58,"")</f>
        <v/>
      </c>
      <c r="S58" s="40" t="str">
        <f>IFERROR(#REF!/GAMSsternCa!R58,"")</f>
        <v/>
      </c>
      <c r="T58" s="40" t="str">
        <f>IFERROR(#REF!/GAMSsternCa!S58,"")</f>
        <v/>
      </c>
      <c r="U58" s="40" t="str">
        <f>IFERROR(#REF!/GAMSsternCa!T58,"")</f>
        <v/>
      </c>
      <c r="V58" s="40" t="str">
        <f>IFERROR(#REF!/GAMSsternCa!U58,"")</f>
        <v/>
      </c>
      <c r="W58" s="40" t="str">
        <f>IFERROR(#REF!/GAMSsternCa!V58,"")</f>
        <v/>
      </c>
      <c r="X58" s="40" t="str">
        <f>IFERROR(#REF!/GAMSsternCa!W58,"")</f>
        <v/>
      </c>
      <c r="Y58" s="40" t="str">
        <f>IFERROR(#REF!/GAMSsternCa!X58,"")</f>
        <v/>
      </c>
      <c r="Z58" s="40" t="str">
        <f>IFERROR(#REF!/GAMSsternCa!Y58,"")</f>
        <v/>
      </c>
      <c r="AA58" s="40" t="str">
        <f>IFERROR(#REF!/GAMSsternCa!Z58,"")</f>
        <v/>
      </c>
      <c r="AB58" s="40" t="str">
        <f>IFERROR(#REF!/GAMSsternCa!AA58,"")</f>
        <v/>
      </c>
      <c r="AC58" s="40" t="str">
        <f>IFERROR(#REF!/GAMSsternCa!AB58,"")</f>
        <v/>
      </c>
      <c r="AD58" s="40" t="str">
        <f>IFERROR(#REF!/GAMSsternCa!AC58,"")</f>
        <v/>
      </c>
      <c r="AE58" s="40" t="str">
        <f>IFERROR(#REF!/GAMSsternCa!AD58,"")</f>
        <v/>
      </c>
      <c r="AF58" s="40" t="str">
        <f>IFERROR(#REF!/GAMSsternCa!AE58,"")</f>
        <v/>
      </c>
      <c r="AG58" s="40" t="str">
        <f>IFERROR(#REF!/GAMSsternCa!AF58,"")</f>
        <v/>
      </c>
      <c r="AH58" s="40" t="str">
        <f>IFERROR(#REF!/GAMSsternCa!AG58,"")</f>
        <v/>
      </c>
      <c r="AI58" s="40" t="str">
        <f>IFERROR(#REF!/GAMSsternCa!AH58,"")</f>
        <v/>
      </c>
      <c r="AJ58" s="40" t="str">
        <f>IFERROR(#REF!/GAMSsternCa!AI58,"")</f>
        <v/>
      </c>
      <c r="AK58" s="40" t="str">
        <f>IFERROR(#REF!/GAMSsternCa!AJ58,"")</f>
        <v/>
      </c>
      <c r="AL58" s="40" t="str">
        <f>IFERROR(#REF!/GAMSsternCa!AK58,"")</f>
        <v/>
      </c>
      <c r="AM58" s="40" t="str">
        <f>IFERROR(#REF!/GAMSsternCa!AL58,"")</f>
        <v/>
      </c>
      <c r="AN58" s="40" t="str">
        <f>IFERROR(#REF!/GAMSsternCa!AM58,"")</f>
        <v/>
      </c>
      <c r="AO58" s="40" t="str">
        <f>IFERROR(#REF!/GAMSsternCa!AN58,"")</f>
        <v/>
      </c>
      <c r="AP58" s="40" t="str">
        <f>IFERROR(#REF!/GAMSsternCa!AO58,"")</f>
        <v/>
      </c>
      <c r="AQ58" s="40" t="str">
        <f>IFERROR(#REF!/GAMSsternCa!AP58,"")</f>
        <v/>
      </c>
      <c r="AR58" s="40" t="str">
        <f>IFERROR(#REF!/GAMSsternCa!AQ58,"")</f>
        <v/>
      </c>
      <c r="AS58" s="40" t="str">
        <f>IFERROR(#REF!/GAMSsternCa!AR58,"")</f>
        <v/>
      </c>
      <c r="AT58" s="40" t="str">
        <f>IFERROR(#REF!/GAMSsternCa!AS58,"")</f>
        <v/>
      </c>
      <c r="AU58" s="40" t="str">
        <f>IFERROR(#REF!/GAMSsternCa!AT58,"")</f>
        <v/>
      </c>
      <c r="AV58" s="40" t="str">
        <f>IFERROR(#REF!/GAMSsternCa!AU58,"")</f>
        <v/>
      </c>
      <c r="AW58" s="40" t="str">
        <f>IFERROR(#REF!/GAMSsternCa!AV58,"")</f>
        <v/>
      </c>
      <c r="AX58" s="40" t="str">
        <f>IFERROR(#REF!/GAMSsternCa!AW58,"")</f>
        <v/>
      </c>
      <c r="AY58" s="40" t="str">
        <f>IFERROR(#REF!/GAMSsternCa!AX58,"")</f>
        <v/>
      </c>
      <c r="AZ58" s="40" t="str">
        <f>IFERROR(#REF!/GAMSsternCa!AY58,"")</f>
        <v/>
      </c>
      <c r="BA58" s="40" t="str">
        <f>IFERROR(#REF!/GAMSsternCa!AZ58,"")</f>
        <v/>
      </c>
      <c r="BB58" s="40" t="str">
        <f>IFERROR(#REF!/GAMSsternCa!BA58,"")</f>
        <v/>
      </c>
      <c r="BC58" s="40" t="str">
        <f>IFERROR(#REF!/GAMSsternCa!BB58,"")</f>
        <v/>
      </c>
      <c r="BD58" s="40" t="str">
        <f>IFERROR(#REF!/GAMSsternCa!BC58,"")</f>
        <v/>
      </c>
      <c r="BE58" s="40" t="str">
        <f>IFERROR(#REF!/GAMSsternCa!BD58,"")</f>
        <v/>
      </c>
      <c r="BF58" s="40" t="str">
        <f>IFERROR(#REF!/GAMSsternCa!BE58,"")</f>
        <v/>
      </c>
      <c r="BG58" s="40" t="str">
        <f>IFERROR(#REF!/GAMSsternCa!BF58,"")</f>
        <v/>
      </c>
      <c r="BH58" s="40" t="str">
        <f>IFERROR(#REF!/GAMSsternCa!BG58,"")</f>
        <v/>
      </c>
      <c r="BI58" s="40" t="str">
        <f>IFERROR(#REF!/GAMSsternCa!BH58,"")</f>
        <v/>
      </c>
      <c r="BJ58" s="40" t="str">
        <f>IFERROR(#REF!/GAMSsternCa!BI58,"")</f>
        <v/>
      </c>
    </row>
    <row r="59" spans="1:62" x14ac:dyDescent="0.15">
      <c r="A59" t="e">
        <f>#REF!</f>
        <v>#REF!</v>
      </c>
      <c r="B59" t="str">
        <f>GAMSbase!A59</f>
        <v>Initial Concentration of CO2 (GtC)..</v>
      </c>
      <c r="C59" s="40" t="str">
        <f>IFERROR(#REF!/GAMSsternCa!B59,"")</f>
        <v/>
      </c>
      <c r="D59" s="40" t="str">
        <f>IFERROR(#REF!/GAMSsternCa!C59,"")</f>
        <v/>
      </c>
      <c r="E59" s="40" t="str">
        <f>IFERROR(#REF!/GAMSsternCa!D59,"")</f>
        <v/>
      </c>
      <c r="F59" s="40" t="str">
        <f>IFERROR(#REF!/GAMSsternCa!E59,"")</f>
        <v/>
      </c>
      <c r="G59" s="40" t="str">
        <f>IFERROR(#REF!/GAMSsternCa!F59,"")</f>
        <v/>
      </c>
      <c r="H59" s="40" t="str">
        <f>IFERROR(#REF!/GAMSsternCa!G59,"")</f>
        <v/>
      </c>
      <c r="I59" s="40" t="str">
        <f>IFERROR(#REF!/GAMSsternCa!H59,"")</f>
        <v/>
      </c>
      <c r="J59" s="40" t="str">
        <f>IFERROR(#REF!/GAMSsternCa!I59,"")</f>
        <v/>
      </c>
      <c r="K59" s="40" t="str">
        <f>IFERROR(#REF!/GAMSsternCa!J59,"")</f>
        <v/>
      </c>
      <c r="L59" s="40" t="str">
        <f>IFERROR(#REF!/GAMSsternCa!K59,"")</f>
        <v/>
      </c>
      <c r="M59" s="40" t="str">
        <f>IFERROR(#REF!/GAMSsternCa!L59,"")</f>
        <v/>
      </c>
      <c r="N59" s="40" t="str">
        <f>IFERROR(#REF!/GAMSsternCa!M59,"")</f>
        <v/>
      </c>
      <c r="O59" s="40" t="str">
        <f>IFERROR(#REF!/GAMSsternCa!N59,"")</f>
        <v/>
      </c>
      <c r="P59" s="40" t="str">
        <f>IFERROR(#REF!/GAMSsternCa!O59,"")</f>
        <v/>
      </c>
      <c r="Q59" s="40" t="str">
        <f>IFERROR(#REF!/GAMSsternCa!P59,"")</f>
        <v/>
      </c>
      <c r="R59" s="40" t="str">
        <f>IFERROR(#REF!/GAMSsternCa!Q59,"")</f>
        <v/>
      </c>
      <c r="S59" s="40" t="str">
        <f>IFERROR(#REF!/GAMSsternCa!R59,"")</f>
        <v/>
      </c>
      <c r="T59" s="40" t="str">
        <f>IFERROR(#REF!/GAMSsternCa!S59,"")</f>
        <v/>
      </c>
      <c r="U59" s="40" t="str">
        <f>IFERROR(#REF!/GAMSsternCa!T59,"")</f>
        <v/>
      </c>
      <c r="V59" s="40" t="str">
        <f>IFERROR(#REF!/GAMSsternCa!U59,"")</f>
        <v/>
      </c>
      <c r="W59" s="40" t="str">
        <f>IFERROR(#REF!/GAMSsternCa!V59,"")</f>
        <v/>
      </c>
      <c r="X59" s="40" t="str">
        <f>IFERROR(#REF!/GAMSsternCa!W59,"")</f>
        <v/>
      </c>
      <c r="Y59" s="40" t="str">
        <f>IFERROR(#REF!/GAMSsternCa!X59,"")</f>
        <v/>
      </c>
      <c r="Z59" s="40" t="str">
        <f>IFERROR(#REF!/GAMSsternCa!Y59,"")</f>
        <v/>
      </c>
      <c r="AA59" s="40" t="str">
        <f>IFERROR(#REF!/GAMSsternCa!Z59,"")</f>
        <v/>
      </c>
      <c r="AB59" s="40" t="str">
        <f>IFERROR(#REF!/GAMSsternCa!AA59,"")</f>
        <v/>
      </c>
      <c r="AC59" s="40" t="str">
        <f>IFERROR(#REF!/GAMSsternCa!AB59,"")</f>
        <v/>
      </c>
      <c r="AD59" s="40" t="str">
        <f>IFERROR(#REF!/GAMSsternCa!AC59,"")</f>
        <v/>
      </c>
      <c r="AE59" s="40" t="str">
        <f>IFERROR(#REF!/GAMSsternCa!AD59,"")</f>
        <v/>
      </c>
      <c r="AF59" s="40" t="str">
        <f>IFERROR(#REF!/GAMSsternCa!AE59,"")</f>
        <v/>
      </c>
      <c r="AG59" s="40" t="str">
        <f>IFERROR(#REF!/GAMSsternCa!AF59,"")</f>
        <v/>
      </c>
      <c r="AH59" s="40" t="str">
        <f>IFERROR(#REF!/GAMSsternCa!AG59,"")</f>
        <v/>
      </c>
      <c r="AI59" s="40" t="str">
        <f>IFERROR(#REF!/GAMSsternCa!AH59,"")</f>
        <v/>
      </c>
      <c r="AJ59" s="40" t="str">
        <f>IFERROR(#REF!/GAMSsternCa!AI59,"")</f>
        <v/>
      </c>
      <c r="AK59" s="40" t="str">
        <f>IFERROR(#REF!/GAMSsternCa!AJ59,"")</f>
        <v/>
      </c>
      <c r="AL59" s="40" t="str">
        <f>IFERROR(#REF!/GAMSsternCa!AK59,"")</f>
        <v/>
      </c>
      <c r="AM59" s="40" t="str">
        <f>IFERROR(#REF!/GAMSsternCa!AL59,"")</f>
        <v/>
      </c>
      <c r="AN59" s="40" t="str">
        <f>IFERROR(#REF!/GAMSsternCa!AM59,"")</f>
        <v/>
      </c>
      <c r="AO59" s="40" t="str">
        <f>IFERROR(#REF!/GAMSsternCa!AN59,"")</f>
        <v/>
      </c>
      <c r="AP59" s="40" t="str">
        <f>IFERROR(#REF!/GAMSsternCa!AO59,"")</f>
        <v/>
      </c>
      <c r="AQ59" s="40" t="str">
        <f>IFERROR(#REF!/GAMSsternCa!AP59,"")</f>
        <v/>
      </c>
      <c r="AR59" s="40" t="str">
        <f>IFERROR(#REF!/GAMSsternCa!AQ59,"")</f>
        <v/>
      </c>
      <c r="AS59" s="40" t="str">
        <f>IFERROR(#REF!/GAMSsternCa!AR59,"")</f>
        <v/>
      </c>
      <c r="AT59" s="40" t="str">
        <f>IFERROR(#REF!/GAMSsternCa!AS59,"")</f>
        <v/>
      </c>
      <c r="AU59" s="40" t="str">
        <f>IFERROR(#REF!/GAMSsternCa!AT59,"")</f>
        <v/>
      </c>
      <c r="AV59" s="40" t="str">
        <f>IFERROR(#REF!/GAMSsternCa!AU59,"")</f>
        <v/>
      </c>
      <c r="AW59" s="40" t="str">
        <f>IFERROR(#REF!/GAMSsternCa!AV59,"")</f>
        <v/>
      </c>
      <c r="AX59" s="40" t="str">
        <f>IFERROR(#REF!/GAMSsternCa!AW59,"")</f>
        <v/>
      </c>
      <c r="AY59" s="40" t="str">
        <f>IFERROR(#REF!/GAMSsternCa!AX59,"")</f>
        <v/>
      </c>
      <c r="AZ59" s="40" t="str">
        <f>IFERROR(#REF!/GAMSsternCa!AY59,"")</f>
        <v/>
      </c>
      <c r="BA59" s="40" t="str">
        <f>IFERROR(#REF!/GAMSsternCa!AZ59,"")</f>
        <v/>
      </c>
      <c r="BB59" s="40" t="str">
        <f>IFERROR(#REF!/GAMSsternCa!BA59,"")</f>
        <v/>
      </c>
      <c r="BC59" s="40" t="str">
        <f>IFERROR(#REF!/GAMSsternCa!BB59,"")</f>
        <v/>
      </c>
      <c r="BD59" s="40" t="str">
        <f>IFERROR(#REF!/GAMSsternCa!BC59,"")</f>
        <v/>
      </c>
      <c r="BE59" s="40" t="str">
        <f>IFERROR(#REF!/GAMSsternCa!BD59,"")</f>
        <v/>
      </c>
      <c r="BF59" s="40" t="str">
        <f>IFERROR(#REF!/GAMSsternCa!BE59,"")</f>
        <v/>
      </c>
      <c r="BG59" s="40" t="str">
        <f>IFERROR(#REF!/GAMSsternCa!BF59,"")</f>
        <v/>
      </c>
      <c r="BH59" s="40" t="str">
        <f>IFERROR(#REF!/GAMSsternCa!BG59,"")</f>
        <v/>
      </c>
      <c r="BI59" s="40" t="str">
        <f>IFERROR(#REF!/GAMSsternCa!BH59,"")</f>
        <v/>
      </c>
      <c r="BJ59" s="40" t="str">
        <f>IFERROR(#REF!/GAMSsternCa!BI59,"")</f>
        <v/>
      </c>
    </row>
    <row r="60" spans="1:62" x14ac:dyDescent="0.15">
      <c r="A60" t="e">
        <f>#REF!</f>
        <v>#REF!</v>
      </c>
      <c r="B60" t="str">
        <f>GAMSbase!A60</f>
        <v>...Atmospheric, Year 2007</v>
      </c>
      <c r="C60" s="40" t="str">
        <f>IFERROR(#REF!/GAMSsternCa!B60,"")</f>
        <v/>
      </c>
      <c r="D60" s="40" t="str">
        <f>IFERROR(#REF!/GAMSsternCa!C60,"")</f>
        <v/>
      </c>
      <c r="E60" s="40" t="str">
        <f>IFERROR(#REF!/GAMSsternCa!D60,"")</f>
        <v/>
      </c>
      <c r="F60" s="40" t="str">
        <f>IFERROR(#REF!/GAMSsternCa!E60,"")</f>
        <v/>
      </c>
      <c r="G60" s="40" t="str">
        <f>IFERROR(#REF!/GAMSsternCa!F60,"")</f>
        <v/>
      </c>
      <c r="H60" s="40" t="str">
        <f>IFERROR(#REF!/GAMSsternCa!G60,"")</f>
        <v/>
      </c>
      <c r="I60" s="40" t="str">
        <f>IFERROR(#REF!/GAMSsternCa!H60,"")</f>
        <v/>
      </c>
      <c r="J60" s="40" t="str">
        <f>IFERROR(#REF!/GAMSsternCa!I60,"")</f>
        <v/>
      </c>
      <c r="K60" s="40" t="str">
        <f>IFERROR(#REF!/GAMSsternCa!J60,"")</f>
        <v/>
      </c>
      <c r="L60" s="40" t="str">
        <f>IFERROR(#REF!/GAMSsternCa!K60,"")</f>
        <v/>
      </c>
      <c r="M60" s="40" t="str">
        <f>IFERROR(#REF!/GAMSsternCa!L60,"")</f>
        <v/>
      </c>
      <c r="N60" s="40" t="str">
        <f>IFERROR(#REF!/GAMSsternCa!M60,"")</f>
        <v/>
      </c>
      <c r="O60" s="40" t="str">
        <f>IFERROR(#REF!/GAMSsternCa!N60,"")</f>
        <v/>
      </c>
      <c r="P60" s="40" t="str">
        <f>IFERROR(#REF!/GAMSsternCa!O60,"")</f>
        <v/>
      </c>
      <c r="Q60" s="40" t="str">
        <f>IFERROR(#REF!/GAMSsternCa!P60,"")</f>
        <v/>
      </c>
      <c r="R60" s="40" t="str">
        <f>IFERROR(#REF!/GAMSsternCa!Q60,"")</f>
        <v/>
      </c>
      <c r="S60" s="40" t="str">
        <f>IFERROR(#REF!/GAMSsternCa!R60,"")</f>
        <v/>
      </c>
      <c r="T60" s="40" t="str">
        <f>IFERROR(#REF!/GAMSsternCa!S60,"")</f>
        <v/>
      </c>
      <c r="U60" s="40" t="str">
        <f>IFERROR(#REF!/GAMSsternCa!T60,"")</f>
        <v/>
      </c>
      <c r="V60" s="40" t="str">
        <f>IFERROR(#REF!/GAMSsternCa!U60,"")</f>
        <v/>
      </c>
      <c r="W60" s="40" t="str">
        <f>IFERROR(#REF!/GAMSsternCa!V60,"")</f>
        <v/>
      </c>
      <c r="X60" s="40" t="str">
        <f>IFERROR(#REF!/GAMSsternCa!W60,"")</f>
        <v/>
      </c>
      <c r="Y60" s="40" t="str">
        <f>IFERROR(#REF!/GAMSsternCa!X60,"")</f>
        <v/>
      </c>
      <c r="Z60" s="40" t="str">
        <f>IFERROR(#REF!/GAMSsternCa!Y60,"")</f>
        <v/>
      </c>
      <c r="AA60" s="40" t="str">
        <f>IFERROR(#REF!/GAMSsternCa!Z60,"")</f>
        <v/>
      </c>
      <c r="AB60" s="40" t="str">
        <f>IFERROR(#REF!/GAMSsternCa!AA60,"")</f>
        <v/>
      </c>
      <c r="AC60" s="40" t="str">
        <f>IFERROR(#REF!/GAMSsternCa!AB60,"")</f>
        <v/>
      </c>
      <c r="AD60" s="40" t="str">
        <f>IFERROR(#REF!/GAMSsternCa!AC60,"")</f>
        <v/>
      </c>
      <c r="AE60" s="40" t="str">
        <f>IFERROR(#REF!/GAMSsternCa!AD60,"")</f>
        <v/>
      </c>
      <c r="AF60" s="40" t="str">
        <f>IFERROR(#REF!/GAMSsternCa!AE60,"")</f>
        <v/>
      </c>
      <c r="AG60" s="40" t="str">
        <f>IFERROR(#REF!/GAMSsternCa!AF60,"")</f>
        <v/>
      </c>
      <c r="AH60" s="40" t="str">
        <f>IFERROR(#REF!/GAMSsternCa!AG60,"")</f>
        <v/>
      </c>
      <c r="AI60" s="40" t="str">
        <f>IFERROR(#REF!/GAMSsternCa!AH60,"")</f>
        <v/>
      </c>
      <c r="AJ60" s="40" t="str">
        <f>IFERROR(#REF!/GAMSsternCa!AI60,"")</f>
        <v/>
      </c>
      <c r="AK60" s="40" t="str">
        <f>IFERROR(#REF!/GAMSsternCa!AJ60,"")</f>
        <v/>
      </c>
      <c r="AL60" s="40" t="str">
        <f>IFERROR(#REF!/GAMSsternCa!AK60,"")</f>
        <v/>
      </c>
      <c r="AM60" s="40" t="str">
        <f>IFERROR(#REF!/GAMSsternCa!AL60,"")</f>
        <v/>
      </c>
      <c r="AN60" s="40" t="str">
        <f>IFERROR(#REF!/GAMSsternCa!AM60,"")</f>
        <v/>
      </c>
      <c r="AO60" s="40" t="str">
        <f>IFERROR(#REF!/GAMSsternCa!AN60,"")</f>
        <v/>
      </c>
      <c r="AP60" s="40" t="str">
        <f>IFERROR(#REF!/GAMSsternCa!AO60,"")</f>
        <v/>
      </c>
      <c r="AQ60" s="40" t="str">
        <f>IFERROR(#REF!/GAMSsternCa!AP60,"")</f>
        <v/>
      </c>
      <c r="AR60" s="40" t="str">
        <f>IFERROR(#REF!/GAMSsternCa!AQ60,"")</f>
        <v/>
      </c>
      <c r="AS60" s="40" t="str">
        <f>IFERROR(#REF!/GAMSsternCa!AR60,"")</f>
        <v/>
      </c>
      <c r="AT60" s="40" t="str">
        <f>IFERROR(#REF!/GAMSsternCa!AS60,"")</f>
        <v/>
      </c>
      <c r="AU60" s="40" t="str">
        <f>IFERROR(#REF!/GAMSsternCa!AT60,"")</f>
        <v/>
      </c>
      <c r="AV60" s="40" t="str">
        <f>IFERROR(#REF!/GAMSsternCa!AU60,"")</f>
        <v/>
      </c>
      <c r="AW60" s="40" t="str">
        <f>IFERROR(#REF!/GAMSsternCa!AV60,"")</f>
        <v/>
      </c>
      <c r="AX60" s="40" t="str">
        <f>IFERROR(#REF!/GAMSsternCa!AW60,"")</f>
        <v/>
      </c>
      <c r="AY60" s="40" t="str">
        <f>IFERROR(#REF!/GAMSsternCa!AX60,"")</f>
        <v/>
      </c>
      <c r="AZ60" s="40" t="str">
        <f>IFERROR(#REF!/GAMSsternCa!AY60,"")</f>
        <v/>
      </c>
      <c r="BA60" s="40" t="str">
        <f>IFERROR(#REF!/GAMSsternCa!AZ60,"")</f>
        <v/>
      </c>
      <c r="BB60" s="40" t="str">
        <f>IFERROR(#REF!/GAMSsternCa!BA60,"")</f>
        <v/>
      </c>
      <c r="BC60" s="40" t="str">
        <f>IFERROR(#REF!/GAMSsternCa!BB60,"")</f>
        <v/>
      </c>
      <c r="BD60" s="40" t="str">
        <f>IFERROR(#REF!/GAMSsternCa!BC60,"")</f>
        <v/>
      </c>
      <c r="BE60" s="40" t="str">
        <f>IFERROR(#REF!/GAMSsternCa!BD60,"")</f>
        <v/>
      </c>
      <c r="BF60" s="40" t="str">
        <f>IFERROR(#REF!/GAMSsternCa!BE60,"")</f>
        <v/>
      </c>
      <c r="BG60" s="40" t="str">
        <f>IFERROR(#REF!/GAMSsternCa!BF60,"")</f>
        <v/>
      </c>
      <c r="BH60" s="40" t="str">
        <f>IFERROR(#REF!/GAMSsternCa!BG60,"")</f>
        <v/>
      </c>
      <c r="BI60" s="40" t="str">
        <f>IFERROR(#REF!/GAMSsternCa!BH60,"")</f>
        <v/>
      </c>
      <c r="BJ60" s="40" t="str">
        <f>IFERROR(#REF!/GAMSsternCa!BI60,"")</f>
        <v/>
      </c>
    </row>
    <row r="61" spans="1:62" x14ac:dyDescent="0.15">
      <c r="A61" t="e">
        <f>#REF!</f>
        <v>#REF!</v>
      </c>
      <c r="B61" t="str">
        <f>GAMSbase!A61</f>
        <v>...Atmospheric, Year 2012</v>
      </c>
      <c r="C61" s="40" t="str">
        <f>IFERROR(#REF!/GAMSsternCa!B61,"")</f>
        <v/>
      </c>
      <c r="D61" s="40" t="str">
        <f>IFERROR(#REF!/GAMSsternCa!C61,"")</f>
        <v/>
      </c>
      <c r="E61" s="40" t="str">
        <f>IFERROR(#REF!/GAMSsternCa!D61,"")</f>
        <v/>
      </c>
      <c r="F61" s="40" t="str">
        <f>IFERROR(#REF!/GAMSsternCa!E61,"")</f>
        <v/>
      </c>
      <c r="G61" s="40" t="str">
        <f>IFERROR(#REF!/GAMSsternCa!F61,"")</f>
        <v/>
      </c>
      <c r="H61" s="40" t="str">
        <f>IFERROR(#REF!/GAMSsternCa!G61,"")</f>
        <v/>
      </c>
      <c r="I61" s="40" t="str">
        <f>IFERROR(#REF!/GAMSsternCa!H61,"")</f>
        <v/>
      </c>
      <c r="J61" s="40" t="str">
        <f>IFERROR(#REF!/GAMSsternCa!I61,"")</f>
        <v/>
      </c>
      <c r="K61" s="40" t="str">
        <f>IFERROR(#REF!/GAMSsternCa!J61,"")</f>
        <v/>
      </c>
      <c r="L61" s="40" t="str">
        <f>IFERROR(#REF!/GAMSsternCa!K61,"")</f>
        <v/>
      </c>
      <c r="M61" s="40" t="str">
        <f>IFERROR(#REF!/GAMSsternCa!L61,"")</f>
        <v/>
      </c>
      <c r="N61" s="40" t="str">
        <f>IFERROR(#REF!/GAMSsternCa!M61,"")</f>
        <v/>
      </c>
      <c r="O61" s="40" t="str">
        <f>IFERROR(#REF!/GAMSsternCa!N61,"")</f>
        <v/>
      </c>
      <c r="P61" s="40" t="str">
        <f>IFERROR(#REF!/GAMSsternCa!O61,"")</f>
        <v/>
      </c>
      <c r="Q61" s="40" t="str">
        <f>IFERROR(#REF!/GAMSsternCa!P61,"")</f>
        <v/>
      </c>
      <c r="R61" s="40" t="str">
        <f>IFERROR(#REF!/GAMSsternCa!Q61,"")</f>
        <v/>
      </c>
      <c r="S61" s="40" t="str">
        <f>IFERROR(#REF!/GAMSsternCa!R61,"")</f>
        <v/>
      </c>
      <c r="T61" s="40" t="str">
        <f>IFERROR(#REF!/GAMSsternCa!S61,"")</f>
        <v/>
      </c>
      <c r="U61" s="40" t="str">
        <f>IFERROR(#REF!/GAMSsternCa!T61,"")</f>
        <v/>
      </c>
      <c r="V61" s="40" t="str">
        <f>IFERROR(#REF!/GAMSsternCa!U61,"")</f>
        <v/>
      </c>
      <c r="W61" s="40" t="str">
        <f>IFERROR(#REF!/GAMSsternCa!V61,"")</f>
        <v/>
      </c>
      <c r="X61" s="40" t="str">
        <f>IFERROR(#REF!/GAMSsternCa!W61,"")</f>
        <v/>
      </c>
      <c r="Y61" s="40" t="str">
        <f>IFERROR(#REF!/GAMSsternCa!X61,"")</f>
        <v/>
      </c>
      <c r="Z61" s="40" t="str">
        <f>IFERROR(#REF!/GAMSsternCa!Y61,"")</f>
        <v/>
      </c>
      <c r="AA61" s="40" t="str">
        <f>IFERROR(#REF!/GAMSsternCa!Z61,"")</f>
        <v/>
      </c>
      <c r="AB61" s="40" t="str">
        <f>IFERROR(#REF!/GAMSsternCa!AA61,"")</f>
        <v/>
      </c>
      <c r="AC61" s="40" t="str">
        <f>IFERROR(#REF!/GAMSsternCa!AB61,"")</f>
        <v/>
      </c>
      <c r="AD61" s="40" t="str">
        <f>IFERROR(#REF!/GAMSsternCa!AC61,"")</f>
        <v/>
      </c>
      <c r="AE61" s="40" t="str">
        <f>IFERROR(#REF!/GAMSsternCa!AD61,"")</f>
        <v/>
      </c>
      <c r="AF61" s="40" t="str">
        <f>IFERROR(#REF!/GAMSsternCa!AE61,"")</f>
        <v/>
      </c>
      <c r="AG61" s="40" t="str">
        <f>IFERROR(#REF!/GAMSsternCa!AF61,"")</f>
        <v/>
      </c>
      <c r="AH61" s="40" t="str">
        <f>IFERROR(#REF!/GAMSsternCa!AG61,"")</f>
        <v/>
      </c>
      <c r="AI61" s="40" t="str">
        <f>IFERROR(#REF!/GAMSsternCa!AH61,"")</f>
        <v/>
      </c>
      <c r="AJ61" s="40" t="str">
        <f>IFERROR(#REF!/GAMSsternCa!AI61,"")</f>
        <v/>
      </c>
      <c r="AK61" s="40" t="str">
        <f>IFERROR(#REF!/GAMSsternCa!AJ61,"")</f>
        <v/>
      </c>
      <c r="AL61" s="40" t="str">
        <f>IFERROR(#REF!/GAMSsternCa!AK61,"")</f>
        <v/>
      </c>
      <c r="AM61" s="40" t="str">
        <f>IFERROR(#REF!/GAMSsternCa!AL61,"")</f>
        <v/>
      </c>
      <c r="AN61" s="40" t="str">
        <f>IFERROR(#REF!/GAMSsternCa!AM61,"")</f>
        <v/>
      </c>
      <c r="AO61" s="40" t="str">
        <f>IFERROR(#REF!/GAMSsternCa!AN61,"")</f>
        <v/>
      </c>
      <c r="AP61" s="40" t="str">
        <f>IFERROR(#REF!/GAMSsternCa!AO61,"")</f>
        <v/>
      </c>
      <c r="AQ61" s="40" t="str">
        <f>IFERROR(#REF!/GAMSsternCa!AP61,"")</f>
        <v/>
      </c>
      <c r="AR61" s="40" t="str">
        <f>IFERROR(#REF!/GAMSsternCa!AQ61,"")</f>
        <v/>
      </c>
      <c r="AS61" s="40" t="str">
        <f>IFERROR(#REF!/GAMSsternCa!AR61,"")</f>
        <v/>
      </c>
      <c r="AT61" s="40" t="str">
        <f>IFERROR(#REF!/GAMSsternCa!AS61,"")</f>
        <v/>
      </c>
      <c r="AU61" s="40" t="str">
        <f>IFERROR(#REF!/GAMSsternCa!AT61,"")</f>
        <v/>
      </c>
      <c r="AV61" s="40" t="str">
        <f>IFERROR(#REF!/GAMSsternCa!AU61,"")</f>
        <v/>
      </c>
      <c r="AW61" s="40" t="str">
        <f>IFERROR(#REF!/GAMSsternCa!AV61,"")</f>
        <v/>
      </c>
      <c r="AX61" s="40" t="str">
        <f>IFERROR(#REF!/GAMSsternCa!AW61,"")</f>
        <v/>
      </c>
      <c r="AY61" s="40" t="str">
        <f>IFERROR(#REF!/GAMSsternCa!AX61,"")</f>
        <v/>
      </c>
      <c r="AZ61" s="40" t="str">
        <f>IFERROR(#REF!/GAMSsternCa!AY61,"")</f>
        <v/>
      </c>
      <c r="BA61" s="40" t="str">
        <f>IFERROR(#REF!/GAMSsternCa!AZ61,"")</f>
        <v/>
      </c>
      <c r="BB61" s="40" t="str">
        <f>IFERROR(#REF!/GAMSsternCa!BA61,"")</f>
        <v/>
      </c>
      <c r="BC61" s="40" t="str">
        <f>IFERROR(#REF!/GAMSsternCa!BB61,"")</f>
        <v/>
      </c>
      <c r="BD61" s="40" t="str">
        <f>IFERROR(#REF!/GAMSsternCa!BC61,"")</f>
        <v/>
      </c>
      <c r="BE61" s="40" t="str">
        <f>IFERROR(#REF!/GAMSsternCa!BD61,"")</f>
        <v/>
      </c>
      <c r="BF61" s="40" t="str">
        <f>IFERROR(#REF!/GAMSsternCa!BE61,"")</f>
        <v/>
      </c>
      <c r="BG61" s="40" t="str">
        <f>IFERROR(#REF!/GAMSsternCa!BF61,"")</f>
        <v/>
      </c>
      <c r="BH61" s="40" t="str">
        <f>IFERROR(#REF!/GAMSsternCa!BG61,"")</f>
        <v/>
      </c>
      <c r="BI61" s="40" t="str">
        <f>IFERROR(#REF!/GAMSsternCa!BH61,"")</f>
        <v/>
      </c>
      <c r="BJ61" s="40" t="str">
        <f>IFERROR(#REF!/GAMSsternCa!BI61,"")</f>
        <v/>
      </c>
    </row>
    <row r="62" spans="1:62" x14ac:dyDescent="0.15">
      <c r="A62" t="e">
        <f>#REF!</f>
        <v>#REF!</v>
      </c>
      <c r="B62" t="str">
        <f>GAMSbase!A62</f>
        <v>...Biosphere and Shallow Oceans, Year 2008</v>
      </c>
      <c r="C62" s="40" t="str">
        <f>IFERROR(#REF!/GAMSsternCa!B62,"")</f>
        <v/>
      </c>
      <c r="D62" s="40" t="str">
        <f>IFERROR(#REF!/GAMSsternCa!C62,"")</f>
        <v/>
      </c>
      <c r="E62" s="40" t="str">
        <f>IFERROR(#REF!/GAMSsternCa!D62,"")</f>
        <v/>
      </c>
      <c r="F62" s="40" t="str">
        <f>IFERROR(#REF!/GAMSsternCa!E62,"")</f>
        <v/>
      </c>
      <c r="G62" s="40" t="str">
        <f>IFERROR(#REF!/GAMSsternCa!F62,"")</f>
        <v/>
      </c>
      <c r="H62" s="40" t="str">
        <f>IFERROR(#REF!/GAMSsternCa!G62,"")</f>
        <v/>
      </c>
      <c r="I62" s="40" t="str">
        <f>IFERROR(#REF!/GAMSsternCa!H62,"")</f>
        <v/>
      </c>
      <c r="J62" s="40" t="str">
        <f>IFERROR(#REF!/GAMSsternCa!I62,"")</f>
        <v/>
      </c>
      <c r="K62" s="40" t="str">
        <f>IFERROR(#REF!/GAMSsternCa!J62,"")</f>
        <v/>
      </c>
      <c r="L62" s="40" t="str">
        <f>IFERROR(#REF!/GAMSsternCa!K62,"")</f>
        <v/>
      </c>
      <c r="M62" s="40" t="str">
        <f>IFERROR(#REF!/GAMSsternCa!L62,"")</f>
        <v/>
      </c>
      <c r="N62" s="40" t="str">
        <f>IFERROR(#REF!/GAMSsternCa!M62,"")</f>
        <v/>
      </c>
      <c r="O62" s="40" t="str">
        <f>IFERROR(#REF!/GAMSsternCa!N62,"")</f>
        <v/>
      </c>
      <c r="P62" s="40" t="str">
        <f>IFERROR(#REF!/GAMSsternCa!O62,"")</f>
        <v/>
      </c>
      <c r="Q62" s="40" t="str">
        <f>IFERROR(#REF!/GAMSsternCa!P62,"")</f>
        <v/>
      </c>
      <c r="R62" s="40" t="str">
        <f>IFERROR(#REF!/GAMSsternCa!Q62,"")</f>
        <v/>
      </c>
      <c r="S62" s="40" t="str">
        <f>IFERROR(#REF!/GAMSsternCa!R62,"")</f>
        <v/>
      </c>
      <c r="T62" s="40" t="str">
        <f>IFERROR(#REF!/GAMSsternCa!S62,"")</f>
        <v/>
      </c>
      <c r="U62" s="40" t="str">
        <f>IFERROR(#REF!/GAMSsternCa!T62,"")</f>
        <v/>
      </c>
      <c r="V62" s="40" t="str">
        <f>IFERROR(#REF!/GAMSsternCa!U62,"")</f>
        <v/>
      </c>
      <c r="W62" s="40" t="str">
        <f>IFERROR(#REF!/GAMSsternCa!V62,"")</f>
        <v/>
      </c>
      <c r="X62" s="40" t="str">
        <f>IFERROR(#REF!/GAMSsternCa!W62,"")</f>
        <v/>
      </c>
      <c r="Y62" s="40" t="str">
        <f>IFERROR(#REF!/GAMSsternCa!X62,"")</f>
        <v/>
      </c>
      <c r="Z62" s="40" t="str">
        <f>IFERROR(#REF!/GAMSsternCa!Y62,"")</f>
        <v/>
      </c>
      <c r="AA62" s="40" t="str">
        <f>IFERROR(#REF!/GAMSsternCa!Z62,"")</f>
        <v/>
      </c>
      <c r="AB62" s="40" t="str">
        <f>IFERROR(#REF!/GAMSsternCa!AA62,"")</f>
        <v/>
      </c>
      <c r="AC62" s="40" t="str">
        <f>IFERROR(#REF!/GAMSsternCa!AB62,"")</f>
        <v/>
      </c>
      <c r="AD62" s="40" t="str">
        <f>IFERROR(#REF!/GAMSsternCa!AC62,"")</f>
        <v/>
      </c>
      <c r="AE62" s="40" t="str">
        <f>IFERROR(#REF!/GAMSsternCa!AD62,"")</f>
        <v/>
      </c>
      <c r="AF62" s="40" t="str">
        <f>IFERROR(#REF!/GAMSsternCa!AE62,"")</f>
        <v/>
      </c>
      <c r="AG62" s="40" t="str">
        <f>IFERROR(#REF!/GAMSsternCa!AF62,"")</f>
        <v/>
      </c>
      <c r="AH62" s="40" t="str">
        <f>IFERROR(#REF!/GAMSsternCa!AG62,"")</f>
        <v/>
      </c>
      <c r="AI62" s="40" t="str">
        <f>IFERROR(#REF!/GAMSsternCa!AH62,"")</f>
        <v/>
      </c>
      <c r="AJ62" s="40" t="str">
        <f>IFERROR(#REF!/GAMSsternCa!AI62,"")</f>
        <v/>
      </c>
      <c r="AK62" s="40" t="str">
        <f>IFERROR(#REF!/GAMSsternCa!AJ62,"")</f>
        <v/>
      </c>
      <c r="AL62" s="40" t="str">
        <f>IFERROR(#REF!/GAMSsternCa!AK62,"")</f>
        <v/>
      </c>
      <c r="AM62" s="40" t="str">
        <f>IFERROR(#REF!/GAMSsternCa!AL62,"")</f>
        <v/>
      </c>
      <c r="AN62" s="40" t="str">
        <f>IFERROR(#REF!/GAMSsternCa!AM62,"")</f>
        <v/>
      </c>
      <c r="AO62" s="40" t="str">
        <f>IFERROR(#REF!/GAMSsternCa!AN62,"")</f>
        <v/>
      </c>
      <c r="AP62" s="40" t="str">
        <f>IFERROR(#REF!/GAMSsternCa!AO62,"")</f>
        <v/>
      </c>
      <c r="AQ62" s="40" t="str">
        <f>IFERROR(#REF!/GAMSsternCa!AP62,"")</f>
        <v/>
      </c>
      <c r="AR62" s="40" t="str">
        <f>IFERROR(#REF!/GAMSsternCa!AQ62,"")</f>
        <v/>
      </c>
      <c r="AS62" s="40" t="str">
        <f>IFERROR(#REF!/GAMSsternCa!AR62,"")</f>
        <v/>
      </c>
      <c r="AT62" s="40" t="str">
        <f>IFERROR(#REF!/GAMSsternCa!AS62,"")</f>
        <v/>
      </c>
      <c r="AU62" s="40" t="str">
        <f>IFERROR(#REF!/GAMSsternCa!AT62,"")</f>
        <v/>
      </c>
      <c r="AV62" s="40" t="str">
        <f>IFERROR(#REF!/GAMSsternCa!AU62,"")</f>
        <v/>
      </c>
      <c r="AW62" s="40" t="str">
        <f>IFERROR(#REF!/GAMSsternCa!AV62,"")</f>
        <v/>
      </c>
      <c r="AX62" s="40" t="str">
        <f>IFERROR(#REF!/GAMSsternCa!AW62,"")</f>
        <v/>
      </c>
      <c r="AY62" s="40" t="str">
        <f>IFERROR(#REF!/GAMSsternCa!AX62,"")</f>
        <v/>
      </c>
      <c r="AZ62" s="40" t="str">
        <f>IFERROR(#REF!/GAMSsternCa!AY62,"")</f>
        <v/>
      </c>
      <c r="BA62" s="40" t="str">
        <f>IFERROR(#REF!/GAMSsternCa!AZ62,"")</f>
        <v/>
      </c>
      <c r="BB62" s="40" t="str">
        <f>IFERROR(#REF!/GAMSsternCa!BA62,"")</f>
        <v/>
      </c>
      <c r="BC62" s="40" t="str">
        <f>IFERROR(#REF!/GAMSsternCa!BB62,"")</f>
        <v/>
      </c>
      <c r="BD62" s="40" t="str">
        <f>IFERROR(#REF!/GAMSsternCa!BC62,"")</f>
        <v/>
      </c>
      <c r="BE62" s="40" t="str">
        <f>IFERROR(#REF!/GAMSsternCa!BD62,"")</f>
        <v/>
      </c>
      <c r="BF62" s="40" t="str">
        <f>IFERROR(#REF!/GAMSsternCa!BE62,"")</f>
        <v/>
      </c>
      <c r="BG62" s="40" t="str">
        <f>IFERROR(#REF!/GAMSsternCa!BF62,"")</f>
        <v/>
      </c>
      <c r="BH62" s="40" t="str">
        <f>IFERROR(#REF!/GAMSsternCa!BG62,"")</f>
        <v/>
      </c>
      <c r="BI62" s="40" t="str">
        <f>IFERROR(#REF!/GAMSsternCa!BH62,"")</f>
        <v/>
      </c>
      <c r="BJ62" s="40" t="str">
        <f>IFERROR(#REF!/GAMSsternCa!BI62,"")</f>
        <v/>
      </c>
    </row>
    <row r="63" spans="1:62" x14ac:dyDescent="0.15">
      <c r="A63" t="e">
        <f>#REF!</f>
        <v>#REF!</v>
      </c>
      <c r="B63" t="str">
        <f>GAMSbase!A63</f>
        <v>...Deep Oceans, Year 2008</v>
      </c>
      <c r="C63" s="40" t="str">
        <f>IFERROR(#REF!/GAMSsternCa!B63,"")</f>
        <v/>
      </c>
      <c r="D63" s="40" t="str">
        <f>IFERROR(#REF!/GAMSsternCa!C63,"")</f>
        <v/>
      </c>
      <c r="E63" s="40" t="str">
        <f>IFERROR(#REF!/GAMSsternCa!D63,"")</f>
        <v/>
      </c>
      <c r="F63" s="40" t="str">
        <f>IFERROR(#REF!/GAMSsternCa!E63,"")</f>
        <v/>
      </c>
      <c r="G63" s="40" t="str">
        <f>IFERROR(#REF!/GAMSsternCa!F63,"")</f>
        <v/>
      </c>
      <c r="H63" s="40" t="str">
        <f>IFERROR(#REF!/GAMSsternCa!G63,"")</f>
        <v/>
      </c>
      <c r="I63" s="40" t="str">
        <f>IFERROR(#REF!/GAMSsternCa!H63,"")</f>
        <v/>
      </c>
      <c r="J63" s="40" t="str">
        <f>IFERROR(#REF!/GAMSsternCa!I63,"")</f>
        <v/>
      </c>
      <c r="K63" s="40" t="str">
        <f>IFERROR(#REF!/GAMSsternCa!J63,"")</f>
        <v/>
      </c>
      <c r="L63" s="40" t="str">
        <f>IFERROR(#REF!/GAMSsternCa!K63,"")</f>
        <v/>
      </c>
      <c r="M63" s="40" t="str">
        <f>IFERROR(#REF!/GAMSsternCa!L63,"")</f>
        <v/>
      </c>
      <c r="N63" s="40" t="str">
        <f>IFERROR(#REF!/GAMSsternCa!M63,"")</f>
        <v/>
      </c>
      <c r="O63" s="40" t="str">
        <f>IFERROR(#REF!/GAMSsternCa!N63,"")</f>
        <v/>
      </c>
      <c r="P63" s="40" t="str">
        <f>IFERROR(#REF!/GAMSsternCa!O63,"")</f>
        <v/>
      </c>
      <c r="Q63" s="40" t="str">
        <f>IFERROR(#REF!/GAMSsternCa!P63,"")</f>
        <v/>
      </c>
      <c r="R63" s="40" t="str">
        <f>IFERROR(#REF!/GAMSsternCa!Q63,"")</f>
        <v/>
      </c>
      <c r="S63" s="40" t="str">
        <f>IFERROR(#REF!/GAMSsternCa!R63,"")</f>
        <v/>
      </c>
      <c r="T63" s="40" t="str">
        <f>IFERROR(#REF!/GAMSsternCa!S63,"")</f>
        <v/>
      </c>
      <c r="U63" s="40" t="str">
        <f>IFERROR(#REF!/GAMSsternCa!T63,"")</f>
        <v/>
      </c>
      <c r="V63" s="40" t="str">
        <f>IFERROR(#REF!/GAMSsternCa!U63,"")</f>
        <v/>
      </c>
      <c r="W63" s="40" t="str">
        <f>IFERROR(#REF!/GAMSsternCa!V63,"")</f>
        <v/>
      </c>
      <c r="X63" s="40" t="str">
        <f>IFERROR(#REF!/GAMSsternCa!W63,"")</f>
        <v/>
      </c>
      <c r="Y63" s="40" t="str">
        <f>IFERROR(#REF!/GAMSsternCa!X63,"")</f>
        <v/>
      </c>
      <c r="Z63" s="40" t="str">
        <f>IFERROR(#REF!/GAMSsternCa!Y63,"")</f>
        <v/>
      </c>
      <c r="AA63" s="40" t="str">
        <f>IFERROR(#REF!/GAMSsternCa!Z63,"")</f>
        <v/>
      </c>
      <c r="AB63" s="40" t="str">
        <f>IFERROR(#REF!/GAMSsternCa!AA63,"")</f>
        <v/>
      </c>
      <c r="AC63" s="40" t="str">
        <f>IFERROR(#REF!/GAMSsternCa!AB63,"")</f>
        <v/>
      </c>
      <c r="AD63" s="40" t="str">
        <f>IFERROR(#REF!/GAMSsternCa!AC63,"")</f>
        <v/>
      </c>
      <c r="AE63" s="40" t="str">
        <f>IFERROR(#REF!/GAMSsternCa!AD63,"")</f>
        <v/>
      </c>
      <c r="AF63" s="40" t="str">
        <f>IFERROR(#REF!/GAMSsternCa!AE63,"")</f>
        <v/>
      </c>
      <c r="AG63" s="40" t="str">
        <f>IFERROR(#REF!/GAMSsternCa!AF63,"")</f>
        <v/>
      </c>
      <c r="AH63" s="40" t="str">
        <f>IFERROR(#REF!/GAMSsternCa!AG63,"")</f>
        <v/>
      </c>
      <c r="AI63" s="40" t="str">
        <f>IFERROR(#REF!/GAMSsternCa!AH63,"")</f>
        <v/>
      </c>
      <c r="AJ63" s="40" t="str">
        <f>IFERROR(#REF!/GAMSsternCa!AI63,"")</f>
        <v/>
      </c>
      <c r="AK63" s="40" t="str">
        <f>IFERROR(#REF!/GAMSsternCa!AJ63,"")</f>
        <v/>
      </c>
      <c r="AL63" s="40" t="str">
        <f>IFERROR(#REF!/GAMSsternCa!AK63,"")</f>
        <v/>
      </c>
      <c r="AM63" s="40" t="str">
        <f>IFERROR(#REF!/GAMSsternCa!AL63,"")</f>
        <v/>
      </c>
      <c r="AN63" s="40" t="str">
        <f>IFERROR(#REF!/GAMSsternCa!AM63,"")</f>
        <v/>
      </c>
      <c r="AO63" s="40" t="str">
        <f>IFERROR(#REF!/GAMSsternCa!AN63,"")</f>
        <v/>
      </c>
      <c r="AP63" s="40" t="str">
        <f>IFERROR(#REF!/GAMSsternCa!AO63,"")</f>
        <v/>
      </c>
      <c r="AQ63" s="40" t="str">
        <f>IFERROR(#REF!/GAMSsternCa!AP63,"")</f>
        <v/>
      </c>
      <c r="AR63" s="40" t="str">
        <f>IFERROR(#REF!/GAMSsternCa!AQ63,"")</f>
        <v/>
      </c>
      <c r="AS63" s="40" t="str">
        <f>IFERROR(#REF!/GAMSsternCa!AR63,"")</f>
        <v/>
      </c>
      <c r="AT63" s="40" t="str">
        <f>IFERROR(#REF!/GAMSsternCa!AS63,"")</f>
        <v/>
      </c>
      <c r="AU63" s="40" t="str">
        <f>IFERROR(#REF!/GAMSsternCa!AT63,"")</f>
        <v/>
      </c>
      <c r="AV63" s="40" t="str">
        <f>IFERROR(#REF!/GAMSsternCa!AU63,"")</f>
        <v/>
      </c>
      <c r="AW63" s="40" t="str">
        <f>IFERROR(#REF!/GAMSsternCa!AV63,"")</f>
        <v/>
      </c>
      <c r="AX63" s="40" t="str">
        <f>IFERROR(#REF!/GAMSsternCa!AW63,"")</f>
        <v/>
      </c>
      <c r="AY63" s="40" t="str">
        <f>IFERROR(#REF!/GAMSsternCa!AX63,"")</f>
        <v/>
      </c>
      <c r="AZ63" s="40" t="str">
        <f>IFERROR(#REF!/GAMSsternCa!AY63,"")</f>
        <v/>
      </c>
      <c r="BA63" s="40" t="str">
        <f>IFERROR(#REF!/GAMSsternCa!AZ63,"")</f>
        <v/>
      </c>
      <c r="BB63" s="40" t="str">
        <f>IFERROR(#REF!/GAMSsternCa!BA63,"")</f>
        <v/>
      </c>
      <c r="BC63" s="40" t="str">
        <f>IFERROR(#REF!/GAMSsternCa!BB63,"")</f>
        <v/>
      </c>
      <c r="BD63" s="40" t="str">
        <f>IFERROR(#REF!/GAMSsternCa!BC63,"")</f>
        <v/>
      </c>
      <c r="BE63" s="40" t="str">
        <f>IFERROR(#REF!/GAMSsternCa!BD63,"")</f>
        <v/>
      </c>
      <c r="BF63" s="40" t="str">
        <f>IFERROR(#REF!/GAMSsternCa!BE63,"")</f>
        <v/>
      </c>
      <c r="BG63" s="40" t="str">
        <f>IFERROR(#REF!/GAMSsternCa!BF63,"")</f>
        <v/>
      </c>
      <c r="BH63" s="40" t="str">
        <f>IFERROR(#REF!/GAMSsternCa!BG63,"")</f>
        <v/>
      </c>
      <c r="BI63" s="40" t="str">
        <f>IFERROR(#REF!/GAMSsternCa!BH63,"")</f>
        <v/>
      </c>
      <c r="BJ63" s="40" t="str">
        <f>IFERROR(#REF!/GAMSsternCa!BI63,"")</f>
        <v/>
      </c>
    </row>
    <row r="64" spans="1:62" x14ac:dyDescent="0.15">
      <c r="A64" t="e">
        <f>#REF!</f>
        <v>#REF!</v>
      </c>
      <c r="B64" t="str">
        <f>GAMSbase!A64</f>
        <v>* CARBON CYCLE PARAMETERS</v>
      </c>
      <c r="C64" s="40" t="str">
        <f>IFERROR(#REF!/GAMSsternCa!B64,"")</f>
        <v/>
      </c>
      <c r="D64" s="40" t="str">
        <f>IFERROR(#REF!/GAMSsternCa!C64,"")</f>
        <v/>
      </c>
      <c r="E64" s="40" t="str">
        <f>IFERROR(#REF!/GAMSsternCa!D64,"")</f>
        <v/>
      </c>
      <c r="F64" s="40" t="str">
        <f>IFERROR(#REF!/GAMSsternCa!E64,"")</f>
        <v/>
      </c>
      <c r="G64" s="40" t="str">
        <f>IFERROR(#REF!/GAMSsternCa!F64,"")</f>
        <v/>
      </c>
      <c r="H64" s="40" t="str">
        <f>IFERROR(#REF!/GAMSsternCa!G64,"")</f>
        <v/>
      </c>
      <c r="I64" s="40" t="str">
        <f>IFERROR(#REF!/GAMSsternCa!H64,"")</f>
        <v/>
      </c>
      <c r="J64" s="40" t="str">
        <f>IFERROR(#REF!/GAMSsternCa!I64,"")</f>
        <v/>
      </c>
      <c r="K64" s="40" t="str">
        <f>IFERROR(#REF!/GAMSsternCa!J64,"")</f>
        <v/>
      </c>
      <c r="L64" s="40" t="str">
        <f>IFERROR(#REF!/GAMSsternCa!K64,"")</f>
        <v/>
      </c>
      <c r="M64" s="40" t="str">
        <f>IFERROR(#REF!/GAMSsternCa!L64,"")</f>
        <v/>
      </c>
      <c r="N64" s="40" t="str">
        <f>IFERROR(#REF!/GAMSsternCa!M64,"")</f>
        <v/>
      </c>
      <c r="O64" s="40" t="str">
        <f>IFERROR(#REF!/GAMSsternCa!N64,"")</f>
        <v/>
      </c>
      <c r="P64" s="40" t="str">
        <f>IFERROR(#REF!/GAMSsternCa!O64,"")</f>
        <v/>
      </c>
      <c r="Q64" s="40" t="str">
        <f>IFERROR(#REF!/GAMSsternCa!P64,"")</f>
        <v/>
      </c>
      <c r="R64" s="40" t="str">
        <f>IFERROR(#REF!/GAMSsternCa!Q64,"")</f>
        <v/>
      </c>
      <c r="S64" s="40" t="str">
        <f>IFERROR(#REF!/GAMSsternCa!R64,"")</f>
        <v/>
      </c>
      <c r="T64" s="40" t="str">
        <f>IFERROR(#REF!/GAMSsternCa!S64,"")</f>
        <v/>
      </c>
      <c r="U64" s="40" t="str">
        <f>IFERROR(#REF!/GAMSsternCa!T64,"")</f>
        <v/>
      </c>
      <c r="V64" s="40" t="str">
        <f>IFERROR(#REF!/GAMSsternCa!U64,"")</f>
        <v/>
      </c>
      <c r="W64" s="40" t="str">
        <f>IFERROR(#REF!/GAMSsternCa!V64,"")</f>
        <v/>
      </c>
      <c r="X64" s="40" t="str">
        <f>IFERROR(#REF!/GAMSsternCa!W64,"")</f>
        <v/>
      </c>
      <c r="Y64" s="40" t="str">
        <f>IFERROR(#REF!/GAMSsternCa!X64,"")</f>
        <v/>
      </c>
      <c r="Z64" s="40" t="str">
        <f>IFERROR(#REF!/GAMSsternCa!Y64,"")</f>
        <v/>
      </c>
      <c r="AA64" s="40" t="str">
        <f>IFERROR(#REF!/GAMSsternCa!Z64,"")</f>
        <v/>
      </c>
      <c r="AB64" s="40" t="str">
        <f>IFERROR(#REF!/GAMSsternCa!AA64,"")</f>
        <v/>
      </c>
      <c r="AC64" s="40" t="str">
        <f>IFERROR(#REF!/GAMSsternCa!AB64,"")</f>
        <v/>
      </c>
      <c r="AD64" s="40" t="str">
        <f>IFERROR(#REF!/GAMSsternCa!AC64,"")</f>
        <v/>
      </c>
      <c r="AE64" s="40" t="str">
        <f>IFERROR(#REF!/GAMSsternCa!AD64,"")</f>
        <v/>
      </c>
      <c r="AF64" s="40" t="str">
        <f>IFERROR(#REF!/GAMSsternCa!AE64,"")</f>
        <v/>
      </c>
      <c r="AG64" s="40" t="str">
        <f>IFERROR(#REF!/GAMSsternCa!AF64,"")</f>
        <v/>
      </c>
      <c r="AH64" s="40" t="str">
        <f>IFERROR(#REF!/GAMSsternCa!AG64,"")</f>
        <v/>
      </c>
      <c r="AI64" s="40" t="str">
        <f>IFERROR(#REF!/GAMSsternCa!AH64,"")</f>
        <v/>
      </c>
      <c r="AJ64" s="40" t="str">
        <f>IFERROR(#REF!/GAMSsternCa!AI64,"")</f>
        <v/>
      </c>
      <c r="AK64" s="40" t="str">
        <f>IFERROR(#REF!/GAMSsternCa!AJ64,"")</f>
        <v/>
      </c>
      <c r="AL64" s="40" t="str">
        <f>IFERROR(#REF!/GAMSsternCa!AK64,"")</f>
        <v/>
      </c>
      <c r="AM64" s="40" t="str">
        <f>IFERROR(#REF!/GAMSsternCa!AL64,"")</f>
        <v/>
      </c>
      <c r="AN64" s="40" t="str">
        <f>IFERROR(#REF!/GAMSsternCa!AM64,"")</f>
        <v/>
      </c>
      <c r="AO64" s="40" t="str">
        <f>IFERROR(#REF!/GAMSsternCa!AN64,"")</f>
        <v/>
      </c>
      <c r="AP64" s="40" t="str">
        <f>IFERROR(#REF!/GAMSsternCa!AO64,"")</f>
        <v/>
      </c>
      <c r="AQ64" s="40" t="str">
        <f>IFERROR(#REF!/GAMSsternCa!AP64,"")</f>
        <v/>
      </c>
      <c r="AR64" s="40" t="str">
        <f>IFERROR(#REF!/GAMSsternCa!AQ64,"")</f>
        <v/>
      </c>
      <c r="AS64" s="40" t="str">
        <f>IFERROR(#REF!/GAMSsternCa!AR64,"")</f>
        <v/>
      </c>
      <c r="AT64" s="40" t="str">
        <f>IFERROR(#REF!/GAMSsternCa!AS64,"")</f>
        <v/>
      </c>
      <c r="AU64" s="40" t="str">
        <f>IFERROR(#REF!/GAMSsternCa!AT64,"")</f>
        <v/>
      </c>
      <c r="AV64" s="40" t="str">
        <f>IFERROR(#REF!/GAMSsternCa!AU64,"")</f>
        <v/>
      </c>
      <c r="AW64" s="40" t="str">
        <f>IFERROR(#REF!/GAMSsternCa!AV64,"")</f>
        <v/>
      </c>
      <c r="AX64" s="40" t="str">
        <f>IFERROR(#REF!/GAMSsternCa!AW64,"")</f>
        <v/>
      </c>
      <c r="AY64" s="40" t="str">
        <f>IFERROR(#REF!/GAMSsternCa!AX64,"")</f>
        <v/>
      </c>
      <c r="AZ64" s="40" t="str">
        <f>IFERROR(#REF!/GAMSsternCa!AY64,"")</f>
        <v/>
      </c>
      <c r="BA64" s="40" t="str">
        <f>IFERROR(#REF!/GAMSsternCa!AZ64,"")</f>
        <v/>
      </c>
      <c r="BB64" s="40" t="str">
        <f>IFERROR(#REF!/GAMSsternCa!BA64,"")</f>
        <v/>
      </c>
      <c r="BC64" s="40" t="str">
        <f>IFERROR(#REF!/GAMSsternCa!BB64,"")</f>
        <v/>
      </c>
      <c r="BD64" s="40" t="str">
        <f>IFERROR(#REF!/GAMSsternCa!BC64,"")</f>
        <v/>
      </c>
      <c r="BE64" s="40" t="str">
        <f>IFERROR(#REF!/GAMSsternCa!BD64,"")</f>
        <v/>
      </c>
      <c r="BF64" s="40" t="str">
        <f>IFERROR(#REF!/GAMSsternCa!BE64,"")</f>
        <v/>
      </c>
      <c r="BG64" s="40" t="str">
        <f>IFERROR(#REF!/GAMSsternCa!BF64,"")</f>
        <v/>
      </c>
      <c r="BH64" s="40" t="str">
        <f>IFERROR(#REF!/GAMSsternCa!BG64,"")</f>
        <v/>
      </c>
      <c r="BI64" s="40" t="str">
        <f>IFERROR(#REF!/GAMSsternCa!BH64,"")</f>
        <v/>
      </c>
      <c r="BJ64" s="40" t="str">
        <f>IFERROR(#REF!/GAMSsternCa!BI64,"")</f>
        <v/>
      </c>
    </row>
    <row r="65" spans="1:62" x14ac:dyDescent="0.15">
      <c r="A65" t="e">
        <f>#REF!</f>
        <v>#REF!</v>
      </c>
      <c r="B65" t="str">
        <f>GAMSbase!A65</f>
        <v>AtA b11</v>
      </c>
      <c r="C65" s="40" t="str">
        <f>IFERROR(#REF!/GAMSsternCa!B65,"")</f>
        <v/>
      </c>
      <c r="D65" s="40" t="str">
        <f>IFERROR(#REF!/GAMSsternCa!C65,"")</f>
        <v/>
      </c>
      <c r="E65" s="40" t="str">
        <f>IFERROR(#REF!/GAMSsternCa!D65,"")</f>
        <v/>
      </c>
      <c r="F65" s="40" t="str">
        <f>IFERROR(#REF!/GAMSsternCa!E65,"")</f>
        <v/>
      </c>
      <c r="G65" s="40" t="str">
        <f>IFERROR(#REF!/GAMSsternCa!F65,"")</f>
        <v/>
      </c>
      <c r="H65" s="40" t="str">
        <f>IFERROR(#REF!/GAMSsternCa!G65,"")</f>
        <v/>
      </c>
      <c r="I65" s="40" t="str">
        <f>IFERROR(#REF!/GAMSsternCa!H65,"")</f>
        <v/>
      </c>
      <c r="J65" s="40" t="str">
        <f>IFERROR(#REF!/GAMSsternCa!I65,"")</f>
        <v/>
      </c>
      <c r="K65" s="40" t="str">
        <f>IFERROR(#REF!/GAMSsternCa!J65,"")</f>
        <v/>
      </c>
      <c r="L65" s="40" t="str">
        <f>IFERROR(#REF!/GAMSsternCa!K65,"")</f>
        <v/>
      </c>
      <c r="M65" s="40" t="str">
        <f>IFERROR(#REF!/GAMSsternCa!L65,"")</f>
        <v/>
      </c>
      <c r="N65" s="40" t="str">
        <f>IFERROR(#REF!/GAMSsternCa!M65,"")</f>
        <v/>
      </c>
      <c r="O65" s="40" t="str">
        <f>IFERROR(#REF!/GAMSsternCa!N65,"")</f>
        <v/>
      </c>
      <c r="P65" s="40" t="str">
        <f>IFERROR(#REF!/GAMSsternCa!O65,"")</f>
        <v/>
      </c>
      <c r="Q65" s="40" t="str">
        <f>IFERROR(#REF!/GAMSsternCa!P65,"")</f>
        <v/>
      </c>
      <c r="R65" s="40" t="str">
        <f>IFERROR(#REF!/GAMSsternCa!Q65,"")</f>
        <v/>
      </c>
      <c r="S65" s="40" t="str">
        <f>IFERROR(#REF!/GAMSsternCa!R65,"")</f>
        <v/>
      </c>
      <c r="T65" s="40" t="str">
        <f>IFERROR(#REF!/GAMSsternCa!S65,"")</f>
        <v/>
      </c>
      <c r="U65" s="40" t="str">
        <f>IFERROR(#REF!/GAMSsternCa!T65,"")</f>
        <v/>
      </c>
      <c r="V65" s="40" t="str">
        <f>IFERROR(#REF!/GAMSsternCa!U65,"")</f>
        <v/>
      </c>
      <c r="W65" s="40" t="str">
        <f>IFERROR(#REF!/GAMSsternCa!V65,"")</f>
        <v/>
      </c>
      <c r="X65" s="40" t="str">
        <f>IFERROR(#REF!/GAMSsternCa!W65,"")</f>
        <v/>
      </c>
      <c r="Y65" s="40" t="str">
        <f>IFERROR(#REF!/GAMSsternCa!X65,"")</f>
        <v/>
      </c>
      <c r="Z65" s="40" t="str">
        <f>IFERROR(#REF!/GAMSsternCa!Y65,"")</f>
        <v/>
      </c>
      <c r="AA65" s="40" t="str">
        <f>IFERROR(#REF!/GAMSsternCa!Z65,"")</f>
        <v/>
      </c>
      <c r="AB65" s="40" t="str">
        <f>IFERROR(#REF!/GAMSsternCa!AA65,"")</f>
        <v/>
      </c>
      <c r="AC65" s="40" t="str">
        <f>IFERROR(#REF!/GAMSsternCa!AB65,"")</f>
        <v/>
      </c>
      <c r="AD65" s="40" t="str">
        <f>IFERROR(#REF!/GAMSsternCa!AC65,"")</f>
        <v/>
      </c>
      <c r="AE65" s="40" t="str">
        <f>IFERROR(#REF!/GAMSsternCa!AD65,"")</f>
        <v/>
      </c>
      <c r="AF65" s="40" t="str">
        <f>IFERROR(#REF!/GAMSsternCa!AE65,"")</f>
        <v/>
      </c>
      <c r="AG65" s="40" t="str">
        <f>IFERROR(#REF!/GAMSsternCa!AF65,"")</f>
        <v/>
      </c>
      <c r="AH65" s="40" t="str">
        <f>IFERROR(#REF!/GAMSsternCa!AG65,"")</f>
        <v/>
      </c>
      <c r="AI65" s="40" t="str">
        <f>IFERROR(#REF!/GAMSsternCa!AH65,"")</f>
        <v/>
      </c>
      <c r="AJ65" s="40" t="str">
        <f>IFERROR(#REF!/GAMSsternCa!AI65,"")</f>
        <v/>
      </c>
      <c r="AK65" s="40" t="str">
        <f>IFERROR(#REF!/GAMSsternCa!AJ65,"")</f>
        <v/>
      </c>
      <c r="AL65" s="40" t="str">
        <f>IFERROR(#REF!/GAMSsternCa!AK65,"")</f>
        <v/>
      </c>
      <c r="AM65" s="40" t="str">
        <f>IFERROR(#REF!/GAMSsternCa!AL65,"")</f>
        <v/>
      </c>
      <c r="AN65" s="40" t="str">
        <f>IFERROR(#REF!/GAMSsternCa!AM65,"")</f>
        <v/>
      </c>
      <c r="AO65" s="40" t="str">
        <f>IFERROR(#REF!/GAMSsternCa!AN65,"")</f>
        <v/>
      </c>
      <c r="AP65" s="40" t="str">
        <f>IFERROR(#REF!/GAMSsternCa!AO65,"")</f>
        <v/>
      </c>
      <c r="AQ65" s="40" t="str">
        <f>IFERROR(#REF!/GAMSsternCa!AP65,"")</f>
        <v/>
      </c>
      <c r="AR65" s="40" t="str">
        <f>IFERROR(#REF!/GAMSsternCa!AQ65,"")</f>
        <v/>
      </c>
      <c r="AS65" s="40" t="str">
        <f>IFERROR(#REF!/GAMSsternCa!AR65,"")</f>
        <v/>
      </c>
      <c r="AT65" s="40" t="str">
        <f>IFERROR(#REF!/GAMSsternCa!AS65,"")</f>
        <v/>
      </c>
      <c r="AU65" s="40" t="str">
        <f>IFERROR(#REF!/GAMSsternCa!AT65,"")</f>
        <v/>
      </c>
      <c r="AV65" s="40" t="str">
        <f>IFERROR(#REF!/GAMSsternCa!AU65,"")</f>
        <v/>
      </c>
      <c r="AW65" s="40" t="str">
        <f>IFERROR(#REF!/GAMSsternCa!AV65,"")</f>
        <v/>
      </c>
      <c r="AX65" s="40" t="str">
        <f>IFERROR(#REF!/GAMSsternCa!AW65,"")</f>
        <v/>
      </c>
      <c r="AY65" s="40" t="str">
        <f>IFERROR(#REF!/GAMSsternCa!AX65,"")</f>
        <v/>
      </c>
      <c r="AZ65" s="40" t="str">
        <f>IFERROR(#REF!/GAMSsternCa!AY65,"")</f>
        <v/>
      </c>
      <c r="BA65" s="40" t="str">
        <f>IFERROR(#REF!/GAMSsternCa!AZ65,"")</f>
        <v/>
      </c>
      <c r="BB65" s="40" t="str">
        <f>IFERROR(#REF!/GAMSsternCa!BA65,"")</f>
        <v/>
      </c>
      <c r="BC65" s="40" t="str">
        <f>IFERROR(#REF!/GAMSsternCa!BB65,"")</f>
        <v/>
      </c>
      <c r="BD65" s="40" t="str">
        <f>IFERROR(#REF!/GAMSsternCa!BC65,"")</f>
        <v/>
      </c>
      <c r="BE65" s="40" t="str">
        <f>IFERROR(#REF!/GAMSsternCa!BD65,"")</f>
        <v/>
      </c>
      <c r="BF65" s="40" t="str">
        <f>IFERROR(#REF!/GAMSsternCa!BE65,"")</f>
        <v/>
      </c>
      <c r="BG65" s="40" t="str">
        <f>IFERROR(#REF!/GAMSsternCa!BF65,"")</f>
        <v/>
      </c>
      <c r="BH65" s="40" t="str">
        <f>IFERROR(#REF!/GAMSsternCa!BG65,"")</f>
        <v/>
      </c>
      <c r="BI65" s="40" t="str">
        <f>IFERROR(#REF!/GAMSsternCa!BH65,"")</f>
        <v/>
      </c>
      <c r="BJ65" s="40" t="str">
        <f>IFERROR(#REF!/GAMSsternCa!BI65,"")</f>
        <v/>
      </c>
    </row>
    <row r="66" spans="1:62" x14ac:dyDescent="0.15">
      <c r="A66" t="e">
        <f>#REF!</f>
        <v>#REF!</v>
      </c>
      <c r="B66" t="str">
        <f>GAMSbase!A66</f>
        <v>BtA b21</v>
      </c>
      <c r="C66" s="40" t="str">
        <f>IFERROR(#REF!/GAMSsternCa!B66,"")</f>
        <v/>
      </c>
      <c r="D66" s="40" t="str">
        <f>IFERROR(#REF!/GAMSsternCa!C66,"")</f>
        <v/>
      </c>
      <c r="E66" s="40" t="str">
        <f>IFERROR(#REF!/GAMSsternCa!D66,"")</f>
        <v/>
      </c>
      <c r="F66" s="40" t="str">
        <f>IFERROR(#REF!/GAMSsternCa!E66,"")</f>
        <v/>
      </c>
      <c r="G66" s="40" t="str">
        <f>IFERROR(#REF!/GAMSsternCa!F66,"")</f>
        <v/>
      </c>
      <c r="H66" s="40" t="str">
        <f>IFERROR(#REF!/GAMSsternCa!G66,"")</f>
        <v/>
      </c>
      <c r="I66" s="40" t="str">
        <f>IFERROR(#REF!/GAMSsternCa!H66,"")</f>
        <v/>
      </c>
      <c r="J66" s="40" t="str">
        <f>IFERROR(#REF!/GAMSsternCa!I66,"")</f>
        <v/>
      </c>
      <c r="K66" s="40" t="str">
        <f>IFERROR(#REF!/GAMSsternCa!J66,"")</f>
        <v/>
      </c>
      <c r="L66" s="40" t="str">
        <f>IFERROR(#REF!/GAMSsternCa!K66,"")</f>
        <v/>
      </c>
      <c r="M66" s="40" t="str">
        <f>IFERROR(#REF!/GAMSsternCa!L66,"")</f>
        <v/>
      </c>
      <c r="N66" s="40" t="str">
        <f>IFERROR(#REF!/GAMSsternCa!M66,"")</f>
        <v/>
      </c>
      <c r="O66" s="40" t="str">
        <f>IFERROR(#REF!/GAMSsternCa!N66,"")</f>
        <v/>
      </c>
      <c r="P66" s="40" t="str">
        <f>IFERROR(#REF!/GAMSsternCa!O66,"")</f>
        <v/>
      </c>
      <c r="Q66" s="40" t="str">
        <f>IFERROR(#REF!/GAMSsternCa!P66,"")</f>
        <v/>
      </c>
      <c r="R66" s="40" t="str">
        <f>IFERROR(#REF!/GAMSsternCa!Q66,"")</f>
        <v/>
      </c>
      <c r="S66" s="40" t="str">
        <f>IFERROR(#REF!/GAMSsternCa!R66,"")</f>
        <v/>
      </c>
      <c r="T66" s="40" t="str">
        <f>IFERROR(#REF!/GAMSsternCa!S66,"")</f>
        <v/>
      </c>
      <c r="U66" s="40" t="str">
        <f>IFERROR(#REF!/GAMSsternCa!T66,"")</f>
        <v/>
      </c>
      <c r="V66" s="40" t="str">
        <f>IFERROR(#REF!/GAMSsternCa!U66,"")</f>
        <v/>
      </c>
      <c r="W66" s="40" t="str">
        <f>IFERROR(#REF!/GAMSsternCa!V66,"")</f>
        <v/>
      </c>
      <c r="X66" s="40" t="str">
        <f>IFERROR(#REF!/GAMSsternCa!W66,"")</f>
        <v/>
      </c>
      <c r="Y66" s="40" t="str">
        <f>IFERROR(#REF!/GAMSsternCa!X66,"")</f>
        <v/>
      </c>
      <c r="Z66" s="40" t="str">
        <f>IFERROR(#REF!/GAMSsternCa!Y66,"")</f>
        <v/>
      </c>
      <c r="AA66" s="40" t="str">
        <f>IFERROR(#REF!/GAMSsternCa!Z66,"")</f>
        <v/>
      </c>
      <c r="AB66" s="40" t="str">
        <f>IFERROR(#REF!/GAMSsternCa!AA66,"")</f>
        <v/>
      </c>
      <c r="AC66" s="40" t="str">
        <f>IFERROR(#REF!/GAMSsternCa!AB66,"")</f>
        <v/>
      </c>
      <c r="AD66" s="40" t="str">
        <f>IFERROR(#REF!/GAMSsternCa!AC66,"")</f>
        <v/>
      </c>
      <c r="AE66" s="40" t="str">
        <f>IFERROR(#REF!/GAMSsternCa!AD66,"")</f>
        <v/>
      </c>
      <c r="AF66" s="40" t="str">
        <f>IFERROR(#REF!/GAMSsternCa!AE66,"")</f>
        <v/>
      </c>
      <c r="AG66" s="40" t="str">
        <f>IFERROR(#REF!/GAMSsternCa!AF66,"")</f>
        <v/>
      </c>
      <c r="AH66" s="40" t="str">
        <f>IFERROR(#REF!/GAMSsternCa!AG66,"")</f>
        <v/>
      </c>
      <c r="AI66" s="40" t="str">
        <f>IFERROR(#REF!/GAMSsternCa!AH66,"")</f>
        <v/>
      </c>
      <c r="AJ66" s="40" t="str">
        <f>IFERROR(#REF!/GAMSsternCa!AI66,"")</f>
        <v/>
      </c>
      <c r="AK66" s="40" t="str">
        <f>IFERROR(#REF!/GAMSsternCa!AJ66,"")</f>
        <v/>
      </c>
      <c r="AL66" s="40" t="str">
        <f>IFERROR(#REF!/GAMSsternCa!AK66,"")</f>
        <v/>
      </c>
      <c r="AM66" s="40" t="str">
        <f>IFERROR(#REF!/GAMSsternCa!AL66,"")</f>
        <v/>
      </c>
      <c r="AN66" s="40" t="str">
        <f>IFERROR(#REF!/GAMSsternCa!AM66,"")</f>
        <v/>
      </c>
      <c r="AO66" s="40" t="str">
        <f>IFERROR(#REF!/GAMSsternCa!AN66,"")</f>
        <v/>
      </c>
      <c r="AP66" s="40" t="str">
        <f>IFERROR(#REF!/GAMSsternCa!AO66,"")</f>
        <v/>
      </c>
      <c r="AQ66" s="40" t="str">
        <f>IFERROR(#REF!/GAMSsternCa!AP66,"")</f>
        <v/>
      </c>
      <c r="AR66" s="40" t="str">
        <f>IFERROR(#REF!/GAMSsternCa!AQ66,"")</f>
        <v/>
      </c>
      <c r="AS66" s="40" t="str">
        <f>IFERROR(#REF!/GAMSsternCa!AR66,"")</f>
        <v/>
      </c>
      <c r="AT66" s="40" t="str">
        <f>IFERROR(#REF!/GAMSsternCa!AS66,"")</f>
        <v/>
      </c>
      <c r="AU66" s="40" t="str">
        <f>IFERROR(#REF!/GAMSsternCa!AT66,"")</f>
        <v/>
      </c>
      <c r="AV66" s="40" t="str">
        <f>IFERROR(#REF!/GAMSsternCa!AU66,"")</f>
        <v/>
      </c>
      <c r="AW66" s="40" t="str">
        <f>IFERROR(#REF!/GAMSsternCa!AV66,"")</f>
        <v/>
      </c>
      <c r="AX66" s="40" t="str">
        <f>IFERROR(#REF!/GAMSsternCa!AW66,"")</f>
        <v/>
      </c>
      <c r="AY66" s="40" t="str">
        <f>IFERROR(#REF!/GAMSsternCa!AX66,"")</f>
        <v/>
      </c>
      <c r="AZ66" s="40" t="str">
        <f>IFERROR(#REF!/GAMSsternCa!AY66,"")</f>
        <v/>
      </c>
      <c r="BA66" s="40" t="str">
        <f>IFERROR(#REF!/GAMSsternCa!AZ66,"")</f>
        <v/>
      </c>
      <c r="BB66" s="40" t="str">
        <f>IFERROR(#REF!/GAMSsternCa!BA66,"")</f>
        <v/>
      </c>
      <c r="BC66" s="40" t="str">
        <f>IFERROR(#REF!/GAMSsternCa!BB66,"")</f>
        <v/>
      </c>
      <c r="BD66" s="40" t="str">
        <f>IFERROR(#REF!/GAMSsternCa!BC66,"")</f>
        <v/>
      </c>
      <c r="BE66" s="40" t="str">
        <f>IFERROR(#REF!/GAMSsternCa!BD66,"")</f>
        <v/>
      </c>
      <c r="BF66" s="40" t="str">
        <f>IFERROR(#REF!/GAMSsternCa!BE66,"")</f>
        <v/>
      </c>
      <c r="BG66" s="40" t="str">
        <f>IFERROR(#REF!/GAMSsternCa!BF66,"")</f>
        <v/>
      </c>
      <c r="BH66" s="40" t="str">
        <f>IFERROR(#REF!/GAMSsternCa!BG66,"")</f>
        <v/>
      </c>
      <c r="BI66" s="40" t="str">
        <f>IFERROR(#REF!/GAMSsternCa!BH66,"")</f>
        <v/>
      </c>
      <c r="BJ66" s="40" t="str">
        <f>IFERROR(#REF!/GAMSsternCa!BI66,"")</f>
        <v/>
      </c>
    </row>
    <row r="67" spans="1:62" x14ac:dyDescent="0.15">
      <c r="A67" t="e">
        <f>#REF!</f>
        <v>#REF!</v>
      </c>
      <c r="B67" t="str">
        <f>GAMSbase!A67</f>
        <v>AtB b12</v>
      </c>
      <c r="C67" s="40" t="str">
        <f>IFERROR(#REF!/GAMSsternCa!B67,"")</f>
        <v/>
      </c>
      <c r="D67" s="40" t="str">
        <f>IFERROR(#REF!/GAMSsternCa!C67,"")</f>
        <v/>
      </c>
      <c r="E67" s="40" t="str">
        <f>IFERROR(#REF!/GAMSsternCa!D67,"")</f>
        <v/>
      </c>
      <c r="F67" s="40" t="str">
        <f>IFERROR(#REF!/GAMSsternCa!E67,"")</f>
        <v/>
      </c>
      <c r="G67" s="40" t="str">
        <f>IFERROR(#REF!/GAMSsternCa!F67,"")</f>
        <v/>
      </c>
      <c r="H67" s="40" t="str">
        <f>IFERROR(#REF!/GAMSsternCa!G67,"")</f>
        <v/>
      </c>
      <c r="I67" s="40" t="str">
        <f>IFERROR(#REF!/GAMSsternCa!H67,"")</f>
        <v/>
      </c>
      <c r="J67" s="40" t="str">
        <f>IFERROR(#REF!/GAMSsternCa!I67,"")</f>
        <v/>
      </c>
      <c r="K67" s="40" t="str">
        <f>IFERROR(#REF!/GAMSsternCa!J67,"")</f>
        <v/>
      </c>
      <c r="L67" s="40" t="str">
        <f>IFERROR(#REF!/GAMSsternCa!K67,"")</f>
        <v/>
      </c>
      <c r="M67" s="40" t="str">
        <f>IFERROR(#REF!/GAMSsternCa!L67,"")</f>
        <v/>
      </c>
      <c r="N67" s="40" t="str">
        <f>IFERROR(#REF!/GAMSsternCa!M67,"")</f>
        <v/>
      </c>
      <c r="O67" s="40" t="str">
        <f>IFERROR(#REF!/GAMSsternCa!N67,"")</f>
        <v/>
      </c>
      <c r="P67" s="40" t="str">
        <f>IFERROR(#REF!/GAMSsternCa!O67,"")</f>
        <v/>
      </c>
      <c r="Q67" s="40" t="str">
        <f>IFERROR(#REF!/GAMSsternCa!P67,"")</f>
        <v/>
      </c>
      <c r="R67" s="40" t="str">
        <f>IFERROR(#REF!/GAMSsternCa!Q67,"")</f>
        <v/>
      </c>
      <c r="S67" s="40" t="str">
        <f>IFERROR(#REF!/GAMSsternCa!R67,"")</f>
        <v/>
      </c>
      <c r="T67" s="40" t="str">
        <f>IFERROR(#REF!/GAMSsternCa!S67,"")</f>
        <v/>
      </c>
      <c r="U67" s="40" t="str">
        <f>IFERROR(#REF!/GAMSsternCa!T67,"")</f>
        <v/>
      </c>
      <c r="V67" s="40" t="str">
        <f>IFERROR(#REF!/GAMSsternCa!U67,"")</f>
        <v/>
      </c>
      <c r="W67" s="40" t="str">
        <f>IFERROR(#REF!/GAMSsternCa!V67,"")</f>
        <v/>
      </c>
      <c r="X67" s="40" t="str">
        <f>IFERROR(#REF!/GAMSsternCa!W67,"")</f>
        <v/>
      </c>
      <c r="Y67" s="40" t="str">
        <f>IFERROR(#REF!/GAMSsternCa!X67,"")</f>
        <v/>
      </c>
      <c r="Z67" s="40" t="str">
        <f>IFERROR(#REF!/GAMSsternCa!Y67,"")</f>
        <v/>
      </c>
      <c r="AA67" s="40" t="str">
        <f>IFERROR(#REF!/GAMSsternCa!Z67,"")</f>
        <v/>
      </c>
      <c r="AB67" s="40" t="str">
        <f>IFERROR(#REF!/GAMSsternCa!AA67,"")</f>
        <v/>
      </c>
      <c r="AC67" s="40" t="str">
        <f>IFERROR(#REF!/GAMSsternCa!AB67,"")</f>
        <v/>
      </c>
      <c r="AD67" s="40" t="str">
        <f>IFERROR(#REF!/GAMSsternCa!AC67,"")</f>
        <v/>
      </c>
      <c r="AE67" s="40" t="str">
        <f>IFERROR(#REF!/GAMSsternCa!AD67,"")</f>
        <v/>
      </c>
      <c r="AF67" s="40" t="str">
        <f>IFERROR(#REF!/GAMSsternCa!AE67,"")</f>
        <v/>
      </c>
      <c r="AG67" s="40" t="str">
        <f>IFERROR(#REF!/GAMSsternCa!AF67,"")</f>
        <v/>
      </c>
      <c r="AH67" s="40" t="str">
        <f>IFERROR(#REF!/GAMSsternCa!AG67,"")</f>
        <v/>
      </c>
      <c r="AI67" s="40" t="str">
        <f>IFERROR(#REF!/GAMSsternCa!AH67,"")</f>
        <v/>
      </c>
      <c r="AJ67" s="40" t="str">
        <f>IFERROR(#REF!/GAMSsternCa!AI67,"")</f>
        <v/>
      </c>
      <c r="AK67" s="40" t="str">
        <f>IFERROR(#REF!/GAMSsternCa!AJ67,"")</f>
        <v/>
      </c>
      <c r="AL67" s="40" t="str">
        <f>IFERROR(#REF!/GAMSsternCa!AK67,"")</f>
        <v/>
      </c>
      <c r="AM67" s="40" t="str">
        <f>IFERROR(#REF!/GAMSsternCa!AL67,"")</f>
        <v/>
      </c>
      <c r="AN67" s="40" t="str">
        <f>IFERROR(#REF!/GAMSsternCa!AM67,"")</f>
        <v/>
      </c>
      <c r="AO67" s="40" t="str">
        <f>IFERROR(#REF!/GAMSsternCa!AN67,"")</f>
        <v/>
      </c>
      <c r="AP67" s="40" t="str">
        <f>IFERROR(#REF!/GAMSsternCa!AO67,"")</f>
        <v/>
      </c>
      <c r="AQ67" s="40" t="str">
        <f>IFERROR(#REF!/GAMSsternCa!AP67,"")</f>
        <v/>
      </c>
      <c r="AR67" s="40" t="str">
        <f>IFERROR(#REF!/GAMSsternCa!AQ67,"")</f>
        <v/>
      </c>
      <c r="AS67" s="40" t="str">
        <f>IFERROR(#REF!/GAMSsternCa!AR67,"")</f>
        <v/>
      </c>
      <c r="AT67" s="40" t="str">
        <f>IFERROR(#REF!/GAMSsternCa!AS67,"")</f>
        <v/>
      </c>
      <c r="AU67" s="40" t="str">
        <f>IFERROR(#REF!/GAMSsternCa!AT67,"")</f>
        <v/>
      </c>
      <c r="AV67" s="40" t="str">
        <f>IFERROR(#REF!/GAMSsternCa!AU67,"")</f>
        <v/>
      </c>
      <c r="AW67" s="40" t="str">
        <f>IFERROR(#REF!/GAMSsternCa!AV67,"")</f>
        <v/>
      </c>
      <c r="AX67" s="40" t="str">
        <f>IFERROR(#REF!/GAMSsternCa!AW67,"")</f>
        <v/>
      </c>
      <c r="AY67" s="40" t="str">
        <f>IFERROR(#REF!/GAMSsternCa!AX67,"")</f>
        <v/>
      </c>
      <c r="AZ67" s="40" t="str">
        <f>IFERROR(#REF!/GAMSsternCa!AY67,"")</f>
        <v/>
      </c>
      <c r="BA67" s="40" t="str">
        <f>IFERROR(#REF!/GAMSsternCa!AZ67,"")</f>
        <v/>
      </c>
      <c r="BB67" s="40" t="str">
        <f>IFERROR(#REF!/GAMSsternCa!BA67,"")</f>
        <v/>
      </c>
      <c r="BC67" s="40" t="str">
        <f>IFERROR(#REF!/GAMSsternCa!BB67,"")</f>
        <v/>
      </c>
      <c r="BD67" s="40" t="str">
        <f>IFERROR(#REF!/GAMSsternCa!BC67,"")</f>
        <v/>
      </c>
      <c r="BE67" s="40" t="str">
        <f>IFERROR(#REF!/GAMSsternCa!BD67,"")</f>
        <v/>
      </c>
      <c r="BF67" s="40" t="str">
        <f>IFERROR(#REF!/GAMSsternCa!BE67,"")</f>
        <v/>
      </c>
      <c r="BG67" s="40" t="str">
        <f>IFERROR(#REF!/GAMSsternCa!BF67,"")</f>
        <v/>
      </c>
      <c r="BH67" s="40" t="str">
        <f>IFERROR(#REF!/GAMSsternCa!BG67,"")</f>
        <v/>
      </c>
      <c r="BI67" s="40" t="str">
        <f>IFERROR(#REF!/GAMSsternCa!BH67,"")</f>
        <v/>
      </c>
      <c r="BJ67" s="40" t="str">
        <f>IFERROR(#REF!/GAMSsternCa!BI67,"")</f>
        <v/>
      </c>
    </row>
    <row r="68" spans="1:62" x14ac:dyDescent="0.15">
      <c r="A68" t="e">
        <f>#REF!</f>
        <v>#REF!</v>
      </c>
      <c r="B68" t="str">
        <f>GAMSbase!A68</f>
        <v>BtB b22</v>
      </c>
      <c r="C68" s="40" t="str">
        <f>IFERROR(#REF!/GAMSsternCa!B68,"")</f>
        <v/>
      </c>
      <c r="D68" s="40" t="str">
        <f>IFERROR(#REF!/GAMSsternCa!C68,"")</f>
        <v/>
      </c>
      <c r="E68" s="40" t="str">
        <f>IFERROR(#REF!/GAMSsternCa!D68,"")</f>
        <v/>
      </c>
      <c r="F68" s="40" t="str">
        <f>IFERROR(#REF!/GAMSsternCa!E68,"")</f>
        <v/>
      </c>
      <c r="G68" s="40" t="str">
        <f>IFERROR(#REF!/GAMSsternCa!F68,"")</f>
        <v/>
      </c>
      <c r="H68" s="40" t="str">
        <f>IFERROR(#REF!/GAMSsternCa!G68,"")</f>
        <v/>
      </c>
      <c r="I68" s="40" t="str">
        <f>IFERROR(#REF!/GAMSsternCa!H68,"")</f>
        <v/>
      </c>
      <c r="J68" s="40" t="str">
        <f>IFERROR(#REF!/GAMSsternCa!I68,"")</f>
        <v/>
      </c>
      <c r="K68" s="40" t="str">
        <f>IFERROR(#REF!/GAMSsternCa!J68,"")</f>
        <v/>
      </c>
      <c r="L68" s="40" t="str">
        <f>IFERROR(#REF!/GAMSsternCa!K68,"")</f>
        <v/>
      </c>
      <c r="M68" s="40" t="str">
        <f>IFERROR(#REF!/GAMSsternCa!L68,"")</f>
        <v/>
      </c>
      <c r="N68" s="40" t="str">
        <f>IFERROR(#REF!/GAMSsternCa!M68,"")</f>
        <v/>
      </c>
      <c r="O68" s="40" t="str">
        <f>IFERROR(#REF!/GAMSsternCa!N68,"")</f>
        <v/>
      </c>
      <c r="P68" s="40" t="str">
        <f>IFERROR(#REF!/GAMSsternCa!O68,"")</f>
        <v/>
      </c>
      <c r="Q68" s="40" t="str">
        <f>IFERROR(#REF!/GAMSsternCa!P68,"")</f>
        <v/>
      </c>
      <c r="R68" s="40" t="str">
        <f>IFERROR(#REF!/GAMSsternCa!Q68,"")</f>
        <v/>
      </c>
      <c r="S68" s="40" t="str">
        <f>IFERROR(#REF!/GAMSsternCa!R68,"")</f>
        <v/>
      </c>
      <c r="T68" s="40" t="str">
        <f>IFERROR(#REF!/GAMSsternCa!S68,"")</f>
        <v/>
      </c>
      <c r="U68" s="40" t="str">
        <f>IFERROR(#REF!/GAMSsternCa!T68,"")</f>
        <v/>
      </c>
      <c r="V68" s="40" t="str">
        <f>IFERROR(#REF!/GAMSsternCa!U68,"")</f>
        <v/>
      </c>
      <c r="W68" s="40" t="str">
        <f>IFERROR(#REF!/GAMSsternCa!V68,"")</f>
        <v/>
      </c>
      <c r="X68" s="40" t="str">
        <f>IFERROR(#REF!/GAMSsternCa!W68,"")</f>
        <v/>
      </c>
      <c r="Y68" s="40" t="str">
        <f>IFERROR(#REF!/GAMSsternCa!X68,"")</f>
        <v/>
      </c>
      <c r="Z68" s="40" t="str">
        <f>IFERROR(#REF!/GAMSsternCa!Y68,"")</f>
        <v/>
      </c>
      <c r="AA68" s="40" t="str">
        <f>IFERROR(#REF!/GAMSsternCa!Z68,"")</f>
        <v/>
      </c>
      <c r="AB68" s="40" t="str">
        <f>IFERROR(#REF!/GAMSsternCa!AA68,"")</f>
        <v/>
      </c>
      <c r="AC68" s="40" t="str">
        <f>IFERROR(#REF!/GAMSsternCa!AB68,"")</f>
        <v/>
      </c>
      <c r="AD68" s="40" t="str">
        <f>IFERROR(#REF!/GAMSsternCa!AC68,"")</f>
        <v/>
      </c>
      <c r="AE68" s="40" t="str">
        <f>IFERROR(#REF!/GAMSsternCa!AD68,"")</f>
        <v/>
      </c>
      <c r="AF68" s="40" t="str">
        <f>IFERROR(#REF!/GAMSsternCa!AE68,"")</f>
        <v/>
      </c>
      <c r="AG68" s="40" t="str">
        <f>IFERROR(#REF!/GAMSsternCa!AF68,"")</f>
        <v/>
      </c>
      <c r="AH68" s="40" t="str">
        <f>IFERROR(#REF!/GAMSsternCa!AG68,"")</f>
        <v/>
      </c>
      <c r="AI68" s="40" t="str">
        <f>IFERROR(#REF!/GAMSsternCa!AH68,"")</f>
        <v/>
      </c>
      <c r="AJ68" s="40" t="str">
        <f>IFERROR(#REF!/GAMSsternCa!AI68,"")</f>
        <v/>
      </c>
      <c r="AK68" s="40" t="str">
        <f>IFERROR(#REF!/GAMSsternCa!AJ68,"")</f>
        <v/>
      </c>
      <c r="AL68" s="40" t="str">
        <f>IFERROR(#REF!/GAMSsternCa!AK68,"")</f>
        <v/>
      </c>
      <c r="AM68" s="40" t="str">
        <f>IFERROR(#REF!/GAMSsternCa!AL68,"")</f>
        <v/>
      </c>
      <c r="AN68" s="40" t="str">
        <f>IFERROR(#REF!/GAMSsternCa!AM68,"")</f>
        <v/>
      </c>
      <c r="AO68" s="40" t="str">
        <f>IFERROR(#REF!/GAMSsternCa!AN68,"")</f>
        <v/>
      </c>
      <c r="AP68" s="40" t="str">
        <f>IFERROR(#REF!/GAMSsternCa!AO68,"")</f>
        <v/>
      </c>
      <c r="AQ68" s="40" t="str">
        <f>IFERROR(#REF!/GAMSsternCa!AP68,"")</f>
        <v/>
      </c>
      <c r="AR68" s="40" t="str">
        <f>IFERROR(#REF!/GAMSsternCa!AQ68,"")</f>
        <v/>
      </c>
      <c r="AS68" s="40" t="str">
        <f>IFERROR(#REF!/GAMSsternCa!AR68,"")</f>
        <v/>
      </c>
      <c r="AT68" s="40" t="str">
        <f>IFERROR(#REF!/GAMSsternCa!AS68,"")</f>
        <v/>
      </c>
      <c r="AU68" s="40" t="str">
        <f>IFERROR(#REF!/GAMSsternCa!AT68,"")</f>
        <v/>
      </c>
      <c r="AV68" s="40" t="str">
        <f>IFERROR(#REF!/GAMSsternCa!AU68,"")</f>
        <v/>
      </c>
      <c r="AW68" s="40" t="str">
        <f>IFERROR(#REF!/GAMSsternCa!AV68,"")</f>
        <v/>
      </c>
      <c r="AX68" s="40" t="str">
        <f>IFERROR(#REF!/GAMSsternCa!AW68,"")</f>
        <v/>
      </c>
      <c r="AY68" s="40" t="str">
        <f>IFERROR(#REF!/GAMSsternCa!AX68,"")</f>
        <v/>
      </c>
      <c r="AZ68" s="40" t="str">
        <f>IFERROR(#REF!/GAMSsternCa!AY68,"")</f>
        <v/>
      </c>
      <c r="BA68" s="40" t="str">
        <f>IFERROR(#REF!/GAMSsternCa!AZ68,"")</f>
        <v/>
      </c>
      <c r="BB68" s="40" t="str">
        <f>IFERROR(#REF!/GAMSsternCa!BA68,"")</f>
        <v/>
      </c>
      <c r="BC68" s="40" t="str">
        <f>IFERROR(#REF!/GAMSsternCa!BB68,"")</f>
        <v/>
      </c>
      <c r="BD68" s="40" t="str">
        <f>IFERROR(#REF!/GAMSsternCa!BC68,"")</f>
        <v/>
      </c>
      <c r="BE68" s="40" t="str">
        <f>IFERROR(#REF!/GAMSsternCa!BD68,"")</f>
        <v/>
      </c>
      <c r="BF68" s="40" t="str">
        <f>IFERROR(#REF!/GAMSsternCa!BE68,"")</f>
        <v/>
      </c>
      <c r="BG68" s="40" t="str">
        <f>IFERROR(#REF!/GAMSsternCa!BF68,"")</f>
        <v/>
      </c>
      <c r="BH68" s="40" t="str">
        <f>IFERROR(#REF!/GAMSsternCa!BG68,"")</f>
        <v/>
      </c>
      <c r="BI68" s="40" t="str">
        <f>IFERROR(#REF!/GAMSsternCa!BH68,"")</f>
        <v/>
      </c>
      <c r="BJ68" s="40" t="str">
        <f>IFERROR(#REF!/GAMSsternCa!BI68,"")</f>
        <v/>
      </c>
    </row>
    <row r="69" spans="1:62" x14ac:dyDescent="0.15">
      <c r="A69" t="e">
        <f>#REF!</f>
        <v>#REF!</v>
      </c>
      <c r="B69" t="str">
        <f>GAMSbase!A69</f>
        <v>DtB b32</v>
      </c>
      <c r="C69" s="40" t="str">
        <f>IFERROR(#REF!/GAMSsternCa!B69,"")</f>
        <v/>
      </c>
      <c r="D69" s="40" t="str">
        <f>IFERROR(#REF!/GAMSsternCa!C69,"")</f>
        <v/>
      </c>
      <c r="E69" s="40" t="str">
        <f>IFERROR(#REF!/GAMSsternCa!D69,"")</f>
        <v/>
      </c>
      <c r="F69" s="40" t="str">
        <f>IFERROR(#REF!/GAMSsternCa!E69,"")</f>
        <v/>
      </c>
      <c r="G69" s="40" t="str">
        <f>IFERROR(#REF!/GAMSsternCa!F69,"")</f>
        <v/>
      </c>
      <c r="H69" s="40" t="str">
        <f>IFERROR(#REF!/GAMSsternCa!G69,"")</f>
        <v/>
      </c>
      <c r="I69" s="40" t="str">
        <f>IFERROR(#REF!/GAMSsternCa!H69,"")</f>
        <v/>
      </c>
      <c r="J69" s="40" t="str">
        <f>IFERROR(#REF!/GAMSsternCa!I69,"")</f>
        <v/>
      </c>
      <c r="K69" s="40" t="str">
        <f>IFERROR(#REF!/GAMSsternCa!J69,"")</f>
        <v/>
      </c>
      <c r="L69" s="40" t="str">
        <f>IFERROR(#REF!/GAMSsternCa!K69,"")</f>
        <v/>
      </c>
      <c r="M69" s="40" t="str">
        <f>IFERROR(#REF!/GAMSsternCa!L69,"")</f>
        <v/>
      </c>
      <c r="N69" s="40" t="str">
        <f>IFERROR(#REF!/GAMSsternCa!M69,"")</f>
        <v/>
      </c>
      <c r="O69" s="40" t="str">
        <f>IFERROR(#REF!/GAMSsternCa!N69,"")</f>
        <v/>
      </c>
      <c r="P69" s="40" t="str">
        <f>IFERROR(#REF!/GAMSsternCa!O69,"")</f>
        <v/>
      </c>
      <c r="Q69" s="40" t="str">
        <f>IFERROR(#REF!/GAMSsternCa!P69,"")</f>
        <v/>
      </c>
      <c r="R69" s="40" t="str">
        <f>IFERROR(#REF!/GAMSsternCa!Q69,"")</f>
        <v/>
      </c>
      <c r="S69" s="40" t="str">
        <f>IFERROR(#REF!/GAMSsternCa!R69,"")</f>
        <v/>
      </c>
      <c r="T69" s="40" t="str">
        <f>IFERROR(#REF!/GAMSsternCa!S69,"")</f>
        <v/>
      </c>
      <c r="U69" s="40" t="str">
        <f>IFERROR(#REF!/GAMSsternCa!T69,"")</f>
        <v/>
      </c>
      <c r="V69" s="40" t="str">
        <f>IFERROR(#REF!/GAMSsternCa!U69,"")</f>
        <v/>
      </c>
      <c r="W69" s="40" t="str">
        <f>IFERROR(#REF!/GAMSsternCa!V69,"")</f>
        <v/>
      </c>
      <c r="X69" s="40" t="str">
        <f>IFERROR(#REF!/GAMSsternCa!W69,"")</f>
        <v/>
      </c>
      <c r="Y69" s="40" t="str">
        <f>IFERROR(#REF!/GAMSsternCa!X69,"")</f>
        <v/>
      </c>
      <c r="Z69" s="40" t="str">
        <f>IFERROR(#REF!/GAMSsternCa!Y69,"")</f>
        <v/>
      </c>
      <c r="AA69" s="40" t="str">
        <f>IFERROR(#REF!/GAMSsternCa!Z69,"")</f>
        <v/>
      </c>
      <c r="AB69" s="40" t="str">
        <f>IFERROR(#REF!/GAMSsternCa!AA69,"")</f>
        <v/>
      </c>
      <c r="AC69" s="40" t="str">
        <f>IFERROR(#REF!/GAMSsternCa!AB69,"")</f>
        <v/>
      </c>
      <c r="AD69" s="40" t="str">
        <f>IFERROR(#REF!/GAMSsternCa!AC69,"")</f>
        <v/>
      </c>
      <c r="AE69" s="40" t="str">
        <f>IFERROR(#REF!/GAMSsternCa!AD69,"")</f>
        <v/>
      </c>
      <c r="AF69" s="40" t="str">
        <f>IFERROR(#REF!/GAMSsternCa!AE69,"")</f>
        <v/>
      </c>
      <c r="AG69" s="40" t="str">
        <f>IFERROR(#REF!/GAMSsternCa!AF69,"")</f>
        <v/>
      </c>
      <c r="AH69" s="40" t="str">
        <f>IFERROR(#REF!/GAMSsternCa!AG69,"")</f>
        <v/>
      </c>
      <c r="AI69" s="40" t="str">
        <f>IFERROR(#REF!/GAMSsternCa!AH69,"")</f>
        <v/>
      </c>
      <c r="AJ69" s="40" t="str">
        <f>IFERROR(#REF!/GAMSsternCa!AI69,"")</f>
        <v/>
      </c>
      <c r="AK69" s="40" t="str">
        <f>IFERROR(#REF!/GAMSsternCa!AJ69,"")</f>
        <v/>
      </c>
      <c r="AL69" s="40" t="str">
        <f>IFERROR(#REF!/GAMSsternCa!AK69,"")</f>
        <v/>
      </c>
      <c r="AM69" s="40" t="str">
        <f>IFERROR(#REF!/GAMSsternCa!AL69,"")</f>
        <v/>
      </c>
      <c r="AN69" s="40" t="str">
        <f>IFERROR(#REF!/GAMSsternCa!AM69,"")</f>
        <v/>
      </c>
      <c r="AO69" s="40" t="str">
        <f>IFERROR(#REF!/GAMSsternCa!AN69,"")</f>
        <v/>
      </c>
      <c r="AP69" s="40" t="str">
        <f>IFERROR(#REF!/GAMSsternCa!AO69,"")</f>
        <v/>
      </c>
      <c r="AQ69" s="40" t="str">
        <f>IFERROR(#REF!/GAMSsternCa!AP69,"")</f>
        <v/>
      </c>
      <c r="AR69" s="40" t="str">
        <f>IFERROR(#REF!/GAMSsternCa!AQ69,"")</f>
        <v/>
      </c>
      <c r="AS69" s="40" t="str">
        <f>IFERROR(#REF!/GAMSsternCa!AR69,"")</f>
        <v/>
      </c>
      <c r="AT69" s="40" t="str">
        <f>IFERROR(#REF!/GAMSsternCa!AS69,"")</f>
        <v/>
      </c>
      <c r="AU69" s="40" t="str">
        <f>IFERROR(#REF!/GAMSsternCa!AT69,"")</f>
        <v/>
      </c>
      <c r="AV69" s="40" t="str">
        <f>IFERROR(#REF!/GAMSsternCa!AU69,"")</f>
        <v/>
      </c>
      <c r="AW69" s="40" t="str">
        <f>IFERROR(#REF!/GAMSsternCa!AV69,"")</f>
        <v/>
      </c>
      <c r="AX69" s="40" t="str">
        <f>IFERROR(#REF!/GAMSsternCa!AW69,"")</f>
        <v/>
      </c>
      <c r="AY69" s="40" t="str">
        <f>IFERROR(#REF!/GAMSsternCa!AX69,"")</f>
        <v/>
      </c>
      <c r="AZ69" s="40" t="str">
        <f>IFERROR(#REF!/GAMSsternCa!AY69,"")</f>
        <v/>
      </c>
      <c r="BA69" s="40" t="str">
        <f>IFERROR(#REF!/GAMSsternCa!AZ69,"")</f>
        <v/>
      </c>
      <c r="BB69" s="40" t="str">
        <f>IFERROR(#REF!/GAMSsternCa!BA69,"")</f>
        <v/>
      </c>
      <c r="BC69" s="40" t="str">
        <f>IFERROR(#REF!/GAMSsternCa!BB69,"")</f>
        <v/>
      </c>
      <c r="BD69" s="40" t="str">
        <f>IFERROR(#REF!/GAMSsternCa!BC69,"")</f>
        <v/>
      </c>
      <c r="BE69" s="40" t="str">
        <f>IFERROR(#REF!/GAMSsternCa!BD69,"")</f>
        <v/>
      </c>
      <c r="BF69" s="40" t="str">
        <f>IFERROR(#REF!/GAMSsternCa!BE69,"")</f>
        <v/>
      </c>
      <c r="BG69" s="40" t="str">
        <f>IFERROR(#REF!/GAMSsternCa!BF69,"")</f>
        <v/>
      </c>
      <c r="BH69" s="40" t="str">
        <f>IFERROR(#REF!/GAMSsternCa!BG69,"")</f>
        <v/>
      </c>
      <c r="BI69" s="40" t="str">
        <f>IFERROR(#REF!/GAMSsternCa!BH69,"")</f>
        <v/>
      </c>
      <c r="BJ69" s="40" t="str">
        <f>IFERROR(#REF!/GAMSsternCa!BI69,"")</f>
        <v/>
      </c>
    </row>
    <row r="70" spans="1:62" x14ac:dyDescent="0.15">
      <c r="A70" t="e">
        <f>#REF!</f>
        <v>#REF!</v>
      </c>
      <c r="B70" t="str">
        <f>GAMSbase!A70</f>
        <v>BtD b23</v>
      </c>
      <c r="C70" s="40" t="str">
        <f>IFERROR(#REF!/GAMSsternCa!B70,"")</f>
        <v/>
      </c>
      <c r="D70" s="40" t="str">
        <f>IFERROR(#REF!/GAMSsternCa!C70,"")</f>
        <v/>
      </c>
      <c r="E70" s="40" t="str">
        <f>IFERROR(#REF!/GAMSsternCa!D70,"")</f>
        <v/>
      </c>
      <c r="F70" s="40" t="str">
        <f>IFERROR(#REF!/GAMSsternCa!E70,"")</f>
        <v/>
      </c>
      <c r="G70" s="40" t="str">
        <f>IFERROR(#REF!/GAMSsternCa!F70,"")</f>
        <v/>
      </c>
      <c r="H70" s="40" t="str">
        <f>IFERROR(#REF!/GAMSsternCa!G70,"")</f>
        <v/>
      </c>
      <c r="I70" s="40" t="str">
        <f>IFERROR(#REF!/GAMSsternCa!H70,"")</f>
        <v/>
      </c>
      <c r="J70" s="40" t="str">
        <f>IFERROR(#REF!/GAMSsternCa!I70,"")</f>
        <v/>
      </c>
      <c r="K70" s="40" t="str">
        <f>IFERROR(#REF!/GAMSsternCa!J70,"")</f>
        <v/>
      </c>
      <c r="L70" s="40" t="str">
        <f>IFERROR(#REF!/GAMSsternCa!K70,"")</f>
        <v/>
      </c>
      <c r="M70" s="40" t="str">
        <f>IFERROR(#REF!/GAMSsternCa!L70,"")</f>
        <v/>
      </c>
      <c r="N70" s="40" t="str">
        <f>IFERROR(#REF!/GAMSsternCa!M70,"")</f>
        <v/>
      </c>
      <c r="O70" s="40" t="str">
        <f>IFERROR(#REF!/GAMSsternCa!N70,"")</f>
        <v/>
      </c>
      <c r="P70" s="40" t="str">
        <f>IFERROR(#REF!/GAMSsternCa!O70,"")</f>
        <v/>
      </c>
      <c r="Q70" s="40" t="str">
        <f>IFERROR(#REF!/GAMSsternCa!P70,"")</f>
        <v/>
      </c>
      <c r="R70" s="40" t="str">
        <f>IFERROR(#REF!/GAMSsternCa!Q70,"")</f>
        <v/>
      </c>
      <c r="S70" s="40" t="str">
        <f>IFERROR(#REF!/GAMSsternCa!R70,"")</f>
        <v/>
      </c>
      <c r="T70" s="40" t="str">
        <f>IFERROR(#REF!/GAMSsternCa!S70,"")</f>
        <v/>
      </c>
      <c r="U70" s="40" t="str">
        <f>IFERROR(#REF!/GAMSsternCa!T70,"")</f>
        <v/>
      </c>
      <c r="V70" s="40" t="str">
        <f>IFERROR(#REF!/GAMSsternCa!U70,"")</f>
        <v/>
      </c>
      <c r="W70" s="40" t="str">
        <f>IFERROR(#REF!/GAMSsternCa!V70,"")</f>
        <v/>
      </c>
      <c r="X70" s="40" t="str">
        <f>IFERROR(#REF!/GAMSsternCa!W70,"")</f>
        <v/>
      </c>
      <c r="Y70" s="40" t="str">
        <f>IFERROR(#REF!/GAMSsternCa!X70,"")</f>
        <v/>
      </c>
      <c r="Z70" s="40" t="str">
        <f>IFERROR(#REF!/GAMSsternCa!Y70,"")</f>
        <v/>
      </c>
      <c r="AA70" s="40" t="str">
        <f>IFERROR(#REF!/GAMSsternCa!Z70,"")</f>
        <v/>
      </c>
      <c r="AB70" s="40" t="str">
        <f>IFERROR(#REF!/GAMSsternCa!AA70,"")</f>
        <v/>
      </c>
      <c r="AC70" s="40" t="str">
        <f>IFERROR(#REF!/GAMSsternCa!AB70,"")</f>
        <v/>
      </c>
      <c r="AD70" s="40" t="str">
        <f>IFERROR(#REF!/GAMSsternCa!AC70,"")</f>
        <v/>
      </c>
      <c r="AE70" s="40" t="str">
        <f>IFERROR(#REF!/GAMSsternCa!AD70,"")</f>
        <v/>
      </c>
      <c r="AF70" s="40" t="str">
        <f>IFERROR(#REF!/GAMSsternCa!AE70,"")</f>
        <v/>
      </c>
      <c r="AG70" s="40" t="str">
        <f>IFERROR(#REF!/GAMSsternCa!AF70,"")</f>
        <v/>
      </c>
      <c r="AH70" s="40" t="str">
        <f>IFERROR(#REF!/GAMSsternCa!AG70,"")</f>
        <v/>
      </c>
      <c r="AI70" s="40" t="str">
        <f>IFERROR(#REF!/GAMSsternCa!AH70,"")</f>
        <v/>
      </c>
      <c r="AJ70" s="40" t="str">
        <f>IFERROR(#REF!/GAMSsternCa!AI70,"")</f>
        <v/>
      </c>
      <c r="AK70" s="40" t="str">
        <f>IFERROR(#REF!/GAMSsternCa!AJ70,"")</f>
        <v/>
      </c>
      <c r="AL70" s="40" t="str">
        <f>IFERROR(#REF!/GAMSsternCa!AK70,"")</f>
        <v/>
      </c>
      <c r="AM70" s="40" t="str">
        <f>IFERROR(#REF!/GAMSsternCa!AL70,"")</f>
        <v/>
      </c>
      <c r="AN70" s="40" t="str">
        <f>IFERROR(#REF!/GAMSsternCa!AM70,"")</f>
        <v/>
      </c>
      <c r="AO70" s="40" t="str">
        <f>IFERROR(#REF!/GAMSsternCa!AN70,"")</f>
        <v/>
      </c>
      <c r="AP70" s="40" t="str">
        <f>IFERROR(#REF!/GAMSsternCa!AO70,"")</f>
        <v/>
      </c>
      <c r="AQ70" s="40" t="str">
        <f>IFERROR(#REF!/GAMSsternCa!AP70,"")</f>
        <v/>
      </c>
      <c r="AR70" s="40" t="str">
        <f>IFERROR(#REF!/GAMSsternCa!AQ70,"")</f>
        <v/>
      </c>
      <c r="AS70" s="40" t="str">
        <f>IFERROR(#REF!/GAMSsternCa!AR70,"")</f>
        <v/>
      </c>
      <c r="AT70" s="40" t="str">
        <f>IFERROR(#REF!/GAMSsternCa!AS70,"")</f>
        <v/>
      </c>
      <c r="AU70" s="40" t="str">
        <f>IFERROR(#REF!/GAMSsternCa!AT70,"")</f>
        <v/>
      </c>
      <c r="AV70" s="40" t="str">
        <f>IFERROR(#REF!/GAMSsternCa!AU70,"")</f>
        <v/>
      </c>
      <c r="AW70" s="40" t="str">
        <f>IFERROR(#REF!/GAMSsternCa!AV70,"")</f>
        <v/>
      </c>
      <c r="AX70" s="40" t="str">
        <f>IFERROR(#REF!/GAMSsternCa!AW70,"")</f>
        <v/>
      </c>
      <c r="AY70" s="40" t="str">
        <f>IFERROR(#REF!/GAMSsternCa!AX70,"")</f>
        <v/>
      </c>
      <c r="AZ70" s="40" t="str">
        <f>IFERROR(#REF!/GAMSsternCa!AY70,"")</f>
        <v/>
      </c>
      <c r="BA70" s="40" t="str">
        <f>IFERROR(#REF!/GAMSsternCa!AZ70,"")</f>
        <v/>
      </c>
      <c r="BB70" s="40" t="str">
        <f>IFERROR(#REF!/GAMSsternCa!BA70,"")</f>
        <v/>
      </c>
      <c r="BC70" s="40" t="str">
        <f>IFERROR(#REF!/GAMSsternCa!BB70,"")</f>
        <v/>
      </c>
      <c r="BD70" s="40" t="str">
        <f>IFERROR(#REF!/GAMSsternCa!BC70,"")</f>
        <v/>
      </c>
      <c r="BE70" s="40" t="str">
        <f>IFERROR(#REF!/GAMSsternCa!BD70,"")</f>
        <v/>
      </c>
      <c r="BF70" s="40" t="str">
        <f>IFERROR(#REF!/GAMSsternCa!BE70,"")</f>
        <v/>
      </c>
      <c r="BG70" s="40" t="str">
        <f>IFERROR(#REF!/GAMSsternCa!BF70,"")</f>
        <v/>
      </c>
      <c r="BH70" s="40" t="str">
        <f>IFERROR(#REF!/GAMSsternCa!BG70,"")</f>
        <v/>
      </c>
      <c r="BI70" s="40" t="str">
        <f>IFERROR(#REF!/GAMSsternCa!BH70,"")</f>
        <v/>
      </c>
      <c r="BJ70" s="40" t="str">
        <f>IFERROR(#REF!/GAMSsternCa!BI70,"")</f>
        <v/>
      </c>
    </row>
    <row r="71" spans="1:62" x14ac:dyDescent="0.15">
      <c r="A71" t="e">
        <f>#REF!</f>
        <v>#REF!</v>
      </c>
      <c r="B71" t="str">
        <f>GAMSbase!A71</f>
        <v>DtD b33</v>
      </c>
      <c r="C71" s="40" t="str">
        <f>IFERROR(#REF!/GAMSsternCa!B71,"")</f>
        <v/>
      </c>
      <c r="D71" s="40" t="str">
        <f>IFERROR(#REF!/GAMSsternCa!C71,"")</f>
        <v/>
      </c>
      <c r="E71" s="40" t="str">
        <f>IFERROR(#REF!/GAMSsternCa!D71,"")</f>
        <v/>
      </c>
      <c r="F71" s="40" t="str">
        <f>IFERROR(#REF!/GAMSsternCa!E71,"")</f>
        <v/>
      </c>
      <c r="G71" s="40" t="str">
        <f>IFERROR(#REF!/GAMSsternCa!F71,"")</f>
        <v/>
      </c>
      <c r="H71" s="40" t="str">
        <f>IFERROR(#REF!/GAMSsternCa!G71,"")</f>
        <v/>
      </c>
      <c r="I71" s="40" t="str">
        <f>IFERROR(#REF!/GAMSsternCa!H71,"")</f>
        <v/>
      </c>
      <c r="J71" s="40" t="str">
        <f>IFERROR(#REF!/GAMSsternCa!I71,"")</f>
        <v/>
      </c>
      <c r="K71" s="40" t="str">
        <f>IFERROR(#REF!/GAMSsternCa!J71,"")</f>
        <v/>
      </c>
      <c r="L71" s="40" t="str">
        <f>IFERROR(#REF!/GAMSsternCa!K71,"")</f>
        <v/>
      </c>
      <c r="M71" s="40" t="str">
        <f>IFERROR(#REF!/GAMSsternCa!L71,"")</f>
        <v/>
      </c>
      <c r="N71" s="40" t="str">
        <f>IFERROR(#REF!/GAMSsternCa!M71,"")</f>
        <v/>
      </c>
      <c r="O71" s="40" t="str">
        <f>IFERROR(#REF!/GAMSsternCa!N71,"")</f>
        <v/>
      </c>
      <c r="P71" s="40" t="str">
        <f>IFERROR(#REF!/GAMSsternCa!O71,"")</f>
        <v/>
      </c>
      <c r="Q71" s="40" t="str">
        <f>IFERROR(#REF!/GAMSsternCa!P71,"")</f>
        <v/>
      </c>
      <c r="R71" s="40" t="str">
        <f>IFERROR(#REF!/GAMSsternCa!Q71,"")</f>
        <v/>
      </c>
      <c r="S71" s="40" t="str">
        <f>IFERROR(#REF!/GAMSsternCa!R71,"")</f>
        <v/>
      </c>
      <c r="T71" s="40" t="str">
        <f>IFERROR(#REF!/GAMSsternCa!S71,"")</f>
        <v/>
      </c>
      <c r="U71" s="40" t="str">
        <f>IFERROR(#REF!/GAMSsternCa!T71,"")</f>
        <v/>
      </c>
      <c r="V71" s="40" t="str">
        <f>IFERROR(#REF!/GAMSsternCa!U71,"")</f>
        <v/>
      </c>
      <c r="W71" s="40" t="str">
        <f>IFERROR(#REF!/GAMSsternCa!V71,"")</f>
        <v/>
      </c>
      <c r="X71" s="40" t="str">
        <f>IFERROR(#REF!/GAMSsternCa!W71,"")</f>
        <v/>
      </c>
      <c r="Y71" s="40" t="str">
        <f>IFERROR(#REF!/GAMSsternCa!X71,"")</f>
        <v/>
      </c>
      <c r="Z71" s="40" t="str">
        <f>IFERROR(#REF!/GAMSsternCa!Y71,"")</f>
        <v/>
      </c>
      <c r="AA71" s="40" t="str">
        <f>IFERROR(#REF!/GAMSsternCa!Z71,"")</f>
        <v/>
      </c>
      <c r="AB71" s="40" t="str">
        <f>IFERROR(#REF!/GAMSsternCa!AA71,"")</f>
        <v/>
      </c>
      <c r="AC71" s="40" t="str">
        <f>IFERROR(#REF!/GAMSsternCa!AB71,"")</f>
        <v/>
      </c>
      <c r="AD71" s="40" t="str">
        <f>IFERROR(#REF!/GAMSsternCa!AC71,"")</f>
        <v/>
      </c>
      <c r="AE71" s="40" t="str">
        <f>IFERROR(#REF!/GAMSsternCa!AD71,"")</f>
        <v/>
      </c>
      <c r="AF71" s="40" t="str">
        <f>IFERROR(#REF!/GAMSsternCa!AE71,"")</f>
        <v/>
      </c>
      <c r="AG71" s="40" t="str">
        <f>IFERROR(#REF!/GAMSsternCa!AF71,"")</f>
        <v/>
      </c>
      <c r="AH71" s="40" t="str">
        <f>IFERROR(#REF!/GAMSsternCa!AG71,"")</f>
        <v/>
      </c>
      <c r="AI71" s="40" t="str">
        <f>IFERROR(#REF!/GAMSsternCa!AH71,"")</f>
        <v/>
      </c>
      <c r="AJ71" s="40" t="str">
        <f>IFERROR(#REF!/GAMSsternCa!AI71,"")</f>
        <v/>
      </c>
      <c r="AK71" s="40" t="str">
        <f>IFERROR(#REF!/GAMSsternCa!AJ71,"")</f>
        <v/>
      </c>
      <c r="AL71" s="40" t="str">
        <f>IFERROR(#REF!/GAMSsternCa!AK71,"")</f>
        <v/>
      </c>
      <c r="AM71" s="40" t="str">
        <f>IFERROR(#REF!/GAMSsternCa!AL71,"")</f>
        <v/>
      </c>
      <c r="AN71" s="40" t="str">
        <f>IFERROR(#REF!/GAMSsternCa!AM71,"")</f>
        <v/>
      </c>
      <c r="AO71" s="40" t="str">
        <f>IFERROR(#REF!/GAMSsternCa!AN71,"")</f>
        <v/>
      </c>
      <c r="AP71" s="40" t="str">
        <f>IFERROR(#REF!/GAMSsternCa!AO71,"")</f>
        <v/>
      </c>
      <c r="AQ71" s="40" t="str">
        <f>IFERROR(#REF!/GAMSsternCa!AP71,"")</f>
        <v/>
      </c>
      <c r="AR71" s="40" t="str">
        <f>IFERROR(#REF!/GAMSsternCa!AQ71,"")</f>
        <v/>
      </c>
      <c r="AS71" s="40" t="str">
        <f>IFERROR(#REF!/GAMSsternCa!AR71,"")</f>
        <v/>
      </c>
      <c r="AT71" s="40" t="str">
        <f>IFERROR(#REF!/GAMSsternCa!AS71,"")</f>
        <v/>
      </c>
      <c r="AU71" s="40" t="str">
        <f>IFERROR(#REF!/GAMSsternCa!AT71,"")</f>
        <v/>
      </c>
      <c r="AV71" s="40" t="str">
        <f>IFERROR(#REF!/GAMSsternCa!AU71,"")</f>
        <v/>
      </c>
      <c r="AW71" s="40" t="str">
        <f>IFERROR(#REF!/GAMSsternCa!AV71,"")</f>
        <v/>
      </c>
      <c r="AX71" s="40" t="str">
        <f>IFERROR(#REF!/GAMSsternCa!AW71,"")</f>
        <v/>
      </c>
      <c r="AY71" s="40" t="str">
        <f>IFERROR(#REF!/GAMSsternCa!AX71,"")</f>
        <v/>
      </c>
      <c r="AZ71" s="40" t="str">
        <f>IFERROR(#REF!/GAMSsternCa!AY71,"")</f>
        <v/>
      </c>
      <c r="BA71" s="40" t="str">
        <f>IFERROR(#REF!/GAMSsternCa!AZ71,"")</f>
        <v/>
      </c>
      <c r="BB71" s="40" t="str">
        <f>IFERROR(#REF!/GAMSsternCa!BA71,"")</f>
        <v/>
      </c>
      <c r="BC71" s="40" t="str">
        <f>IFERROR(#REF!/GAMSsternCa!BB71,"")</f>
        <v/>
      </c>
      <c r="BD71" s="40" t="str">
        <f>IFERROR(#REF!/GAMSsternCa!BC71,"")</f>
        <v/>
      </c>
      <c r="BE71" s="40" t="str">
        <f>IFERROR(#REF!/GAMSsternCa!BD71,"")</f>
        <v/>
      </c>
      <c r="BF71" s="40" t="str">
        <f>IFERROR(#REF!/GAMSsternCa!BE71,"")</f>
        <v/>
      </c>
      <c r="BG71" s="40" t="str">
        <f>IFERROR(#REF!/GAMSsternCa!BF71,"")</f>
        <v/>
      </c>
      <c r="BH71" s="40" t="str">
        <f>IFERROR(#REF!/GAMSsternCa!BG71,"")</f>
        <v/>
      </c>
      <c r="BI71" s="40" t="str">
        <f>IFERROR(#REF!/GAMSsternCa!BH71,"")</f>
        <v/>
      </c>
      <c r="BJ71" s="40" t="str">
        <f>IFERROR(#REF!/GAMSsternCa!BI71,"")</f>
        <v/>
      </c>
    </row>
    <row r="72" spans="1:62" x14ac:dyDescent="0.15">
      <c r="A72" t="e">
        <f>#REF!</f>
        <v>#REF!</v>
      </c>
      <c r="B72" t="str">
        <f>GAMSbase!A72</f>
        <v>* TEMPERATURE DATA</v>
      </c>
      <c r="C72" s="40" t="str">
        <f>IFERROR(#REF!/GAMSsternCa!B72,"")</f>
        <v/>
      </c>
      <c r="D72" s="40" t="str">
        <f>IFERROR(#REF!/GAMSsternCa!C72,"")</f>
        <v/>
      </c>
      <c r="E72" s="40" t="str">
        <f>IFERROR(#REF!/GAMSsternCa!D72,"")</f>
        <v/>
      </c>
      <c r="F72" s="40" t="str">
        <f>IFERROR(#REF!/GAMSsternCa!E72,"")</f>
        <v/>
      </c>
      <c r="G72" s="40" t="str">
        <f>IFERROR(#REF!/GAMSsternCa!F72,"")</f>
        <v/>
      </c>
      <c r="H72" s="40" t="str">
        <f>IFERROR(#REF!/GAMSsternCa!G72,"")</f>
        <v/>
      </c>
      <c r="I72" s="40" t="str">
        <f>IFERROR(#REF!/GAMSsternCa!H72,"")</f>
        <v/>
      </c>
      <c r="J72" s="40" t="str">
        <f>IFERROR(#REF!/GAMSsternCa!I72,"")</f>
        <v/>
      </c>
      <c r="K72" s="40" t="str">
        <f>IFERROR(#REF!/GAMSsternCa!J72,"")</f>
        <v/>
      </c>
      <c r="L72" s="40" t="str">
        <f>IFERROR(#REF!/GAMSsternCa!K72,"")</f>
        <v/>
      </c>
      <c r="M72" s="40" t="str">
        <f>IFERROR(#REF!/GAMSsternCa!L72,"")</f>
        <v/>
      </c>
      <c r="N72" s="40" t="str">
        <f>IFERROR(#REF!/GAMSsternCa!M72,"")</f>
        <v/>
      </c>
      <c r="O72" s="40" t="str">
        <f>IFERROR(#REF!/GAMSsternCa!N72,"")</f>
        <v/>
      </c>
      <c r="P72" s="40" t="str">
        <f>IFERROR(#REF!/GAMSsternCa!O72,"")</f>
        <v/>
      </c>
      <c r="Q72" s="40" t="str">
        <f>IFERROR(#REF!/GAMSsternCa!P72,"")</f>
        <v/>
      </c>
      <c r="R72" s="40" t="str">
        <f>IFERROR(#REF!/GAMSsternCa!Q72,"")</f>
        <v/>
      </c>
      <c r="S72" s="40" t="str">
        <f>IFERROR(#REF!/GAMSsternCa!R72,"")</f>
        <v/>
      </c>
      <c r="T72" s="40" t="str">
        <f>IFERROR(#REF!/GAMSsternCa!S72,"")</f>
        <v/>
      </c>
      <c r="U72" s="40" t="str">
        <f>IFERROR(#REF!/GAMSsternCa!T72,"")</f>
        <v/>
      </c>
      <c r="V72" s="40" t="str">
        <f>IFERROR(#REF!/GAMSsternCa!U72,"")</f>
        <v/>
      </c>
      <c r="W72" s="40" t="str">
        <f>IFERROR(#REF!/GAMSsternCa!V72,"")</f>
        <v/>
      </c>
      <c r="X72" s="40" t="str">
        <f>IFERROR(#REF!/GAMSsternCa!W72,"")</f>
        <v/>
      </c>
      <c r="Y72" s="40" t="str">
        <f>IFERROR(#REF!/GAMSsternCa!X72,"")</f>
        <v/>
      </c>
      <c r="Z72" s="40" t="str">
        <f>IFERROR(#REF!/GAMSsternCa!Y72,"")</f>
        <v/>
      </c>
      <c r="AA72" s="40" t="str">
        <f>IFERROR(#REF!/GAMSsternCa!Z72,"")</f>
        <v/>
      </c>
      <c r="AB72" s="40" t="str">
        <f>IFERROR(#REF!/GAMSsternCa!AA72,"")</f>
        <v/>
      </c>
      <c r="AC72" s="40" t="str">
        <f>IFERROR(#REF!/GAMSsternCa!AB72,"")</f>
        <v/>
      </c>
      <c r="AD72" s="40" t="str">
        <f>IFERROR(#REF!/GAMSsternCa!AC72,"")</f>
        <v/>
      </c>
      <c r="AE72" s="40" t="str">
        <f>IFERROR(#REF!/GAMSsternCa!AD72,"")</f>
        <v/>
      </c>
      <c r="AF72" s="40" t="str">
        <f>IFERROR(#REF!/GAMSsternCa!AE72,"")</f>
        <v/>
      </c>
      <c r="AG72" s="40" t="str">
        <f>IFERROR(#REF!/GAMSsternCa!AF72,"")</f>
        <v/>
      </c>
      <c r="AH72" s="40" t="str">
        <f>IFERROR(#REF!/GAMSsternCa!AG72,"")</f>
        <v/>
      </c>
      <c r="AI72" s="40" t="str">
        <f>IFERROR(#REF!/GAMSsternCa!AH72,"")</f>
        <v/>
      </c>
      <c r="AJ72" s="40" t="str">
        <f>IFERROR(#REF!/GAMSsternCa!AI72,"")</f>
        <v/>
      </c>
      <c r="AK72" s="40" t="str">
        <f>IFERROR(#REF!/GAMSsternCa!AJ72,"")</f>
        <v/>
      </c>
      <c r="AL72" s="40" t="str">
        <f>IFERROR(#REF!/GAMSsternCa!AK72,"")</f>
        <v/>
      </c>
      <c r="AM72" s="40" t="str">
        <f>IFERROR(#REF!/GAMSsternCa!AL72,"")</f>
        <v/>
      </c>
      <c r="AN72" s="40" t="str">
        <f>IFERROR(#REF!/GAMSsternCa!AM72,"")</f>
        <v/>
      </c>
      <c r="AO72" s="40" t="str">
        <f>IFERROR(#REF!/GAMSsternCa!AN72,"")</f>
        <v/>
      </c>
      <c r="AP72" s="40" t="str">
        <f>IFERROR(#REF!/GAMSsternCa!AO72,"")</f>
        <v/>
      </c>
      <c r="AQ72" s="40" t="str">
        <f>IFERROR(#REF!/GAMSsternCa!AP72,"")</f>
        <v/>
      </c>
      <c r="AR72" s="40" t="str">
        <f>IFERROR(#REF!/GAMSsternCa!AQ72,"")</f>
        <v/>
      </c>
      <c r="AS72" s="40" t="str">
        <f>IFERROR(#REF!/GAMSsternCa!AR72,"")</f>
        <v/>
      </c>
      <c r="AT72" s="40" t="str">
        <f>IFERROR(#REF!/GAMSsternCa!AS72,"")</f>
        <v/>
      </c>
      <c r="AU72" s="40" t="str">
        <f>IFERROR(#REF!/GAMSsternCa!AT72,"")</f>
        <v/>
      </c>
      <c r="AV72" s="40" t="str">
        <f>IFERROR(#REF!/GAMSsternCa!AU72,"")</f>
        <v/>
      </c>
      <c r="AW72" s="40" t="str">
        <f>IFERROR(#REF!/GAMSsternCa!AV72,"")</f>
        <v/>
      </c>
      <c r="AX72" s="40" t="str">
        <f>IFERROR(#REF!/GAMSsternCa!AW72,"")</f>
        <v/>
      </c>
      <c r="AY72" s="40" t="str">
        <f>IFERROR(#REF!/GAMSsternCa!AX72,"")</f>
        <v/>
      </c>
      <c r="AZ72" s="40" t="str">
        <f>IFERROR(#REF!/GAMSsternCa!AY72,"")</f>
        <v/>
      </c>
      <c r="BA72" s="40" t="str">
        <f>IFERROR(#REF!/GAMSsternCa!AZ72,"")</f>
        <v/>
      </c>
      <c r="BB72" s="40" t="str">
        <f>IFERROR(#REF!/GAMSsternCa!BA72,"")</f>
        <v/>
      </c>
      <c r="BC72" s="40" t="str">
        <f>IFERROR(#REF!/GAMSsternCa!BB72,"")</f>
        <v/>
      </c>
      <c r="BD72" s="40" t="str">
        <f>IFERROR(#REF!/GAMSsternCa!BC72,"")</f>
        <v/>
      </c>
      <c r="BE72" s="40" t="str">
        <f>IFERROR(#REF!/GAMSsternCa!BD72,"")</f>
        <v/>
      </c>
      <c r="BF72" s="40" t="str">
        <f>IFERROR(#REF!/GAMSsternCa!BE72,"")</f>
        <v/>
      </c>
      <c r="BG72" s="40" t="str">
        <f>IFERROR(#REF!/GAMSsternCa!BF72,"")</f>
        <v/>
      </c>
      <c r="BH72" s="40" t="str">
        <f>IFERROR(#REF!/GAMSsternCa!BG72,"")</f>
        <v/>
      </c>
      <c r="BI72" s="40" t="str">
        <f>IFERROR(#REF!/GAMSsternCa!BH72,"")</f>
        <v/>
      </c>
      <c r="BJ72" s="40" t="str">
        <f>IFERROR(#REF!/GAMSsternCa!BI72,"")</f>
        <v/>
      </c>
    </row>
    <row r="73" spans="1:62" x14ac:dyDescent="0.15">
      <c r="A73" t="e">
        <f>#REF!</f>
        <v>#REF!</v>
      </c>
      <c r="B73" t="str">
        <f>GAMSbase!A73</f>
        <v>Exogenous Forcing (Watts per Square Meter)</v>
      </c>
      <c r="C73" s="40" t="str">
        <f>IFERROR(#REF!/GAMSsternCa!B73,"")</f>
        <v/>
      </c>
      <c r="D73" s="40" t="str">
        <f>IFERROR(#REF!/GAMSsternCa!C73,"")</f>
        <v/>
      </c>
      <c r="E73" s="40" t="str">
        <f>IFERROR(#REF!/GAMSsternCa!D73,"")</f>
        <v/>
      </c>
      <c r="F73" s="40" t="str">
        <f>IFERROR(#REF!/GAMSsternCa!E73,"")</f>
        <v/>
      </c>
      <c r="G73" s="40" t="str">
        <f>IFERROR(#REF!/GAMSsternCa!F73,"")</f>
        <v/>
      </c>
      <c r="H73" s="40" t="str">
        <f>IFERROR(#REF!/GAMSsternCa!G73,"")</f>
        <v/>
      </c>
      <c r="I73" s="40" t="str">
        <f>IFERROR(#REF!/GAMSsternCa!H73,"")</f>
        <v/>
      </c>
      <c r="J73" s="40" t="str">
        <f>IFERROR(#REF!/GAMSsternCa!I73,"")</f>
        <v/>
      </c>
      <c r="K73" s="40" t="str">
        <f>IFERROR(#REF!/GAMSsternCa!J73,"")</f>
        <v/>
      </c>
      <c r="L73" s="40" t="str">
        <f>IFERROR(#REF!/GAMSsternCa!K73,"")</f>
        <v/>
      </c>
      <c r="M73" s="40" t="str">
        <f>IFERROR(#REF!/GAMSsternCa!L73,"")</f>
        <v/>
      </c>
      <c r="N73" s="40" t="str">
        <f>IFERROR(#REF!/GAMSsternCa!M73,"")</f>
        <v/>
      </c>
      <c r="O73" s="40" t="str">
        <f>IFERROR(#REF!/GAMSsternCa!N73,"")</f>
        <v/>
      </c>
      <c r="P73" s="40" t="str">
        <f>IFERROR(#REF!/GAMSsternCa!O73,"")</f>
        <v/>
      </c>
      <c r="Q73" s="40" t="str">
        <f>IFERROR(#REF!/GAMSsternCa!P73,"")</f>
        <v/>
      </c>
      <c r="R73" s="40" t="str">
        <f>IFERROR(#REF!/GAMSsternCa!Q73,"")</f>
        <v/>
      </c>
      <c r="S73" s="40" t="str">
        <f>IFERROR(#REF!/GAMSsternCa!R73,"")</f>
        <v/>
      </c>
      <c r="T73" s="40" t="str">
        <f>IFERROR(#REF!/GAMSsternCa!S73,"")</f>
        <v/>
      </c>
      <c r="U73" s="40" t="str">
        <f>IFERROR(#REF!/GAMSsternCa!T73,"")</f>
        <v/>
      </c>
      <c r="V73" s="40" t="str">
        <f>IFERROR(#REF!/GAMSsternCa!U73,"")</f>
        <v/>
      </c>
      <c r="W73" s="40" t="str">
        <f>IFERROR(#REF!/GAMSsternCa!V73,"")</f>
        <v/>
      </c>
      <c r="X73" s="40" t="str">
        <f>IFERROR(#REF!/GAMSsternCa!W73,"")</f>
        <v/>
      </c>
      <c r="Y73" s="40" t="str">
        <f>IFERROR(#REF!/GAMSsternCa!X73,"")</f>
        <v/>
      </c>
      <c r="Z73" s="40" t="str">
        <f>IFERROR(#REF!/GAMSsternCa!Y73,"")</f>
        <v/>
      </c>
      <c r="AA73" s="40" t="str">
        <f>IFERROR(#REF!/GAMSsternCa!Z73,"")</f>
        <v/>
      </c>
      <c r="AB73" s="40" t="str">
        <f>IFERROR(#REF!/GAMSsternCa!AA73,"")</f>
        <v/>
      </c>
      <c r="AC73" s="40" t="str">
        <f>IFERROR(#REF!/GAMSsternCa!AB73,"")</f>
        <v/>
      </c>
      <c r="AD73" s="40" t="str">
        <f>IFERROR(#REF!/GAMSsternCa!AC73,"")</f>
        <v/>
      </c>
      <c r="AE73" s="40" t="str">
        <f>IFERROR(#REF!/GAMSsternCa!AD73,"")</f>
        <v/>
      </c>
      <c r="AF73" s="40" t="str">
        <f>IFERROR(#REF!/GAMSsternCa!AE73,"")</f>
        <v/>
      </c>
      <c r="AG73" s="40" t="str">
        <f>IFERROR(#REF!/GAMSsternCa!AF73,"")</f>
        <v/>
      </c>
      <c r="AH73" s="40" t="str">
        <f>IFERROR(#REF!/GAMSsternCa!AG73,"")</f>
        <v/>
      </c>
      <c r="AI73" s="40" t="str">
        <f>IFERROR(#REF!/GAMSsternCa!AH73,"")</f>
        <v/>
      </c>
      <c r="AJ73" s="40" t="str">
        <f>IFERROR(#REF!/GAMSsternCa!AI73,"")</f>
        <v/>
      </c>
      <c r="AK73" s="40" t="str">
        <f>IFERROR(#REF!/GAMSsternCa!AJ73,"")</f>
        <v/>
      </c>
      <c r="AL73" s="40" t="str">
        <f>IFERROR(#REF!/GAMSsternCa!AK73,"")</f>
        <v/>
      </c>
      <c r="AM73" s="40" t="str">
        <f>IFERROR(#REF!/GAMSsternCa!AL73,"")</f>
        <v/>
      </c>
      <c r="AN73" s="40" t="str">
        <f>IFERROR(#REF!/GAMSsternCa!AM73,"")</f>
        <v/>
      </c>
      <c r="AO73" s="40" t="str">
        <f>IFERROR(#REF!/GAMSsternCa!AN73,"")</f>
        <v/>
      </c>
      <c r="AP73" s="40" t="str">
        <f>IFERROR(#REF!/GAMSsternCa!AO73,"")</f>
        <v/>
      </c>
      <c r="AQ73" s="40" t="str">
        <f>IFERROR(#REF!/GAMSsternCa!AP73,"")</f>
        <v/>
      </c>
      <c r="AR73" s="40" t="str">
        <f>IFERROR(#REF!/GAMSsternCa!AQ73,"")</f>
        <v/>
      </c>
      <c r="AS73" s="40" t="str">
        <f>IFERROR(#REF!/GAMSsternCa!AR73,"")</f>
        <v/>
      </c>
      <c r="AT73" s="40" t="str">
        <f>IFERROR(#REF!/GAMSsternCa!AS73,"")</f>
        <v/>
      </c>
      <c r="AU73" s="40" t="str">
        <f>IFERROR(#REF!/GAMSsternCa!AT73,"")</f>
        <v/>
      </c>
      <c r="AV73" s="40" t="str">
        <f>IFERROR(#REF!/GAMSsternCa!AU73,"")</f>
        <v/>
      </c>
      <c r="AW73" s="40" t="str">
        <f>IFERROR(#REF!/GAMSsternCa!AV73,"")</f>
        <v/>
      </c>
      <c r="AX73" s="40" t="str">
        <f>IFERROR(#REF!/GAMSsternCa!AW73,"")</f>
        <v/>
      </c>
      <c r="AY73" s="40" t="str">
        <f>IFERROR(#REF!/GAMSsternCa!AX73,"")</f>
        <v/>
      </c>
      <c r="AZ73" s="40" t="str">
        <f>IFERROR(#REF!/GAMSsternCa!AY73,"")</f>
        <v/>
      </c>
      <c r="BA73" s="40" t="str">
        <f>IFERROR(#REF!/GAMSsternCa!AZ73,"")</f>
        <v/>
      </c>
      <c r="BB73" s="40" t="str">
        <f>IFERROR(#REF!/GAMSsternCa!BA73,"")</f>
        <v/>
      </c>
      <c r="BC73" s="40" t="str">
        <f>IFERROR(#REF!/GAMSsternCa!BB73,"")</f>
        <v/>
      </c>
      <c r="BD73" s="40" t="str">
        <f>IFERROR(#REF!/GAMSsternCa!BC73,"")</f>
        <v/>
      </c>
      <c r="BE73" s="40" t="str">
        <f>IFERROR(#REF!/GAMSsternCa!BD73,"")</f>
        <v/>
      </c>
      <c r="BF73" s="40" t="str">
        <f>IFERROR(#REF!/GAMSsternCa!BE73,"")</f>
        <v/>
      </c>
      <c r="BG73" s="40" t="str">
        <f>IFERROR(#REF!/GAMSsternCa!BF73,"")</f>
        <v/>
      </c>
      <c r="BH73" s="40" t="str">
        <f>IFERROR(#REF!/GAMSsternCa!BG73,"")</f>
        <v/>
      </c>
      <c r="BI73" s="40" t="str">
        <f>IFERROR(#REF!/GAMSsternCa!BH73,"")</f>
        <v/>
      </c>
      <c r="BJ73" s="40" t="str">
        <f>IFERROR(#REF!/GAMSsternCa!BI73,"")</f>
        <v/>
      </c>
    </row>
    <row r="74" spans="1:62" x14ac:dyDescent="0.15">
      <c r="A74" t="e">
        <f>#REF!</f>
        <v>#REF!</v>
      </c>
      <c r="B74" t="str">
        <f>GAMSbase!A74</f>
        <v>2000 Forcings, non-CO2 GHG</v>
      </c>
      <c r="C74" s="40" t="str">
        <f>IFERROR(#REF!/GAMSsternCa!B74,"")</f>
        <v/>
      </c>
      <c r="D74" s="40" t="str">
        <f>IFERROR(#REF!/GAMSsternCa!C74,"")</f>
        <v/>
      </c>
      <c r="E74" s="40" t="str">
        <f>IFERROR(#REF!/GAMSsternCa!D74,"")</f>
        <v/>
      </c>
      <c r="F74" s="40" t="str">
        <f>IFERROR(#REF!/GAMSsternCa!E74,"")</f>
        <v/>
      </c>
      <c r="G74" s="40" t="str">
        <f>IFERROR(#REF!/GAMSsternCa!F74,"")</f>
        <v/>
      </c>
      <c r="H74" s="40" t="str">
        <f>IFERROR(#REF!/GAMSsternCa!G74,"")</f>
        <v/>
      </c>
      <c r="I74" s="40" t="str">
        <f>IFERROR(#REF!/GAMSsternCa!H74,"")</f>
        <v/>
      </c>
      <c r="J74" s="40" t="str">
        <f>IFERROR(#REF!/GAMSsternCa!I74,"")</f>
        <v/>
      </c>
      <c r="K74" s="40" t="str">
        <f>IFERROR(#REF!/GAMSsternCa!J74,"")</f>
        <v/>
      </c>
      <c r="L74" s="40" t="str">
        <f>IFERROR(#REF!/GAMSsternCa!K74,"")</f>
        <v/>
      </c>
      <c r="M74" s="40" t="str">
        <f>IFERROR(#REF!/GAMSsternCa!L74,"")</f>
        <v/>
      </c>
      <c r="N74" s="40" t="str">
        <f>IFERROR(#REF!/GAMSsternCa!M74,"")</f>
        <v/>
      </c>
      <c r="O74" s="40" t="str">
        <f>IFERROR(#REF!/GAMSsternCa!N74,"")</f>
        <v/>
      </c>
      <c r="P74" s="40" t="str">
        <f>IFERROR(#REF!/GAMSsternCa!O74,"")</f>
        <v/>
      </c>
      <c r="Q74" s="40" t="str">
        <f>IFERROR(#REF!/GAMSsternCa!P74,"")</f>
        <v/>
      </c>
      <c r="R74" s="40" t="str">
        <f>IFERROR(#REF!/GAMSsternCa!Q74,"")</f>
        <v/>
      </c>
      <c r="S74" s="40" t="str">
        <f>IFERROR(#REF!/GAMSsternCa!R74,"")</f>
        <v/>
      </c>
      <c r="T74" s="40" t="str">
        <f>IFERROR(#REF!/GAMSsternCa!S74,"")</f>
        <v/>
      </c>
      <c r="U74" s="40" t="str">
        <f>IFERROR(#REF!/GAMSsternCa!T74,"")</f>
        <v/>
      </c>
      <c r="V74" s="40" t="str">
        <f>IFERROR(#REF!/GAMSsternCa!U74,"")</f>
        <v/>
      </c>
      <c r="W74" s="40" t="str">
        <f>IFERROR(#REF!/GAMSsternCa!V74,"")</f>
        <v/>
      </c>
      <c r="X74" s="40" t="str">
        <f>IFERROR(#REF!/GAMSsternCa!W74,"")</f>
        <v/>
      </c>
      <c r="Y74" s="40" t="str">
        <f>IFERROR(#REF!/GAMSsternCa!X74,"")</f>
        <v/>
      </c>
      <c r="Z74" s="40" t="str">
        <f>IFERROR(#REF!/GAMSsternCa!Y74,"")</f>
        <v/>
      </c>
      <c r="AA74" s="40" t="str">
        <f>IFERROR(#REF!/GAMSsternCa!Z74,"")</f>
        <v/>
      </c>
      <c r="AB74" s="40" t="str">
        <f>IFERROR(#REF!/GAMSsternCa!AA74,"")</f>
        <v/>
      </c>
      <c r="AC74" s="40" t="str">
        <f>IFERROR(#REF!/GAMSsternCa!AB74,"")</f>
        <v/>
      </c>
      <c r="AD74" s="40" t="str">
        <f>IFERROR(#REF!/GAMSsternCa!AC74,"")</f>
        <v/>
      </c>
      <c r="AE74" s="40" t="str">
        <f>IFERROR(#REF!/GAMSsternCa!AD74,"")</f>
        <v/>
      </c>
      <c r="AF74" s="40" t="str">
        <f>IFERROR(#REF!/GAMSsternCa!AE74,"")</f>
        <v/>
      </c>
      <c r="AG74" s="40" t="str">
        <f>IFERROR(#REF!/GAMSsternCa!AF74,"")</f>
        <v/>
      </c>
      <c r="AH74" s="40" t="str">
        <f>IFERROR(#REF!/GAMSsternCa!AG74,"")</f>
        <v/>
      </c>
      <c r="AI74" s="40" t="str">
        <f>IFERROR(#REF!/GAMSsternCa!AH74,"")</f>
        <v/>
      </c>
      <c r="AJ74" s="40" t="str">
        <f>IFERROR(#REF!/GAMSsternCa!AI74,"")</f>
        <v/>
      </c>
      <c r="AK74" s="40" t="str">
        <f>IFERROR(#REF!/GAMSsternCa!AJ74,"")</f>
        <v/>
      </c>
      <c r="AL74" s="40" t="str">
        <f>IFERROR(#REF!/GAMSsternCa!AK74,"")</f>
        <v/>
      </c>
      <c r="AM74" s="40" t="str">
        <f>IFERROR(#REF!/GAMSsternCa!AL74,"")</f>
        <v/>
      </c>
      <c r="AN74" s="40" t="str">
        <f>IFERROR(#REF!/GAMSsternCa!AM74,"")</f>
        <v/>
      </c>
      <c r="AO74" s="40" t="str">
        <f>IFERROR(#REF!/GAMSsternCa!AN74,"")</f>
        <v/>
      </c>
      <c r="AP74" s="40" t="str">
        <f>IFERROR(#REF!/GAMSsternCa!AO74,"")</f>
        <v/>
      </c>
      <c r="AQ74" s="40" t="str">
        <f>IFERROR(#REF!/GAMSsternCa!AP74,"")</f>
        <v/>
      </c>
      <c r="AR74" s="40" t="str">
        <f>IFERROR(#REF!/GAMSsternCa!AQ74,"")</f>
        <v/>
      </c>
      <c r="AS74" s="40" t="str">
        <f>IFERROR(#REF!/GAMSsternCa!AR74,"")</f>
        <v/>
      </c>
      <c r="AT74" s="40" t="str">
        <f>IFERROR(#REF!/GAMSsternCa!AS74,"")</f>
        <v/>
      </c>
      <c r="AU74" s="40" t="str">
        <f>IFERROR(#REF!/GAMSsternCa!AT74,"")</f>
        <v/>
      </c>
      <c r="AV74" s="40" t="str">
        <f>IFERROR(#REF!/GAMSsternCa!AU74,"")</f>
        <v/>
      </c>
      <c r="AW74" s="40" t="str">
        <f>IFERROR(#REF!/GAMSsternCa!AV74,"")</f>
        <v/>
      </c>
      <c r="AX74" s="40" t="str">
        <f>IFERROR(#REF!/GAMSsternCa!AW74,"")</f>
        <v/>
      </c>
      <c r="AY74" s="40" t="str">
        <f>IFERROR(#REF!/GAMSsternCa!AX74,"")</f>
        <v/>
      </c>
      <c r="AZ74" s="40" t="str">
        <f>IFERROR(#REF!/GAMSsternCa!AY74,"")</f>
        <v/>
      </c>
      <c r="BA74" s="40" t="str">
        <f>IFERROR(#REF!/GAMSsternCa!AZ74,"")</f>
        <v/>
      </c>
      <c r="BB74" s="40" t="str">
        <f>IFERROR(#REF!/GAMSsternCa!BA74,"")</f>
        <v/>
      </c>
      <c r="BC74" s="40" t="str">
        <f>IFERROR(#REF!/GAMSsternCa!BB74,"")</f>
        <v/>
      </c>
      <c r="BD74" s="40" t="str">
        <f>IFERROR(#REF!/GAMSsternCa!BC74,"")</f>
        <v/>
      </c>
      <c r="BE74" s="40" t="str">
        <f>IFERROR(#REF!/GAMSsternCa!BD74,"")</f>
        <v/>
      </c>
      <c r="BF74" s="40" t="str">
        <f>IFERROR(#REF!/GAMSsternCa!BE74,"")</f>
        <v/>
      </c>
      <c r="BG74" s="40" t="str">
        <f>IFERROR(#REF!/GAMSsternCa!BF74,"")</f>
        <v/>
      </c>
      <c r="BH74" s="40" t="str">
        <f>IFERROR(#REF!/GAMSsternCa!BG74,"")</f>
        <v/>
      </c>
      <c r="BI74" s="40" t="str">
        <f>IFERROR(#REF!/GAMSsternCa!BH74,"")</f>
        <v/>
      </c>
      <c r="BJ74" s="40" t="str">
        <f>IFERROR(#REF!/GAMSsternCa!BI74,"")</f>
        <v/>
      </c>
    </row>
    <row r="75" spans="1:62" x14ac:dyDescent="0.15">
      <c r="A75" t="e">
        <f>#REF!</f>
        <v>#REF!</v>
      </c>
      <c r="B75" t="str">
        <f>GAMSbase!A75</f>
        <v>2100 Forcings, non-CO2 GHG</v>
      </c>
      <c r="C75" s="40" t="str">
        <f>IFERROR(#REF!/GAMSsternCa!B75,"")</f>
        <v/>
      </c>
      <c r="D75" s="40" t="str">
        <f>IFERROR(#REF!/GAMSsternCa!C75,"")</f>
        <v/>
      </c>
      <c r="E75" s="40" t="str">
        <f>IFERROR(#REF!/GAMSsternCa!D75,"")</f>
        <v/>
      </c>
      <c r="F75" s="40" t="str">
        <f>IFERROR(#REF!/GAMSsternCa!E75,"")</f>
        <v/>
      </c>
      <c r="G75" s="40" t="str">
        <f>IFERROR(#REF!/GAMSsternCa!F75,"")</f>
        <v/>
      </c>
      <c r="H75" s="40" t="str">
        <f>IFERROR(#REF!/GAMSsternCa!G75,"")</f>
        <v/>
      </c>
      <c r="I75" s="40" t="str">
        <f>IFERROR(#REF!/GAMSsternCa!H75,"")</f>
        <v/>
      </c>
      <c r="J75" s="40" t="str">
        <f>IFERROR(#REF!/GAMSsternCa!I75,"")</f>
        <v/>
      </c>
      <c r="K75" s="40" t="str">
        <f>IFERROR(#REF!/GAMSsternCa!J75,"")</f>
        <v/>
      </c>
      <c r="L75" s="40" t="str">
        <f>IFERROR(#REF!/GAMSsternCa!K75,"")</f>
        <v/>
      </c>
      <c r="M75" s="40" t="str">
        <f>IFERROR(#REF!/GAMSsternCa!L75,"")</f>
        <v/>
      </c>
      <c r="N75" s="40" t="str">
        <f>IFERROR(#REF!/GAMSsternCa!M75,"")</f>
        <v/>
      </c>
      <c r="O75" s="40" t="str">
        <f>IFERROR(#REF!/GAMSsternCa!N75,"")</f>
        <v/>
      </c>
      <c r="P75" s="40" t="str">
        <f>IFERROR(#REF!/GAMSsternCa!O75,"")</f>
        <v/>
      </c>
      <c r="Q75" s="40" t="str">
        <f>IFERROR(#REF!/GAMSsternCa!P75,"")</f>
        <v/>
      </c>
      <c r="R75" s="40" t="str">
        <f>IFERROR(#REF!/GAMSsternCa!Q75,"")</f>
        <v/>
      </c>
      <c r="S75" s="40" t="str">
        <f>IFERROR(#REF!/GAMSsternCa!R75,"")</f>
        <v/>
      </c>
      <c r="T75" s="40" t="str">
        <f>IFERROR(#REF!/GAMSsternCa!S75,"")</f>
        <v/>
      </c>
      <c r="U75" s="40" t="str">
        <f>IFERROR(#REF!/GAMSsternCa!T75,"")</f>
        <v/>
      </c>
      <c r="V75" s="40" t="str">
        <f>IFERROR(#REF!/GAMSsternCa!U75,"")</f>
        <v/>
      </c>
      <c r="W75" s="40" t="str">
        <f>IFERROR(#REF!/GAMSsternCa!V75,"")</f>
        <v/>
      </c>
      <c r="X75" s="40" t="str">
        <f>IFERROR(#REF!/GAMSsternCa!W75,"")</f>
        <v/>
      </c>
      <c r="Y75" s="40" t="str">
        <f>IFERROR(#REF!/GAMSsternCa!X75,"")</f>
        <v/>
      </c>
      <c r="Z75" s="40" t="str">
        <f>IFERROR(#REF!/GAMSsternCa!Y75,"")</f>
        <v/>
      </c>
      <c r="AA75" s="40" t="str">
        <f>IFERROR(#REF!/GAMSsternCa!Z75,"")</f>
        <v/>
      </c>
      <c r="AB75" s="40" t="str">
        <f>IFERROR(#REF!/GAMSsternCa!AA75,"")</f>
        <v/>
      </c>
      <c r="AC75" s="40" t="str">
        <f>IFERROR(#REF!/GAMSsternCa!AB75,"")</f>
        <v/>
      </c>
      <c r="AD75" s="40" t="str">
        <f>IFERROR(#REF!/GAMSsternCa!AC75,"")</f>
        <v/>
      </c>
      <c r="AE75" s="40" t="str">
        <f>IFERROR(#REF!/GAMSsternCa!AD75,"")</f>
        <v/>
      </c>
      <c r="AF75" s="40" t="str">
        <f>IFERROR(#REF!/GAMSsternCa!AE75,"")</f>
        <v/>
      </c>
      <c r="AG75" s="40" t="str">
        <f>IFERROR(#REF!/GAMSsternCa!AF75,"")</f>
        <v/>
      </c>
      <c r="AH75" s="40" t="str">
        <f>IFERROR(#REF!/GAMSsternCa!AG75,"")</f>
        <v/>
      </c>
      <c r="AI75" s="40" t="str">
        <f>IFERROR(#REF!/GAMSsternCa!AH75,"")</f>
        <v/>
      </c>
      <c r="AJ75" s="40" t="str">
        <f>IFERROR(#REF!/GAMSsternCa!AI75,"")</f>
        <v/>
      </c>
      <c r="AK75" s="40" t="str">
        <f>IFERROR(#REF!/GAMSsternCa!AJ75,"")</f>
        <v/>
      </c>
      <c r="AL75" s="40" t="str">
        <f>IFERROR(#REF!/GAMSsternCa!AK75,"")</f>
        <v/>
      </c>
      <c r="AM75" s="40" t="str">
        <f>IFERROR(#REF!/GAMSsternCa!AL75,"")</f>
        <v/>
      </c>
      <c r="AN75" s="40" t="str">
        <f>IFERROR(#REF!/GAMSsternCa!AM75,"")</f>
        <v/>
      </c>
      <c r="AO75" s="40" t="str">
        <f>IFERROR(#REF!/GAMSsternCa!AN75,"")</f>
        <v/>
      </c>
      <c r="AP75" s="40" t="str">
        <f>IFERROR(#REF!/GAMSsternCa!AO75,"")</f>
        <v/>
      </c>
      <c r="AQ75" s="40" t="str">
        <f>IFERROR(#REF!/GAMSsternCa!AP75,"")</f>
        <v/>
      </c>
      <c r="AR75" s="40" t="str">
        <f>IFERROR(#REF!/GAMSsternCa!AQ75,"")</f>
        <v/>
      </c>
      <c r="AS75" s="40" t="str">
        <f>IFERROR(#REF!/GAMSsternCa!AR75,"")</f>
        <v/>
      </c>
      <c r="AT75" s="40" t="str">
        <f>IFERROR(#REF!/GAMSsternCa!AS75,"")</f>
        <v/>
      </c>
      <c r="AU75" s="40" t="str">
        <f>IFERROR(#REF!/GAMSsternCa!AT75,"")</f>
        <v/>
      </c>
      <c r="AV75" s="40" t="str">
        <f>IFERROR(#REF!/GAMSsternCa!AU75,"")</f>
        <v/>
      </c>
      <c r="AW75" s="40" t="str">
        <f>IFERROR(#REF!/GAMSsternCa!AV75,"")</f>
        <v/>
      </c>
      <c r="AX75" s="40" t="str">
        <f>IFERROR(#REF!/GAMSsternCa!AW75,"")</f>
        <v/>
      </c>
      <c r="AY75" s="40" t="str">
        <f>IFERROR(#REF!/GAMSsternCa!AX75,"")</f>
        <v/>
      </c>
      <c r="AZ75" s="40" t="str">
        <f>IFERROR(#REF!/GAMSsternCa!AY75,"")</f>
        <v/>
      </c>
      <c r="BA75" s="40" t="str">
        <f>IFERROR(#REF!/GAMSsternCa!AZ75,"")</f>
        <v/>
      </c>
      <c r="BB75" s="40" t="str">
        <f>IFERROR(#REF!/GAMSsternCa!BA75,"")</f>
        <v/>
      </c>
      <c r="BC75" s="40" t="str">
        <f>IFERROR(#REF!/GAMSsternCa!BB75,"")</f>
        <v/>
      </c>
      <c r="BD75" s="40" t="str">
        <f>IFERROR(#REF!/GAMSsternCa!BC75,"")</f>
        <v/>
      </c>
      <c r="BE75" s="40" t="str">
        <f>IFERROR(#REF!/GAMSsternCa!BD75,"")</f>
        <v/>
      </c>
      <c r="BF75" s="40" t="str">
        <f>IFERROR(#REF!/GAMSsternCa!BE75,"")</f>
        <v/>
      </c>
      <c r="BG75" s="40" t="str">
        <f>IFERROR(#REF!/GAMSsternCa!BF75,"")</f>
        <v/>
      </c>
      <c r="BH75" s="40" t="str">
        <f>IFERROR(#REF!/GAMSsternCa!BG75,"")</f>
        <v/>
      </c>
      <c r="BI75" s="40" t="str">
        <f>IFERROR(#REF!/GAMSsternCa!BH75,"")</f>
        <v/>
      </c>
      <c r="BJ75" s="40" t="str">
        <f>IFERROR(#REF!/GAMSsternCa!BI75,"")</f>
        <v/>
      </c>
    </row>
    <row r="76" spans="1:62" x14ac:dyDescent="0.15">
      <c r="A76" t="e">
        <f>#REF!</f>
        <v>#REF!</v>
      </c>
      <c r="B76" t="str">
        <f>GAMSbase!A76</f>
        <v>Initial Temperature (2008-2011)</v>
      </c>
      <c r="C76" s="40" t="str">
        <f>IFERROR(#REF!/GAMSsternCa!B76,"")</f>
        <v/>
      </c>
      <c r="D76" s="40" t="str">
        <f>IFERROR(#REF!/GAMSsternCa!C76,"")</f>
        <v/>
      </c>
      <c r="E76" s="40" t="str">
        <f>IFERROR(#REF!/GAMSsternCa!D76,"")</f>
        <v/>
      </c>
      <c r="F76" s="40" t="str">
        <f>IFERROR(#REF!/GAMSsternCa!E76,"")</f>
        <v/>
      </c>
      <c r="G76" s="40" t="str">
        <f>IFERROR(#REF!/GAMSsternCa!F76,"")</f>
        <v/>
      </c>
      <c r="H76" s="40" t="str">
        <f>IFERROR(#REF!/GAMSsternCa!G76,"")</f>
        <v/>
      </c>
      <c r="I76" s="40" t="str">
        <f>IFERROR(#REF!/GAMSsternCa!H76,"")</f>
        <v/>
      </c>
      <c r="J76" s="40" t="str">
        <f>IFERROR(#REF!/GAMSsternCa!I76,"")</f>
        <v/>
      </c>
      <c r="K76" s="40" t="str">
        <f>IFERROR(#REF!/GAMSsternCa!J76,"")</f>
        <v/>
      </c>
      <c r="L76" s="40" t="str">
        <f>IFERROR(#REF!/GAMSsternCa!K76,"")</f>
        <v/>
      </c>
      <c r="M76" s="40" t="str">
        <f>IFERROR(#REF!/GAMSsternCa!L76,"")</f>
        <v/>
      </c>
      <c r="N76" s="40" t="str">
        <f>IFERROR(#REF!/GAMSsternCa!M76,"")</f>
        <v/>
      </c>
      <c r="O76" s="40" t="str">
        <f>IFERROR(#REF!/GAMSsternCa!N76,"")</f>
        <v/>
      </c>
      <c r="P76" s="40" t="str">
        <f>IFERROR(#REF!/GAMSsternCa!O76,"")</f>
        <v/>
      </c>
      <c r="Q76" s="40" t="str">
        <f>IFERROR(#REF!/GAMSsternCa!P76,"")</f>
        <v/>
      </c>
      <c r="R76" s="40" t="str">
        <f>IFERROR(#REF!/GAMSsternCa!Q76,"")</f>
        <v/>
      </c>
      <c r="S76" s="40" t="str">
        <f>IFERROR(#REF!/GAMSsternCa!R76,"")</f>
        <v/>
      </c>
      <c r="T76" s="40" t="str">
        <f>IFERROR(#REF!/GAMSsternCa!S76,"")</f>
        <v/>
      </c>
      <c r="U76" s="40" t="str">
        <f>IFERROR(#REF!/GAMSsternCa!T76,"")</f>
        <v/>
      </c>
      <c r="V76" s="40" t="str">
        <f>IFERROR(#REF!/GAMSsternCa!U76,"")</f>
        <v/>
      </c>
      <c r="W76" s="40" t="str">
        <f>IFERROR(#REF!/GAMSsternCa!V76,"")</f>
        <v/>
      </c>
      <c r="X76" s="40" t="str">
        <f>IFERROR(#REF!/GAMSsternCa!W76,"")</f>
        <v/>
      </c>
      <c r="Y76" s="40" t="str">
        <f>IFERROR(#REF!/GAMSsternCa!X76,"")</f>
        <v/>
      </c>
      <c r="Z76" s="40" t="str">
        <f>IFERROR(#REF!/GAMSsternCa!Y76,"")</f>
        <v/>
      </c>
      <c r="AA76" s="40" t="str">
        <f>IFERROR(#REF!/GAMSsternCa!Z76,"")</f>
        <v/>
      </c>
      <c r="AB76" s="40" t="str">
        <f>IFERROR(#REF!/GAMSsternCa!AA76,"")</f>
        <v/>
      </c>
      <c r="AC76" s="40" t="str">
        <f>IFERROR(#REF!/GAMSsternCa!AB76,"")</f>
        <v/>
      </c>
      <c r="AD76" s="40" t="str">
        <f>IFERROR(#REF!/GAMSsternCa!AC76,"")</f>
        <v/>
      </c>
      <c r="AE76" s="40" t="str">
        <f>IFERROR(#REF!/GAMSsternCa!AD76,"")</f>
        <v/>
      </c>
      <c r="AF76" s="40" t="str">
        <f>IFERROR(#REF!/GAMSsternCa!AE76,"")</f>
        <v/>
      </c>
      <c r="AG76" s="40" t="str">
        <f>IFERROR(#REF!/GAMSsternCa!AF76,"")</f>
        <v/>
      </c>
      <c r="AH76" s="40" t="str">
        <f>IFERROR(#REF!/GAMSsternCa!AG76,"")</f>
        <v/>
      </c>
      <c r="AI76" s="40" t="str">
        <f>IFERROR(#REF!/GAMSsternCa!AH76,"")</f>
        <v/>
      </c>
      <c r="AJ76" s="40" t="str">
        <f>IFERROR(#REF!/GAMSsternCa!AI76,"")</f>
        <v/>
      </c>
      <c r="AK76" s="40" t="str">
        <f>IFERROR(#REF!/GAMSsternCa!AJ76,"")</f>
        <v/>
      </c>
      <c r="AL76" s="40" t="str">
        <f>IFERROR(#REF!/GAMSsternCa!AK76,"")</f>
        <v/>
      </c>
      <c r="AM76" s="40" t="str">
        <f>IFERROR(#REF!/GAMSsternCa!AL76,"")</f>
        <v/>
      </c>
      <c r="AN76" s="40" t="str">
        <f>IFERROR(#REF!/GAMSsternCa!AM76,"")</f>
        <v/>
      </c>
      <c r="AO76" s="40" t="str">
        <f>IFERROR(#REF!/GAMSsternCa!AN76,"")</f>
        <v/>
      </c>
      <c r="AP76" s="40" t="str">
        <f>IFERROR(#REF!/GAMSsternCa!AO76,"")</f>
        <v/>
      </c>
      <c r="AQ76" s="40" t="str">
        <f>IFERROR(#REF!/GAMSsternCa!AP76,"")</f>
        <v/>
      </c>
      <c r="AR76" s="40" t="str">
        <f>IFERROR(#REF!/GAMSsternCa!AQ76,"")</f>
        <v/>
      </c>
      <c r="AS76" s="40" t="str">
        <f>IFERROR(#REF!/GAMSsternCa!AR76,"")</f>
        <v/>
      </c>
      <c r="AT76" s="40" t="str">
        <f>IFERROR(#REF!/GAMSsternCa!AS76,"")</f>
        <v/>
      </c>
      <c r="AU76" s="40" t="str">
        <f>IFERROR(#REF!/GAMSsternCa!AT76,"")</f>
        <v/>
      </c>
      <c r="AV76" s="40" t="str">
        <f>IFERROR(#REF!/GAMSsternCa!AU76,"")</f>
        <v/>
      </c>
      <c r="AW76" s="40" t="str">
        <f>IFERROR(#REF!/GAMSsternCa!AV76,"")</f>
        <v/>
      </c>
      <c r="AX76" s="40" t="str">
        <f>IFERROR(#REF!/GAMSsternCa!AW76,"")</f>
        <v/>
      </c>
      <c r="AY76" s="40" t="str">
        <f>IFERROR(#REF!/GAMSsternCa!AX76,"")</f>
        <v/>
      </c>
      <c r="AZ76" s="40" t="str">
        <f>IFERROR(#REF!/GAMSsternCa!AY76,"")</f>
        <v/>
      </c>
      <c r="BA76" s="40" t="str">
        <f>IFERROR(#REF!/GAMSsternCa!AZ76,"")</f>
        <v/>
      </c>
      <c r="BB76" s="40" t="str">
        <f>IFERROR(#REF!/GAMSsternCa!BA76,"")</f>
        <v/>
      </c>
      <c r="BC76" s="40" t="str">
        <f>IFERROR(#REF!/GAMSsternCa!BB76,"")</f>
        <v/>
      </c>
      <c r="BD76" s="40" t="str">
        <f>IFERROR(#REF!/GAMSsternCa!BC76,"")</f>
        <v/>
      </c>
      <c r="BE76" s="40" t="str">
        <f>IFERROR(#REF!/GAMSsternCa!BD76,"")</f>
        <v/>
      </c>
      <c r="BF76" s="40" t="str">
        <f>IFERROR(#REF!/GAMSsternCa!BE76,"")</f>
        <v/>
      </c>
      <c r="BG76" s="40" t="str">
        <f>IFERROR(#REF!/GAMSsternCa!BF76,"")</f>
        <v/>
      </c>
      <c r="BH76" s="40" t="str">
        <f>IFERROR(#REF!/GAMSsternCa!BG76,"")</f>
        <v/>
      </c>
      <c r="BI76" s="40" t="str">
        <f>IFERROR(#REF!/GAMSsternCa!BH76,"")</f>
        <v/>
      </c>
      <c r="BJ76" s="40" t="str">
        <f>IFERROR(#REF!/GAMSsternCa!BI76,"")</f>
        <v/>
      </c>
    </row>
    <row r="77" spans="1:62" x14ac:dyDescent="0.1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IFERROR(#REF!/GAMSsternCa!B77,"")</f>
        <v/>
      </c>
      <c r="D77" s="40" t="str">
        <f>IFERROR(#REF!/GAMSsternCa!C77,"")</f>
        <v/>
      </c>
      <c r="E77" s="40" t="str">
        <f>IFERROR(#REF!/GAMSsternCa!D77,"")</f>
        <v/>
      </c>
      <c r="F77" s="40" t="str">
        <f>IFERROR(#REF!/GAMSsternCa!E77,"")</f>
        <v/>
      </c>
      <c r="G77" s="40" t="str">
        <f>IFERROR(#REF!/GAMSsternCa!F77,"")</f>
        <v/>
      </c>
      <c r="H77" s="40" t="str">
        <f>IFERROR(#REF!/GAMSsternCa!G77,"")</f>
        <v/>
      </c>
      <c r="I77" s="40" t="str">
        <f>IFERROR(#REF!/GAMSsternCa!H77,"")</f>
        <v/>
      </c>
      <c r="J77" s="40" t="str">
        <f>IFERROR(#REF!/GAMSsternCa!I77,"")</f>
        <v/>
      </c>
      <c r="K77" s="40" t="str">
        <f>IFERROR(#REF!/GAMSsternCa!J77,"")</f>
        <v/>
      </c>
      <c r="L77" s="40" t="str">
        <f>IFERROR(#REF!/GAMSsternCa!K77,"")</f>
        <v/>
      </c>
      <c r="M77" s="40" t="str">
        <f>IFERROR(#REF!/GAMSsternCa!L77,"")</f>
        <v/>
      </c>
      <c r="N77" s="40" t="str">
        <f>IFERROR(#REF!/GAMSsternCa!M77,"")</f>
        <v/>
      </c>
      <c r="O77" s="40" t="str">
        <f>IFERROR(#REF!/GAMSsternCa!N77,"")</f>
        <v/>
      </c>
      <c r="P77" s="40" t="str">
        <f>IFERROR(#REF!/GAMSsternCa!O77,"")</f>
        <v/>
      </c>
      <c r="Q77" s="40" t="str">
        <f>IFERROR(#REF!/GAMSsternCa!P77,"")</f>
        <v/>
      </c>
      <c r="R77" s="40" t="str">
        <f>IFERROR(#REF!/GAMSsternCa!Q77,"")</f>
        <v/>
      </c>
      <c r="S77" s="40" t="str">
        <f>IFERROR(#REF!/GAMSsternCa!R77,"")</f>
        <v/>
      </c>
      <c r="T77" s="40" t="str">
        <f>IFERROR(#REF!/GAMSsternCa!S77,"")</f>
        <v/>
      </c>
      <c r="U77" s="40" t="str">
        <f>IFERROR(#REF!/GAMSsternCa!T77,"")</f>
        <v/>
      </c>
      <c r="V77" s="40" t="str">
        <f>IFERROR(#REF!/GAMSsternCa!U77,"")</f>
        <v/>
      </c>
      <c r="W77" s="40" t="str">
        <f>IFERROR(#REF!/GAMSsternCa!V77,"")</f>
        <v/>
      </c>
      <c r="X77" s="40" t="str">
        <f>IFERROR(#REF!/GAMSsternCa!W77,"")</f>
        <v/>
      </c>
      <c r="Y77" s="40" t="str">
        <f>IFERROR(#REF!/GAMSsternCa!X77,"")</f>
        <v/>
      </c>
      <c r="Z77" s="40" t="str">
        <f>IFERROR(#REF!/GAMSsternCa!Y77,"")</f>
        <v/>
      </c>
      <c r="AA77" s="40" t="str">
        <f>IFERROR(#REF!/GAMSsternCa!Z77,"")</f>
        <v/>
      </c>
      <c r="AB77" s="40" t="str">
        <f>IFERROR(#REF!/GAMSsternCa!AA77,"")</f>
        <v/>
      </c>
      <c r="AC77" s="40" t="str">
        <f>IFERROR(#REF!/GAMSsternCa!AB77,"")</f>
        <v/>
      </c>
      <c r="AD77" s="40" t="str">
        <f>IFERROR(#REF!/GAMSsternCa!AC77,"")</f>
        <v/>
      </c>
      <c r="AE77" s="40" t="str">
        <f>IFERROR(#REF!/GAMSsternCa!AD77,"")</f>
        <v/>
      </c>
      <c r="AF77" s="40" t="str">
        <f>IFERROR(#REF!/GAMSsternCa!AE77,"")</f>
        <v/>
      </c>
      <c r="AG77" s="40" t="str">
        <f>IFERROR(#REF!/GAMSsternCa!AF77,"")</f>
        <v/>
      </c>
      <c r="AH77" s="40" t="str">
        <f>IFERROR(#REF!/GAMSsternCa!AG77,"")</f>
        <v/>
      </c>
      <c r="AI77" s="40" t="str">
        <f>IFERROR(#REF!/GAMSsternCa!AH77,"")</f>
        <v/>
      </c>
      <c r="AJ77" s="40" t="str">
        <f>IFERROR(#REF!/GAMSsternCa!AI77,"")</f>
        <v/>
      </c>
      <c r="AK77" s="40" t="str">
        <f>IFERROR(#REF!/GAMSsternCa!AJ77,"")</f>
        <v/>
      </c>
      <c r="AL77" s="40" t="str">
        <f>IFERROR(#REF!/GAMSsternCa!AK77,"")</f>
        <v/>
      </c>
      <c r="AM77" s="40" t="str">
        <f>IFERROR(#REF!/GAMSsternCa!AL77,"")</f>
        <v/>
      </c>
      <c r="AN77" s="40" t="str">
        <f>IFERROR(#REF!/GAMSsternCa!AM77,"")</f>
        <v/>
      </c>
      <c r="AO77" s="40" t="str">
        <f>IFERROR(#REF!/GAMSsternCa!AN77,"")</f>
        <v/>
      </c>
      <c r="AP77" s="40" t="str">
        <f>IFERROR(#REF!/GAMSsternCa!AO77,"")</f>
        <v/>
      </c>
      <c r="AQ77" s="40" t="str">
        <f>IFERROR(#REF!/GAMSsternCa!AP77,"")</f>
        <v/>
      </c>
      <c r="AR77" s="40" t="str">
        <f>IFERROR(#REF!/GAMSsternCa!AQ77,"")</f>
        <v/>
      </c>
      <c r="AS77" s="40" t="str">
        <f>IFERROR(#REF!/GAMSsternCa!AR77,"")</f>
        <v/>
      </c>
      <c r="AT77" s="40" t="str">
        <f>IFERROR(#REF!/GAMSsternCa!AS77,"")</f>
        <v/>
      </c>
      <c r="AU77" s="40" t="str">
        <f>IFERROR(#REF!/GAMSsternCa!AT77,"")</f>
        <v/>
      </c>
      <c r="AV77" s="40" t="str">
        <f>IFERROR(#REF!/GAMSsternCa!AU77,"")</f>
        <v/>
      </c>
      <c r="AW77" s="40" t="str">
        <f>IFERROR(#REF!/GAMSsternCa!AV77,"")</f>
        <v/>
      </c>
      <c r="AX77" s="40" t="str">
        <f>IFERROR(#REF!/GAMSsternCa!AW77,"")</f>
        <v/>
      </c>
      <c r="AY77" s="40" t="str">
        <f>IFERROR(#REF!/GAMSsternCa!AX77,"")</f>
        <v/>
      </c>
      <c r="AZ77" s="40" t="str">
        <f>IFERROR(#REF!/GAMSsternCa!AY77,"")</f>
        <v/>
      </c>
      <c r="BA77" s="40" t="str">
        <f>IFERROR(#REF!/GAMSsternCa!AZ77,"")</f>
        <v/>
      </c>
      <c r="BB77" s="40" t="str">
        <f>IFERROR(#REF!/GAMSsternCa!BA77,"")</f>
        <v/>
      </c>
      <c r="BC77" s="40" t="str">
        <f>IFERROR(#REF!/GAMSsternCa!BB77,"")</f>
        <v/>
      </c>
      <c r="BD77" s="40" t="str">
        <f>IFERROR(#REF!/GAMSsternCa!BC77,"")</f>
        <v/>
      </c>
      <c r="BE77" s="40" t="str">
        <f>IFERROR(#REF!/GAMSsternCa!BD77,"")</f>
        <v/>
      </c>
      <c r="BF77" s="40" t="str">
        <f>IFERROR(#REF!/GAMSsternCa!BE77,"")</f>
        <v/>
      </c>
      <c r="BG77" s="40" t="str">
        <f>IFERROR(#REF!/GAMSsternCa!BF77,"")</f>
        <v/>
      </c>
      <c r="BH77" s="40" t="str">
        <f>IFERROR(#REF!/GAMSsternCa!BG77,"")</f>
        <v/>
      </c>
      <c r="BI77" s="40" t="str">
        <f>IFERROR(#REF!/GAMSsternCa!BH77,"")</f>
        <v/>
      </c>
      <c r="BJ77" s="40" t="str">
        <f>IFERROR(#REF!/GAMSsternCa!BI77,"")</f>
        <v/>
      </c>
    </row>
    <row r="78" spans="1:62" x14ac:dyDescent="0.15">
      <c r="A78" t="e">
        <f>#REF!</f>
        <v>#REF!</v>
      </c>
      <c r="B78" t="str">
        <f>GAMSbase!A78</f>
        <v>* CLIMATE MODEL PARAMETERS</v>
      </c>
      <c r="C78" s="40" t="str">
        <f>IFERROR(#REF!/GAMSsternCa!B78,"")</f>
        <v/>
      </c>
      <c r="D78" s="40" t="str">
        <f>IFERROR(#REF!/GAMSsternCa!C78,"")</f>
        <v/>
      </c>
      <c r="E78" s="40" t="str">
        <f>IFERROR(#REF!/GAMSsternCa!D78,"")</f>
        <v/>
      </c>
      <c r="F78" s="40" t="str">
        <f>IFERROR(#REF!/GAMSsternCa!E78,"")</f>
        <v/>
      </c>
      <c r="G78" s="40" t="str">
        <f>IFERROR(#REF!/GAMSsternCa!F78,"")</f>
        <v/>
      </c>
      <c r="H78" s="40" t="str">
        <f>IFERROR(#REF!/GAMSsternCa!G78,"")</f>
        <v/>
      </c>
      <c r="I78" s="40" t="str">
        <f>IFERROR(#REF!/GAMSsternCa!H78,"")</f>
        <v/>
      </c>
      <c r="J78" s="40" t="str">
        <f>IFERROR(#REF!/GAMSsternCa!I78,"")</f>
        <v/>
      </c>
      <c r="K78" s="40" t="str">
        <f>IFERROR(#REF!/GAMSsternCa!J78,"")</f>
        <v/>
      </c>
      <c r="L78" s="40" t="str">
        <f>IFERROR(#REF!/GAMSsternCa!K78,"")</f>
        <v/>
      </c>
      <c r="M78" s="40" t="str">
        <f>IFERROR(#REF!/GAMSsternCa!L78,"")</f>
        <v/>
      </c>
      <c r="N78" s="40" t="str">
        <f>IFERROR(#REF!/GAMSsternCa!M78,"")</f>
        <v/>
      </c>
      <c r="O78" s="40" t="str">
        <f>IFERROR(#REF!/GAMSsternCa!N78,"")</f>
        <v/>
      </c>
      <c r="P78" s="40" t="str">
        <f>IFERROR(#REF!/GAMSsternCa!O78,"")</f>
        <v/>
      </c>
      <c r="Q78" s="40" t="str">
        <f>IFERROR(#REF!/GAMSsternCa!P78,"")</f>
        <v/>
      </c>
      <c r="R78" s="40" t="str">
        <f>IFERROR(#REF!/GAMSsternCa!Q78,"")</f>
        <v/>
      </c>
      <c r="S78" s="40" t="str">
        <f>IFERROR(#REF!/GAMSsternCa!R78,"")</f>
        <v/>
      </c>
      <c r="T78" s="40" t="str">
        <f>IFERROR(#REF!/GAMSsternCa!S78,"")</f>
        <v/>
      </c>
      <c r="U78" s="40" t="str">
        <f>IFERROR(#REF!/GAMSsternCa!T78,"")</f>
        <v/>
      </c>
      <c r="V78" s="40" t="str">
        <f>IFERROR(#REF!/GAMSsternCa!U78,"")</f>
        <v/>
      </c>
      <c r="W78" s="40" t="str">
        <f>IFERROR(#REF!/GAMSsternCa!V78,"")</f>
        <v/>
      </c>
      <c r="X78" s="40" t="str">
        <f>IFERROR(#REF!/GAMSsternCa!W78,"")</f>
        <v/>
      </c>
      <c r="Y78" s="40" t="str">
        <f>IFERROR(#REF!/GAMSsternCa!X78,"")</f>
        <v/>
      </c>
      <c r="Z78" s="40" t="str">
        <f>IFERROR(#REF!/GAMSsternCa!Y78,"")</f>
        <v/>
      </c>
      <c r="AA78" s="40" t="str">
        <f>IFERROR(#REF!/GAMSsternCa!Z78,"")</f>
        <v/>
      </c>
      <c r="AB78" s="40" t="str">
        <f>IFERROR(#REF!/GAMSsternCa!AA78,"")</f>
        <v/>
      </c>
      <c r="AC78" s="40" t="str">
        <f>IFERROR(#REF!/GAMSsternCa!AB78,"")</f>
        <v/>
      </c>
      <c r="AD78" s="40" t="str">
        <f>IFERROR(#REF!/GAMSsternCa!AC78,"")</f>
        <v/>
      </c>
      <c r="AE78" s="40" t="str">
        <f>IFERROR(#REF!/GAMSsternCa!AD78,"")</f>
        <v/>
      </c>
      <c r="AF78" s="40" t="str">
        <f>IFERROR(#REF!/GAMSsternCa!AE78,"")</f>
        <v/>
      </c>
      <c r="AG78" s="40" t="str">
        <f>IFERROR(#REF!/GAMSsternCa!AF78,"")</f>
        <v/>
      </c>
      <c r="AH78" s="40" t="str">
        <f>IFERROR(#REF!/GAMSsternCa!AG78,"")</f>
        <v/>
      </c>
      <c r="AI78" s="40" t="str">
        <f>IFERROR(#REF!/GAMSsternCa!AH78,"")</f>
        <v/>
      </c>
      <c r="AJ78" s="40" t="str">
        <f>IFERROR(#REF!/GAMSsternCa!AI78,"")</f>
        <v/>
      </c>
      <c r="AK78" s="40" t="str">
        <f>IFERROR(#REF!/GAMSsternCa!AJ78,"")</f>
        <v/>
      </c>
      <c r="AL78" s="40" t="str">
        <f>IFERROR(#REF!/GAMSsternCa!AK78,"")</f>
        <v/>
      </c>
      <c r="AM78" s="40" t="str">
        <f>IFERROR(#REF!/GAMSsternCa!AL78,"")</f>
        <v/>
      </c>
      <c r="AN78" s="40" t="str">
        <f>IFERROR(#REF!/GAMSsternCa!AM78,"")</f>
        <v/>
      </c>
      <c r="AO78" s="40" t="str">
        <f>IFERROR(#REF!/GAMSsternCa!AN78,"")</f>
        <v/>
      </c>
      <c r="AP78" s="40" t="str">
        <f>IFERROR(#REF!/GAMSsternCa!AO78,"")</f>
        <v/>
      </c>
      <c r="AQ78" s="40" t="str">
        <f>IFERROR(#REF!/GAMSsternCa!AP78,"")</f>
        <v/>
      </c>
      <c r="AR78" s="40" t="str">
        <f>IFERROR(#REF!/GAMSsternCa!AQ78,"")</f>
        <v/>
      </c>
      <c r="AS78" s="40" t="str">
        <f>IFERROR(#REF!/GAMSsternCa!AR78,"")</f>
        <v/>
      </c>
      <c r="AT78" s="40" t="str">
        <f>IFERROR(#REF!/GAMSsternCa!AS78,"")</f>
        <v/>
      </c>
      <c r="AU78" s="40" t="str">
        <f>IFERROR(#REF!/GAMSsternCa!AT78,"")</f>
        <v/>
      </c>
      <c r="AV78" s="40" t="str">
        <f>IFERROR(#REF!/GAMSsternCa!AU78,"")</f>
        <v/>
      </c>
      <c r="AW78" s="40" t="str">
        <f>IFERROR(#REF!/GAMSsternCa!AV78,"")</f>
        <v/>
      </c>
      <c r="AX78" s="40" t="str">
        <f>IFERROR(#REF!/GAMSsternCa!AW78,"")</f>
        <v/>
      </c>
      <c r="AY78" s="40" t="str">
        <f>IFERROR(#REF!/GAMSsternCa!AX78,"")</f>
        <v/>
      </c>
      <c r="AZ78" s="40" t="str">
        <f>IFERROR(#REF!/GAMSsternCa!AY78,"")</f>
        <v/>
      </c>
      <c r="BA78" s="40" t="str">
        <f>IFERROR(#REF!/GAMSsternCa!AZ78,"")</f>
        <v/>
      </c>
      <c r="BB78" s="40" t="str">
        <f>IFERROR(#REF!/GAMSsternCa!BA78,"")</f>
        <v/>
      </c>
      <c r="BC78" s="40" t="str">
        <f>IFERROR(#REF!/GAMSsternCa!BB78,"")</f>
        <v/>
      </c>
      <c r="BD78" s="40" t="str">
        <f>IFERROR(#REF!/GAMSsternCa!BC78,"")</f>
        <v/>
      </c>
      <c r="BE78" s="40" t="str">
        <f>IFERROR(#REF!/GAMSsternCa!BD78,"")</f>
        <v/>
      </c>
      <c r="BF78" s="40" t="str">
        <f>IFERROR(#REF!/GAMSsternCa!BE78,"")</f>
        <v/>
      </c>
      <c r="BG78" s="40" t="str">
        <f>IFERROR(#REF!/GAMSsternCa!BF78,"")</f>
        <v/>
      </c>
      <c r="BH78" s="40" t="str">
        <f>IFERROR(#REF!/GAMSsternCa!BG78,"")</f>
        <v/>
      </c>
      <c r="BI78" s="40" t="str">
        <f>IFERROR(#REF!/GAMSsternCa!BH78,"")</f>
        <v/>
      </c>
      <c r="BJ78" s="40" t="str">
        <f>IFERROR(#REF!/GAMSsternCa!BI78,"")</f>
        <v/>
      </c>
    </row>
    <row r="79" spans="1:62" x14ac:dyDescent="0.1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IFERROR(#REF!/GAMSsternCa!B79,"")</f>
        <v/>
      </c>
      <c r="D79" s="40" t="str">
        <f>IFERROR(#REF!/GAMSsternCa!C79,"")</f>
        <v/>
      </c>
      <c r="E79" s="40" t="str">
        <f>IFERROR(#REF!/GAMSsternCa!D79,"")</f>
        <v/>
      </c>
      <c r="F79" s="40" t="str">
        <f>IFERROR(#REF!/GAMSsternCa!E79,"")</f>
        <v/>
      </c>
      <c r="G79" s="40" t="str">
        <f>IFERROR(#REF!/GAMSsternCa!F79,"")</f>
        <v/>
      </c>
      <c r="H79" s="40" t="str">
        <f>IFERROR(#REF!/GAMSsternCa!G79,"")</f>
        <v/>
      </c>
      <c r="I79" s="40" t="str">
        <f>IFERROR(#REF!/GAMSsternCa!H79,"")</f>
        <v/>
      </c>
      <c r="J79" s="40" t="str">
        <f>IFERROR(#REF!/GAMSsternCa!I79,"")</f>
        <v/>
      </c>
      <c r="K79" s="40" t="str">
        <f>IFERROR(#REF!/GAMSsternCa!J79,"")</f>
        <v/>
      </c>
      <c r="L79" s="40" t="str">
        <f>IFERROR(#REF!/GAMSsternCa!K79,"")</f>
        <v/>
      </c>
      <c r="M79" s="40" t="str">
        <f>IFERROR(#REF!/GAMSsternCa!L79,"")</f>
        <v/>
      </c>
      <c r="N79" s="40" t="str">
        <f>IFERROR(#REF!/GAMSsternCa!M79,"")</f>
        <v/>
      </c>
      <c r="O79" s="40" t="str">
        <f>IFERROR(#REF!/GAMSsternCa!N79,"")</f>
        <v/>
      </c>
      <c r="P79" s="40" t="str">
        <f>IFERROR(#REF!/GAMSsternCa!O79,"")</f>
        <v/>
      </c>
      <c r="Q79" s="40" t="str">
        <f>IFERROR(#REF!/GAMSsternCa!P79,"")</f>
        <v/>
      </c>
      <c r="R79" s="40" t="str">
        <f>IFERROR(#REF!/GAMSsternCa!Q79,"")</f>
        <v/>
      </c>
      <c r="S79" s="40" t="str">
        <f>IFERROR(#REF!/GAMSsternCa!R79,"")</f>
        <v/>
      </c>
      <c r="T79" s="40" t="str">
        <f>IFERROR(#REF!/GAMSsternCa!S79,"")</f>
        <v/>
      </c>
      <c r="U79" s="40" t="str">
        <f>IFERROR(#REF!/GAMSsternCa!T79,"")</f>
        <v/>
      </c>
      <c r="V79" s="40" t="str">
        <f>IFERROR(#REF!/GAMSsternCa!U79,"")</f>
        <v/>
      </c>
      <c r="W79" s="40" t="str">
        <f>IFERROR(#REF!/GAMSsternCa!V79,"")</f>
        <v/>
      </c>
      <c r="X79" s="40" t="str">
        <f>IFERROR(#REF!/GAMSsternCa!W79,"")</f>
        <v/>
      </c>
      <c r="Y79" s="40" t="str">
        <f>IFERROR(#REF!/GAMSsternCa!X79,"")</f>
        <v/>
      </c>
      <c r="Z79" s="40" t="str">
        <f>IFERROR(#REF!/GAMSsternCa!Y79,"")</f>
        <v/>
      </c>
      <c r="AA79" s="40" t="str">
        <f>IFERROR(#REF!/GAMSsternCa!Z79,"")</f>
        <v/>
      </c>
      <c r="AB79" s="40" t="str">
        <f>IFERROR(#REF!/GAMSsternCa!AA79,"")</f>
        <v/>
      </c>
      <c r="AC79" s="40" t="str">
        <f>IFERROR(#REF!/GAMSsternCa!AB79,"")</f>
        <v/>
      </c>
      <c r="AD79" s="40" t="str">
        <f>IFERROR(#REF!/GAMSsternCa!AC79,"")</f>
        <v/>
      </c>
      <c r="AE79" s="40" t="str">
        <f>IFERROR(#REF!/GAMSsternCa!AD79,"")</f>
        <v/>
      </c>
      <c r="AF79" s="40" t="str">
        <f>IFERROR(#REF!/GAMSsternCa!AE79,"")</f>
        <v/>
      </c>
      <c r="AG79" s="40" t="str">
        <f>IFERROR(#REF!/GAMSsternCa!AF79,"")</f>
        <v/>
      </c>
      <c r="AH79" s="40" t="str">
        <f>IFERROR(#REF!/GAMSsternCa!AG79,"")</f>
        <v/>
      </c>
      <c r="AI79" s="40" t="str">
        <f>IFERROR(#REF!/GAMSsternCa!AH79,"")</f>
        <v/>
      </c>
      <c r="AJ79" s="40" t="str">
        <f>IFERROR(#REF!/GAMSsternCa!AI79,"")</f>
        <v/>
      </c>
      <c r="AK79" s="40" t="str">
        <f>IFERROR(#REF!/GAMSsternCa!AJ79,"")</f>
        <v/>
      </c>
      <c r="AL79" s="40" t="str">
        <f>IFERROR(#REF!/GAMSsternCa!AK79,"")</f>
        <v/>
      </c>
      <c r="AM79" s="40" t="str">
        <f>IFERROR(#REF!/GAMSsternCa!AL79,"")</f>
        <v/>
      </c>
      <c r="AN79" s="40" t="str">
        <f>IFERROR(#REF!/GAMSsternCa!AM79,"")</f>
        <v/>
      </c>
      <c r="AO79" s="40" t="str">
        <f>IFERROR(#REF!/GAMSsternCa!AN79,"")</f>
        <v/>
      </c>
      <c r="AP79" s="40" t="str">
        <f>IFERROR(#REF!/GAMSsternCa!AO79,"")</f>
        <v/>
      </c>
      <c r="AQ79" s="40" t="str">
        <f>IFERROR(#REF!/GAMSsternCa!AP79,"")</f>
        <v/>
      </c>
      <c r="AR79" s="40" t="str">
        <f>IFERROR(#REF!/GAMSsternCa!AQ79,"")</f>
        <v/>
      </c>
      <c r="AS79" s="40" t="str">
        <f>IFERROR(#REF!/GAMSsternCa!AR79,"")</f>
        <v/>
      </c>
      <c r="AT79" s="40" t="str">
        <f>IFERROR(#REF!/GAMSsternCa!AS79,"")</f>
        <v/>
      </c>
      <c r="AU79" s="40" t="str">
        <f>IFERROR(#REF!/GAMSsternCa!AT79,"")</f>
        <v/>
      </c>
      <c r="AV79" s="40" t="str">
        <f>IFERROR(#REF!/GAMSsternCa!AU79,"")</f>
        <v/>
      </c>
      <c r="AW79" s="40" t="str">
        <f>IFERROR(#REF!/GAMSsternCa!AV79,"")</f>
        <v/>
      </c>
      <c r="AX79" s="40" t="str">
        <f>IFERROR(#REF!/GAMSsternCa!AW79,"")</f>
        <v/>
      </c>
      <c r="AY79" s="40" t="str">
        <f>IFERROR(#REF!/GAMSsternCa!AX79,"")</f>
        <v/>
      </c>
      <c r="AZ79" s="40" t="str">
        <f>IFERROR(#REF!/GAMSsternCa!AY79,"")</f>
        <v/>
      </c>
      <c r="BA79" s="40" t="str">
        <f>IFERROR(#REF!/GAMSsternCa!AZ79,"")</f>
        <v/>
      </c>
      <c r="BB79" s="40" t="str">
        <f>IFERROR(#REF!/GAMSsternCa!BA79,"")</f>
        <v/>
      </c>
      <c r="BC79" s="40" t="str">
        <f>IFERROR(#REF!/GAMSsternCa!BB79,"")</f>
        <v/>
      </c>
      <c r="BD79" s="40" t="str">
        <f>IFERROR(#REF!/GAMSsternCa!BC79,"")</f>
        <v/>
      </c>
      <c r="BE79" s="40" t="str">
        <f>IFERROR(#REF!/GAMSsternCa!BD79,"")</f>
        <v/>
      </c>
      <c r="BF79" s="40" t="str">
        <f>IFERROR(#REF!/GAMSsternCa!BE79,"")</f>
        <v/>
      </c>
      <c r="BG79" s="40" t="str">
        <f>IFERROR(#REF!/GAMSsternCa!BF79,"")</f>
        <v/>
      </c>
      <c r="BH79" s="40" t="str">
        <f>IFERROR(#REF!/GAMSsternCa!BG79,"")</f>
        <v/>
      </c>
      <c r="BI79" s="40" t="str">
        <f>IFERROR(#REF!/GAMSsternCa!BH79,"")</f>
        <v/>
      </c>
      <c r="BJ79" s="40" t="str">
        <f>IFERROR(#REF!/GAMSsternCa!BI79,"")</f>
        <v/>
      </c>
    </row>
    <row r="80" spans="1:62" x14ac:dyDescent="0.15">
      <c r="A80" t="e">
        <f>#REF!</f>
        <v>#REF!</v>
      </c>
      <c r="B80" t="str">
        <f>GAMSbase!A80</f>
        <v>Forcings at CO2 doubling (Watts per Meter 2)</v>
      </c>
      <c r="C80" s="40" t="str">
        <f>IFERROR(#REF!/GAMSsternCa!B80,"")</f>
        <v/>
      </c>
      <c r="D80" s="40" t="str">
        <f>IFERROR(#REF!/GAMSsternCa!C80,"")</f>
        <v/>
      </c>
      <c r="E80" s="40" t="str">
        <f>IFERROR(#REF!/GAMSsternCa!D80,"")</f>
        <v/>
      </c>
      <c r="F80" s="40" t="str">
        <f>IFERROR(#REF!/GAMSsternCa!E80,"")</f>
        <v/>
      </c>
      <c r="G80" s="40" t="str">
        <f>IFERROR(#REF!/GAMSsternCa!F80,"")</f>
        <v/>
      </c>
      <c r="H80" s="40" t="str">
        <f>IFERROR(#REF!/GAMSsternCa!G80,"")</f>
        <v/>
      </c>
      <c r="I80" s="40" t="str">
        <f>IFERROR(#REF!/GAMSsternCa!H80,"")</f>
        <v/>
      </c>
      <c r="J80" s="40" t="str">
        <f>IFERROR(#REF!/GAMSsternCa!I80,"")</f>
        <v/>
      </c>
      <c r="K80" s="40" t="str">
        <f>IFERROR(#REF!/GAMSsternCa!J80,"")</f>
        <v/>
      </c>
      <c r="L80" s="40" t="str">
        <f>IFERROR(#REF!/GAMSsternCa!K80,"")</f>
        <v/>
      </c>
      <c r="M80" s="40" t="str">
        <f>IFERROR(#REF!/GAMSsternCa!L80,"")</f>
        <v/>
      </c>
      <c r="N80" s="40" t="str">
        <f>IFERROR(#REF!/GAMSsternCa!M80,"")</f>
        <v/>
      </c>
      <c r="O80" s="40" t="str">
        <f>IFERROR(#REF!/GAMSsternCa!N80,"")</f>
        <v/>
      </c>
      <c r="P80" s="40" t="str">
        <f>IFERROR(#REF!/GAMSsternCa!O80,"")</f>
        <v/>
      </c>
      <c r="Q80" s="40" t="str">
        <f>IFERROR(#REF!/GAMSsternCa!P80,"")</f>
        <v/>
      </c>
      <c r="R80" s="40" t="str">
        <f>IFERROR(#REF!/GAMSsternCa!Q80,"")</f>
        <v/>
      </c>
      <c r="S80" s="40" t="str">
        <f>IFERROR(#REF!/GAMSsternCa!R80,"")</f>
        <v/>
      </c>
      <c r="T80" s="40" t="str">
        <f>IFERROR(#REF!/GAMSsternCa!S80,"")</f>
        <v/>
      </c>
      <c r="U80" s="40" t="str">
        <f>IFERROR(#REF!/GAMSsternCa!T80,"")</f>
        <v/>
      </c>
      <c r="V80" s="40" t="str">
        <f>IFERROR(#REF!/GAMSsternCa!U80,"")</f>
        <v/>
      </c>
      <c r="W80" s="40" t="str">
        <f>IFERROR(#REF!/GAMSsternCa!V80,"")</f>
        <v/>
      </c>
      <c r="X80" s="40" t="str">
        <f>IFERROR(#REF!/GAMSsternCa!W80,"")</f>
        <v/>
      </c>
      <c r="Y80" s="40" t="str">
        <f>IFERROR(#REF!/GAMSsternCa!X80,"")</f>
        <v/>
      </c>
      <c r="Z80" s="40" t="str">
        <f>IFERROR(#REF!/GAMSsternCa!Y80,"")</f>
        <v/>
      </c>
      <c r="AA80" s="40" t="str">
        <f>IFERROR(#REF!/GAMSsternCa!Z80,"")</f>
        <v/>
      </c>
      <c r="AB80" s="40" t="str">
        <f>IFERROR(#REF!/GAMSsternCa!AA80,"")</f>
        <v/>
      </c>
      <c r="AC80" s="40" t="str">
        <f>IFERROR(#REF!/GAMSsternCa!AB80,"")</f>
        <v/>
      </c>
      <c r="AD80" s="40" t="str">
        <f>IFERROR(#REF!/GAMSsternCa!AC80,"")</f>
        <v/>
      </c>
      <c r="AE80" s="40" t="str">
        <f>IFERROR(#REF!/GAMSsternCa!AD80,"")</f>
        <v/>
      </c>
      <c r="AF80" s="40" t="str">
        <f>IFERROR(#REF!/GAMSsternCa!AE80,"")</f>
        <v/>
      </c>
      <c r="AG80" s="40" t="str">
        <f>IFERROR(#REF!/GAMSsternCa!AF80,"")</f>
        <v/>
      </c>
      <c r="AH80" s="40" t="str">
        <f>IFERROR(#REF!/GAMSsternCa!AG80,"")</f>
        <v/>
      </c>
      <c r="AI80" s="40" t="str">
        <f>IFERROR(#REF!/GAMSsternCa!AH80,"")</f>
        <v/>
      </c>
      <c r="AJ80" s="40" t="str">
        <f>IFERROR(#REF!/GAMSsternCa!AI80,"")</f>
        <v/>
      </c>
      <c r="AK80" s="40" t="str">
        <f>IFERROR(#REF!/GAMSsternCa!AJ80,"")</f>
        <v/>
      </c>
      <c r="AL80" s="40" t="str">
        <f>IFERROR(#REF!/GAMSsternCa!AK80,"")</f>
        <v/>
      </c>
      <c r="AM80" s="40" t="str">
        <f>IFERROR(#REF!/GAMSsternCa!AL80,"")</f>
        <v/>
      </c>
      <c r="AN80" s="40" t="str">
        <f>IFERROR(#REF!/GAMSsternCa!AM80,"")</f>
        <v/>
      </c>
      <c r="AO80" s="40" t="str">
        <f>IFERROR(#REF!/GAMSsternCa!AN80,"")</f>
        <v/>
      </c>
      <c r="AP80" s="40" t="str">
        <f>IFERROR(#REF!/GAMSsternCa!AO80,"")</f>
        <v/>
      </c>
      <c r="AQ80" s="40" t="str">
        <f>IFERROR(#REF!/GAMSsternCa!AP80,"")</f>
        <v/>
      </c>
      <c r="AR80" s="40" t="str">
        <f>IFERROR(#REF!/GAMSsternCa!AQ80,"")</f>
        <v/>
      </c>
      <c r="AS80" s="40" t="str">
        <f>IFERROR(#REF!/GAMSsternCa!AR80,"")</f>
        <v/>
      </c>
      <c r="AT80" s="40" t="str">
        <f>IFERROR(#REF!/GAMSsternCa!AS80,"")</f>
        <v/>
      </c>
      <c r="AU80" s="40" t="str">
        <f>IFERROR(#REF!/GAMSsternCa!AT80,"")</f>
        <v/>
      </c>
      <c r="AV80" s="40" t="str">
        <f>IFERROR(#REF!/GAMSsternCa!AU80,"")</f>
        <v/>
      </c>
      <c r="AW80" s="40" t="str">
        <f>IFERROR(#REF!/GAMSsternCa!AV80,"")</f>
        <v/>
      </c>
      <c r="AX80" s="40" t="str">
        <f>IFERROR(#REF!/GAMSsternCa!AW80,"")</f>
        <v/>
      </c>
      <c r="AY80" s="40" t="str">
        <f>IFERROR(#REF!/GAMSsternCa!AX80,"")</f>
        <v/>
      </c>
      <c r="AZ80" s="40" t="str">
        <f>IFERROR(#REF!/GAMSsternCa!AY80,"")</f>
        <v/>
      </c>
      <c r="BA80" s="40" t="str">
        <f>IFERROR(#REF!/GAMSsternCa!AZ80,"")</f>
        <v/>
      </c>
      <c r="BB80" s="40" t="str">
        <f>IFERROR(#REF!/GAMSsternCa!BA80,"")</f>
        <v/>
      </c>
      <c r="BC80" s="40" t="str">
        <f>IFERROR(#REF!/GAMSsternCa!BB80,"")</f>
        <v/>
      </c>
      <c r="BD80" s="40" t="str">
        <f>IFERROR(#REF!/GAMSsternCa!BC80,"")</f>
        <v/>
      </c>
      <c r="BE80" s="40" t="str">
        <f>IFERROR(#REF!/GAMSsternCa!BD80,"")</f>
        <v/>
      </c>
      <c r="BF80" s="40" t="str">
        <f>IFERROR(#REF!/GAMSsternCa!BE80,"")</f>
        <v/>
      </c>
      <c r="BG80" s="40" t="str">
        <f>IFERROR(#REF!/GAMSsternCa!BF80,"")</f>
        <v/>
      </c>
      <c r="BH80" s="40" t="str">
        <f>IFERROR(#REF!/GAMSsternCa!BG80,"")</f>
        <v/>
      </c>
      <c r="BI80" s="40" t="str">
        <f>IFERROR(#REF!/GAMSsternCa!BH80,"")</f>
        <v/>
      </c>
      <c r="BJ80" s="40" t="str">
        <f>IFERROR(#REF!/GAMSsternCa!BI80,"")</f>
        <v/>
      </c>
    </row>
    <row r="81" spans="1:62" x14ac:dyDescent="0.15">
      <c r="A81" t="e">
        <f>#REF!</f>
        <v>#REF!</v>
      </c>
      <c r="B81" t="str">
        <f>GAMSbase!A81</f>
        <v>* CLIMATE MODULE TRANSITION PARAMETERS</v>
      </c>
      <c r="C81" s="40" t="str">
        <f>IFERROR(#REF!/GAMSsternCa!B81,"")</f>
        <v/>
      </c>
      <c r="D81" s="40" t="str">
        <f>IFERROR(#REF!/GAMSsternCa!C81,"")</f>
        <v/>
      </c>
      <c r="E81" s="40" t="str">
        <f>IFERROR(#REF!/GAMSsternCa!D81,"")</f>
        <v/>
      </c>
      <c r="F81" s="40" t="str">
        <f>IFERROR(#REF!/GAMSsternCa!E81,"")</f>
        <v/>
      </c>
      <c r="G81" s="40" t="str">
        <f>IFERROR(#REF!/GAMSsternCa!F81,"")</f>
        <v/>
      </c>
      <c r="H81" s="40" t="str">
        <f>IFERROR(#REF!/GAMSsternCa!G81,"")</f>
        <v/>
      </c>
      <c r="I81" s="40" t="str">
        <f>IFERROR(#REF!/GAMSsternCa!H81,"")</f>
        <v/>
      </c>
      <c r="J81" s="40" t="str">
        <f>IFERROR(#REF!/GAMSsternCa!I81,"")</f>
        <v/>
      </c>
      <c r="K81" s="40" t="str">
        <f>IFERROR(#REF!/GAMSsternCa!J81,"")</f>
        <v/>
      </c>
      <c r="L81" s="40" t="str">
        <f>IFERROR(#REF!/GAMSsternCa!K81,"")</f>
        <v/>
      </c>
      <c r="M81" s="40" t="str">
        <f>IFERROR(#REF!/GAMSsternCa!L81,"")</f>
        <v/>
      </c>
      <c r="N81" s="40" t="str">
        <f>IFERROR(#REF!/GAMSsternCa!M81,"")</f>
        <v/>
      </c>
      <c r="O81" s="40" t="str">
        <f>IFERROR(#REF!/GAMSsternCa!N81,"")</f>
        <v/>
      </c>
      <c r="P81" s="40" t="str">
        <f>IFERROR(#REF!/GAMSsternCa!O81,"")</f>
        <v/>
      </c>
      <c r="Q81" s="40" t="str">
        <f>IFERROR(#REF!/GAMSsternCa!P81,"")</f>
        <v/>
      </c>
      <c r="R81" s="40" t="str">
        <f>IFERROR(#REF!/GAMSsternCa!Q81,"")</f>
        <v/>
      </c>
      <c r="S81" s="40" t="str">
        <f>IFERROR(#REF!/GAMSsternCa!R81,"")</f>
        <v/>
      </c>
      <c r="T81" s="40" t="str">
        <f>IFERROR(#REF!/GAMSsternCa!S81,"")</f>
        <v/>
      </c>
      <c r="U81" s="40" t="str">
        <f>IFERROR(#REF!/GAMSsternCa!T81,"")</f>
        <v/>
      </c>
      <c r="V81" s="40" t="str">
        <f>IFERROR(#REF!/GAMSsternCa!U81,"")</f>
        <v/>
      </c>
      <c r="W81" s="40" t="str">
        <f>IFERROR(#REF!/GAMSsternCa!V81,"")</f>
        <v/>
      </c>
      <c r="X81" s="40" t="str">
        <f>IFERROR(#REF!/GAMSsternCa!W81,"")</f>
        <v/>
      </c>
      <c r="Y81" s="40" t="str">
        <f>IFERROR(#REF!/GAMSsternCa!X81,"")</f>
        <v/>
      </c>
      <c r="Z81" s="40" t="str">
        <f>IFERROR(#REF!/GAMSsternCa!Y81,"")</f>
        <v/>
      </c>
      <c r="AA81" s="40" t="str">
        <f>IFERROR(#REF!/GAMSsternCa!Z81,"")</f>
        <v/>
      </c>
      <c r="AB81" s="40" t="str">
        <f>IFERROR(#REF!/GAMSsternCa!AA81,"")</f>
        <v/>
      </c>
      <c r="AC81" s="40" t="str">
        <f>IFERROR(#REF!/GAMSsternCa!AB81,"")</f>
        <v/>
      </c>
      <c r="AD81" s="40" t="str">
        <f>IFERROR(#REF!/GAMSsternCa!AC81,"")</f>
        <v/>
      </c>
      <c r="AE81" s="40" t="str">
        <f>IFERROR(#REF!/GAMSsternCa!AD81,"")</f>
        <v/>
      </c>
      <c r="AF81" s="40" t="str">
        <f>IFERROR(#REF!/GAMSsternCa!AE81,"")</f>
        <v/>
      </c>
      <c r="AG81" s="40" t="str">
        <f>IFERROR(#REF!/GAMSsternCa!AF81,"")</f>
        <v/>
      </c>
      <c r="AH81" s="40" t="str">
        <f>IFERROR(#REF!/GAMSsternCa!AG81,"")</f>
        <v/>
      </c>
      <c r="AI81" s="40" t="str">
        <f>IFERROR(#REF!/GAMSsternCa!AH81,"")</f>
        <v/>
      </c>
      <c r="AJ81" s="40" t="str">
        <f>IFERROR(#REF!/GAMSsternCa!AI81,"")</f>
        <v/>
      </c>
      <c r="AK81" s="40" t="str">
        <f>IFERROR(#REF!/GAMSsternCa!AJ81,"")</f>
        <v/>
      </c>
      <c r="AL81" s="40" t="str">
        <f>IFERROR(#REF!/GAMSsternCa!AK81,"")</f>
        <v/>
      </c>
      <c r="AM81" s="40" t="str">
        <f>IFERROR(#REF!/GAMSsternCa!AL81,"")</f>
        <v/>
      </c>
      <c r="AN81" s="40" t="str">
        <f>IFERROR(#REF!/GAMSsternCa!AM81,"")</f>
        <v/>
      </c>
      <c r="AO81" s="40" t="str">
        <f>IFERROR(#REF!/GAMSsternCa!AN81,"")</f>
        <v/>
      </c>
      <c r="AP81" s="40" t="str">
        <f>IFERROR(#REF!/GAMSsternCa!AO81,"")</f>
        <v/>
      </c>
      <c r="AQ81" s="40" t="str">
        <f>IFERROR(#REF!/GAMSsternCa!AP81,"")</f>
        <v/>
      </c>
      <c r="AR81" s="40" t="str">
        <f>IFERROR(#REF!/GAMSsternCa!AQ81,"")</f>
        <v/>
      </c>
      <c r="AS81" s="40" t="str">
        <f>IFERROR(#REF!/GAMSsternCa!AR81,"")</f>
        <v/>
      </c>
      <c r="AT81" s="40" t="str">
        <f>IFERROR(#REF!/GAMSsternCa!AS81,"")</f>
        <v/>
      </c>
      <c r="AU81" s="40" t="str">
        <f>IFERROR(#REF!/GAMSsternCa!AT81,"")</f>
        <v/>
      </c>
      <c r="AV81" s="40" t="str">
        <f>IFERROR(#REF!/GAMSsternCa!AU81,"")</f>
        <v/>
      </c>
      <c r="AW81" s="40" t="str">
        <f>IFERROR(#REF!/GAMSsternCa!AV81,"")</f>
        <v/>
      </c>
      <c r="AX81" s="40" t="str">
        <f>IFERROR(#REF!/GAMSsternCa!AW81,"")</f>
        <v/>
      </c>
      <c r="AY81" s="40" t="str">
        <f>IFERROR(#REF!/GAMSsternCa!AX81,"")</f>
        <v/>
      </c>
      <c r="AZ81" s="40" t="str">
        <f>IFERROR(#REF!/GAMSsternCa!AY81,"")</f>
        <v/>
      </c>
      <c r="BA81" s="40" t="str">
        <f>IFERROR(#REF!/GAMSsternCa!AZ81,"")</f>
        <v/>
      </c>
      <c r="BB81" s="40" t="str">
        <f>IFERROR(#REF!/GAMSsternCa!BA81,"")</f>
        <v/>
      </c>
      <c r="BC81" s="40" t="str">
        <f>IFERROR(#REF!/GAMSsternCa!BB81,"")</f>
        <v/>
      </c>
      <c r="BD81" s="40" t="str">
        <f>IFERROR(#REF!/GAMSsternCa!BC81,"")</f>
        <v/>
      </c>
      <c r="BE81" s="40" t="str">
        <f>IFERROR(#REF!/GAMSsternCa!BD81,"")</f>
        <v/>
      </c>
      <c r="BF81" s="40" t="str">
        <f>IFERROR(#REF!/GAMSsternCa!BE81,"")</f>
        <v/>
      </c>
      <c r="BG81" s="40" t="str">
        <f>IFERROR(#REF!/GAMSsternCa!BF81,"")</f>
        <v/>
      </c>
      <c r="BH81" s="40" t="str">
        <f>IFERROR(#REF!/GAMSsternCa!BG81,"")</f>
        <v/>
      </c>
      <c r="BI81" s="40" t="str">
        <f>IFERROR(#REF!/GAMSsternCa!BH81,"")</f>
        <v/>
      </c>
      <c r="BJ81" s="40" t="str">
        <f>IFERROR(#REF!/GAMSsternCa!BI81,"")</f>
        <v/>
      </c>
    </row>
    <row r="82" spans="1:62" x14ac:dyDescent="0.1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IFERROR(#REF!/GAMSsternCa!B82,"")</f>
        <v/>
      </c>
      <c r="D82" s="40" t="str">
        <f>IFERROR(#REF!/GAMSsternCa!C82,"")</f>
        <v/>
      </c>
      <c r="E82" s="40" t="str">
        <f>IFERROR(#REF!/GAMSsternCa!D82,"")</f>
        <v/>
      </c>
      <c r="F82" s="40" t="str">
        <f>IFERROR(#REF!/GAMSsternCa!E82,"")</f>
        <v/>
      </c>
      <c r="G82" s="40" t="str">
        <f>IFERROR(#REF!/GAMSsternCa!F82,"")</f>
        <v/>
      </c>
      <c r="H82" s="40" t="str">
        <f>IFERROR(#REF!/GAMSsternCa!G82,"")</f>
        <v/>
      </c>
      <c r="I82" s="40" t="str">
        <f>IFERROR(#REF!/GAMSsternCa!H82,"")</f>
        <v/>
      </c>
      <c r="J82" s="40" t="str">
        <f>IFERROR(#REF!/GAMSsternCa!I82,"")</f>
        <v/>
      </c>
      <c r="K82" s="40" t="str">
        <f>IFERROR(#REF!/GAMSsternCa!J82,"")</f>
        <v/>
      </c>
      <c r="L82" s="40" t="str">
        <f>IFERROR(#REF!/GAMSsternCa!K82,"")</f>
        <v/>
      </c>
      <c r="M82" s="40" t="str">
        <f>IFERROR(#REF!/GAMSsternCa!L82,"")</f>
        <v/>
      </c>
      <c r="N82" s="40" t="str">
        <f>IFERROR(#REF!/GAMSsternCa!M82,"")</f>
        <v/>
      </c>
      <c r="O82" s="40" t="str">
        <f>IFERROR(#REF!/GAMSsternCa!N82,"")</f>
        <v/>
      </c>
      <c r="P82" s="40" t="str">
        <f>IFERROR(#REF!/GAMSsternCa!O82,"")</f>
        <v/>
      </c>
      <c r="Q82" s="40" t="str">
        <f>IFERROR(#REF!/GAMSsternCa!P82,"")</f>
        <v/>
      </c>
      <c r="R82" s="40" t="str">
        <f>IFERROR(#REF!/GAMSsternCa!Q82,"")</f>
        <v/>
      </c>
      <c r="S82" s="40" t="str">
        <f>IFERROR(#REF!/GAMSsternCa!R82,"")</f>
        <v/>
      </c>
      <c r="T82" s="40" t="str">
        <f>IFERROR(#REF!/GAMSsternCa!S82,"")</f>
        <v/>
      </c>
      <c r="U82" s="40" t="str">
        <f>IFERROR(#REF!/GAMSsternCa!T82,"")</f>
        <v/>
      </c>
      <c r="V82" s="40" t="str">
        <f>IFERROR(#REF!/GAMSsternCa!U82,"")</f>
        <v/>
      </c>
      <c r="W82" s="40" t="str">
        <f>IFERROR(#REF!/GAMSsternCa!V82,"")</f>
        <v/>
      </c>
      <c r="X82" s="40" t="str">
        <f>IFERROR(#REF!/GAMSsternCa!W82,"")</f>
        <v/>
      </c>
      <c r="Y82" s="40" t="str">
        <f>IFERROR(#REF!/GAMSsternCa!X82,"")</f>
        <v/>
      </c>
      <c r="Z82" s="40" t="str">
        <f>IFERROR(#REF!/GAMSsternCa!Y82,"")</f>
        <v/>
      </c>
      <c r="AA82" s="40" t="str">
        <f>IFERROR(#REF!/GAMSsternCa!Z82,"")</f>
        <v/>
      </c>
      <c r="AB82" s="40" t="str">
        <f>IFERROR(#REF!/GAMSsternCa!AA82,"")</f>
        <v/>
      </c>
      <c r="AC82" s="40" t="str">
        <f>IFERROR(#REF!/GAMSsternCa!AB82,"")</f>
        <v/>
      </c>
      <c r="AD82" s="40" t="str">
        <f>IFERROR(#REF!/GAMSsternCa!AC82,"")</f>
        <v/>
      </c>
      <c r="AE82" s="40" t="str">
        <f>IFERROR(#REF!/GAMSsternCa!AD82,"")</f>
        <v/>
      </c>
      <c r="AF82" s="40" t="str">
        <f>IFERROR(#REF!/GAMSsternCa!AE82,"")</f>
        <v/>
      </c>
      <c r="AG82" s="40" t="str">
        <f>IFERROR(#REF!/GAMSsternCa!AF82,"")</f>
        <v/>
      </c>
      <c r="AH82" s="40" t="str">
        <f>IFERROR(#REF!/GAMSsternCa!AG82,"")</f>
        <v/>
      </c>
      <c r="AI82" s="40" t="str">
        <f>IFERROR(#REF!/GAMSsternCa!AH82,"")</f>
        <v/>
      </c>
      <c r="AJ82" s="40" t="str">
        <f>IFERROR(#REF!/GAMSsternCa!AI82,"")</f>
        <v/>
      </c>
      <c r="AK82" s="40" t="str">
        <f>IFERROR(#REF!/GAMSsternCa!AJ82,"")</f>
        <v/>
      </c>
      <c r="AL82" s="40" t="str">
        <f>IFERROR(#REF!/GAMSsternCa!AK82,"")</f>
        <v/>
      </c>
      <c r="AM82" s="40" t="str">
        <f>IFERROR(#REF!/GAMSsternCa!AL82,"")</f>
        <v/>
      </c>
      <c r="AN82" s="40" t="str">
        <f>IFERROR(#REF!/GAMSsternCa!AM82,"")</f>
        <v/>
      </c>
      <c r="AO82" s="40" t="str">
        <f>IFERROR(#REF!/GAMSsternCa!AN82,"")</f>
        <v/>
      </c>
      <c r="AP82" s="40" t="str">
        <f>IFERROR(#REF!/GAMSsternCa!AO82,"")</f>
        <v/>
      </c>
      <c r="AQ82" s="40" t="str">
        <f>IFERROR(#REF!/GAMSsternCa!AP82,"")</f>
        <v/>
      </c>
      <c r="AR82" s="40" t="str">
        <f>IFERROR(#REF!/GAMSsternCa!AQ82,"")</f>
        <v/>
      </c>
      <c r="AS82" s="40" t="str">
        <f>IFERROR(#REF!/GAMSsternCa!AR82,"")</f>
        <v/>
      </c>
      <c r="AT82" s="40" t="str">
        <f>IFERROR(#REF!/GAMSsternCa!AS82,"")</f>
        <v/>
      </c>
      <c r="AU82" s="40" t="str">
        <f>IFERROR(#REF!/GAMSsternCa!AT82,"")</f>
        <v/>
      </c>
      <c r="AV82" s="40" t="str">
        <f>IFERROR(#REF!/GAMSsternCa!AU82,"")</f>
        <v/>
      </c>
      <c r="AW82" s="40" t="str">
        <f>IFERROR(#REF!/GAMSsternCa!AV82,"")</f>
        <v/>
      </c>
      <c r="AX82" s="40" t="str">
        <f>IFERROR(#REF!/GAMSsternCa!AW82,"")</f>
        <v/>
      </c>
      <c r="AY82" s="40" t="str">
        <f>IFERROR(#REF!/GAMSsternCa!AX82,"")</f>
        <v/>
      </c>
      <c r="AZ82" s="40" t="str">
        <f>IFERROR(#REF!/GAMSsternCa!AY82,"")</f>
        <v/>
      </c>
      <c r="BA82" s="40" t="str">
        <f>IFERROR(#REF!/GAMSsternCa!AZ82,"")</f>
        <v/>
      </c>
      <c r="BB82" s="40" t="str">
        <f>IFERROR(#REF!/GAMSsternCa!BA82,"")</f>
        <v/>
      </c>
      <c r="BC82" s="40" t="str">
        <f>IFERROR(#REF!/GAMSsternCa!BB82,"")</f>
        <v/>
      </c>
      <c r="BD82" s="40" t="str">
        <f>IFERROR(#REF!/GAMSsternCa!BC82,"")</f>
        <v/>
      </c>
      <c r="BE82" s="40" t="str">
        <f>IFERROR(#REF!/GAMSsternCa!BD82,"")</f>
        <v/>
      </c>
      <c r="BF82" s="40" t="str">
        <f>IFERROR(#REF!/GAMSsternCa!BE82,"")</f>
        <v/>
      </c>
      <c r="BG82" s="40" t="str">
        <f>IFERROR(#REF!/GAMSsternCa!BF82,"")</f>
        <v/>
      </c>
      <c r="BH82" s="40" t="str">
        <f>IFERROR(#REF!/GAMSsternCa!BG82,"")</f>
        <v/>
      </c>
      <c r="BI82" s="40" t="str">
        <f>IFERROR(#REF!/GAMSsternCa!BH82,"")</f>
        <v/>
      </c>
      <c r="BJ82" s="40" t="str">
        <f>IFERROR(#REF!/GAMSsternCa!BI82,"")</f>
        <v/>
      </c>
    </row>
    <row r="83" spans="1:62" x14ac:dyDescent="0.15">
      <c r="A83" t="e">
        <f>#REF!</f>
        <v>#REF!</v>
      </c>
      <c r="B83" t="str">
        <f>GAMSbase!A83</f>
        <v>Coefficient of Heat Loss from Atmosphere to Oceans</v>
      </c>
      <c r="C83" s="40" t="str">
        <f>IFERROR(#REF!/GAMSsternCa!B83,"")</f>
        <v/>
      </c>
      <c r="D83" s="40" t="str">
        <f>IFERROR(#REF!/GAMSsternCa!C83,"")</f>
        <v/>
      </c>
      <c r="E83" s="40" t="str">
        <f>IFERROR(#REF!/GAMSsternCa!D83,"")</f>
        <v/>
      </c>
      <c r="F83" s="40" t="str">
        <f>IFERROR(#REF!/GAMSsternCa!E83,"")</f>
        <v/>
      </c>
      <c r="G83" s="40" t="str">
        <f>IFERROR(#REF!/GAMSsternCa!F83,"")</f>
        <v/>
      </c>
      <c r="H83" s="40" t="str">
        <f>IFERROR(#REF!/GAMSsternCa!G83,"")</f>
        <v/>
      </c>
      <c r="I83" s="40" t="str">
        <f>IFERROR(#REF!/GAMSsternCa!H83,"")</f>
        <v/>
      </c>
      <c r="J83" s="40" t="str">
        <f>IFERROR(#REF!/GAMSsternCa!I83,"")</f>
        <v/>
      </c>
      <c r="K83" s="40" t="str">
        <f>IFERROR(#REF!/GAMSsternCa!J83,"")</f>
        <v/>
      </c>
      <c r="L83" s="40" t="str">
        <f>IFERROR(#REF!/GAMSsternCa!K83,"")</f>
        <v/>
      </c>
      <c r="M83" s="40" t="str">
        <f>IFERROR(#REF!/GAMSsternCa!L83,"")</f>
        <v/>
      </c>
      <c r="N83" s="40" t="str">
        <f>IFERROR(#REF!/GAMSsternCa!M83,"")</f>
        <v/>
      </c>
      <c r="O83" s="40" t="str">
        <f>IFERROR(#REF!/GAMSsternCa!N83,"")</f>
        <v/>
      </c>
      <c r="P83" s="40" t="str">
        <f>IFERROR(#REF!/GAMSsternCa!O83,"")</f>
        <v/>
      </c>
      <c r="Q83" s="40" t="str">
        <f>IFERROR(#REF!/GAMSsternCa!P83,"")</f>
        <v/>
      </c>
      <c r="R83" s="40" t="str">
        <f>IFERROR(#REF!/GAMSsternCa!Q83,"")</f>
        <v/>
      </c>
      <c r="S83" s="40" t="str">
        <f>IFERROR(#REF!/GAMSsternCa!R83,"")</f>
        <v/>
      </c>
      <c r="T83" s="40" t="str">
        <f>IFERROR(#REF!/GAMSsternCa!S83,"")</f>
        <v/>
      </c>
      <c r="U83" s="40" t="str">
        <f>IFERROR(#REF!/GAMSsternCa!T83,"")</f>
        <v/>
      </c>
      <c r="V83" s="40" t="str">
        <f>IFERROR(#REF!/GAMSsternCa!U83,"")</f>
        <v/>
      </c>
      <c r="W83" s="40" t="str">
        <f>IFERROR(#REF!/GAMSsternCa!V83,"")</f>
        <v/>
      </c>
      <c r="X83" s="40" t="str">
        <f>IFERROR(#REF!/GAMSsternCa!W83,"")</f>
        <v/>
      </c>
      <c r="Y83" s="40" t="str">
        <f>IFERROR(#REF!/GAMSsternCa!X83,"")</f>
        <v/>
      </c>
      <c r="Z83" s="40" t="str">
        <f>IFERROR(#REF!/GAMSsternCa!Y83,"")</f>
        <v/>
      </c>
      <c r="AA83" s="40" t="str">
        <f>IFERROR(#REF!/GAMSsternCa!Z83,"")</f>
        <v/>
      </c>
      <c r="AB83" s="40" t="str">
        <f>IFERROR(#REF!/GAMSsternCa!AA83,"")</f>
        <v/>
      </c>
      <c r="AC83" s="40" t="str">
        <f>IFERROR(#REF!/GAMSsternCa!AB83,"")</f>
        <v/>
      </c>
      <c r="AD83" s="40" t="str">
        <f>IFERROR(#REF!/GAMSsternCa!AC83,"")</f>
        <v/>
      </c>
      <c r="AE83" s="40" t="str">
        <f>IFERROR(#REF!/GAMSsternCa!AD83,"")</f>
        <v/>
      </c>
      <c r="AF83" s="40" t="str">
        <f>IFERROR(#REF!/GAMSsternCa!AE83,"")</f>
        <v/>
      </c>
      <c r="AG83" s="40" t="str">
        <f>IFERROR(#REF!/GAMSsternCa!AF83,"")</f>
        <v/>
      </c>
      <c r="AH83" s="40" t="str">
        <f>IFERROR(#REF!/GAMSsternCa!AG83,"")</f>
        <v/>
      </c>
      <c r="AI83" s="40" t="str">
        <f>IFERROR(#REF!/GAMSsternCa!AH83,"")</f>
        <v/>
      </c>
      <c r="AJ83" s="40" t="str">
        <f>IFERROR(#REF!/GAMSsternCa!AI83,"")</f>
        <v/>
      </c>
      <c r="AK83" s="40" t="str">
        <f>IFERROR(#REF!/GAMSsternCa!AJ83,"")</f>
        <v/>
      </c>
      <c r="AL83" s="40" t="str">
        <f>IFERROR(#REF!/GAMSsternCa!AK83,"")</f>
        <v/>
      </c>
      <c r="AM83" s="40" t="str">
        <f>IFERROR(#REF!/GAMSsternCa!AL83,"")</f>
        <v/>
      </c>
      <c r="AN83" s="40" t="str">
        <f>IFERROR(#REF!/GAMSsternCa!AM83,"")</f>
        <v/>
      </c>
      <c r="AO83" s="40" t="str">
        <f>IFERROR(#REF!/GAMSsternCa!AN83,"")</f>
        <v/>
      </c>
      <c r="AP83" s="40" t="str">
        <f>IFERROR(#REF!/GAMSsternCa!AO83,"")</f>
        <v/>
      </c>
      <c r="AQ83" s="40" t="str">
        <f>IFERROR(#REF!/GAMSsternCa!AP83,"")</f>
        <v/>
      </c>
      <c r="AR83" s="40" t="str">
        <f>IFERROR(#REF!/GAMSsternCa!AQ83,"")</f>
        <v/>
      </c>
      <c r="AS83" s="40" t="str">
        <f>IFERROR(#REF!/GAMSsternCa!AR83,"")</f>
        <v/>
      </c>
      <c r="AT83" s="40" t="str">
        <f>IFERROR(#REF!/GAMSsternCa!AS83,"")</f>
        <v/>
      </c>
      <c r="AU83" s="40" t="str">
        <f>IFERROR(#REF!/GAMSsternCa!AT83,"")</f>
        <v/>
      </c>
      <c r="AV83" s="40" t="str">
        <f>IFERROR(#REF!/GAMSsternCa!AU83,"")</f>
        <v/>
      </c>
      <c r="AW83" s="40" t="str">
        <f>IFERROR(#REF!/GAMSsternCa!AV83,"")</f>
        <v/>
      </c>
      <c r="AX83" s="40" t="str">
        <f>IFERROR(#REF!/GAMSsternCa!AW83,"")</f>
        <v/>
      </c>
      <c r="AY83" s="40" t="str">
        <f>IFERROR(#REF!/GAMSsternCa!AX83,"")</f>
        <v/>
      </c>
      <c r="AZ83" s="40" t="str">
        <f>IFERROR(#REF!/GAMSsternCa!AY83,"")</f>
        <v/>
      </c>
      <c r="BA83" s="40" t="str">
        <f>IFERROR(#REF!/GAMSsternCa!AZ83,"")</f>
        <v/>
      </c>
      <c r="BB83" s="40" t="str">
        <f>IFERROR(#REF!/GAMSsternCa!BA83,"")</f>
        <v/>
      </c>
      <c r="BC83" s="40" t="str">
        <f>IFERROR(#REF!/GAMSsternCa!BB83,"")</f>
        <v/>
      </c>
      <c r="BD83" s="40" t="str">
        <f>IFERROR(#REF!/GAMSsternCa!BC83,"")</f>
        <v/>
      </c>
      <c r="BE83" s="40" t="str">
        <f>IFERROR(#REF!/GAMSsternCa!BD83,"")</f>
        <v/>
      </c>
      <c r="BF83" s="40" t="str">
        <f>IFERROR(#REF!/GAMSsternCa!BE83,"")</f>
        <v/>
      </c>
      <c r="BG83" s="40" t="str">
        <f>IFERROR(#REF!/GAMSsternCa!BF83,"")</f>
        <v/>
      </c>
      <c r="BH83" s="40" t="str">
        <f>IFERROR(#REF!/GAMSsternCa!BG83,"")</f>
        <v/>
      </c>
      <c r="BI83" s="40" t="str">
        <f>IFERROR(#REF!/GAMSsternCa!BH83,"")</f>
        <v/>
      </c>
      <c r="BJ83" s="40" t="str">
        <f>IFERROR(#REF!/GAMSsternCa!BI83,"")</f>
        <v/>
      </c>
    </row>
    <row r="84" spans="1:62" x14ac:dyDescent="0.15">
      <c r="A84" t="e">
        <f>#REF!</f>
        <v>#REF!</v>
      </c>
      <c r="B84" t="str">
        <f>GAMSbase!A84</f>
        <v>Coefficient of Heat Gain by Deep Oceans</v>
      </c>
      <c r="C84" s="40" t="str">
        <f>IFERROR(#REF!/GAMSsternCa!B84,"")</f>
        <v/>
      </c>
      <c r="D84" s="40" t="str">
        <f>IFERROR(#REF!/GAMSsternCa!C84,"")</f>
        <v/>
      </c>
      <c r="E84" s="40" t="str">
        <f>IFERROR(#REF!/GAMSsternCa!D84,"")</f>
        <v/>
      </c>
      <c r="F84" s="40" t="str">
        <f>IFERROR(#REF!/GAMSsternCa!E84,"")</f>
        <v/>
      </c>
      <c r="G84" s="40" t="str">
        <f>IFERROR(#REF!/GAMSsternCa!F84,"")</f>
        <v/>
      </c>
      <c r="H84" s="40" t="str">
        <f>IFERROR(#REF!/GAMSsternCa!G84,"")</f>
        <v/>
      </c>
      <c r="I84" s="40" t="str">
        <f>IFERROR(#REF!/GAMSsternCa!H84,"")</f>
        <v/>
      </c>
      <c r="J84" s="40" t="str">
        <f>IFERROR(#REF!/GAMSsternCa!I84,"")</f>
        <v/>
      </c>
      <c r="K84" s="40" t="str">
        <f>IFERROR(#REF!/GAMSsternCa!J84,"")</f>
        <v/>
      </c>
      <c r="L84" s="40" t="str">
        <f>IFERROR(#REF!/GAMSsternCa!K84,"")</f>
        <v/>
      </c>
      <c r="M84" s="40" t="str">
        <f>IFERROR(#REF!/GAMSsternCa!L84,"")</f>
        <v/>
      </c>
      <c r="N84" s="40" t="str">
        <f>IFERROR(#REF!/GAMSsternCa!M84,"")</f>
        <v/>
      </c>
      <c r="O84" s="40" t="str">
        <f>IFERROR(#REF!/GAMSsternCa!N84,"")</f>
        <v/>
      </c>
      <c r="P84" s="40" t="str">
        <f>IFERROR(#REF!/GAMSsternCa!O84,"")</f>
        <v/>
      </c>
      <c r="Q84" s="40" t="str">
        <f>IFERROR(#REF!/GAMSsternCa!P84,"")</f>
        <v/>
      </c>
      <c r="R84" s="40" t="str">
        <f>IFERROR(#REF!/GAMSsternCa!Q84,"")</f>
        <v/>
      </c>
      <c r="S84" s="40" t="str">
        <f>IFERROR(#REF!/GAMSsternCa!R84,"")</f>
        <v/>
      </c>
      <c r="T84" s="40" t="str">
        <f>IFERROR(#REF!/GAMSsternCa!S84,"")</f>
        <v/>
      </c>
      <c r="U84" s="40" t="str">
        <f>IFERROR(#REF!/GAMSsternCa!T84,"")</f>
        <v/>
      </c>
      <c r="V84" s="40" t="str">
        <f>IFERROR(#REF!/GAMSsternCa!U84,"")</f>
        <v/>
      </c>
      <c r="W84" s="40" t="str">
        <f>IFERROR(#REF!/GAMSsternCa!V84,"")</f>
        <v/>
      </c>
      <c r="X84" s="40" t="str">
        <f>IFERROR(#REF!/GAMSsternCa!W84,"")</f>
        <v/>
      </c>
      <c r="Y84" s="40" t="str">
        <f>IFERROR(#REF!/GAMSsternCa!X84,"")</f>
        <v/>
      </c>
      <c r="Z84" s="40" t="str">
        <f>IFERROR(#REF!/GAMSsternCa!Y84,"")</f>
        <v/>
      </c>
      <c r="AA84" s="40" t="str">
        <f>IFERROR(#REF!/GAMSsternCa!Z84,"")</f>
        <v/>
      </c>
      <c r="AB84" s="40" t="str">
        <f>IFERROR(#REF!/GAMSsternCa!AA84,"")</f>
        <v/>
      </c>
      <c r="AC84" s="40" t="str">
        <f>IFERROR(#REF!/GAMSsternCa!AB84,"")</f>
        <v/>
      </c>
      <c r="AD84" s="40" t="str">
        <f>IFERROR(#REF!/GAMSsternCa!AC84,"")</f>
        <v/>
      </c>
      <c r="AE84" s="40" t="str">
        <f>IFERROR(#REF!/GAMSsternCa!AD84,"")</f>
        <v/>
      </c>
      <c r="AF84" s="40" t="str">
        <f>IFERROR(#REF!/GAMSsternCa!AE84,"")</f>
        <v/>
      </c>
      <c r="AG84" s="40" t="str">
        <f>IFERROR(#REF!/GAMSsternCa!AF84,"")</f>
        <v/>
      </c>
      <c r="AH84" s="40" t="str">
        <f>IFERROR(#REF!/GAMSsternCa!AG84,"")</f>
        <v/>
      </c>
      <c r="AI84" s="40" t="str">
        <f>IFERROR(#REF!/GAMSsternCa!AH84,"")</f>
        <v/>
      </c>
      <c r="AJ84" s="40" t="str">
        <f>IFERROR(#REF!/GAMSsternCa!AI84,"")</f>
        <v/>
      </c>
      <c r="AK84" s="40" t="str">
        <f>IFERROR(#REF!/GAMSsternCa!AJ84,"")</f>
        <v/>
      </c>
      <c r="AL84" s="40" t="str">
        <f>IFERROR(#REF!/GAMSsternCa!AK84,"")</f>
        <v/>
      </c>
      <c r="AM84" s="40" t="str">
        <f>IFERROR(#REF!/GAMSsternCa!AL84,"")</f>
        <v/>
      </c>
      <c r="AN84" s="40" t="str">
        <f>IFERROR(#REF!/GAMSsternCa!AM84,"")</f>
        <v/>
      </c>
      <c r="AO84" s="40" t="str">
        <f>IFERROR(#REF!/GAMSsternCa!AN84,"")</f>
        <v/>
      </c>
      <c r="AP84" s="40" t="str">
        <f>IFERROR(#REF!/GAMSsternCa!AO84,"")</f>
        <v/>
      </c>
      <c r="AQ84" s="40" t="str">
        <f>IFERROR(#REF!/GAMSsternCa!AP84,"")</f>
        <v/>
      </c>
      <c r="AR84" s="40" t="str">
        <f>IFERROR(#REF!/GAMSsternCa!AQ84,"")</f>
        <v/>
      </c>
      <c r="AS84" s="40" t="str">
        <f>IFERROR(#REF!/GAMSsternCa!AR84,"")</f>
        <v/>
      </c>
      <c r="AT84" s="40" t="str">
        <f>IFERROR(#REF!/GAMSsternCa!AS84,"")</f>
        <v/>
      </c>
      <c r="AU84" s="40" t="str">
        <f>IFERROR(#REF!/GAMSsternCa!AT84,"")</f>
        <v/>
      </c>
      <c r="AV84" s="40" t="str">
        <f>IFERROR(#REF!/GAMSsternCa!AU84,"")</f>
        <v/>
      </c>
      <c r="AW84" s="40" t="str">
        <f>IFERROR(#REF!/GAMSsternCa!AV84,"")</f>
        <v/>
      </c>
      <c r="AX84" s="40" t="str">
        <f>IFERROR(#REF!/GAMSsternCa!AW84,"")</f>
        <v/>
      </c>
      <c r="AY84" s="40" t="str">
        <f>IFERROR(#REF!/GAMSsternCa!AX84,"")</f>
        <v/>
      </c>
      <c r="AZ84" s="40" t="str">
        <f>IFERROR(#REF!/GAMSsternCa!AY84,"")</f>
        <v/>
      </c>
      <c r="BA84" s="40" t="str">
        <f>IFERROR(#REF!/GAMSsternCa!AZ84,"")</f>
        <v/>
      </c>
      <c r="BB84" s="40" t="str">
        <f>IFERROR(#REF!/GAMSsternCa!BA84,"")</f>
        <v/>
      </c>
      <c r="BC84" s="40" t="str">
        <f>IFERROR(#REF!/GAMSsternCa!BB84,"")</f>
        <v/>
      </c>
      <c r="BD84" s="40" t="str">
        <f>IFERROR(#REF!/GAMSsternCa!BC84,"")</f>
        <v/>
      </c>
      <c r="BE84" s="40" t="str">
        <f>IFERROR(#REF!/GAMSsternCa!BD84,"")</f>
        <v/>
      </c>
      <c r="BF84" s="40" t="str">
        <f>IFERROR(#REF!/GAMSsternCa!BE84,"")</f>
        <v/>
      </c>
      <c r="BG84" s="40" t="str">
        <f>IFERROR(#REF!/GAMSsternCa!BF84,"")</f>
        <v/>
      </c>
      <c r="BH84" s="40" t="str">
        <f>IFERROR(#REF!/GAMSsternCa!BG84,"")</f>
        <v/>
      </c>
      <c r="BI84" s="40" t="str">
        <f>IFERROR(#REF!/GAMSsternCa!BH84,"")</f>
        <v/>
      </c>
      <c r="BJ84" s="40" t="str">
        <f>IFERROR(#REF!/GAMSsternCa!BI84,"")</f>
        <v/>
      </c>
    </row>
    <row r="85" spans="1:62" x14ac:dyDescent="0.15">
      <c r="A85" t="e">
        <f>#REF!</f>
        <v>#REF!</v>
      </c>
      <c r="B85" t="str">
        <f>GAMSbase!A85</f>
        <v>** Global Environmental Variables</v>
      </c>
      <c r="C85" s="40" t="str">
        <f>IFERROR(#REF!/GAMSsternCa!B85,"")</f>
        <v/>
      </c>
      <c r="D85" s="40" t="str">
        <f>IFERROR(#REF!/GAMSsternCa!C85,"")</f>
        <v/>
      </c>
      <c r="E85" s="40" t="str">
        <f>IFERROR(#REF!/GAMSsternCa!D85,"")</f>
        <v/>
      </c>
      <c r="F85" s="40" t="str">
        <f>IFERROR(#REF!/GAMSsternCa!E85,"")</f>
        <v/>
      </c>
      <c r="G85" s="40" t="str">
        <f>IFERROR(#REF!/GAMSsternCa!F85,"")</f>
        <v/>
      </c>
      <c r="H85" s="40" t="str">
        <f>IFERROR(#REF!/GAMSsternCa!G85,"")</f>
        <v/>
      </c>
      <c r="I85" s="40" t="str">
        <f>IFERROR(#REF!/GAMSsternCa!H85,"")</f>
        <v/>
      </c>
      <c r="J85" s="40" t="str">
        <f>IFERROR(#REF!/GAMSsternCa!I85,"")</f>
        <v/>
      </c>
      <c r="K85" s="40" t="str">
        <f>IFERROR(#REF!/GAMSsternCa!J85,"")</f>
        <v/>
      </c>
      <c r="L85" s="40" t="str">
        <f>IFERROR(#REF!/GAMSsternCa!K85,"")</f>
        <v/>
      </c>
      <c r="M85" s="40" t="str">
        <f>IFERROR(#REF!/GAMSsternCa!L85,"")</f>
        <v/>
      </c>
      <c r="N85" s="40" t="str">
        <f>IFERROR(#REF!/GAMSsternCa!M85,"")</f>
        <v/>
      </c>
      <c r="O85" s="40" t="str">
        <f>IFERROR(#REF!/GAMSsternCa!N85,"")</f>
        <v/>
      </c>
      <c r="P85" s="40" t="str">
        <f>IFERROR(#REF!/GAMSsternCa!O85,"")</f>
        <v/>
      </c>
      <c r="Q85" s="40" t="str">
        <f>IFERROR(#REF!/GAMSsternCa!P85,"")</f>
        <v/>
      </c>
      <c r="R85" s="40" t="str">
        <f>IFERROR(#REF!/GAMSsternCa!Q85,"")</f>
        <v/>
      </c>
      <c r="S85" s="40" t="str">
        <f>IFERROR(#REF!/GAMSsternCa!R85,"")</f>
        <v/>
      </c>
      <c r="T85" s="40" t="str">
        <f>IFERROR(#REF!/GAMSsternCa!S85,"")</f>
        <v/>
      </c>
      <c r="U85" s="40" t="str">
        <f>IFERROR(#REF!/GAMSsternCa!T85,"")</f>
        <v/>
      </c>
      <c r="V85" s="40" t="str">
        <f>IFERROR(#REF!/GAMSsternCa!U85,"")</f>
        <v/>
      </c>
      <c r="W85" s="40" t="str">
        <f>IFERROR(#REF!/GAMSsternCa!V85,"")</f>
        <v/>
      </c>
      <c r="X85" s="40" t="str">
        <f>IFERROR(#REF!/GAMSsternCa!W85,"")</f>
        <v/>
      </c>
      <c r="Y85" s="40" t="str">
        <f>IFERROR(#REF!/GAMSsternCa!X85,"")</f>
        <v/>
      </c>
      <c r="Z85" s="40" t="str">
        <f>IFERROR(#REF!/GAMSsternCa!Y85,"")</f>
        <v/>
      </c>
      <c r="AA85" s="40" t="str">
        <f>IFERROR(#REF!/GAMSsternCa!Z85,"")</f>
        <v/>
      </c>
      <c r="AB85" s="40" t="str">
        <f>IFERROR(#REF!/GAMSsternCa!AA85,"")</f>
        <v/>
      </c>
      <c r="AC85" s="40" t="str">
        <f>IFERROR(#REF!/GAMSsternCa!AB85,"")</f>
        <v/>
      </c>
      <c r="AD85" s="40" t="str">
        <f>IFERROR(#REF!/GAMSsternCa!AC85,"")</f>
        <v/>
      </c>
      <c r="AE85" s="40" t="str">
        <f>IFERROR(#REF!/GAMSsternCa!AD85,"")</f>
        <v/>
      </c>
      <c r="AF85" s="40" t="str">
        <f>IFERROR(#REF!/GAMSsternCa!AE85,"")</f>
        <v/>
      </c>
      <c r="AG85" s="40" t="str">
        <f>IFERROR(#REF!/GAMSsternCa!AF85,"")</f>
        <v/>
      </c>
      <c r="AH85" s="40" t="str">
        <f>IFERROR(#REF!/GAMSsternCa!AG85,"")</f>
        <v/>
      </c>
      <c r="AI85" s="40" t="str">
        <f>IFERROR(#REF!/GAMSsternCa!AH85,"")</f>
        <v/>
      </c>
      <c r="AJ85" s="40" t="str">
        <f>IFERROR(#REF!/GAMSsternCa!AI85,"")</f>
        <v/>
      </c>
      <c r="AK85" s="40" t="str">
        <f>IFERROR(#REF!/GAMSsternCa!AJ85,"")</f>
        <v/>
      </c>
      <c r="AL85" s="40" t="str">
        <f>IFERROR(#REF!/GAMSsternCa!AK85,"")</f>
        <v/>
      </c>
      <c r="AM85" s="40" t="str">
        <f>IFERROR(#REF!/GAMSsternCa!AL85,"")</f>
        <v/>
      </c>
      <c r="AN85" s="40" t="str">
        <f>IFERROR(#REF!/GAMSsternCa!AM85,"")</f>
        <v/>
      </c>
      <c r="AO85" s="40" t="str">
        <f>IFERROR(#REF!/GAMSsternCa!AN85,"")</f>
        <v/>
      </c>
      <c r="AP85" s="40" t="str">
        <f>IFERROR(#REF!/GAMSsternCa!AO85,"")</f>
        <v/>
      </c>
      <c r="AQ85" s="40" t="str">
        <f>IFERROR(#REF!/GAMSsternCa!AP85,"")</f>
        <v/>
      </c>
      <c r="AR85" s="40" t="str">
        <f>IFERROR(#REF!/GAMSsternCa!AQ85,"")</f>
        <v/>
      </c>
      <c r="AS85" s="40" t="str">
        <f>IFERROR(#REF!/GAMSsternCa!AR85,"")</f>
        <v/>
      </c>
      <c r="AT85" s="40" t="str">
        <f>IFERROR(#REF!/GAMSsternCa!AS85,"")</f>
        <v/>
      </c>
      <c r="AU85" s="40" t="str">
        <f>IFERROR(#REF!/GAMSsternCa!AT85,"")</f>
        <v/>
      </c>
      <c r="AV85" s="40" t="str">
        <f>IFERROR(#REF!/GAMSsternCa!AU85,"")</f>
        <v/>
      </c>
      <c r="AW85" s="40" t="str">
        <f>IFERROR(#REF!/GAMSsternCa!AV85,"")</f>
        <v/>
      </c>
      <c r="AX85" s="40" t="str">
        <f>IFERROR(#REF!/GAMSsternCa!AW85,"")</f>
        <v/>
      </c>
      <c r="AY85" s="40" t="str">
        <f>IFERROR(#REF!/GAMSsternCa!AX85,"")</f>
        <v/>
      </c>
      <c r="AZ85" s="40" t="str">
        <f>IFERROR(#REF!/GAMSsternCa!AY85,"")</f>
        <v/>
      </c>
      <c r="BA85" s="40" t="str">
        <f>IFERROR(#REF!/GAMSsternCa!AZ85,"")</f>
        <v/>
      </c>
      <c r="BB85" s="40" t="str">
        <f>IFERROR(#REF!/GAMSsternCa!BA85,"")</f>
        <v/>
      </c>
      <c r="BC85" s="40" t="str">
        <f>IFERROR(#REF!/GAMSsternCa!BB85,"")</f>
        <v/>
      </c>
      <c r="BD85" s="40" t="str">
        <f>IFERROR(#REF!/GAMSsternCa!BC85,"")</f>
        <v/>
      </c>
      <c r="BE85" s="40" t="str">
        <f>IFERROR(#REF!/GAMSsternCa!BD85,"")</f>
        <v/>
      </c>
      <c r="BF85" s="40" t="str">
        <f>IFERROR(#REF!/GAMSsternCa!BE85,"")</f>
        <v/>
      </c>
      <c r="BG85" s="40" t="str">
        <f>IFERROR(#REF!/GAMSsternCa!BF85,"")</f>
        <v/>
      </c>
      <c r="BH85" s="40" t="str">
        <f>IFERROR(#REF!/GAMSsternCa!BG85,"")</f>
        <v/>
      </c>
      <c r="BI85" s="40" t="str">
        <f>IFERROR(#REF!/GAMSsternCa!BH85,"")</f>
        <v/>
      </c>
      <c r="BJ85" s="40" t="str">
        <f>IFERROR(#REF!/GAMSsternCa!BI85,"")</f>
        <v/>
      </c>
    </row>
    <row r="86" spans="1:62" x14ac:dyDescent="0.15">
      <c r="A86" t="e">
        <f>#REF!</f>
        <v>#REF!</v>
      </c>
      <c r="B86" t="str">
        <f>GAMSbase!A86</f>
        <v>* CARBON CYCLE</v>
      </c>
      <c r="C86" s="40" t="str">
        <f>IFERROR(#REF!/GAMSsternCa!B86,"")</f>
        <v/>
      </c>
      <c r="D86" s="40" t="str">
        <f>IFERROR(#REF!/GAMSsternCa!C86,"")</f>
        <v/>
      </c>
      <c r="E86" s="40" t="str">
        <f>IFERROR(#REF!/GAMSsternCa!D86,"")</f>
        <v/>
      </c>
      <c r="F86" s="40" t="str">
        <f>IFERROR(#REF!/GAMSsternCa!E86,"")</f>
        <v/>
      </c>
      <c r="G86" s="40" t="str">
        <f>IFERROR(#REF!/GAMSsternCa!F86,"")</f>
        <v/>
      </c>
      <c r="H86" s="40" t="str">
        <f>IFERROR(#REF!/GAMSsternCa!G86,"")</f>
        <v/>
      </c>
      <c r="I86" s="40" t="str">
        <f>IFERROR(#REF!/GAMSsternCa!H86,"")</f>
        <v/>
      </c>
      <c r="J86" s="40" t="str">
        <f>IFERROR(#REF!/GAMSsternCa!I86,"")</f>
        <v/>
      </c>
      <c r="K86" s="40" t="str">
        <f>IFERROR(#REF!/GAMSsternCa!J86,"")</f>
        <v/>
      </c>
      <c r="L86" s="40" t="str">
        <f>IFERROR(#REF!/GAMSsternCa!K86,"")</f>
        <v/>
      </c>
      <c r="M86" s="40" t="str">
        <f>IFERROR(#REF!/GAMSsternCa!L86,"")</f>
        <v/>
      </c>
      <c r="N86" s="40" t="str">
        <f>IFERROR(#REF!/GAMSsternCa!M86,"")</f>
        <v/>
      </c>
      <c r="O86" s="40" t="str">
        <f>IFERROR(#REF!/GAMSsternCa!N86,"")</f>
        <v/>
      </c>
      <c r="P86" s="40" t="str">
        <f>IFERROR(#REF!/GAMSsternCa!O86,"")</f>
        <v/>
      </c>
      <c r="Q86" s="40" t="str">
        <f>IFERROR(#REF!/GAMSsternCa!P86,"")</f>
        <v/>
      </c>
      <c r="R86" s="40" t="str">
        <f>IFERROR(#REF!/GAMSsternCa!Q86,"")</f>
        <v/>
      </c>
      <c r="S86" s="40" t="str">
        <f>IFERROR(#REF!/GAMSsternCa!R86,"")</f>
        <v/>
      </c>
      <c r="T86" s="40" t="str">
        <f>IFERROR(#REF!/GAMSsternCa!S86,"")</f>
        <v/>
      </c>
      <c r="U86" s="40" t="str">
        <f>IFERROR(#REF!/GAMSsternCa!T86,"")</f>
        <v/>
      </c>
      <c r="V86" s="40" t="str">
        <f>IFERROR(#REF!/GAMSsternCa!U86,"")</f>
        <v/>
      </c>
      <c r="W86" s="40" t="str">
        <f>IFERROR(#REF!/GAMSsternCa!V86,"")</f>
        <v/>
      </c>
      <c r="X86" s="40" t="str">
        <f>IFERROR(#REF!/GAMSsternCa!W86,"")</f>
        <v/>
      </c>
      <c r="Y86" s="40" t="str">
        <f>IFERROR(#REF!/GAMSsternCa!X86,"")</f>
        <v/>
      </c>
      <c r="Z86" s="40" t="str">
        <f>IFERROR(#REF!/GAMSsternCa!Y86,"")</f>
        <v/>
      </c>
      <c r="AA86" s="40" t="str">
        <f>IFERROR(#REF!/GAMSsternCa!Z86,"")</f>
        <v/>
      </c>
      <c r="AB86" s="40" t="str">
        <f>IFERROR(#REF!/GAMSsternCa!AA86,"")</f>
        <v/>
      </c>
      <c r="AC86" s="40" t="str">
        <f>IFERROR(#REF!/GAMSsternCa!AB86,"")</f>
        <v/>
      </c>
      <c r="AD86" s="40" t="str">
        <f>IFERROR(#REF!/GAMSsternCa!AC86,"")</f>
        <v/>
      </c>
      <c r="AE86" s="40" t="str">
        <f>IFERROR(#REF!/GAMSsternCa!AD86,"")</f>
        <v/>
      </c>
      <c r="AF86" s="40" t="str">
        <f>IFERROR(#REF!/GAMSsternCa!AE86,"")</f>
        <v/>
      </c>
      <c r="AG86" s="40" t="str">
        <f>IFERROR(#REF!/GAMSsternCa!AF86,"")</f>
        <v/>
      </c>
      <c r="AH86" s="40" t="str">
        <f>IFERROR(#REF!/GAMSsternCa!AG86,"")</f>
        <v/>
      </c>
      <c r="AI86" s="40" t="str">
        <f>IFERROR(#REF!/GAMSsternCa!AH86,"")</f>
        <v/>
      </c>
      <c r="AJ86" s="40" t="str">
        <f>IFERROR(#REF!/GAMSsternCa!AI86,"")</f>
        <v/>
      </c>
      <c r="AK86" s="40" t="str">
        <f>IFERROR(#REF!/GAMSsternCa!AJ86,"")</f>
        <v/>
      </c>
      <c r="AL86" s="40" t="str">
        <f>IFERROR(#REF!/GAMSsternCa!AK86,"")</f>
        <v/>
      </c>
      <c r="AM86" s="40" t="str">
        <f>IFERROR(#REF!/GAMSsternCa!AL86,"")</f>
        <v/>
      </c>
      <c r="AN86" s="40" t="str">
        <f>IFERROR(#REF!/GAMSsternCa!AM86,"")</f>
        <v/>
      </c>
      <c r="AO86" s="40" t="str">
        <f>IFERROR(#REF!/GAMSsternCa!AN86,"")</f>
        <v/>
      </c>
      <c r="AP86" s="40" t="str">
        <f>IFERROR(#REF!/GAMSsternCa!AO86,"")</f>
        <v/>
      </c>
      <c r="AQ86" s="40" t="str">
        <f>IFERROR(#REF!/GAMSsternCa!AP86,"")</f>
        <v/>
      </c>
      <c r="AR86" s="40" t="str">
        <f>IFERROR(#REF!/GAMSsternCa!AQ86,"")</f>
        <v/>
      </c>
      <c r="AS86" s="40" t="str">
        <f>IFERROR(#REF!/GAMSsternCa!AR86,"")</f>
        <v/>
      </c>
      <c r="AT86" s="40" t="str">
        <f>IFERROR(#REF!/GAMSsternCa!AS86,"")</f>
        <v/>
      </c>
      <c r="AU86" s="40" t="str">
        <f>IFERROR(#REF!/GAMSsternCa!AT86,"")</f>
        <v/>
      </c>
      <c r="AV86" s="40" t="str">
        <f>IFERROR(#REF!/GAMSsternCa!AU86,"")</f>
        <v/>
      </c>
      <c r="AW86" s="40" t="str">
        <f>IFERROR(#REF!/GAMSsternCa!AV86,"")</f>
        <v/>
      </c>
      <c r="AX86" s="40" t="str">
        <f>IFERROR(#REF!/GAMSsternCa!AW86,"")</f>
        <v/>
      </c>
      <c r="AY86" s="40" t="str">
        <f>IFERROR(#REF!/GAMSsternCa!AX86,"")</f>
        <v/>
      </c>
      <c r="AZ86" s="40" t="str">
        <f>IFERROR(#REF!/GAMSsternCa!AY86,"")</f>
        <v/>
      </c>
      <c r="BA86" s="40" t="str">
        <f>IFERROR(#REF!/GAMSsternCa!AZ86,"")</f>
        <v/>
      </c>
      <c r="BB86" s="40" t="str">
        <f>IFERROR(#REF!/GAMSsternCa!BA86,"")</f>
        <v/>
      </c>
      <c r="BC86" s="40" t="str">
        <f>IFERROR(#REF!/GAMSsternCa!BB86,"")</f>
        <v/>
      </c>
      <c r="BD86" s="40" t="str">
        <f>IFERROR(#REF!/GAMSsternCa!BC86,"")</f>
        <v/>
      </c>
      <c r="BE86" s="40" t="str">
        <f>IFERROR(#REF!/GAMSsternCa!BD86,"")</f>
        <v/>
      </c>
      <c r="BF86" s="40" t="str">
        <f>IFERROR(#REF!/GAMSsternCa!BE86,"")</f>
        <v/>
      </c>
      <c r="BG86" s="40" t="str">
        <f>IFERROR(#REF!/GAMSsternCa!BF86,"")</f>
        <v/>
      </c>
      <c r="BH86" s="40" t="str">
        <f>IFERROR(#REF!/GAMSsternCa!BG86,"")</f>
        <v/>
      </c>
      <c r="BI86" s="40" t="str">
        <f>IFERROR(#REF!/GAMSsternCa!BH86,"")</f>
        <v/>
      </c>
      <c r="BJ86" s="40" t="str">
        <f>IFERROR(#REF!/GAMSsternCa!BI86,"")</f>
        <v/>
      </c>
    </row>
    <row r="87" spans="1:62" x14ac:dyDescent="0.15">
      <c r="A87" t="e">
        <f>#REF!</f>
        <v>#REF!</v>
      </c>
      <c r="B87" t="str">
        <f>GAMSbase!A87</f>
        <v>Atmospheric concentration of carbon (GTC)</v>
      </c>
      <c r="C87" s="40" t="str">
        <f>IFERROR(#REF!/GAMSsternCa!B87,"")</f>
        <v/>
      </c>
      <c r="D87" s="40" t="str">
        <f>IFERROR(#REF!/GAMSsternCa!C87,"")</f>
        <v/>
      </c>
      <c r="E87" s="40" t="str">
        <f>IFERROR(#REF!/GAMSsternCa!D87,"")</f>
        <v/>
      </c>
      <c r="F87" s="40" t="str">
        <f>IFERROR(#REF!/GAMSsternCa!E87,"")</f>
        <v/>
      </c>
      <c r="G87" s="40" t="str">
        <f>IFERROR(#REF!/GAMSsternCa!F87,"")</f>
        <v/>
      </c>
      <c r="H87" s="40" t="str">
        <f>IFERROR(#REF!/GAMSsternCa!G87,"")</f>
        <v/>
      </c>
      <c r="I87" s="40" t="str">
        <f>IFERROR(#REF!/GAMSsternCa!H87,"")</f>
        <v/>
      </c>
      <c r="J87" s="40" t="str">
        <f>IFERROR(#REF!/GAMSsternCa!I87,"")</f>
        <v/>
      </c>
      <c r="K87" s="40" t="str">
        <f>IFERROR(#REF!/GAMSsternCa!J87,"")</f>
        <v/>
      </c>
      <c r="L87" s="40" t="str">
        <f>IFERROR(#REF!/GAMSsternCa!K87,"")</f>
        <v/>
      </c>
      <c r="M87" s="40" t="str">
        <f>IFERROR(#REF!/GAMSsternCa!L87,"")</f>
        <v/>
      </c>
      <c r="N87" s="40" t="str">
        <f>IFERROR(#REF!/GAMSsternCa!M87,"")</f>
        <v/>
      </c>
      <c r="O87" s="40" t="str">
        <f>IFERROR(#REF!/GAMSsternCa!N87,"")</f>
        <v/>
      </c>
      <c r="P87" s="40" t="str">
        <f>IFERROR(#REF!/GAMSsternCa!O87,"")</f>
        <v/>
      </c>
      <c r="Q87" s="40" t="str">
        <f>IFERROR(#REF!/GAMSsternCa!P87,"")</f>
        <v/>
      </c>
      <c r="R87" s="40" t="str">
        <f>IFERROR(#REF!/GAMSsternCa!Q87,"")</f>
        <v/>
      </c>
      <c r="S87" s="40" t="str">
        <f>IFERROR(#REF!/GAMSsternCa!R87,"")</f>
        <v/>
      </c>
      <c r="T87" s="40" t="str">
        <f>IFERROR(#REF!/GAMSsternCa!S87,"")</f>
        <v/>
      </c>
      <c r="U87" s="40" t="str">
        <f>IFERROR(#REF!/GAMSsternCa!T87,"")</f>
        <v/>
      </c>
      <c r="V87" s="40" t="str">
        <f>IFERROR(#REF!/GAMSsternCa!U87,"")</f>
        <v/>
      </c>
      <c r="W87" s="40" t="str">
        <f>IFERROR(#REF!/GAMSsternCa!V87,"")</f>
        <v/>
      </c>
      <c r="X87" s="40" t="str">
        <f>IFERROR(#REF!/GAMSsternCa!W87,"")</f>
        <v/>
      </c>
      <c r="Y87" s="40" t="str">
        <f>IFERROR(#REF!/GAMSsternCa!X87,"")</f>
        <v/>
      </c>
      <c r="Z87" s="40" t="str">
        <f>IFERROR(#REF!/GAMSsternCa!Y87,"")</f>
        <v/>
      </c>
      <c r="AA87" s="40" t="str">
        <f>IFERROR(#REF!/GAMSsternCa!Z87,"")</f>
        <v/>
      </c>
      <c r="AB87" s="40" t="str">
        <f>IFERROR(#REF!/GAMSsternCa!AA87,"")</f>
        <v/>
      </c>
      <c r="AC87" s="40" t="str">
        <f>IFERROR(#REF!/GAMSsternCa!AB87,"")</f>
        <v/>
      </c>
      <c r="AD87" s="40" t="str">
        <f>IFERROR(#REF!/GAMSsternCa!AC87,"")</f>
        <v/>
      </c>
      <c r="AE87" s="40" t="str">
        <f>IFERROR(#REF!/GAMSsternCa!AD87,"")</f>
        <v/>
      </c>
      <c r="AF87" s="40" t="str">
        <f>IFERROR(#REF!/GAMSsternCa!AE87,"")</f>
        <v/>
      </c>
      <c r="AG87" s="40" t="str">
        <f>IFERROR(#REF!/GAMSsternCa!AF87,"")</f>
        <v/>
      </c>
      <c r="AH87" s="40" t="str">
        <f>IFERROR(#REF!/GAMSsternCa!AG87,"")</f>
        <v/>
      </c>
      <c r="AI87" s="40" t="str">
        <f>IFERROR(#REF!/GAMSsternCa!AH87,"")</f>
        <v/>
      </c>
      <c r="AJ87" s="40" t="str">
        <f>IFERROR(#REF!/GAMSsternCa!AI87,"")</f>
        <v/>
      </c>
      <c r="AK87" s="40" t="str">
        <f>IFERROR(#REF!/GAMSsternCa!AJ87,"")</f>
        <v/>
      </c>
      <c r="AL87" s="40" t="str">
        <f>IFERROR(#REF!/GAMSsternCa!AK87,"")</f>
        <v/>
      </c>
      <c r="AM87" s="40" t="str">
        <f>IFERROR(#REF!/GAMSsternCa!AL87,"")</f>
        <v/>
      </c>
      <c r="AN87" s="40" t="str">
        <f>IFERROR(#REF!/GAMSsternCa!AM87,"")</f>
        <v/>
      </c>
      <c r="AO87" s="40" t="str">
        <f>IFERROR(#REF!/GAMSsternCa!AN87,"")</f>
        <v/>
      </c>
      <c r="AP87" s="40" t="str">
        <f>IFERROR(#REF!/GAMSsternCa!AO87,"")</f>
        <v/>
      </c>
      <c r="AQ87" s="40" t="str">
        <f>IFERROR(#REF!/GAMSsternCa!AP87,"")</f>
        <v/>
      </c>
      <c r="AR87" s="40" t="str">
        <f>IFERROR(#REF!/GAMSsternCa!AQ87,"")</f>
        <v/>
      </c>
      <c r="AS87" s="40" t="str">
        <f>IFERROR(#REF!/GAMSsternCa!AR87,"")</f>
        <v/>
      </c>
      <c r="AT87" s="40" t="str">
        <f>IFERROR(#REF!/GAMSsternCa!AS87,"")</f>
        <v/>
      </c>
      <c r="AU87" s="40" t="str">
        <f>IFERROR(#REF!/GAMSsternCa!AT87,"")</f>
        <v/>
      </c>
      <c r="AV87" s="40" t="str">
        <f>IFERROR(#REF!/GAMSsternCa!AU87,"")</f>
        <v/>
      </c>
      <c r="AW87" s="40" t="str">
        <f>IFERROR(#REF!/GAMSsternCa!AV87,"")</f>
        <v/>
      </c>
      <c r="AX87" s="40" t="str">
        <f>IFERROR(#REF!/GAMSsternCa!AW87,"")</f>
        <v/>
      </c>
      <c r="AY87" s="40" t="str">
        <f>IFERROR(#REF!/GAMSsternCa!AX87,"")</f>
        <v/>
      </c>
      <c r="AZ87" s="40" t="str">
        <f>IFERROR(#REF!/GAMSsternCa!AY87,"")</f>
        <v/>
      </c>
      <c r="BA87" s="40" t="str">
        <f>IFERROR(#REF!/GAMSsternCa!AZ87,"")</f>
        <v/>
      </c>
      <c r="BB87" s="40" t="str">
        <f>IFERROR(#REF!/GAMSsternCa!BA87,"")</f>
        <v/>
      </c>
      <c r="BC87" s="40" t="str">
        <f>IFERROR(#REF!/GAMSsternCa!BB87,"")</f>
        <v/>
      </c>
      <c r="BD87" s="40" t="str">
        <f>IFERROR(#REF!/GAMSsternCa!BC87,"")</f>
        <v/>
      </c>
      <c r="BE87" s="40" t="str">
        <f>IFERROR(#REF!/GAMSsternCa!BD87,"")</f>
        <v/>
      </c>
      <c r="BF87" s="40" t="str">
        <f>IFERROR(#REF!/GAMSsternCa!BE87,"")</f>
        <v/>
      </c>
      <c r="BG87" s="40" t="str">
        <f>IFERROR(#REF!/GAMSsternCa!BF87,"")</f>
        <v/>
      </c>
      <c r="BH87" s="40" t="str">
        <f>IFERROR(#REF!/GAMSsternCa!BG87,"")</f>
        <v/>
      </c>
      <c r="BI87" s="40" t="str">
        <f>IFERROR(#REF!/GAMSsternCa!BH87,"")</f>
        <v/>
      </c>
      <c r="BJ87" s="40" t="str">
        <f>IFERROR(#REF!/GAMSsternCa!BI87,"")</f>
        <v/>
      </c>
    </row>
    <row r="88" spans="1:62" x14ac:dyDescent="0.15">
      <c r="A88" t="e">
        <f>#REF!</f>
        <v>#REF!</v>
      </c>
      <c r="B88" t="str">
        <f>GAMSbase!A88</f>
        <v>Atmospheric concentration of carbon (ppm)</v>
      </c>
      <c r="C88" s="40" t="str">
        <f>IFERROR(#REF!/GAMSsternCa!B88,"")</f>
        <v/>
      </c>
      <c r="D88" s="40" t="str">
        <f>IFERROR(#REF!/GAMSsternCa!C88,"")</f>
        <v/>
      </c>
      <c r="E88" s="40" t="str">
        <f>IFERROR(#REF!/GAMSsternCa!D88,"")</f>
        <v/>
      </c>
      <c r="F88" s="40" t="str">
        <f>IFERROR(#REF!/GAMSsternCa!E88,"")</f>
        <v/>
      </c>
      <c r="G88" s="40" t="str">
        <f>IFERROR(#REF!/GAMSsternCa!F88,"")</f>
        <v/>
      </c>
      <c r="H88" s="40" t="str">
        <f>IFERROR(#REF!/GAMSsternCa!G88,"")</f>
        <v/>
      </c>
      <c r="I88" s="40" t="str">
        <f>IFERROR(#REF!/GAMSsternCa!H88,"")</f>
        <v/>
      </c>
      <c r="J88" s="40" t="str">
        <f>IFERROR(#REF!/GAMSsternCa!I88,"")</f>
        <v/>
      </c>
      <c r="K88" s="40" t="str">
        <f>IFERROR(#REF!/GAMSsternCa!J88,"")</f>
        <v/>
      </c>
      <c r="L88" s="40" t="str">
        <f>IFERROR(#REF!/GAMSsternCa!K88,"")</f>
        <v/>
      </c>
      <c r="M88" s="40" t="str">
        <f>IFERROR(#REF!/GAMSsternCa!L88,"")</f>
        <v/>
      </c>
      <c r="N88" s="40" t="str">
        <f>IFERROR(#REF!/GAMSsternCa!M88,"")</f>
        <v/>
      </c>
      <c r="O88" s="40" t="str">
        <f>IFERROR(#REF!/GAMSsternCa!N88,"")</f>
        <v/>
      </c>
      <c r="P88" s="40" t="str">
        <f>IFERROR(#REF!/GAMSsternCa!O88,"")</f>
        <v/>
      </c>
      <c r="Q88" s="40" t="str">
        <f>IFERROR(#REF!/GAMSsternCa!P88,"")</f>
        <v/>
      </c>
      <c r="R88" s="40" t="str">
        <f>IFERROR(#REF!/GAMSsternCa!Q88,"")</f>
        <v/>
      </c>
      <c r="S88" s="40" t="str">
        <f>IFERROR(#REF!/GAMSsternCa!R88,"")</f>
        <v/>
      </c>
      <c r="T88" s="40" t="str">
        <f>IFERROR(#REF!/GAMSsternCa!S88,"")</f>
        <v/>
      </c>
      <c r="U88" s="40" t="str">
        <f>IFERROR(#REF!/GAMSsternCa!T88,"")</f>
        <v/>
      </c>
      <c r="V88" s="40" t="str">
        <f>IFERROR(#REF!/GAMSsternCa!U88,"")</f>
        <v/>
      </c>
      <c r="W88" s="40" t="str">
        <f>IFERROR(#REF!/GAMSsternCa!V88,"")</f>
        <v/>
      </c>
      <c r="X88" s="40" t="str">
        <f>IFERROR(#REF!/GAMSsternCa!W88,"")</f>
        <v/>
      </c>
      <c r="Y88" s="40" t="str">
        <f>IFERROR(#REF!/GAMSsternCa!X88,"")</f>
        <v/>
      </c>
      <c r="Z88" s="40" t="str">
        <f>IFERROR(#REF!/GAMSsternCa!Y88,"")</f>
        <v/>
      </c>
      <c r="AA88" s="40" t="str">
        <f>IFERROR(#REF!/GAMSsternCa!Z88,"")</f>
        <v/>
      </c>
      <c r="AB88" s="40" t="str">
        <f>IFERROR(#REF!/GAMSsternCa!AA88,"")</f>
        <v/>
      </c>
      <c r="AC88" s="40" t="str">
        <f>IFERROR(#REF!/GAMSsternCa!AB88,"")</f>
        <v/>
      </c>
      <c r="AD88" s="40" t="str">
        <f>IFERROR(#REF!/GAMSsternCa!AC88,"")</f>
        <v/>
      </c>
      <c r="AE88" s="40" t="str">
        <f>IFERROR(#REF!/GAMSsternCa!AD88,"")</f>
        <v/>
      </c>
      <c r="AF88" s="40" t="str">
        <f>IFERROR(#REF!/GAMSsternCa!AE88,"")</f>
        <v/>
      </c>
      <c r="AG88" s="40" t="str">
        <f>IFERROR(#REF!/GAMSsternCa!AF88,"")</f>
        <v/>
      </c>
      <c r="AH88" s="40" t="str">
        <f>IFERROR(#REF!/GAMSsternCa!AG88,"")</f>
        <v/>
      </c>
      <c r="AI88" s="40" t="str">
        <f>IFERROR(#REF!/GAMSsternCa!AH88,"")</f>
        <v/>
      </c>
      <c r="AJ88" s="40" t="str">
        <f>IFERROR(#REF!/GAMSsternCa!AI88,"")</f>
        <v/>
      </c>
      <c r="AK88" s="40" t="str">
        <f>IFERROR(#REF!/GAMSsternCa!AJ88,"")</f>
        <v/>
      </c>
      <c r="AL88" s="40" t="str">
        <f>IFERROR(#REF!/GAMSsternCa!AK88,"")</f>
        <v/>
      </c>
      <c r="AM88" s="40" t="str">
        <f>IFERROR(#REF!/GAMSsternCa!AL88,"")</f>
        <v/>
      </c>
      <c r="AN88" s="40" t="str">
        <f>IFERROR(#REF!/GAMSsternCa!AM88,"")</f>
        <v/>
      </c>
      <c r="AO88" s="40" t="str">
        <f>IFERROR(#REF!/GAMSsternCa!AN88,"")</f>
        <v/>
      </c>
      <c r="AP88" s="40" t="str">
        <f>IFERROR(#REF!/GAMSsternCa!AO88,"")</f>
        <v/>
      </c>
      <c r="AQ88" s="40" t="str">
        <f>IFERROR(#REF!/GAMSsternCa!AP88,"")</f>
        <v/>
      </c>
      <c r="AR88" s="40" t="str">
        <f>IFERROR(#REF!/GAMSsternCa!AQ88,"")</f>
        <v/>
      </c>
      <c r="AS88" s="40" t="str">
        <f>IFERROR(#REF!/GAMSsternCa!AR88,"")</f>
        <v/>
      </c>
      <c r="AT88" s="40" t="str">
        <f>IFERROR(#REF!/GAMSsternCa!AS88,"")</f>
        <v/>
      </c>
      <c r="AU88" s="40" t="str">
        <f>IFERROR(#REF!/GAMSsternCa!AT88,"")</f>
        <v/>
      </c>
      <c r="AV88" s="40" t="str">
        <f>IFERROR(#REF!/GAMSsternCa!AU88,"")</f>
        <v/>
      </c>
      <c r="AW88" s="40" t="str">
        <f>IFERROR(#REF!/GAMSsternCa!AV88,"")</f>
        <v/>
      </c>
      <c r="AX88" s="40" t="str">
        <f>IFERROR(#REF!/GAMSsternCa!AW88,"")</f>
        <v/>
      </c>
      <c r="AY88" s="40" t="str">
        <f>IFERROR(#REF!/GAMSsternCa!AX88,"")</f>
        <v/>
      </c>
      <c r="AZ88" s="40" t="str">
        <f>IFERROR(#REF!/GAMSsternCa!AY88,"")</f>
        <v/>
      </c>
      <c r="BA88" s="40" t="str">
        <f>IFERROR(#REF!/GAMSsternCa!AZ88,"")</f>
        <v/>
      </c>
      <c r="BB88" s="40" t="str">
        <f>IFERROR(#REF!/GAMSsternCa!BA88,"")</f>
        <v/>
      </c>
      <c r="BC88" s="40" t="str">
        <f>IFERROR(#REF!/GAMSsternCa!BB88,"")</f>
        <v/>
      </c>
      <c r="BD88" s="40" t="str">
        <f>IFERROR(#REF!/GAMSsternCa!BC88,"")</f>
        <v/>
      </c>
      <c r="BE88" s="40" t="str">
        <f>IFERROR(#REF!/GAMSsternCa!BD88,"")</f>
        <v/>
      </c>
      <c r="BF88" s="40" t="str">
        <f>IFERROR(#REF!/GAMSsternCa!BE88,"")</f>
        <v/>
      </c>
      <c r="BG88" s="40" t="str">
        <f>IFERROR(#REF!/GAMSsternCa!BF88,"")</f>
        <v/>
      </c>
      <c r="BH88" s="40" t="str">
        <f>IFERROR(#REF!/GAMSsternCa!BG88,"")</f>
        <v/>
      </c>
      <c r="BI88" s="40" t="str">
        <f>IFERROR(#REF!/GAMSsternCa!BH88,"")</f>
        <v/>
      </c>
      <c r="BJ88" s="40" t="str">
        <f>IFERROR(#REF!/GAMSsternCa!BI88,"")</f>
        <v/>
      </c>
    </row>
    <row r="89" spans="1:62" x14ac:dyDescent="0.15">
      <c r="A89" t="e">
        <f>#REF!</f>
        <v>#REF!</v>
      </c>
      <c r="B89" t="str">
        <f>GAMSbase!A89</f>
        <v>Concentration in biosphere and upper oceans (GTC)</v>
      </c>
      <c r="C89" s="40" t="str">
        <f>IFERROR(#REF!/GAMSsternCa!B89,"")</f>
        <v/>
      </c>
      <c r="D89" s="40" t="str">
        <f>IFERROR(#REF!/GAMSsternCa!C89,"")</f>
        <v/>
      </c>
      <c r="E89" s="40" t="str">
        <f>IFERROR(#REF!/GAMSsternCa!D89,"")</f>
        <v/>
      </c>
      <c r="F89" s="40" t="str">
        <f>IFERROR(#REF!/GAMSsternCa!E89,"")</f>
        <v/>
      </c>
      <c r="G89" s="40" t="str">
        <f>IFERROR(#REF!/GAMSsternCa!F89,"")</f>
        <v/>
      </c>
      <c r="H89" s="40" t="str">
        <f>IFERROR(#REF!/GAMSsternCa!G89,"")</f>
        <v/>
      </c>
      <c r="I89" s="40" t="str">
        <f>IFERROR(#REF!/GAMSsternCa!H89,"")</f>
        <v/>
      </c>
      <c r="J89" s="40" t="str">
        <f>IFERROR(#REF!/GAMSsternCa!I89,"")</f>
        <v/>
      </c>
      <c r="K89" s="40" t="str">
        <f>IFERROR(#REF!/GAMSsternCa!J89,"")</f>
        <v/>
      </c>
      <c r="L89" s="40" t="str">
        <f>IFERROR(#REF!/GAMSsternCa!K89,"")</f>
        <v/>
      </c>
      <c r="M89" s="40" t="str">
        <f>IFERROR(#REF!/GAMSsternCa!L89,"")</f>
        <v/>
      </c>
      <c r="N89" s="40" t="str">
        <f>IFERROR(#REF!/GAMSsternCa!M89,"")</f>
        <v/>
      </c>
      <c r="O89" s="40" t="str">
        <f>IFERROR(#REF!/GAMSsternCa!N89,"")</f>
        <v/>
      </c>
      <c r="P89" s="40" t="str">
        <f>IFERROR(#REF!/GAMSsternCa!O89,"")</f>
        <v/>
      </c>
      <c r="Q89" s="40" t="str">
        <f>IFERROR(#REF!/GAMSsternCa!P89,"")</f>
        <v/>
      </c>
      <c r="R89" s="40" t="str">
        <f>IFERROR(#REF!/GAMSsternCa!Q89,"")</f>
        <v/>
      </c>
      <c r="S89" s="40" t="str">
        <f>IFERROR(#REF!/GAMSsternCa!R89,"")</f>
        <v/>
      </c>
      <c r="T89" s="40" t="str">
        <f>IFERROR(#REF!/GAMSsternCa!S89,"")</f>
        <v/>
      </c>
      <c r="U89" s="40" t="str">
        <f>IFERROR(#REF!/GAMSsternCa!T89,"")</f>
        <v/>
      </c>
      <c r="V89" s="40" t="str">
        <f>IFERROR(#REF!/GAMSsternCa!U89,"")</f>
        <v/>
      </c>
      <c r="W89" s="40" t="str">
        <f>IFERROR(#REF!/GAMSsternCa!V89,"")</f>
        <v/>
      </c>
      <c r="X89" s="40" t="str">
        <f>IFERROR(#REF!/GAMSsternCa!W89,"")</f>
        <v/>
      </c>
      <c r="Y89" s="40" t="str">
        <f>IFERROR(#REF!/GAMSsternCa!X89,"")</f>
        <v/>
      </c>
      <c r="Z89" s="40" t="str">
        <f>IFERROR(#REF!/GAMSsternCa!Y89,"")</f>
        <v/>
      </c>
      <c r="AA89" s="40" t="str">
        <f>IFERROR(#REF!/GAMSsternCa!Z89,"")</f>
        <v/>
      </c>
      <c r="AB89" s="40" t="str">
        <f>IFERROR(#REF!/GAMSsternCa!AA89,"")</f>
        <v/>
      </c>
      <c r="AC89" s="40" t="str">
        <f>IFERROR(#REF!/GAMSsternCa!AB89,"")</f>
        <v/>
      </c>
      <c r="AD89" s="40" t="str">
        <f>IFERROR(#REF!/GAMSsternCa!AC89,"")</f>
        <v/>
      </c>
      <c r="AE89" s="40" t="str">
        <f>IFERROR(#REF!/GAMSsternCa!AD89,"")</f>
        <v/>
      </c>
      <c r="AF89" s="40" t="str">
        <f>IFERROR(#REF!/GAMSsternCa!AE89,"")</f>
        <v/>
      </c>
      <c r="AG89" s="40" t="str">
        <f>IFERROR(#REF!/GAMSsternCa!AF89,"")</f>
        <v/>
      </c>
      <c r="AH89" s="40" t="str">
        <f>IFERROR(#REF!/GAMSsternCa!AG89,"")</f>
        <v/>
      </c>
      <c r="AI89" s="40" t="str">
        <f>IFERROR(#REF!/GAMSsternCa!AH89,"")</f>
        <v/>
      </c>
      <c r="AJ89" s="40" t="str">
        <f>IFERROR(#REF!/GAMSsternCa!AI89,"")</f>
        <v/>
      </c>
      <c r="AK89" s="40" t="str">
        <f>IFERROR(#REF!/GAMSsternCa!AJ89,"")</f>
        <v/>
      </c>
      <c r="AL89" s="40" t="str">
        <f>IFERROR(#REF!/GAMSsternCa!AK89,"")</f>
        <v/>
      </c>
      <c r="AM89" s="40" t="str">
        <f>IFERROR(#REF!/GAMSsternCa!AL89,"")</f>
        <v/>
      </c>
      <c r="AN89" s="40" t="str">
        <f>IFERROR(#REF!/GAMSsternCa!AM89,"")</f>
        <v/>
      </c>
      <c r="AO89" s="40" t="str">
        <f>IFERROR(#REF!/GAMSsternCa!AN89,"")</f>
        <v/>
      </c>
      <c r="AP89" s="40" t="str">
        <f>IFERROR(#REF!/GAMSsternCa!AO89,"")</f>
        <v/>
      </c>
      <c r="AQ89" s="40" t="str">
        <f>IFERROR(#REF!/GAMSsternCa!AP89,"")</f>
        <v/>
      </c>
      <c r="AR89" s="40" t="str">
        <f>IFERROR(#REF!/GAMSsternCa!AQ89,"")</f>
        <v/>
      </c>
      <c r="AS89" s="40" t="str">
        <f>IFERROR(#REF!/GAMSsternCa!AR89,"")</f>
        <v/>
      </c>
      <c r="AT89" s="40" t="str">
        <f>IFERROR(#REF!/GAMSsternCa!AS89,"")</f>
        <v/>
      </c>
      <c r="AU89" s="40" t="str">
        <f>IFERROR(#REF!/GAMSsternCa!AT89,"")</f>
        <v/>
      </c>
      <c r="AV89" s="40" t="str">
        <f>IFERROR(#REF!/GAMSsternCa!AU89,"")</f>
        <v/>
      </c>
      <c r="AW89" s="40" t="str">
        <f>IFERROR(#REF!/GAMSsternCa!AV89,"")</f>
        <v/>
      </c>
      <c r="AX89" s="40" t="str">
        <f>IFERROR(#REF!/GAMSsternCa!AW89,"")</f>
        <v/>
      </c>
      <c r="AY89" s="40" t="str">
        <f>IFERROR(#REF!/GAMSsternCa!AX89,"")</f>
        <v/>
      </c>
      <c r="AZ89" s="40" t="str">
        <f>IFERROR(#REF!/GAMSsternCa!AY89,"")</f>
        <v/>
      </c>
      <c r="BA89" s="40" t="str">
        <f>IFERROR(#REF!/GAMSsternCa!AZ89,"")</f>
        <v/>
      </c>
      <c r="BB89" s="40" t="str">
        <f>IFERROR(#REF!/GAMSsternCa!BA89,"")</f>
        <v/>
      </c>
      <c r="BC89" s="40" t="str">
        <f>IFERROR(#REF!/GAMSsternCa!BB89,"")</f>
        <v/>
      </c>
      <c r="BD89" s="40" t="str">
        <f>IFERROR(#REF!/GAMSsternCa!BC89,"")</f>
        <v/>
      </c>
      <c r="BE89" s="40" t="str">
        <f>IFERROR(#REF!/GAMSsternCa!BD89,"")</f>
        <v/>
      </c>
      <c r="BF89" s="40" t="str">
        <f>IFERROR(#REF!/GAMSsternCa!BE89,"")</f>
        <v/>
      </c>
      <c r="BG89" s="40" t="str">
        <f>IFERROR(#REF!/GAMSsternCa!BF89,"")</f>
        <v/>
      </c>
      <c r="BH89" s="40" t="str">
        <f>IFERROR(#REF!/GAMSsternCa!BG89,"")</f>
        <v/>
      </c>
      <c r="BI89" s="40" t="str">
        <f>IFERROR(#REF!/GAMSsternCa!BH89,"")</f>
        <v/>
      </c>
      <c r="BJ89" s="40" t="str">
        <f>IFERROR(#REF!/GAMSsternCa!BI89,"")</f>
        <v/>
      </c>
    </row>
    <row r="90" spans="1:62" x14ac:dyDescent="0.15">
      <c r="A90" t="e">
        <f>#REF!</f>
        <v>#REF!</v>
      </c>
      <c r="B90" t="str">
        <f>GAMSbase!A90</f>
        <v>Concentration in deep oceans (GTC)</v>
      </c>
      <c r="C90" s="40" t="str">
        <f>IFERROR(#REF!/GAMSsternCa!B90,"")</f>
        <v/>
      </c>
      <c r="D90" s="40" t="str">
        <f>IFERROR(#REF!/GAMSsternCa!C90,"")</f>
        <v/>
      </c>
      <c r="E90" s="40" t="str">
        <f>IFERROR(#REF!/GAMSsternCa!D90,"")</f>
        <v/>
      </c>
      <c r="F90" s="40" t="str">
        <f>IFERROR(#REF!/GAMSsternCa!E90,"")</f>
        <v/>
      </c>
      <c r="G90" s="40" t="str">
        <f>IFERROR(#REF!/GAMSsternCa!F90,"")</f>
        <v/>
      </c>
      <c r="H90" s="40" t="str">
        <f>IFERROR(#REF!/GAMSsternCa!G90,"")</f>
        <v/>
      </c>
      <c r="I90" s="40" t="str">
        <f>IFERROR(#REF!/GAMSsternCa!H90,"")</f>
        <v/>
      </c>
      <c r="J90" s="40" t="str">
        <f>IFERROR(#REF!/GAMSsternCa!I90,"")</f>
        <v/>
      </c>
      <c r="K90" s="40" t="str">
        <f>IFERROR(#REF!/GAMSsternCa!J90,"")</f>
        <v/>
      </c>
      <c r="L90" s="40" t="str">
        <f>IFERROR(#REF!/GAMSsternCa!K90,"")</f>
        <v/>
      </c>
      <c r="M90" s="40" t="str">
        <f>IFERROR(#REF!/GAMSsternCa!L90,"")</f>
        <v/>
      </c>
      <c r="N90" s="40" t="str">
        <f>IFERROR(#REF!/GAMSsternCa!M90,"")</f>
        <v/>
      </c>
      <c r="O90" s="40" t="str">
        <f>IFERROR(#REF!/GAMSsternCa!N90,"")</f>
        <v/>
      </c>
      <c r="P90" s="40" t="str">
        <f>IFERROR(#REF!/GAMSsternCa!O90,"")</f>
        <v/>
      </c>
      <c r="Q90" s="40" t="str">
        <f>IFERROR(#REF!/GAMSsternCa!P90,"")</f>
        <v/>
      </c>
      <c r="R90" s="40" t="str">
        <f>IFERROR(#REF!/GAMSsternCa!Q90,"")</f>
        <v/>
      </c>
      <c r="S90" s="40" t="str">
        <f>IFERROR(#REF!/GAMSsternCa!R90,"")</f>
        <v/>
      </c>
      <c r="T90" s="40" t="str">
        <f>IFERROR(#REF!/GAMSsternCa!S90,"")</f>
        <v/>
      </c>
      <c r="U90" s="40" t="str">
        <f>IFERROR(#REF!/GAMSsternCa!T90,"")</f>
        <v/>
      </c>
      <c r="V90" s="40" t="str">
        <f>IFERROR(#REF!/GAMSsternCa!U90,"")</f>
        <v/>
      </c>
      <c r="W90" s="40" t="str">
        <f>IFERROR(#REF!/GAMSsternCa!V90,"")</f>
        <v/>
      </c>
      <c r="X90" s="40" t="str">
        <f>IFERROR(#REF!/GAMSsternCa!W90,"")</f>
        <v/>
      </c>
      <c r="Y90" s="40" t="str">
        <f>IFERROR(#REF!/GAMSsternCa!X90,"")</f>
        <v/>
      </c>
      <c r="Z90" s="40" t="str">
        <f>IFERROR(#REF!/GAMSsternCa!Y90,"")</f>
        <v/>
      </c>
      <c r="AA90" s="40" t="str">
        <f>IFERROR(#REF!/GAMSsternCa!Z90,"")</f>
        <v/>
      </c>
      <c r="AB90" s="40" t="str">
        <f>IFERROR(#REF!/GAMSsternCa!AA90,"")</f>
        <v/>
      </c>
      <c r="AC90" s="40" t="str">
        <f>IFERROR(#REF!/GAMSsternCa!AB90,"")</f>
        <v/>
      </c>
      <c r="AD90" s="40" t="str">
        <f>IFERROR(#REF!/GAMSsternCa!AC90,"")</f>
        <v/>
      </c>
      <c r="AE90" s="40" t="str">
        <f>IFERROR(#REF!/GAMSsternCa!AD90,"")</f>
        <v/>
      </c>
      <c r="AF90" s="40" t="str">
        <f>IFERROR(#REF!/GAMSsternCa!AE90,"")</f>
        <v/>
      </c>
      <c r="AG90" s="40" t="str">
        <f>IFERROR(#REF!/GAMSsternCa!AF90,"")</f>
        <v/>
      </c>
      <c r="AH90" s="40" t="str">
        <f>IFERROR(#REF!/GAMSsternCa!AG90,"")</f>
        <v/>
      </c>
      <c r="AI90" s="40" t="str">
        <f>IFERROR(#REF!/GAMSsternCa!AH90,"")</f>
        <v/>
      </c>
      <c r="AJ90" s="40" t="str">
        <f>IFERROR(#REF!/GAMSsternCa!AI90,"")</f>
        <v/>
      </c>
      <c r="AK90" s="40" t="str">
        <f>IFERROR(#REF!/GAMSsternCa!AJ90,"")</f>
        <v/>
      </c>
      <c r="AL90" s="40" t="str">
        <f>IFERROR(#REF!/GAMSsternCa!AK90,"")</f>
        <v/>
      </c>
      <c r="AM90" s="40" t="str">
        <f>IFERROR(#REF!/GAMSsternCa!AL90,"")</f>
        <v/>
      </c>
      <c r="AN90" s="40" t="str">
        <f>IFERROR(#REF!/GAMSsternCa!AM90,"")</f>
        <v/>
      </c>
      <c r="AO90" s="40" t="str">
        <f>IFERROR(#REF!/GAMSsternCa!AN90,"")</f>
        <v/>
      </c>
      <c r="AP90" s="40" t="str">
        <f>IFERROR(#REF!/GAMSsternCa!AO90,"")</f>
        <v/>
      </c>
      <c r="AQ90" s="40" t="str">
        <f>IFERROR(#REF!/GAMSsternCa!AP90,"")</f>
        <v/>
      </c>
      <c r="AR90" s="40" t="str">
        <f>IFERROR(#REF!/GAMSsternCa!AQ90,"")</f>
        <v/>
      </c>
      <c r="AS90" s="40" t="str">
        <f>IFERROR(#REF!/GAMSsternCa!AR90,"")</f>
        <v/>
      </c>
      <c r="AT90" s="40" t="str">
        <f>IFERROR(#REF!/GAMSsternCa!AS90,"")</f>
        <v/>
      </c>
      <c r="AU90" s="40" t="str">
        <f>IFERROR(#REF!/GAMSsternCa!AT90,"")</f>
        <v/>
      </c>
      <c r="AV90" s="40" t="str">
        <f>IFERROR(#REF!/GAMSsternCa!AU90,"")</f>
        <v/>
      </c>
      <c r="AW90" s="40" t="str">
        <f>IFERROR(#REF!/GAMSsternCa!AV90,"")</f>
        <v/>
      </c>
      <c r="AX90" s="40" t="str">
        <f>IFERROR(#REF!/GAMSsternCa!AW90,"")</f>
        <v/>
      </c>
      <c r="AY90" s="40" t="str">
        <f>IFERROR(#REF!/GAMSsternCa!AX90,"")</f>
        <v/>
      </c>
      <c r="AZ90" s="40" t="str">
        <f>IFERROR(#REF!/GAMSsternCa!AY90,"")</f>
        <v/>
      </c>
      <c r="BA90" s="40" t="str">
        <f>IFERROR(#REF!/GAMSsternCa!AZ90,"")</f>
        <v/>
      </c>
      <c r="BB90" s="40" t="str">
        <f>IFERROR(#REF!/GAMSsternCa!BA90,"")</f>
        <v/>
      </c>
      <c r="BC90" s="40" t="str">
        <f>IFERROR(#REF!/GAMSsternCa!BB90,"")</f>
        <v/>
      </c>
      <c r="BD90" s="40" t="str">
        <f>IFERROR(#REF!/GAMSsternCa!BC90,"")</f>
        <v/>
      </c>
      <c r="BE90" s="40" t="str">
        <f>IFERROR(#REF!/GAMSsternCa!BD90,"")</f>
        <v/>
      </c>
      <c r="BF90" s="40" t="str">
        <f>IFERROR(#REF!/GAMSsternCa!BE90,"")</f>
        <v/>
      </c>
      <c r="BG90" s="40" t="str">
        <f>IFERROR(#REF!/GAMSsternCa!BF90,"")</f>
        <v/>
      </c>
      <c r="BH90" s="40" t="str">
        <f>IFERROR(#REF!/GAMSsternCa!BG90,"")</f>
        <v/>
      </c>
      <c r="BI90" s="40" t="str">
        <f>IFERROR(#REF!/GAMSsternCa!BH90,"")</f>
        <v/>
      </c>
      <c r="BJ90" s="40" t="str">
        <f>IFERROR(#REF!/GAMSsternCa!BI90,"")</f>
        <v/>
      </c>
    </row>
    <row r="91" spans="1:62" x14ac:dyDescent="0.15">
      <c r="A91" t="e">
        <f>#REF!</f>
        <v>#REF!</v>
      </c>
      <c r="B91" t="str">
        <f>GAMSbase!A91</f>
        <v>* CUMULATIVE EMISSIONS</v>
      </c>
      <c r="C91" s="40" t="str">
        <f>IFERROR(#REF!/GAMSsternCa!B91,"")</f>
        <v/>
      </c>
      <c r="D91" s="40" t="str">
        <f>IFERROR(#REF!/GAMSsternCa!C91,"")</f>
        <v/>
      </c>
      <c r="E91" s="40" t="str">
        <f>IFERROR(#REF!/GAMSsternCa!D91,"")</f>
        <v/>
      </c>
      <c r="F91" s="40" t="str">
        <f>IFERROR(#REF!/GAMSsternCa!E91,"")</f>
        <v/>
      </c>
      <c r="G91" s="40" t="str">
        <f>IFERROR(#REF!/GAMSsternCa!F91,"")</f>
        <v/>
      </c>
      <c r="H91" s="40" t="str">
        <f>IFERROR(#REF!/GAMSsternCa!G91,"")</f>
        <v/>
      </c>
      <c r="I91" s="40" t="str">
        <f>IFERROR(#REF!/GAMSsternCa!H91,"")</f>
        <v/>
      </c>
      <c r="J91" s="40" t="str">
        <f>IFERROR(#REF!/GAMSsternCa!I91,"")</f>
        <v/>
      </c>
      <c r="K91" s="40" t="str">
        <f>IFERROR(#REF!/GAMSsternCa!J91,"")</f>
        <v/>
      </c>
      <c r="L91" s="40" t="str">
        <f>IFERROR(#REF!/GAMSsternCa!K91,"")</f>
        <v/>
      </c>
      <c r="M91" s="40" t="str">
        <f>IFERROR(#REF!/GAMSsternCa!L91,"")</f>
        <v/>
      </c>
      <c r="N91" s="40" t="str">
        <f>IFERROR(#REF!/GAMSsternCa!M91,"")</f>
        <v/>
      </c>
      <c r="O91" s="40" t="str">
        <f>IFERROR(#REF!/GAMSsternCa!N91,"")</f>
        <v/>
      </c>
      <c r="P91" s="40" t="str">
        <f>IFERROR(#REF!/GAMSsternCa!O91,"")</f>
        <v/>
      </c>
      <c r="Q91" s="40" t="str">
        <f>IFERROR(#REF!/GAMSsternCa!P91,"")</f>
        <v/>
      </c>
      <c r="R91" s="40" t="str">
        <f>IFERROR(#REF!/GAMSsternCa!Q91,"")</f>
        <v/>
      </c>
      <c r="S91" s="40" t="str">
        <f>IFERROR(#REF!/GAMSsternCa!R91,"")</f>
        <v/>
      </c>
      <c r="T91" s="40" t="str">
        <f>IFERROR(#REF!/GAMSsternCa!S91,"")</f>
        <v/>
      </c>
      <c r="U91" s="40" t="str">
        <f>IFERROR(#REF!/GAMSsternCa!T91,"")</f>
        <v/>
      </c>
      <c r="V91" s="40" t="str">
        <f>IFERROR(#REF!/GAMSsternCa!U91,"")</f>
        <v/>
      </c>
      <c r="W91" s="40" t="str">
        <f>IFERROR(#REF!/GAMSsternCa!V91,"")</f>
        <v/>
      </c>
      <c r="X91" s="40" t="str">
        <f>IFERROR(#REF!/GAMSsternCa!W91,"")</f>
        <v/>
      </c>
      <c r="Y91" s="40" t="str">
        <f>IFERROR(#REF!/GAMSsternCa!X91,"")</f>
        <v/>
      </c>
      <c r="Z91" s="40" t="str">
        <f>IFERROR(#REF!/GAMSsternCa!Y91,"")</f>
        <v/>
      </c>
      <c r="AA91" s="40" t="str">
        <f>IFERROR(#REF!/GAMSsternCa!Z91,"")</f>
        <v/>
      </c>
      <c r="AB91" s="40" t="str">
        <f>IFERROR(#REF!/GAMSsternCa!AA91,"")</f>
        <v/>
      </c>
      <c r="AC91" s="40" t="str">
        <f>IFERROR(#REF!/GAMSsternCa!AB91,"")</f>
        <v/>
      </c>
      <c r="AD91" s="40" t="str">
        <f>IFERROR(#REF!/GAMSsternCa!AC91,"")</f>
        <v/>
      </c>
      <c r="AE91" s="40" t="str">
        <f>IFERROR(#REF!/GAMSsternCa!AD91,"")</f>
        <v/>
      </c>
      <c r="AF91" s="40" t="str">
        <f>IFERROR(#REF!/GAMSsternCa!AE91,"")</f>
        <v/>
      </c>
      <c r="AG91" s="40" t="str">
        <f>IFERROR(#REF!/GAMSsternCa!AF91,"")</f>
        <v/>
      </c>
      <c r="AH91" s="40" t="str">
        <f>IFERROR(#REF!/GAMSsternCa!AG91,"")</f>
        <v/>
      </c>
      <c r="AI91" s="40" t="str">
        <f>IFERROR(#REF!/GAMSsternCa!AH91,"")</f>
        <v/>
      </c>
      <c r="AJ91" s="40" t="str">
        <f>IFERROR(#REF!/GAMSsternCa!AI91,"")</f>
        <v/>
      </c>
      <c r="AK91" s="40" t="str">
        <f>IFERROR(#REF!/GAMSsternCa!AJ91,"")</f>
        <v/>
      </c>
      <c r="AL91" s="40" t="str">
        <f>IFERROR(#REF!/GAMSsternCa!AK91,"")</f>
        <v/>
      </c>
      <c r="AM91" s="40" t="str">
        <f>IFERROR(#REF!/GAMSsternCa!AL91,"")</f>
        <v/>
      </c>
      <c r="AN91" s="40" t="str">
        <f>IFERROR(#REF!/GAMSsternCa!AM91,"")</f>
        <v/>
      </c>
      <c r="AO91" s="40" t="str">
        <f>IFERROR(#REF!/GAMSsternCa!AN91,"")</f>
        <v/>
      </c>
      <c r="AP91" s="40" t="str">
        <f>IFERROR(#REF!/GAMSsternCa!AO91,"")</f>
        <v/>
      </c>
      <c r="AQ91" s="40" t="str">
        <f>IFERROR(#REF!/GAMSsternCa!AP91,"")</f>
        <v/>
      </c>
      <c r="AR91" s="40" t="str">
        <f>IFERROR(#REF!/GAMSsternCa!AQ91,"")</f>
        <v/>
      </c>
      <c r="AS91" s="40" t="str">
        <f>IFERROR(#REF!/GAMSsternCa!AR91,"")</f>
        <v/>
      </c>
      <c r="AT91" s="40" t="str">
        <f>IFERROR(#REF!/GAMSsternCa!AS91,"")</f>
        <v/>
      </c>
      <c r="AU91" s="40" t="str">
        <f>IFERROR(#REF!/GAMSsternCa!AT91,"")</f>
        <v/>
      </c>
      <c r="AV91" s="40" t="str">
        <f>IFERROR(#REF!/GAMSsternCa!AU91,"")</f>
        <v/>
      </c>
      <c r="AW91" s="40" t="str">
        <f>IFERROR(#REF!/GAMSsternCa!AV91,"")</f>
        <v/>
      </c>
      <c r="AX91" s="40" t="str">
        <f>IFERROR(#REF!/GAMSsternCa!AW91,"")</f>
        <v/>
      </c>
      <c r="AY91" s="40" t="str">
        <f>IFERROR(#REF!/GAMSsternCa!AX91,"")</f>
        <v/>
      </c>
      <c r="AZ91" s="40" t="str">
        <f>IFERROR(#REF!/GAMSsternCa!AY91,"")</f>
        <v/>
      </c>
      <c r="BA91" s="40" t="str">
        <f>IFERROR(#REF!/GAMSsternCa!AZ91,"")</f>
        <v/>
      </c>
      <c r="BB91" s="40" t="str">
        <f>IFERROR(#REF!/GAMSsternCa!BA91,"")</f>
        <v/>
      </c>
      <c r="BC91" s="40" t="str">
        <f>IFERROR(#REF!/GAMSsternCa!BB91,"")</f>
        <v/>
      </c>
      <c r="BD91" s="40" t="str">
        <f>IFERROR(#REF!/GAMSsternCa!BC91,"")</f>
        <v/>
      </c>
      <c r="BE91" s="40" t="str">
        <f>IFERROR(#REF!/GAMSsternCa!BD91,"")</f>
        <v/>
      </c>
      <c r="BF91" s="40" t="str">
        <f>IFERROR(#REF!/GAMSsternCa!BE91,"")</f>
        <v/>
      </c>
      <c r="BG91" s="40" t="str">
        <f>IFERROR(#REF!/GAMSsternCa!BF91,"")</f>
        <v/>
      </c>
      <c r="BH91" s="40" t="str">
        <f>IFERROR(#REF!/GAMSsternCa!BG91,"")</f>
        <v/>
      </c>
      <c r="BI91" s="40" t="str">
        <f>IFERROR(#REF!/GAMSsternCa!BH91,"")</f>
        <v/>
      </c>
      <c r="BJ91" s="40" t="str">
        <f>IFERROR(#REF!/GAMSsternCa!BI91,"")</f>
        <v/>
      </c>
    </row>
    <row r="92" spans="1:62" x14ac:dyDescent="0.15">
      <c r="A92" t="e">
        <f>#REF!</f>
        <v>#REF!</v>
      </c>
      <c r="B92" t="str">
        <f>GAMSbase!A92</f>
        <v xml:space="preserve"> Cumulative Emissions to date</v>
      </c>
      <c r="C92" s="40" t="str">
        <f>IFERROR(#REF!/GAMSsternCa!B92,"")</f>
        <v/>
      </c>
      <c r="D92" s="40" t="str">
        <f>IFERROR(#REF!/GAMSsternCa!C92,"")</f>
        <v/>
      </c>
      <c r="E92" s="40" t="str">
        <f>IFERROR(#REF!/GAMSsternCa!D92,"")</f>
        <v/>
      </c>
      <c r="F92" s="40" t="str">
        <f>IFERROR(#REF!/GAMSsternCa!E92,"")</f>
        <v/>
      </c>
      <c r="G92" s="40" t="str">
        <f>IFERROR(#REF!/GAMSsternCa!F92,"")</f>
        <v/>
      </c>
      <c r="H92" s="40" t="str">
        <f>IFERROR(#REF!/GAMSsternCa!G92,"")</f>
        <v/>
      </c>
      <c r="I92" s="40" t="str">
        <f>IFERROR(#REF!/GAMSsternCa!H92,"")</f>
        <v/>
      </c>
      <c r="J92" s="40" t="str">
        <f>IFERROR(#REF!/GAMSsternCa!I92,"")</f>
        <v/>
      </c>
      <c r="K92" s="40" t="str">
        <f>IFERROR(#REF!/GAMSsternCa!J92,"")</f>
        <v/>
      </c>
      <c r="L92" s="40" t="str">
        <f>IFERROR(#REF!/GAMSsternCa!K92,"")</f>
        <v/>
      </c>
      <c r="M92" s="40" t="str">
        <f>IFERROR(#REF!/GAMSsternCa!L92,"")</f>
        <v/>
      </c>
      <c r="N92" s="40" t="str">
        <f>IFERROR(#REF!/GAMSsternCa!M92,"")</f>
        <v/>
      </c>
      <c r="O92" s="40" t="str">
        <f>IFERROR(#REF!/GAMSsternCa!N92,"")</f>
        <v/>
      </c>
      <c r="P92" s="40" t="str">
        <f>IFERROR(#REF!/GAMSsternCa!O92,"")</f>
        <v/>
      </c>
      <c r="Q92" s="40" t="str">
        <f>IFERROR(#REF!/GAMSsternCa!P92,"")</f>
        <v/>
      </c>
      <c r="R92" s="40" t="str">
        <f>IFERROR(#REF!/GAMSsternCa!Q92,"")</f>
        <v/>
      </c>
      <c r="S92" s="40" t="str">
        <f>IFERROR(#REF!/GAMSsternCa!R92,"")</f>
        <v/>
      </c>
      <c r="T92" s="40" t="str">
        <f>IFERROR(#REF!/GAMSsternCa!S92,"")</f>
        <v/>
      </c>
      <c r="U92" s="40" t="str">
        <f>IFERROR(#REF!/GAMSsternCa!T92,"")</f>
        <v/>
      </c>
      <c r="V92" s="40" t="str">
        <f>IFERROR(#REF!/GAMSsternCa!U92,"")</f>
        <v/>
      </c>
      <c r="W92" s="40" t="str">
        <f>IFERROR(#REF!/GAMSsternCa!V92,"")</f>
        <v/>
      </c>
      <c r="X92" s="40" t="str">
        <f>IFERROR(#REF!/GAMSsternCa!W92,"")</f>
        <v/>
      </c>
      <c r="Y92" s="40" t="str">
        <f>IFERROR(#REF!/GAMSsternCa!X92,"")</f>
        <v/>
      </c>
      <c r="Z92" s="40" t="str">
        <f>IFERROR(#REF!/GAMSsternCa!Y92,"")</f>
        <v/>
      </c>
      <c r="AA92" s="40" t="str">
        <f>IFERROR(#REF!/GAMSsternCa!Z92,"")</f>
        <v/>
      </c>
      <c r="AB92" s="40" t="str">
        <f>IFERROR(#REF!/GAMSsternCa!AA92,"")</f>
        <v/>
      </c>
      <c r="AC92" s="40" t="str">
        <f>IFERROR(#REF!/GAMSsternCa!AB92,"")</f>
        <v/>
      </c>
      <c r="AD92" s="40" t="str">
        <f>IFERROR(#REF!/GAMSsternCa!AC92,"")</f>
        <v/>
      </c>
      <c r="AE92" s="40" t="str">
        <f>IFERROR(#REF!/GAMSsternCa!AD92,"")</f>
        <v/>
      </c>
      <c r="AF92" s="40" t="str">
        <f>IFERROR(#REF!/GAMSsternCa!AE92,"")</f>
        <v/>
      </c>
      <c r="AG92" s="40" t="str">
        <f>IFERROR(#REF!/GAMSsternCa!AF92,"")</f>
        <v/>
      </c>
      <c r="AH92" s="40" t="str">
        <f>IFERROR(#REF!/GAMSsternCa!AG92,"")</f>
        <v/>
      </c>
      <c r="AI92" s="40" t="str">
        <f>IFERROR(#REF!/GAMSsternCa!AH92,"")</f>
        <v/>
      </c>
      <c r="AJ92" s="40" t="str">
        <f>IFERROR(#REF!/GAMSsternCa!AI92,"")</f>
        <v/>
      </c>
      <c r="AK92" s="40" t="str">
        <f>IFERROR(#REF!/GAMSsternCa!AJ92,"")</f>
        <v/>
      </c>
      <c r="AL92" s="40" t="str">
        <f>IFERROR(#REF!/GAMSsternCa!AK92,"")</f>
        <v/>
      </c>
      <c r="AM92" s="40" t="str">
        <f>IFERROR(#REF!/GAMSsternCa!AL92,"")</f>
        <v/>
      </c>
      <c r="AN92" s="40" t="str">
        <f>IFERROR(#REF!/GAMSsternCa!AM92,"")</f>
        <v/>
      </c>
      <c r="AO92" s="40" t="str">
        <f>IFERROR(#REF!/GAMSsternCa!AN92,"")</f>
        <v/>
      </c>
      <c r="AP92" s="40" t="str">
        <f>IFERROR(#REF!/GAMSsternCa!AO92,"")</f>
        <v/>
      </c>
      <c r="AQ92" s="40" t="str">
        <f>IFERROR(#REF!/GAMSsternCa!AP92,"")</f>
        <v/>
      </c>
      <c r="AR92" s="40" t="str">
        <f>IFERROR(#REF!/GAMSsternCa!AQ92,"")</f>
        <v/>
      </c>
      <c r="AS92" s="40" t="str">
        <f>IFERROR(#REF!/GAMSsternCa!AR92,"")</f>
        <v/>
      </c>
      <c r="AT92" s="40" t="str">
        <f>IFERROR(#REF!/GAMSsternCa!AS92,"")</f>
        <v/>
      </c>
      <c r="AU92" s="40" t="str">
        <f>IFERROR(#REF!/GAMSsternCa!AT92,"")</f>
        <v/>
      </c>
      <c r="AV92" s="40" t="str">
        <f>IFERROR(#REF!/GAMSsternCa!AU92,"")</f>
        <v/>
      </c>
      <c r="AW92" s="40" t="str">
        <f>IFERROR(#REF!/GAMSsternCa!AV92,"")</f>
        <v/>
      </c>
      <c r="AX92" s="40" t="str">
        <f>IFERROR(#REF!/GAMSsternCa!AW92,"")</f>
        <v/>
      </c>
      <c r="AY92" s="40" t="str">
        <f>IFERROR(#REF!/GAMSsternCa!AX92,"")</f>
        <v/>
      </c>
      <c r="AZ92" s="40" t="str">
        <f>IFERROR(#REF!/GAMSsternCa!AY92,"")</f>
        <v/>
      </c>
      <c r="BA92" s="40" t="str">
        <f>IFERROR(#REF!/GAMSsternCa!AZ92,"")</f>
        <v/>
      </c>
      <c r="BB92" s="40" t="str">
        <f>IFERROR(#REF!/GAMSsternCa!BA92,"")</f>
        <v/>
      </c>
      <c r="BC92" s="40" t="str">
        <f>IFERROR(#REF!/GAMSsternCa!BB92,"")</f>
        <v/>
      </c>
      <c r="BD92" s="40" t="str">
        <f>IFERROR(#REF!/GAMSsternCa!BC92,"")</f>
        <v/>
      </c>
      <c r="BE92" s="40" t="str">
        <f>IFERROR(#REF!/GAMSsternCa!BD92,"")</f>
        <v/>
      </c>
      <c r="BF92" s="40" t="str">
        <f>IFERROR(#REF!/GAMSsternCa!BE92,"")</f>
        <v/>
      </c>
      <c r="BG92" s="40" t="str">
        <f>IFERROR(#REF!/GAMSsternCa!BF92,"")</f>
        <v/>
      </c>
      <c r="BH92" s="40" t="str">
        <f>IFERROR(#REF!/GAMSsternCa!BG92,"")</f>
        <v/>
      </c>
      <c r="BI92" s="40" t="str">
        <f>IFERROR(#REF!/GAMSsternCa!BH92,"")</f>
        <v/>
      </c>
      <c r="BJ92" s="40" t="str">
        <f>IFERROR(#REF!/GAMSsternCa!BI92,"")</f>
        <v/>
      </c>
    </row>
    <row r="93" spans="1:62" x14ac:dyDescent="0.15">
      <c r="A93" t="e">
        <f>#REF!</f>
        <v>#REF!</v>
      </c>
      <c r="B93" t="str">
        <f>GAMSbase!A93</f>
        <v>Ratio To Max</v>
      </c>
      <c r="C93" s="40" t="str">
        <f>IFERROR(#REF!/GAMSsternCa!B93,"")</f>
        <v/>
      </c>
      <c r="D93" s="40" t="str">
        <f>IFERROR(#REF!/GAMSsternCa!C93,"")</f>
        <v/>
      </c>
      <c r="E93" s="40" t="str">
        <f>IFERROR(#REF!/GAMSsternCa!D93,"")</f>
        <v/>
      </c>
      <c r="F93" s="40" t="str">
        <f>IFERROR(#REF!/GAMSsternCa!E93,"")</f>
        <v/>
      </c>
      <c r="G93" s="40" t="str">
        <f>IFERROR(#REF!/GAMSsternCa!F93,"")</f>
        <v/>
      </c>
      <c r="H93" s="40" t="str">
        <f>IFERROR(#REF!/GAMSsternCa!G93,"")</f>
        <v/>
      </c>
      <c r="I93" s="40" t="str">
        <f>IFERROR(#REF!/GAMSsternCa!H93,"")</f>
        <v/>
      </c>
      <c r="J93" s="40" t="str">
        <f>IFERROR(#REF!/GAMSsternCa!I93,"")</f>
        <v/>
      </c>
      <c r="K93" s="40" t="str">
        <f>IFERROR(#REF!/GAMSsternCa!J93,"")</f>
        <v/>
      </c>
      <c r="L93" s="40" t="str">
        <f>IFERROR(#REF!/GAMSsternCa!K93,"")</f>
        <v/>
      </c>
      <c r="M93" s="40" t="str">
        <f>IFERROR(#REF!/GAMSsternCa!L93,"")</f>
        <v/>
      </c>
      <c r="N93" s="40" t="str">
        <f>IFERROR(#REF!/GAMSsternCa!M93,"")</f>
        <v/>
      </c>
      <c r="O93" s="40" t="str">
        <f>IFERROR(#REF!/GAMSsternCa!N93,"")</f>
        <v/>
      </c>
      <c r="P93" s="40" t="str">
        <f>IFERROR(#REF!/GAMSsternCa!O93,"")</f>
        <v/>
      </c>
      <c r="Q93" s="40" t="str">
        <f>IFERROR(#REF!/GAMSsternCa!P93,"")</f>
        <v/>
      </c>
      <c r="R93" s="40" t="str">
        <f>IFERROR(#REF!/GAMSsternCa!Q93,"")</f>
        <v/>
      </c>
      <c r="S93" s="40" t="str">
        <f>IFERROR(#REF!/GAMSsternCa!R93,"")</f>
        <v/>
      </c>
      <c r="T93" s="40" t="str">
        <f>IFERROR(#REF!/GAMSsternCa!S93,"")</f>
        <v/>
      </c>
      <c r="U93" s="40" t="str">
        <f>IFERROR(#REF!/GAMSsternCa!T93,"")</f>
        <v/>
      </c>
      <c r="V93" s="40" t="str">
        <f>IFERROR(#REF!/GAMSsternCa!U93,"")</f>
        <v/>
      </c>
      <c r="W93" s="40" t="str">
        <f>IFERROR(#REF!/GAMSsternCa!V93,"")</f>
        <v/>
      </c>
      <c r="X93" s="40" t="str">
        <f>IFERROR(#REF!/GAMSsternCa!W93,"")</f>
        <v/>
      </c>
      <c r="Y93" s="40" t="str">
        <f>IFERROR(#REF!/GAMSsternCa!X93,"")</f>
        <v/>
      </c>
      <c r="Z93" s="40" t="str">
        <f>IFERROR(#REF!/GAMSsternCa!Y93,"")</f>
        <v/>
      </c>
      <c r="AA93" s="40" t="str">
        <f>IFERROR(#REF!/GAMSsternCa!Z93,"")</f>
        <v/>
      </c>
      <c r="AB93" s="40" t="str">
        <f>IFERROR(#REF!/GAMSsternCa!AA93,"")</f>
        <v/>
      </c>
      <c r="AC93" s="40" t="str">
        <f>IFERROR(#REF!/GAMSsternCa!AB93,"")</f>
        <v/>
      </c>
      <c r="AD93" s="40" t="str">
        <f>IFERROR(#REF!/GAMSsternCa!AC93,"")</f>
        <v/>
      </c>
      <c r="AE93" s="40" t="str">
        <f>IFERROR(#REF!/GAMSsternCa!AD93,"")</f>
        <v/>
      </c>
      <c r="AF93" s="40" t="str">
        <f>IFERROR(#REF!/GAMSsternCa!AE93,"")</f>
        <v/>
      </c>
      <c r="AG93" s="40" t="str">
        <f>IFERROR(#REF!/GAMSsternCa!AF93,"")</f>
        <v/>
      </c>
      <c r="AH93" s="40" t="str">
        <f>IFERROR(#REF!/GAMSsternCa!AG93,"")</f>
        <v/>
      </c>
      <c r="AI93" s="40" t="str">
        <f>IFERROR(#REF!/GAMSsternCa!AH93,"")</f>
        <v/>
      </c>
      <c r="AJ93" s="40" t="str">
        <f>IFERROR(#REF!/GAMSsternCa!AI93,"")</f>
        <v/>
      </c>
      <c r="AK93" s="40" t="str">
        <f>IFERROR(#REF!/GAMSsternCa!AJ93,"")</f>
        <v/>
      </c>
      <c r="AL93" s="40" t="str">
        <f>IFERROR(#REF!/GAMSsternCa!AK93,"")</f>
        <v/>
      </c>
      <c r="AM93" s="40" t="str">
        <f>IFERROR(#REF!/GAMSsternCa!AL93,"")</f>
        <v/>
      </c>
      <c r="AN93" s="40" t="str">
        <f>IFERROR(#REF!/GAMSsternCa!AM93,"")</f>
        <v/>
      </c>
      <c r="AO93" s="40" t="str">
        <f>IFERROR(#REF!/GAMSsternCa!AN93,"")</f>
        <v/>
      </c>
      <c r="AP93" s="40" t="str">
        <f>IFERROR(#REF!/GAMSsternCa!AO93,"")</f>
        <v/>
      </c>
      <c r="AQ93" s="40" t="str">
        <f>IFERROR(#REF!/GAMSsternCa!AP93,"")</f>
        <v/>
      </c>
      <c r="AR93" s="40" t="str">
        <f>IFERROR(#REF!/GAMSsternCa!AQ93,"")</f>
        <v/>
      </c>
      <c r="AS93" s="40" t="str">
        <f>IFERROR(#REF!/GAMSsternCa!AR93,"")</f>
        <v/>
      </c>
      <c r="AT93" s="40" t="str">
        <f>IFERROR(#REF!/GAMSsternCa!AS93,"")</f>
        <v/>
      </c>
      <c r="AU93" s="40" t="str">
        <f>IFERROR(#REF!/GAMSsternCa!AT93,"")</f>
        <v/>
      </c>
      <c r="AV93" s="40" t="str">
        <f>IFERROR(#REF!/GAMSsternCa!AU93,"")</f>
        <v/>
      </c>
      <c r="AW93" s="40" t="str">
        <f>IFERROR(#REF!/GAMSsternCa!AV93,"")</f>
        <v/>
      </c>
      <c r="AX93" s="40" t="str">
        <f>IFERROR(#REF!/GAMSsternCa!AW93,"")</f>
        <v/>
      </c>
      <c r="AY93" s="40" t="str">
        <f>IFERROR(#REF!/GAMSsternCa!AX93,"")</f>
        <v/>
      </c>
      <c r="AZ93" s="40" t="str">
        <f>IFERROR(#REF!/GAMSsternCa!AY93,"")</f>
        <v/>
      </c>
      <c r="BA93" s="40" t="str">
        <f>IFERROR(#REF!/GAMSsternCa!AZ93,"")</f>
        <v/>
      </c>
      <c r="BB93" s="40" t="str">
        <f>IFERROR(#REF!/GAMSsternCa!BA93,"")</f>
        <v/>
      </c>
      <c r="BC93" s="40" t="str">
        <f>IFERROR(#REF!/GAMSsternCa!BB93,"")</f>
        <v/>
      </c>
      <c r="BD93" s="40" t="str">
        <f>IFERROR(#REF!/GAMSsternCa!BC93,"")</f>
        <v/>
      </c>
      <c r="BE93" s="40" t="str">
        <f>IFERROR(#REF!/GAMSsternCa!BD93,"")</f>
        <v/>
      </c>
      <c r="BF93" s="40" t="str">
        <f>IFERROR(#REF!/GAMSsternCa!BE93,"")</f>
        <v/>
      </c>
      <c r="BG93" s="40" t="str">
        <f>IFERROR(#REF!/GAMSsternCa!BF93,"")</f>
        <v/>
      </c>
      <c r="BH93" s="40" t="str">
        <f>IFERROR(#REF!/GAMSsternCa!BG93,"")</f>
        <v/>
      </c>
      <c r="BI93" s="40" t="str">
        <f>IFERROR(#REF!/GAMSsternCa!BH93,"")</f>
        <v/>
      </c>
      <c r="BJ93" s="40" t="str">
        <f>IFERROR(#REF!/GAMSsternCa!BI93,"")</f>
        <v/>
      </c>
    </row>
    <row r="94" spans="1:62" x14ac:dyDescent="0.15">
      <c r="A94" t="e">
        <f>#REF!</f>
        <v>#REF!</v>
      </c>
      <c r="B94" t="str">
        <f>GAMSbase!A94</f>
        <v>Max Ratio</v>
      </c>
      <c r="C94" s="40" t="str">
        <f>IFERROR(#REF!/GAMSsternCa!B94,"")</f>
        <v/>
      </c>
      <c r="D94" s="40" t="str">
        <f>IFERROR(#REF!/GAMSsternCa!C94,"")</f>
        <v/>
      </c>
      <c r="E94" s="40" t="str">
        <f>IFERROR(#REF!/GAMSsternCa!D94,"")</f>
        <v/>
      </c>
      <c r="F94" s="40" t="str">
        <f>IFERROR(#REF!/GAMSsternCa!E94,"")</f>
        <v/>
      </c>
      <c r="G94" s="40" t="str">
        <f>IFERROR(#REF!/GAMSsternCa!F94,"")</f>
        <v/>
      </c>
      <c r="H94" s="40" t="str">
        <f>IFERROR(#REF!/GAMSsternCa!G94,"")</f>
        <v/>
      </c>
      <c r="I94" s="40" t="str">
        <f>IFERROR(#REF!/GAMSsternCa!H94,"")</f>
        <v/>
      </c>
      <c r="J94" s="40" t="str">
        <f>IFERROR(#REF!/GAMSsternCa!I94,"")</f>
        <v/>
      </c>
      <c r="K94" s="40" t="str">
        <f>IFERROR(#REF!/GAMSsternCa!J94,"")</f>
        <v/>
      </c>
      <c r="L94" s="40" t="str">
        <f>IFERROR(#REF!/GAMSsternCa!K94,"")</f>
        <v/>
      </c>
      <c r="M94" s="40" t="str">
        <f>IFERROR(#REF!/GAMSsternCa!L94,"")</f>
        <v/>
      </c>
      <c r="N94" s="40" t="str">
        <f>IFERROR(#REF!/GAMSsternCa!M94,"")</f>
        <v/>
      </c>
      <c r="O94" s="40" t="str">
        <f>IFERROR(#REF!/GAMSsternCa!N94,"")</f>
        <v/>
      </c>
      <c r="P94" s="40" t="str">
        <f>IFERROR(#REF!/GAMSsternCa!O94,"")</f>
        <v/>
      </c>
      <c r="Q94" s="40" t="str">
        <f>IFERROR(#REF!/GAMSsternCa!P94,"")</f>
        <v/>
      </c>
      <c r="R94" s="40" t="str">
        <f>IFERROR(#REF!/GAMSsternCa!Q94,"")</f>
        <v/>
      </c>
      <c r="S94" s="40" t="str">
        <f>IFERROR(#REF!/GAMSsternCa!R94,"")</f>
        <v/>
      </c>
      <c r="T94" s="40" t="str">
        <f>IFERROR(#REF!/GAMSsternCa!S94,"")</f>
        <v/>
      </c>
      <c r="U94" s="40" t="str">
        <f>IFERROR(#REF!/GAMSsternCa!T94,"")</f>
        <v/>
      </c>
      <c r="V94" s="40" t="str">
        <f>IFERROR(#REF!/GAMSsternCa!U94,"")</f>
        <v/>
      </c>
      <c r="W94" s="40" t="str">
        <f>IFERROR(#REF!/GAMSsternCa!V94,"")</f>
        <v/>
      </c>
      <c r="X94" s="40" t="str">
        <f>IFERROR(#REF!/GAMSsternCa!W94,"")</f>
        <v/>
      </c>
      <c r="Y94" s="40" t="str">
        <f>IFERROR(#REF!/GAMSsternCa!X94,"")</f>
        <v/>
      </c>
      <c r="Z94" s="40" t="str">
        <f>IFERROR(#REF!/GAMSsternCa!Y94,"")</f>
        <v/>
      </c>
      <c r="AA94" s="40" t="str">
        <f>IFERROR(#REF!/GAMSsternCa!Z94,"")</f>
        <v/>
      </c>
      <c r="AB94" s="40" t="str">
        <f>IFERROR(#REF!/GAMSsternCa!AA94,"")</f>
        <v/>
      </c>
      <c r="AC94" s="40" t="str">
        <f>IFERROR(#REF!/GAMSsternCa!AB94,"")</f>
        <v/>
      </c>
      <c r="AD94" s="40" t="str">
        <f>IFERROR(#REF!/GAMSsternCa!AC94,"")</f>
        <v/>
      </c>
      <c r="AE94" s="40" t="str">
        <f>IFERROR(#REF!/GAMSsternCa!AD94,"")</f>
        <v/>
      </c>
      <c r="AF94" s="40" t="str">
        <f>IFERROR(#REF!/GAMSsternCa!AE94,"")</f>
        <v/>
      </c>
      <c r="AG94" s="40" t="str">
        <f>IFERROR(#REF!/GAMSsternCa!AF94,"")</f>
        <v/>
      </c>
      <c r="AH94" s="40" t="str">
        <f>IFERROR(#REF!/GAMSsternCa!AG94,"")</f>
        <v/>
      </c>
      <c r="AI94" s="40" t="str">
        <f>IFERROR(#REF!/GAMSsternCa!AH94,"")</f>
        <v/>
      </c>
      <c r="AJ94" s="40" t="str">
        <f>IFERROR(#REF!/GAMSsternCa!AI94,"")</f>
        <v/>
      </c>
      <c r="AK94" s="40" t="str">
        <f>IFERROR(#REF!/GAMSsternCa!AJ94,"")</f>
        <v/>
      </c>
      <c r="AL94" s="40" t="str">
        <f>IFERROR(#REF!/GAMSsternCa!AK94,"")</f>
        <v/>
      </c>
      <c r="AM94" s="40" t="str">
        <f>IFERROR(#REF!/GAMSsternCa!AL94,"")</f>
        <v/>
      </c>
      <c r="AN94" s="40" t="str">
        <f>IFERROR(#REF!/GAMSsternCa!AM94,"")</f>
        <v/>
      </c>
      <c r="AO94" s="40" t="str">
        <f>IFERROR(#REF!/GAMSsternCa!AN94,"")</f>
        <v/>
      </c>
      <c r="AP94" s="40" t="str">
        <f>IFERROR(#REF!/GAMSsternCa!AO94,"")</f>
        <v/>
      </c>
      <c r="AQ94" s="40" t="str">
        <f>IFERROR(#REF!/GAMSsternCa!AP94,"")</f>
        <v/>
      </c>
      <c r="AR94" s="40" t="str">
        <f>IFERROR(#REF!/GAMSsternCa!AQ94,"")</f>
        <v/>
      </c>
      <c r="AS94" s="40" t="str">
        <f>IFERROR(#REF!/GAMSsternCa!AR94,"")</f>
        <v/>
      </c>
      <c r="AT94" s="40" t="str">
        <f>IFERROR(#REF!/GAMSsternCa!AS94,"")</f>
        <v/>
      </c>
      <c r="AU94" s="40" t="str">
        <f>IFERROR(#REF!/GAMSsternCa!AT94,"")</f>
        <v/>
      </c>
      <c r="AV94" s="40" t="str">
        <f>IFERROR(#REF!/GAMSsternCa!AU94,"")</f>
        <v/>
      </c>
      <c r="AW94" s="40" t="str">
        <f>IFERROR(#REF!/GAMSsternCa!AV94,"")</f>
        <v/>
      </c>
      <c r="AX94" s="40" t="str">
        <f>IFERROR(#REF!/GAMSsternCa!AW94,"")</f>
        <v/>
      </c>
      <c r="AY94" s="40" t="str">
        <f>IFERROR(#REF!/GAMSsternCa!AX94,"")</f>
        <v/>
      </c>
      <c r="AZ94" s="40" t="str">
        <f>IFERROR(#REF!/GAMSsternCa!AY94,"")</f>
        <v/>
      </c>
      <c r="BA94" s="40" t="str">
        <f>IFERROR(#REF!/GAMSsternCa!AZ94,"")</f>
        <v/>
      </c>
      <c r="BB94" s="40" t="str">
        <f>IFERROR(#REF!/GAMSsternCa!BA94,"")</f>
        <v/>
      </c>
      <c r="BC94" s="40" t="str">
        <f>IFERROR(#REF!/GAMSsternCa!BB94,"")</f>
        <v/>
      </c>
      <c r="BD94" s="40" t="str">
        <f>IFERROR(#REF!/GAMSsternCa!BC94,"")</f>
        <v/>
      </c>
      <c r="BE94" s="40" t="str">
        <f>IFERROR(#REF!/GAMSsternCa!BD94,"")</f>
        <v/>
      </c>
      <c r="BF94" s="40" t="str">
        <f>IFERROR(#REF!/GAMSsternCa!BE94,"")</f>
        <v/>
      </c>
      <c r="BG94" s="40" t="str">
        <f>IFERROR(#REF!/GAMSsternCa!BF94,"")</f>
        <v/>
      </c>
      <c r="BH94" s="40" t="str">
        <f>IFERROR(#REF!/GAMSsternCa!BG94,"")</f>
        <v/>
      </c>
      <c r="BI94" s="40" t="str">
        <f>IFERROR(#REF!/GAMSsternCa!BH94,"")</f>
        <v/>
      </c>
      <c r="BJ94" s="40" t="str">
        <f>IFERROR(#REF!/GAMSsternCa!BI94,"")</f>
        <v/>
      </c>
    </row>
    <row r="95" spans="1:62" x14ac:dyDescent="0.15">
      <c r="A95" t="e">
        <f>#REF!</f>
        <v>#REF!</v>
      </c>
      <c r="B95" t="str">
        <f>GAMSbase!A95</f>
        <v>Coefficient of Hotelling rent on ratio</v>
      </c>
      <c r="C95" s="40" t="str">
        <f>IFERROR(#REF!/GAMSsternCa!B95,"")</f>
        <v/>
      </c>
      <c r="D95" s="40" t="str">
        <f>IFERROR(#REF!/GAMSsternCa!C95,"")</f>
        <v/>
      </c>
      <c r="E95" s="40" t="str">
        <f>IFERROR(#REF!/GAMSsternCa!D95,"")</f>
        <v/>
      </c>
      <c r="F95" s="40" t="str">
        <f>IFERROR(#REF!/GAMSsternCa!E95,"")</f>
        <v/>
      </c>
      <c r="G95" s="40" t="str">
        <f>IFERROR(#REF!/GAMSsternCa!F95,"")</f>
        <v/>
      </c>
      <c r="H95" s="40" t="str">
        <f>IFERROR(#REF!/GAMSsternCa!G95,"")</f>
        <v/>
      </c>
      <c r="I95" s="40" t="str">
        <f>IFERROR(#REF!/GAMSsternCa!H95,"")</f>
        <v/>
      </c>
      <c r="J95" s="40" t="str">
        <f>IFERROR(#REF!/GAMSsternCa!I95,"")</f>
        <v/>
      </c>
      <c r="K95" s="40" t="str">
        <f>IFERROR(#REF!/GAMSsternCa!J95,"")</f>
        <v/>
      </c>
      <c r="L95" s="40" t="str">
        <f>IFERROR(#REF!/GAMSsternCa!K95,"")</f>
        <v/>
      </c>
      <c r="M95" s="40" t="str">
        <f>IFERROR(#REF!/GAMSsternCa!L95,"")</f>
        <v/>
      </c>
      <c r="N95" s="40" t="str">
        <f>IFERROR(#REF!/GAMSsternCa!M95,"")</f>
        <v/>
      </c>
      <c r="O95" s="40" t="str">
        <f>IFERROR(#REF!/GAMSsternCa!N95,"")</f>
        <v/>
      </c>
      <c r="P95" s="40" t="str">
        <f>IFERROR(#REF!/GAMSsternCa!O95,"")</f>
        <v/>
      </c>
      <c r="Q95" s="40" t="str">
        <f>IFERROR(#REF!/GAMSsternCa!P95,"")</f>
        <v/>
      </c>
      <c r="R95" s="40" t="str">
        <f>IFERROR(#REF!/GAMSsternCa!Q95,"")</f>
        <v/>
      </c>
      <c r="S95" s="40" t="str">
        <f>IFERROR(#REF!/GAMSsternCa!R95,"")</f>
        <v/>
      </c>
      <c r="T95" s="40" t="str">
        <f>IFERROR(#REF!/GAMSsternCa!S95,"")</f>
        <v/>
      </c>
      <c r="U95" s="40" t="str">
        <f>IFERROR(#REF!/GAMSsternCa!T95,"")</f>
        <v/>
      </c>
      <c r="V95" s="40" t="str">
        <f>IFERROR(#REF!/GAMSsternCa!U95,"")</f>
        <v/>
      </c>
      <c r="W95" s="40" t="str">
        <f>IFERROR(#REF!/GAMSsternCa!V95,"")</f>
        <v/>
      </c>
      <c r="X95" s="40" t="str">
        <f>IFERROR(#REF!/GAMSsternCa!W95,"")</f>
        <v/>
      </c>
      <c r="Y95" s="40" t="str">
        <f>IFERROR(#REF!/GAMSsternCa!X95,"")</f>
        <v/>
      </c>
      <c r="Z95" s="40" t="str">
        <f>IFERROR(#REF!/GAMSsternCa!Y95,"")</f>
        <v/>
      </c>
      <c r="AA95" s="40" t="str">
        <f>IFERROR(#REF!/GAMSsternCa!Z95,"")</f>
        <v/>
      </c>
      <c r="AB95" s="40" t="str">
        <f>IFERROR(#REF!/GAMSsternCa!AA95,"")</f>
        <v/>
      </c>
      <c r="AC95" s="40" t="str">
        <f>IFERROR(#REF!/GAMSsternCa!AB95,"")</f>
        <v/>
      </c>
      <c r="AD95" s="40" t="str">
        <f>IFERROR(#REF!/GAMSsternCa!AC95,"")</f>
        <v/>
      </c>
      <c r="AE95" s="40" t="str">
        <f>IFERROR(#REF!/GAMSsternCa!AD95,"")</f>
        <v/>
      </c>
      <c r="AF95" s="40" t="str">
        <f>IFERROR(#REF!/GAMSsternCa!AE95,"")</f>
        <v/>
      </c>
      <c r="AG95" s="40" t="str">
        <f>IFERROR(#REF!/GAMSsternCa!AF95,"")</f>
        <v/>
      </c>
      <c r="AH95" s="40" t="str">
        <f>IFERROR(#REF!/GAMSsternCa!AG95,"")</f>
        <v/>
      </c>
      <c r="AI95" s="40" t="str">
        <f>IFERROR(#REF!/GAMSsternCa!AH95,"")</f>
        <v/>
      </c>
      <c r="AJ95" s="40" t="str">
        <f>IFERROR(#REF!/GAMSsternCa!AI95,"")</f>
        <v/>
      </c>
      <c r="AK95" s="40" t="str">
        <f>IFERROR(#REF!/GAMSsternCa!AJ95,"")</f>
        <v/>
      </c>
      <c r="AL95" s="40" t="str">
        <f>IFERROR(#REF!/GAMSsternCa!AK95,"")</f>
        <v/>
      </c>
      <c r="AM95" s="40" t="str">
        <f>IFERROR(#REF!/GAMSsternCa!AL95,"")</f>
        <v/>
      </c>
      <c r="AN95" s="40" t="str">
        <f>IFERROR(#REF!/GAMSsternCa!AM95,"")</f>
        <v/>
      </c>
      <c r="AO95" s="40" t="str">
        <f>IFERROR(#REF!/GAMSsternCa!AN95,"")</f>
        <v/>
      </c>
      <c r="AP95" s="40" t="str">
        <f>IFERROR(#REF!/GAMSsternCa!AO95,"")</f>
        <v/>
      </c>
      <c r="AQ95" s="40" t="str">
        <f>IFERROR(#REF!/GAMSsternCa!AP95,"")</f>
        <v/>
      </c>
      <c r="AR95" s="40" t="str">
        <f>IFERROR(#REF!/GAMSsternCa!AQ95,"")</f>
        <v/>
      </c>
      <c r="AS95" s="40" t="str">
        <f>IFERROR(#REF!/GAMSsternCa!AR95,"")</f>
        <v/>
      </c>
      <c r="AT95" s="40" t="str">
        <f>IFERROR(#REF!/GAMSsternCa!AS95,"")</f>
        <v/>
      </c>
      <c r="AU95" s="40" t="str">
        <f>IFERROR(#REF!/GAMSsternCa!AT95,"")</f>
        <v/>
      </c>
      <c r="AV95" s="40" t="str">
        <f>IFERROR(#REF!/GAMSsternCa!AU95,"")</f>
        <v/>
      </c>
      <c r="AW95" s="40" t="str">
        <f>IFERROR(#REF!/GAMSsternCa!AV95,"")</f>
        <v/>
      </c>
      <c r="AX95" s="40" t="str">
        <f>IFERROR(#REF!/GAMSsternCa!AW95,"")</f>
        <v/>
      </c>
      <c r="AY95" s="40" t="str">
        <f>IFERROR(#REF!/GAMSsternCa!AX95,"")</f>
        <v/>
      </c>
      <c r="AZ95" s="40" t="str">
        <f>IFERROR(#REF!/GAMSsternCa!AY95,"")</f>
        <v/>
      </c>
      <c r="BA95" s="40" t="str">
        <f>IFERROR(#REF!/GAMSsternCa!AZ95,"")</f>
        <v/>
      </c>
      <c r="BB95" s="40" t="str">
        <f>IFERROR(#REF!/GAMSsternCa!BA95,"")</f>
        <v/>
      </c>
      <c r="BC95" s="40" t="str">
        <f>IFERROR(#REF!/GAMSsternCa!BB95,"")</f>
        <v/>
      </c>
      <c r="BD95" s="40" t="str">
        <f>IFERROR(#REF!/GAMSsternCa!BC95,"")</f>
        <v/>
      </c>
      <c r="BE95" s="40" t="str">
        <f>IFERROR(#REF!/GAMSsternCa!BD95,"")</f>
        <v/>
      </c>
      <c r="BF95" s="40" t="str">
        <f>IFERROR(#REF!/GAMSsternCa!BE95,"")</f>
        <v/>
      </c>
      <c r="BG95" s="40" t="str">
        <f>IFERROR(#REF!/GAMSsternCa!BF95,"")</f>
        <v/>
      </c>
      <c r="BH95" s="40" t="str">
        <f>IFERROR(#REF!/GAMSsternCa!BG95,"")</f>
        <v/>
      </c>
      <c r="BI95" s="40" t="str">
        <f>IFERROR(#REF!/GAMSsternCa!BH95,"")</f>
        <v/>
      </c>
      <c r="BJ95" s="40" t="str">
        <f>IFERROR(#REF!/GAMSsternCa!BI95,"")</f>
        <v/>
      </c>
    </row>
    <row r="96" spans="1:62" x14ac:dyDescent="0.15">
      <c r="A96" t="e">
        <f>#REF!</f>
        <v>#REF!</v>
      </c>
      <c r="B96" t="str">
        <f>GAMSbase!A96</f>
        <v>Exponent on Hotelling</v>
      </c>
      <c r="C96" s="40" t="str">
        <f>IFERROR(#REF!/GAMSsternCa!B96,"")</f>
        <v/>
      </c>
      <c r="D96" s="40" t="str">
        <f>IFERROR(#REF!/GAMSsternCa!C96,"")</f>
        <v/>
      </c>
      <c r="E96" s="40" t="str">
        <f>IFERROR(#REF!/GAMSsternCa!D96,"")</f>
        <v/>
      </c>
      <c r="F96" s="40" t="str">
        <f>IFERROR(#REF!/GAMSsternCa!E96,"")</f>
        <v/>
      </c>
      <c r="G96" s="40" t="str">
        <f>IFERROR(#REF!/GAMSsternCa!F96,"")</f>
        <v/>
      </c>
      <c r="H96" s="40" t="str">
        <f>IFERROR(#REF!/GAMSsternCa!G96,"")</f>
        <v/>
      </c>
      <c r="I96" s="40" t="str">
        <f>IFERROR(#REF!/GAMSsternCa!H96,"")</f>
        <v/>
      </c>
      <c r="J96" s="40" t="str">
        <f>IFERROR(#REF!/GAMSsternCa!I96,"")</f>
        <v/>
      </c>
      <c r="K96" s="40" t="str">
        <f>IFERROR(#REF!/GAMSsternCa!J96,"")</f>
        <v/>
      </c>
      <c r="L96" s="40" t="str">
        <f>IFERROR(#REF!/GAMSsternCa!K96,"")</f>
        <v/>
      </c>
      <c r="M96" s="40" t="str">
        <f>IFERROR(#REF!/GAMSsternCa!L96,"")</f>
        <v/>
      </c>
      <c r="N96" s="40" t="str">
        <f>IFERROR(#REF!/GAMSsternCa!M96,"")</f>
        <v/>
      </c>
      <c r="O96" s="40" t="str">
        <f>IFERROR(#REF!/GAMSsternCa!N96,"")</f>
        <v/>
      </c>
      <c r="P96" s="40" t="str">
        <f>IFERROR(#REF!/GAMSsternCa!O96,"")</f>
        <v/>
      </c>
      <c r="Q96" s="40" t="str">
        <f>IFERROR(#REF!/GAMSsternCa!P96,"")</f>
        <v/>
      </c>
      <c r="R96" s="40" t="str">
        <f>IFERROR(#REF!/GAMSsternCa!Q96,"")</f>
        <v/>
      </c>
      <c r="S96" s="40" t="str">
        <f>IFERROR(#REF!/GAMSsternCa!R96,"")</f>
        <v/>
      </c>
      <c r="T96" s="40" t="str">
        <f>IFERROR(#REF!/GAMSsternCa!S96,"")</f>
        <v/>
      </c>
      <c r="U96" s="40" t="str">
        <f>IFERROR(#REF!/GAMSsternCa!T96,"")</f>
        <v/>
      </c>
      <c r="V96" s="40" t="str">
        <f>IFERROR(#REF!/GAMSsternCa!U96,"")</f>
        <v/>
      </c>
      <c r="W96" s="40" t="str">
        <f>IFERROR(#REF!/GAMSsternCa!V96,"")</f>
        <v/>
      </c>
      <c r="X96" s="40" t="str">
        <f>IFERROR(#REF!/GAMSsternCa!W96,"")</f>
        <v/>
      </c>
      <c r="Y96" s="40" t="str">
        <f>IFERROR(#REF!/GAMSsternCa!X96,"")</f>
        <v/>
      </c>
      <c r="Z96" s="40" t="str">
        <f>IFERROR(#REF!/GAMSsternCa!Y96,"")</f>
        <v/>
      </c>
      <c r="AA96" s="40" t="str">
        <f>IFERROR(#REF!/GAMSsternCa!Z96,"")</f>
        <v/>
      </c>
      <c r="AB96" s="40" t="str">
        <f>IFERROR(#REF!/GAMSsternCa!AA96,"")</f>
        <v/>
      </c>
      <c r="AC96" s="40" t="str">
        <f>IFERROR(#REF!/GAMSsternCa!AB96,"")</f>
        <v/>
      </c>
      <c r="AD96" s="40" t="str">
        <f>IFERROR(#REF!/GAMSsternCa!AC96,"")</f>
        <v/>
      </c>
      <c r="AE96" s="40" t="str">
        <f>IFERROR(#REF!/GAMSsternCa!AD96,"")</f>
        <v/>
      </c>
      <c r="AF96" s="40" t="str">
        <f>IFERROR(#REF!/GAMSsternCa!AE96,"")</f>
        <v/>
      </c>
      <c r="AG96" s="40" t="str">
        <f>IFERROR(#REF!/GAMSsternCa!AF96,"")</f>
        <v/>
      </c>
      <c r="AH96" s="40" t="str">
        <f>IFERROR(#REF!/GAMSsternCa!AG96,"")</f>
        <v/>
      </c>
      <c r="AI96" s="40" t="str">
        <f>IFERROR(#REF!/GAMSsternCa!AH96,"")</f>
        <v/>
      </c>
      <c r="AJ96" s="40" t="str">
        <f>IFERROR(#REF!/GAMSsternCa!AI96,"")</f>
        <v/>
      </c>
      <c r="AK96" s="40" t="str">
        <f>IFERROR(#REF!/GAMSsternCa!AJ96,"")</f>
        <v/>
      </c>
      <c r="AL96" s="40" t="str">
        <f>IFERROR(#REF!/GAMSsternCa!AK96,"")</f>
        <v/>
      </c>
      <c r="AM96" s="40" t="str">
        <f>IFERROR(#REF!/GAMSsternCa!AL96,"")</f>
        <v/>
      </c>
      <c r="AN96" s="40" t="str">
        <f>IFERROR(#REF!/GAMSsternCa!AM96,"")</f>
        <v/>
      </c>
      <c r="AO96" s="40" t="str">
        <f>IFERROR(#REF!/GAMSsternCa!AN96,"")</f>
        <v/>
      </c>
      <c r="AP96" s="40" t="str">
        <f>IFERROR(#REF!/GAMSsternCa!AO96,"")</f>
        <v/>
      </c>
      <c r="AQ96" s="40" t="str">
        <f>IFERROR(#REF!/GAMSsternCa!AP96,"")</f>
        <v/>
      </c>
      <c r="AR96" s="40" t="str">
        <f>IFERROR(#REF!/GAMSsternCa!AQ96,"")</f>
        <v/>
      </c>
      <c r="AS96" s="40" t="str">
        <f>IFERROR(#REF!/GAMSsternCa!AR96,"")</f>
        <v/>
      </c>
      <c r="AT96" s="40" t="str">
        <f>IFERROR(#REF!/GAMSsternCa!AS96,"")</f>
        <v/>
      </c>
      <c r="AU96" s="40" t="str">
        <f>IFERROR(#REF!/GAMSsternCa!AT96,"")</f>
        <v/>
      </c>
      <c r="AV96" s="40" t="str">
        <f>IFERROR(#REF!/GAMSsternCa!AU96,"")</f>
        <v/>
      </c>
      <c r="AW96" s="40" t="str">
        <f>IFERROR(#REF!/GAMSsternCa!AV96,"")</f>
        <v/>
      </c>
      <c r="AX96" s="40" t="str">
        <f>IFERROR(#REF!/GAMSsternCa!AW96,"")</f>
        <v/>
      </c>
      <c r="AY96" s="40" t="str">
        <f>IFERROR(#REF!/GAMSsternCa!AX96,"")</f>
        <v/>
      </c>
      <c r="AZ96" s="40" t="str">
        <f>IFERROR(#REF!/GAMSsternCa!AY96,"")</f>
        <v/>
      </c>
      <c r="BA96" s="40" t="str">
        <f>IFERROR(#REF!/GAMSsternCa!AZ96,"")</f>
        <v/>
      </c>
      <c r="BB96" s="40" t="str">
        <f>IFERROR(#REF!/GAMSsternCa!BA96,"")</f>
        <v/>
      </c>
      <c r="BC96" s="40" t="str">
        <f>IFERROR(#REF!/GAMSsternCa!BB96,"")</f>
        <v/>
      </c>
      <c r="BD96" s="40" t="str">
        <f>IFERROR(#REF!/GAMSsternCa!BC96,"")</f>
        <v/>
      </c>
      <c r="BE96" s="40" t="str">
        <f>IFERROR(#REF!/GAMSsternCa!BD96,"")</f>
        <v/>
      </c>
      <c r="BF96" s="40" t="str">
        <f>IFERROR(#REF!/GAMSsternCa!BE96,"")</f>
        <v/>
      </c>
      <c r="BG96" s="40" t="str">
        <f>IFERROR(#REF!/GAMSsternCa!BF96,"")</f>
        <v/>
      </c>
      <c r="BH96" s="40" t="str">
        <f>IFERROR(#REF!/GAMSsternCa!BG96,"")</f>
        <v/>
      </c>
      <c r="BI96" s="40" t="str">
        <f>IFERROR(#REF!/GAMSsternCa!BH96,"")</f>
        <v/>
      </c>
      <c r="BJ96" s="40" t="str">
        <f>IFERROR(#REF!/GAMSsternCa!BI96,"")</f>
        <v/>
      </c>
    </row>
    <row r="97" spans="1:62" x14ac:dyDescent="0.15">
      <c r="A97" t="e">
        <f>#REF!</f>
        <v>#REF!</v>
      </c>
      <c r="B97" t="str">
        <f>GAMSbase!A97</f>
        <v>Hotelling Rent on Carbon Fuels (2005 USD / tCO2)</v>
      </c>
      <c r="C97" s="40" t="str">
        <f>IFERROR(#REF!/GAMSsternCa!B97,"")</f>
        <v/>
      </c>
      <c r="D97" s="40" t="str">
        <f>IFERROR(#REF!/GAMSsternCa!C97,"")</f>
        <v/>
      </c>
      <c r="E97" s="40" t="str">
        <f>IFERROR(#REF!/GAMSsternCa!D97,"")</f>
        <v/>
      </c>
      <c r="F97" s="40" t="str">
        <f>IFERROR(#REF!/GAMSsternCa!E97,"")</f>
        <v/>
      </c>
      <c r="G97" s="40" t="str">
        <f>IFERROR(#REF!/GAMSsternCa!F97,"")</f>
        <v/>
      </c>
      <c r="H97" s="40" t="str">
        <f>IFERROR(#REF!/GAMSsternCa!G97,"")</f>
        <v/>
      </c>
      <c r="I97" s="40" t="str">
        <f>IFERROR(#REF!/GAMSsternCa!H97,"")</f>
        <v/>
      </c>
      <c r="J97" s="40" t="str">
        <f>IFERROR(#REF!/GAMSsternCa!I97,"")</f>
        <v/>
      </c>
      <c r="K97" s="40" t="str">
        <f>IFERROR(#REF!/GAMSsternCa!J97,"")</f>
        <v/>
      </c>
      <c r="L97" s="40" t="str">
        <f>IFERROR(#REF!/GAMSsternCa!K97,"")</f>
        <v/>
      </c>
      <c r="M97" s="40" t="str">
        <f>IFERROR(#REF!/GAMSsternCa!L97,"")</f>
        <v/>
      </c>
      <c r="N97" s="40" t="str">
        <f>IFERROR(#REF!/GAMSsternCa!M97,"")</f>
        <v/>
      </c>
      <c r="O97" s="40" t="str">
        <f>IFERROR(#REF!/GAMSsternCa!N97,"")</f>
        <v/>
      </c>
      <c r="P97" s="40" t="str">
        <f>IFERROR(#REF!/GAMSsternCa!O97,"")</f>
        <v/>
      </c>
      <c r="Q97" s="40" t="str">
        <f>IFERROR(#REF!/GAMSsternCa!P97,"")</f>
        <v/>
      </c>
      <c r="R97" s="40" t="str">
        <f>IFERROR(#REF!/GAMSsternCa!Q97,"")</f>
        <v/>
      </c>
      <c r="S97" s="40" t="str">
        <f>IFERROR(#REF!/GAMSsternCa!R97,"")</f>
        <v/>
      </c>
      <c r="T97" s="40" t="str">
        <f>IFERROR(#REF!/GAMSsternCa!S97,"")</f>
        <v/>
      </c>
      <c r="U97" s="40" t="str">
        <f>IFERROR(#REF!/GAMSsternCa!T97,"")</f>
        <v/>
      </c>
      <c r="V97" s="40" t="str">
        <f>IFERROR(#REF!/GAMSsternCa!U97,"")</f>
        <v/>
      </c>
      <c r="W97" s="40" t="str">
        <f>IFERROR(#REF!/GAMSsternCa!V97,"")</f>
        <v/>
      </c>
      <c r="X97" s="40" t="str">
        <f>IFERROR(#REF!/GAMSsternCa!W97,"")</f>
        <v/>
      </c>
      <c r="Y97" s="40" t="str">
        <f>IFERROR(#REF!/GAMSsternCa!X97,"")</f>
        <v/>
      </c>
      <c r="Z97" s="40" t="str">
        <f>IFERROR(#REF!/GAMSsternCa!Y97,"")</f>
        <v/>
      </c>
      <c r="AA97" s="40" t="str">
        <f>IFERROR(#REF!/GAMSsternCa!Z97,"")</f>
        <v/>
      </c>
      <c r="AB97" s="40" t="str">
        <f>IFERROR(#REF!/GAMSsternCa!AA97,"")</f>
        <v/>
      </c>
      <c r="AC97" s="40" t="str">
        <f>IFERROR(#REF!/GAMSsternCa!AB97,"")</f>
        <v/>
      </c>
      <c r="AD97" s="40" t="str">
        <f>IFERROR(#REF!/GAMSsternCa!AC97,"")</f>
        <v/>
      </c>
      <c r="AE97" s="40" t="str">
        <f>IFERROR(#REF!/GAMSsternCa!AD97,"")</f>
        <v/>
      </c>
      <c r="AF97" s="40" t="str">
        <f>IFERROR(#REF!/GAMSsternCa!AE97,"")</f>
        <v/>
      </c>
      <c r="AG97" s="40" t="str">
        <f>IFERROR(#REF!/GAMSsternCa!AF97,"")</f>
        <v/>
      </c>
      <c r="AH97" s="40" t="str">
        <f>IFERROR(#REF!/GAMSsternCa!AG97,"")</f>
        <v/>
      </c>
      <c r="AI97" s="40" t="str">
        <f>IFERROR(#REF!/GAMSsternCa!AH97,"")</f>
        <v/>
      </c>
      <c r="AJ97" s="40" t="str">
        <f>IFERROR(#REF!/GAMSsternCa!AI97,"")</f>
        <v/>
      </c>
      <c r="AK97" s="40" t="str">
        <f>IFERROR(#REF!/GAMSsternCa!AJ97,"")</f>
        <v/>
      </c>
      <c r="AL97" s="40" t="str">
        <f>IFERROR(#REF!/GAMSsternCa!AK97,"")</f>
        <v/>
      </c>
      <c r="AM97" s="40" t="str">
        <f>IFERROR(#REF!/GAMSsternCa!AL97,"")</f>
        <v/>
      </c>
      <c r="AN97" s="40" t="str">
        <f>IFERROR(#REF!/GAMSsternCa!AM97,"")</f>
        <v/>
      </c>
      <c r="AO97" s="40" t="str">
        <f>IFERROR(#REF!/GAMSsternCa!AN97,"")</f>
        <v/>
      </c>
      <c r="AP97" s="40" t="str">
        <f>IFERROR(#REF!/GAMSsternCa!AO97,"")</f>
        <v/>
      </c>
      <c r="AQ97" s="40" t="str">
        <f>IFERROR(#REF!/GAMSsternCa!AP97,"")</f>
        <v/>
      </c>
      <c r="AR97" s="40" t="str">
        <f>IFERROR(#REF!/GAMSsternCa!AQ97,"")</f>
        <v/>
      </c>
      <c r="AS97" s="40" t="str">
        <f>IFERROR(#REF!/GAMSsternCa!AR97,"")</f>
        <v/>
      </c>
      <c r="AT97" s="40" t="str">
        <f>IFERROR(#REF!/GAMSsternCa!AS97,"")</f>
        <v/>
      </c>
      <c r="AU97" s="40" t="str">
        <f>IFERROR(#REF!/GAMSsternCa!AT97,"")</f>
        <v/>
      </c>
      <c r="AV97" s="40" t="str">
        <f>IFERROR(#REF!/GAMSsternCa!AU97,"")</f>
        <v/>
      </c>
      <c r="AW97" s="40" t="str">
        <f>IFERROR(#REF!/GAMSsternCa!AV97,"")</f>
        <v/>
      </c>
      <c r="AX97" s="40" t="str">
        <f>IFERROR(#REF!/GAMSsternCa!AW97,"")</f>
        <v/>
      </c>
      <c r="AY97" s="40" t="str">
        <f>IFERROR(#REF!/GAMSsternCa!AX97,"")</f>
        <v/>
      </c>
      <c r="AZ97" s="40" t="str">
        <f>IFERROR(#REF!/GAMSsternCa!AY97,"")</f>
        <v/>
      </c>
      <c r="BA97" s="40" t="str">
        <f>IFERROR(#REF!/GAMSsternCa!AZ97,"")</f>
        <v/>
      </c>
      <c r="BB97" s="40" t="str">
        <f>IFERROR(#REF!/GAMSsternCa!BA97,"")</f>
        <v/>
      </c>
      <c r="BC97" s="40" t="str">
        <f>IFERROR(#REF!/GAMSsternCa!BB97,"")</f>
        <v/>
      </c>
      <c r="BD97" s="40" t="str">
        <f>IFERROR(#REF!/GAMSsternCa!BC97,"")</f>
        <v/>
      </c>
      <c r="BE97" s="40" t="str">
        <f>IFERROR(#REF!/GAMSsternCa!BD97,"")</f>
        <v/>
      </c>
      <c r="BF97" s="40" t="str">
        <f>IFERROR(#REF!/GAMSsternCa!BE97,"")</f>
        <v/>
      </c>
      <c r="BG97" s="40" t="str">
        <f>IFERROR(#REF!/GAMSsternCa!BF97,"")</f>
        <v/>
      </c>
      <c r="BH97" s="40" t="str">
        <f>IFERROR(#REF!/GAMSsternCa!BG97,"")</f>
        <v/>
      </c>
      <c r="BI97" s="40" t="str">
        <f>IFERROR(#REF!/GAMSsternCa!BH97,"")</f>
        <v/>
      </c>
      <c r="BJ97" s="40" t="str">
        <f>IFERROR(#REF!/GAMSsternCa!BI97,"")</f>
        <v/>
      </c>
    </row>
    <row r="98" spans="1:62" x14ac:dyDescent="0.15">
      <c r="A98" t="e">
        <f>#REF!</f>
        <v>#REF!</v>
      </c>
      <c r="B98" t="str">
        <f>GAMSbase!A98</f>
        <v>* CLIMATE MODULE</v>
      </c>
      <c r="C98" s="40" t="str">
        <f>IFERROR(#REF!/GAMSsternCa!B98,"")</f>
        <v/>
      </c>
      <c r="D98" s="40" t="str">
        <f>IFERROR(#REF!/GAMSsternCa!C98,"")</f>
        <v/>
      </c>
      <c r="E98" s="40" t="str">
        <f>IFERROR(#REF!/GAMSsternCa!D98,"")</f>
        <v/>
      </c>
      <c r="F98" s="40" t="str">
        <f>IFERROR(#REF!/GAMSsternCa!E98,"")</f>
        <v/>
      </c>
      <c r="G98" s="40" t="str">
        <f>IFERROR(#REF!/GAMSsternCa!F98,"")</f>
        <v/>
      </c>
      <c r="H98" s="40" t="str">
        <f>IFERROR(#REF!/GAMSsternCa!G98,"")</f>
        <v/>
      </c>
      <c r="I98" s="40" t="str">
        <f>IFERROR(#REF!/GAMSsternCa!H98,"")</f>
        <v/>
      </c>
      <c r="J98" s="40" t="str">
        <f>IFERROR(#REF!/GAMSsternCa!I98,"")</f>
        <v/>
      </c>
      <c r="K98" s="40" t="str">
        <f>IFERROR(#REF!/GAMSsternCa!J98,"")</f>
        <v/>
      </c>
      <c r="L98" s="40" t="str">
        <f>IFERROR(#REF!/GAMSsternCa!K98,"")</f>
        <v/>
      </c>
      <c r="M98" s="40" t="str">
        <f>IFERROR(#REF!/GAMSsternCa!L98,"")</f>
        <v/>
      </c>
      <c r="N98" s="40" t="str">
        <f>IFERROR(#REF!/GAMSsternCa!M98,"")</f>
        <v/>
      </c>
      <c r="O98" s="40" t="str">
        <f>IFERROR(#REF!/GAMSsternCa!N98,"")</f>
        <v/>
      </c>
      <c r="P98" s="40" t="str">
        <f>IFERROR(#REF!/GAMSsternCa!O98,"")</f>
        <v/>
      </c>
      <c r="Q98" s="40" t="str">
        <f>IFERROR(#REF!/GAMSsternCa!P98,"")</f>
        <v/>
      </c>
      <c r="R98" s="40" t="str">
        <f>IFERROR(#REF!/GAMSsternCa!Q98,"")</f>
        <v/>
      </c>
      <c r="S98" s="40" t="str">
        <f>IFERROR(#REF!/GAMSsternCa!R98,"")</f>
        <v/>
      </c>
      <c r="T98" s="40" t="str">
        <f>IFERROR(#REF!/GAMSsternCa!S98,"")</f>
        <v/>
      </c>
      <c r="U98" s="40" t="str">
        <f>IFERROR(#REF!/GAMSsternCa!T98,"")</f>
        <v/>
      </c>
      <c r="V98" s="40" t="str">
        <f>IFERROR(#REF!/GAMSsternCa!U98,"")</f>
        <v/>
      </c>
      <c r="W98" s="40" t="str">
        <f>IFERROR(#REF!/GAMSsternCa!V98,"")</f>
        <v/>
      </c>
      <c r="X98" s="40" t="str">
        <f>IFERROR(#REF!/GAMSsternCa!W98,"")</f>
        <v/>
      </c>
      <c r="Y98" s="40" t="str">
        <f>IFERROR(#REF!/GAMSsternCa!X98,"")</f>
        <v/>
      </c>
      <c r="Z98" s="40" t="str">
        <f>IFERROR(#REF!/GAMSsternCa!Y98,"")</f>
        <v/>
      </c>
      <c r="AA98" s="40" t="str">
        <f>IFERROR(#REF!/GAMSsternCa!Z98,"")</f>
        <v/>
      </c>
      <c r="AB98" s="40" t="str">
        <f>IFERROR(#REF!/GAMSsternCa!AA98,"")</f>
        <v/>
      </c>
      <c r="AC98" s="40" t="str">
        <f>IFERROR(#REF!/GAMSsternCa!AB98,"")</f>
        <v/>
      </c>
      <c r="AD98" s="40" t="str">
        <f>IFERROR(#REF!/GAMSsternCa!AC98,"")</f>
        <v/>
      </c>
      <c r="AE98" s="40" t="str">
        <f>IFERROR(#REF!/GAMSsternCa!AD98,"")</f>
        <v/>
      </c>
      <c r="AF98" s="40" t="str">
        <f>IFERROR(#REF!/GAMSsternCa!AE98,"")</f>
        <v/>
      </c>
      <c r="AG98" s="40" t="str">
        <f>IFERROR(#REF!/GAMSsternCa!AF98,"")</f>
        <v/>
      </c>
      <c r="AH98" s="40" t="str">
        <f>IFERROR(#REF!/GAMSsternCa!AG98,"")</f>
        <v/>
      </c>
      <c r="AI98" s="40" t="str">
        <f>IFERROR(#REF!/GAMSsternCa!AH98,"")</f>
        <v/>
      </c>
      <c r="AJ98" s="40" t="str">
        <f>IFERROR(#REF!/GAMSsternCa!AI98,"")</f>
        <v/>
      </c>
      <c r="AK98" s="40" t="str">
        <f>IFERROR(#REF!/GAMSsternCa!AJ98,"")</f>
        <v/>
      </c>
      <c r="AL98" s="40" t="str">
        <f>IFERROR(#REF!/GAMSsternCa!AK98,"")</f>
        <v/>
      </c>
      <c r="AM98" s="40" t="str">
        <f>IFERROR(#REF!/GAMSsternCa!AL98,"")</f>
        <v/>
      </c>
      <c r="AN98" s="40" t="str">
        <f>IFERROR(#REF!/GAMSsternCa!AM98,"")</f>
        <v/>
      </c>
      <c r="AO98" s="40" t="str">
        <f>IFERROR(#REF!/GAMSsternCa!AN98,"")</f>
        <v/>
      </c>
      <c r="AP98" s="40" t="str">
        <f>IFERROR(#REF!/GAMSsternCa!AO98,"")</f>
        <v/>
      </c>
      <c r="AQ98" s="40" t="str">
        <f>IFERROR(#REF!/GAMSsternCa!AP98,"")</f>
        <v/>
      </c>
      <c r="AR98" s="40" t="str">
        <f>IFERROR(#REF!/GAMSsternCa!AQ98,"")</f>
        <v/>
      </c>
      <c r="AS98" s="40" t="str">
        <f>IFERROR(#REF!/GAMSsternCa!AR98,"")</f>
        <v/>
      </c>
      <c r="AT98" s="40" t="str">
        <f>IFERROR(#REF!/GAMSsternCa!AS98,"")</f>
        <v/>
      </c>
      <c r="AU98" s="40" t="str">
        <f>IFERROR(#REF!/GAMSsternCa!AT98,"")</f>
        <v/>
      </c>
      <c r="AV98" s="40" t="str">
        <f>IFERROR(#REF!/GAMSsternCa!AU98,"")</f>
        <v/>
      </c>
      <c r="AW98" s="40" t="str">
        <f>IFERROR(#REF!/GAMSsternCa!AV98,"")</f>
        <v/>
      </c>
      <c r="AX98" s="40" t="str">
        <f>IFERROR(#REF!/GAMSsternCa!AW98,"")</f>
        <v/>
      </c>
      <c r="AY98" s="40" t="str">
        <f>IFERROR(#REF!/GAMSsternCa!AX98,"")</f>
        <v/>
      </c>
      <c r="AZ98" s="40" t="str">
        <f>IFERROR(#REF!/GAMSsternCa!AY98,"")</f>
        <v/>
      </c>
      <c r="BA98" s="40" t="str">
        <f>IFERROR(#REF!/GAMSsternCa!AZ98,"")</f>
        <v/>
      </c>
      <c r="BB98" s="40" t="str">
        <f>IFERROR(#REF!/GAMSsternCa!BA98,"")</f>
        <v/>
      </c>
      <c r="BC98" s="40" t="str">
        <f>IFERROR(#REF!/GAMSsternCa!BB98,"")</f>
        <v/>
      </c>
      <c r="BD98" s="40" t="str">
        <f>IFERROR(#REF!/GAMSsternCa!BC98,"")</f>
        <v/>
      </c>
      <c r="BE98" s="40" t="str">
        <f>IFERROR(#REF!/GAMSsternCa!BD98,"")</f>
        <v/>
      </c>
      <c r="BF98" s="40" t="str">
        <f>IFERROR(#REF!/GAMSsternCa!BE98,"")</f>
        <v/>
      </c>
      <c r="BG98" s="40" t="str">
        <f>IFERROR(#REF!/GAMSsternCa!BF98,"")</f>
        <v/>
      </c>
      <c r="BH98" s="40" t="str">
        <f>IFERROR(#REF!/GAMSsternCa!BG98,"")</f>
        <v/>
      </c>
      <c r="BI98" s="40" t="str">
        <f>IFERROR(#REF!/GAMSsternCa!BH98,"")</f>
        <v/>
      </c>
      <c r="BJ98" s="40" t="str">
        <f>IFERROR(#REF!/GAMSsternCa!BI98,"")</f>
        <v/>
      </c>
    </row>
    <row r="99" spans="1:62" x14ac:dyDescent="0.15">
      <c r="A99" t="e">
        <f>#REF!</f>
        <v>#REF!</v>
      </c>
      <c r="B99" t="str">
        <f>GAMSbase!A99</f>
        <v>Atmospheric Temperature (deg C above preindustrial)</v>
      </c>
      <c r="C99" s="40" t="str">
        <f>IFERROR(#REF!/GAMSsternCa!B99,"")</f>
        <v/>
      </c>
      <c r="D99" s="40" t="str">
        <f>IFERROR(#REF!/GAMSsternCa!C99,"")</f>
        <v/>
      </c>
      <c r="E99" s="40" t="str">
        <f>IFERROR(#REF!/GAMSsternCa!D99,"")</f>
        <v/>
      </c>
      <c r="F99" s="40" t="str">
        <f>IFERROR(#REF!/GAMSsternCa!E99,"")</f>
        <v/>
      </c>
      <c r="G99" s="40" t="str">
        <f>IFERROR(#REF!/GAMSsternCa!F99,"")</f>
        <v/>
      </c>
      <c r="H99" s="40" t="str">
        <f>IFERROR(#REF!/GAMSsternCa!G99,"")</f>
        <v/>
      </c>
      <c r="I99" s="40" t="str">
        <f>IFERROR(#REF!/GAMSsternCa!H99,"")</f>
        <v/>
      </c>
      <c r="J99" s="40" t="str">
        <f>IFERROR(#REF!/GAMSsternCa!I99,"")</f>
        <v/>
      </c>
      <c r="K99" s="40" t="str">
        <f>IFERROR(#REF!/GAMSsternCa!J99,"")</f>
        <v/>
      </c>
      <c r="L99" s="40" t="str">
        <f>IFERROR(#REF!/GAMSsternCa!K99,"")</f>
        <v/>
      </c>
      <c r="M99" s="40" t="str">
        <f>IFERROR(#REF!/GAMSsternCa!L99,"")</f>
        <v/>
      </c>
      <c r="N99" s="40" t="str">
        <f>IFERROR(#REF!/GAMSsternCa!M99,"")</f>
        <v/>
      </c>
      <c r="O99" s="40" t="str">
        <f>IFERROR(#REF!/GAMSsternCa!N99,"")</f>
        <v/>
      </c>
      <c r="P99" s="40" t="str">
        <f>IFERROR(#REF!/GAMSsternCa!O99,"")</f>
        <v/>
      </c>
      <c r="Q99" s="40" t="str">
        <f>IFERROR(#REF!/GAMSsternCa!P99,"")</f>
        <v/>
      </c>
      <c r="R99" s="40" t="str">
        <f>IFERROR(#REF!/GAMSsternCa!Q99,"")</f>
        <v/>
      </c>
      <c r="S99" s="40" t="str">
        <f>IFERROR(#REF!/GAMSsternCa!R99,"")</f>
        <v/>
      </c>
      <c r="T99" s="40" t="str">
        <f>IFERROR(#REF!/GAMSsternCa!S99,"")</f>
        <v/>
      </c>
      <c r="U99" s="40" t="str">
        <f>IFERROR(#REF!/GAMSsternCa!T99,"")</f>
        <v/>
      </c>
      <c r="V99" s="40" t="str">
        <f>IFERROR(#REF!/GAMSsternCa!U99,"")</f>
        <v/>
      </c>
      <c r="W99" s="40" t="str">
        <f>IFERROR(#REF!/GAMSsternCa!V99,"")</f>
        <v/>
      </c>
      <c r="X99" s="40" t="str">
        <f>IFERROR(#REF!/GAMSsternCa!W99,"")</f>
        <v/>
      </c>
      <c r="Y99" s="40" t="str">
        <f>IFERROR(#REF!/GAMSsternCa!X99,"")</f>
        <v/>
      </c>
      <c r="Z99" s="40" t="str">
        <f>IFERROR(#REF!/GAMSsternCa!Y99,"")</f>
        <v/>
      </c>
      <c r="AA99" s="40" t="str">
        <f>IFERROR(#REF!/GAMSsternCa!Z99,"")</f>
        <v/>
      </c>
      <c r="AB99" s="40" t="str">
        <f>IFERROR(#REF!/GAMSsternCa!AA99,"")</f>
        <v/>
      </c>
      <c r="AC99" s="40" t="str">
        <f>IFERROR(#REF!/GAMSsternCa!AB99,"")</f>
        <v/>
      </c>
      <c r="AD99" s="40" t="str">
        <f>IFERROR(#REF!/GAMSsternCa!AC99,"")</f>
        <v/>
      </c>
      <c r="AE99" s="40" t="str">
        <f>IFERROR(#REF!/GAMSsternCa!AD99,"")</f>
        <v/>
      </c>
      <c r="AF99" s="40" t="str">
        <f>IFERROR(#REF!/GAMSsternCa!AE99,"")</f>
        <v/>
      </c>
      <c r="AG99" s="40" t="str">
        <f>IFERROR(#REF!/GAMSsternCa!AF99,"")</f>
        <v/>
      </c>
      <c r="AH99" s="40" t="str">
        <f>IFERROR(#REF!/GAMSsternCa!AG99,"")</f>
        <v/>
      </c>
      <c r="AI99" s="40" t="str">
        <f>IFERROR(#REF!/GAMSsternCa!AH99,"")</f>
        <v/>
      </c>
      <c r="AJ99" s="40" t="str">
        <f>IFERROR(#REF!/GAMSsternCa!AI99,"")</f>
        <v/>
      </c>
      <c r="AK99" s="40" t="str">
        <f>IFERROR(#REF!/GAMSsternCa!AJ99,"")</f>
        <v/>
      </c>
      <c r="AL99" s="40" t="str">
        <f>IFERROR(#REF!/GAMSsternCa!AK99,"")</f>
        <v/>
      </c>
      <c r="AM99" s="40" t="str">
        <f>IFERROR(#REF!/GAMSsternCa!AL99,"")</f>
        <v/>
      </c>
      <c r="AN99" s="40" t="str">
        <f>IFERROR(#REF!/GAMSsternCa!AM99,"")</f>
        <v/>
      </c>
      <c r="AO99" s="40" t="str">
        <f>IFERROR(#REF!/GAMSsternCa!AN99,"")</f>
        <v/>
      </c>
      <c r="AP99" s="40" t="str">
        <f>IFERROR(#REF!/GAMSsternCa!AO99,"")</f>
        <v/>
      </c>
      <c r="AQ99" s="40" t="str">
        <f>IFERROR(#REF!/GAMSsternCa!AP99,"")</f>
        <v/>
      </c>
      <c r="AR99" s="40" t="str">
        <f>IFERROR(#REF!/GAMSsternCa!AQ99,"")</f>
        <v/>
      </c>
      <c r="AS99" s="40" t="str">
        <f>IFERROR(#REF!/GAMSsternCa!AR99,"")</f>
        <v/>
      </c>
      <c r="AT99" s="40" t="str">
        <f>IFERROR(#REF!/GAMSsternCa!AS99,"")</f>
        <v/>
      </c>
      <c r="AU99" s="40" t="str">
        <f>IFERROR(#REF!/GAMSsternCa!AT99,"")</f>
        <v/>
      </c>
      <c r="AV99" s="40" t="str">
        <f>IFERROR(#REF!/GAMSsternCa!AU99,"")</f>
        <v/>
      </c>
      <c r="AW99" s="40" t="str">
        <f>IFERROR(#REF!/GAMSsternCa!AV99,"")</f>
        <v/>
      </c>
      <c r="AX99" s="40" t="str">
        <f>IFERROR(#REF!/GAMSsternCa!AW99,"")</f>
        <v/>
      </c>
      <c r="AY99" s="40" t="str">
        <f>IFERROR(#REF!/GAMSsternCa!AX99,"")</f>
        <v/>
      </c>
      <c r="AZ99" s="40" t="str">
        <f>IFERROR(#REF!/GAMSsternCa!AY99,"")</f>
        <v/>
      </c>
      <c r="BA99" s="40" t="str">
        <f>IFERROR(#REF!/GAMSsternCa!AZ99,"")</f>
        <v/>
      </c>
      <c r="BB99" s="40" t="str">
        <f>IFERROR(#REF!/GAMSsternCa!BA99,"")</f>
        <v/>
      </c>
      <c r="BC99" s="40" t="str">
        <f>IFERROR(#REF!/GAMSsternCa!BB99,"")</f>
        <v/>
      </c>
      <c r="BD99" s="40" t="str">
        <f>IFERROR(#REF!/GAMSsternCa!BC99,"")</f>
        <v/>
      </c>
      <c r="BE99" s="40" t="str">
        <f>IFERROR(#REF!/GAMSsternCa!BD99,"")</f>
        <v/>
      </c>
      <c r="BF99" s="40" t="str">
        <f>IFERROR(#REF!/GAMSsternCa!BE99,"")</f>
        <v/>
      </c>
      <c r="BG99" s="40" t="str">
        <f>IFERROR(#REF!/GAMSsternCa!BF99,"")</f>
        <v/>
      </c>
      <c r="BH99" s="40" t="str">
        <f>IFERROR(#REF!/GAMSsternCa!BG99,"")</f>
        <v/>
      </c>
      <c r="BI99" s="40" t="str">
        <f>IFERROR(#REF!/GAMSsternCa!BH99,"")</f>
        <v/>
      </c>
      <c r="BJ99" s="40" t="str">
        <f>IFERROR(#REF!/GAMSsternCa!BI99,"")</f>
        <v/>
      </c>
    </row>
    <row r="100" spans="1:62" x14ac:dyDescent="0.1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IFERROR(#REF!/GAMSsternCa!B100,"")</f>
        <v/>
      </c>
      <c r="D100" s="40" t="str">
        <f>IFERROR(#REF!/GAMSsternCa!C100,"")</f>
        <v/>
      </c>
      <c r="E100" s="40" t="str">
        <f>IFERROR(#REF!/GAMSsternCa!D100,"")</f>
        <v/>
      </c>
      <c r="F100" s="40" t="str">
        <f>IFERROR(#REF!/GAMSsternCa!E100,"")</f>
        <v/>
      </c>
      <c r="G100" s="40" t="str">
        <f>IFERROR(#REF!/GAMSsternCa!F100,"")</f>
        <v/>
      </c>
      <c r="H100" s="40" t="str">
        <f>IFERROR(#REF!/GAMSsternCa!G100,"")</f>
        <v/>
      </c>
      <c r="I100" s="40" t="str">
        <f>IFERROR(#REF!/GAMSsternCa!H100,"")</f>
        <v/>
      </c>
      <c r="J100" s="40" t="str">
        <f>IFERROR(#REF!/GAMSsternCa!I100,"")</f>
        <v/>
      </c>
      <c r="K100" s="40" t="str">
        <f>IFERROR(#REF!/GAMSsternCa!J100,"")</f>
        <v/>
      </c>
      <c r="L100" s="40" t="str">
        <f>IFERROR(#REF!/GAMSsternCa!K100,"")</f>
        <v/>
      </c>
      <c r="M100" s="40" t="str">
        <f>IFERROR(#REF!/GAMSsternCa!L100,"")</f>
        <v/>
      </c>
      <c r="N100" s="40" t="str">
        <f>IFERROR(#REF!/GAMSsternCa!M100,"")</f>
        <v/>
      </c>
      <c r="O100" s="40" t="str">
        <f>IFERROR(#REF!/GAMSsternCa!N100,"")</f>
        <v/>
      </c>
      <c r="P100" s="40" t="str">
        <f>IFERROR(#REF!/GAMSsternCa!O100,"")</f>
        <v/>
      </c>
      <c r="Q100" s="40" t="str">
        <f>IFERROR(#REF!/GAMSsternCa!P100,"")</f>
        <v/>
      </c>
      <c r="R100" s="40" t="str">
        <f>IFERROR(#REF!/GAMSsternCa!Q100,"")</f>
        <v/>
      </c>
      <c r="S100" s="40" t="str">
        <f>IFERROR(#REF!/GAMSsternCa!R100,"")</f>
        <v/>
      </c>
      <c r="T100" s="40" t="str">
        <f>IFERROR(#REF!/GAMSsternCa!S100,"")</f>
        <v/>
      </c>
      <c r="U100" s="40" t="str">
        <f>IFERROR(#REF!/GAMSsternCa!T100,"")</f>
        <v/>
      </c>
      <c r="V100" s="40" t="str">
        <f>IFERROR(#REF!/GAMSsternCa!U100,"")</f>
        <v/>
      </c>
      <c r="W100" s="40" t="str">
        <f>IFERROR(#REF!/GAMSsternCa!V100,"")</f>
        <v/>
      </c>
      <c r="X100" s="40" t="str">
        <f>IFERROR(#REF!/GAMSsternCa!W100,"")</f>
        <v/>
      </c>
      <c r="Y100" s="40" t="str">
        <f>IFERROR(#REF!/GAMSsternCa!X100,"")</f>
        <v/>
      </c>
      <c r="Z100" s="40" t="str">
        <f>IFERROR(#REF!/GAMSsternCa!Y100,"")</f>
        <v/>
      </c>
      <c r="AA100" s="40" t="str">
        <f>IFERROR(#REF!/GAMSsternCa!Z100,"")</f>
        <v/>
      </c>
      <c r="AB100" s="40" t="str">
        <f>IFERROR(#REF!/GAMSsternCa!AA100,"")</f>
        <v/>
      </c>
      <c r="AC100" s="40" t="str">
        <f>IFERROR(#REF!/GAMSsternCa!AB100,"")</f>
        <v/>
      </c>
      <c r="AD100" s="40" t="str">
        <f>IFERROR(#REF!/GAMSsternCa!AC100,"")</f>
        <v/>
      </c>
      <c r="AE100" s="40" t="str">
        <f>IFERROR(#REF!/GAMSsternCa!AD100,"")</f>
        <v/>
      </c>
      <c r="AF100" s="40" t="str">
        <f>IFERROR(#REF!/GAMSsternCa!AE100,"")</f>
        <v/>
      </c>
      <c r="AG100" s="40" t="str">
        <f>IFERROR(#REF!/GAMSsternCa!AF100,"")</f>
        <v/>
      </c>
      <c r="AH100" s="40" t="str">
        <f>IFERROR(#REF!/GAMSsternCa!AG100,"")</f>
        <v/>
      </c>
      <c r="AI100" s="40" t="str">
        <f>IFERROR(#REF!/GAMSsternCa!AH100,"")</f>
        <v/>
      </c>
      <c r="AJ100" s="40" t="str">
        <f>IFERROR(#REF!/GAMSsternCa!AI100,"")</f>
        <v/>
      </c>
      <c r="AK100" s="40" t="str">
        <f>IFERROR(#REF!/GAMSsternCa!AJ100,"")</f>
        <v/>
      </c>
      <c r="AL100" s="40" t="str">
        <f>IFERROR(#REF!/GAMSsternCa!AK100,"")</f>
        <v/>
      </c>
      <c r="AM100" s="40" t="str">
        <f>IFERROR(#REF!/GAMSsternCa!AL100,"")</f>
        <v/>
      </c>
      <c r="AN100" s="40" t="str">
        <f>IFERROR(#REF!/GAMSsternCa!AM100,"")</f>
        <v/>
      </c>
      <c r="AO100" s="40" t="str">
        <f>IFERROR(#REF!/GAMSsternCa!AN100,"")</f>
        <v/>
      </c>
      <c r="AP100" s="40" t="str">
        <f>IFERROR(#REF!/GAMSsternCa!AO100,"")</f>
        <v/>
      </c>
      <c r="AQ100" s="40" t="str">
        <f>IFERROR(#REF!/GAMSsternCa!AP100,"")</f>
        <v/>
      </c>
      <c r="AR100" s="40" t="str">
        <f>IFERROR(#REF!/GAMSsternCa!AQ100,"")</f>
        <v/>
      </c>
      <c r="AS100" s="40" t="str">
        <f>IFERROR(#REF!/GAMSsternCa!AR100,"")</f>
        <v/>
      </c>
      <c r="AT100" s="40" t="str">
        <f>IFERROR(#REF!/GAMSsternCa!AS100,"")</f>
        <v/>
      </c>
      <c r="AU100" s="40" t="str">
        <f>IFERROR(#REF!/GAMSsternCa!AT100,"")</f>
        <v/>
      </c>
      <c r="AV100" s="40" t="str">
        <f>IFERROR(#REF!/GAMSsternCa!AU100,"")</f>
        <v/>
      </c>
      <c r="AW100" s="40" t="str">
        <f>IFERROR(#REF!/GAMSsternCa!AV100,"")</f>
        <v/>
      </c>
      <c r="AX100" s="40" t="str">
        <f>IFERROR(#REF!/GAMSsternCa!AW100,"")</f>
        <v/>
      </c>
      <c r="AY100" s="40" t="str">
        <f>IFERROR(#REF!/GAMSsternCa!AX100,"")</f>
        <v/>
      </c>
      <c r="AZ100" s="40" t="str">
        <f>IFERROR(#REF!/GAMSsternCa!AY100,"")</f>
        <v/>
      </c>
      <c r="BA100" s="40" t="str">
        <f>IFERROR(#REF!/GAMSsternCa!AZ100,"")</f>
        <v/>
      </c>
      <c r="BB100" s="40" t="str">
        <f>IFERROR(#REF!/GAMSsternCa!BA100,"")</f>
        <v/>
      </c>
      <c r="BC100" s="40" t="str">
        <f>IFERROR(#REF!/GAMSsternCa!BB100,"")</f>
        <v/>
      </c>
      <c r="BD100" s="40" t="str">
        <f>IFERROR(#REF!/GAMSsternCa!BC100,"")</f>
        <v/>
      </c>
      <c r="BE100" s="40" t="str">
        <f>IFERROR(#REF!/GAMSsternCa!BD100,"")</f>
        <v/>
      </c>
      <c r="BF100" s="40" t="str">
        <f>IFERROR(#REF!/GAMSsternCa!BE100,"")</f>
        <v/>
      </c>
      <c r="BG100" s="40" t="str">
        <f>IFERROR(#REF!/GAMSsternCa!BF100,"")</f>
        <v/>
      </c>
      <c r="BH100" s="40" t="str">
        <f>IFERROR(#REF!/GAMSsternCa!BG100,"")</f>
        <v/>
      </c>
      <c r="BI100" s="40" t="str">
        <f>IFERROR(#REF!/GAMSsternCa!BH100,"")</f>
        <v/>
      </c>
      <c r="BJ100" s="40" t="str">
        <f>IFERROR(#REF!/GAMSsternCa!BI100,"")</f>
        <v/>
      </c>
    </row>
    <row r="101" spans="1:62" x14ac:dyDescent="0.15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IFERROR(#REF!/GAMSsternCa!B101,"")</f>
        <v/>
      </c>
      <c r="D101" s="40" t="str">
        <f>IFERROR(#REF!/GAMSsternCa!C101,"")</f>
        <v/>
      </c>
      <c r="E101" s="40" t="str">
        <f>IFERROR(#REF!/GAMSsternCa!D101,"")</f>
        <v/>
      </c>
      <c r="F101" s="40" t="str">
        <f>IFERROR(#REF!/GAMSsternCa!E101,"")</f>
        <v/>
      </c>
      <c r="G101" s="40" t="str">
        <f>IFERROR(#REF!/GAMSsternCa!F101,"")</f>
        <v/>
      </c>
      <c r="H101" s="40" t="str">
        <f>IFERROR(#REF!/GAMSsternCa!G101,"")</f>
        <v/>
      </c>
      <c r="I101" s="40" t="str">
        <f>IFERROR(#REF!/GAMSsternCa!H101,"")</f>
        <v/>
      </c>
      <c r="J101" s="40" t="str">
        <f>IFERROR(#REF!/GAMSsternCa!I101,"")</f>
        <v/>
      </c>
      <c r="K101" s="40" t="str">
        <f>IFERROR(#REF!/GAMSsternCa!J101,"")</f>
        <v/>
      </c>
      <c r="L101" s="40" t="str">
        <f>IFERROR(#REF!/GAMSsternCa!K101,"")</f>
        <v/>
      </c>
      <c r="M101" s="40" t="str">
        <f>IFERROR(#REF!/GAMSsternCa!L101,"")</f>
        <v/>
      </c>
      <c r="N101" s="40" t="str">
        <f>IFERROR(#REF!/GAMSsternCa!M101,"")</f>
        <v/>
      </c>
      <c r="O101" s="40" t="str">
        <f>IFERROR(#REF!/GAMSsternCa!N101,"")</f>
        <v/>
      </c>
      <c r="P101" s="40" t="str">
        <f>IFERROR(#REF!/GAMSsternCa!O101,"")</f>
        <v/>
      </c>
      <c r="Q101" s="40" t="str">
        <f>IFERROR(#REF!/GAMSsternCa!P101,"")</f>
        <v/>
      </c>
      <c r="R101" s="40" t="str">
        <f>IFERROR(#REF!/GAMSsternCa!Q101,"")</f>
        <v/>
      </c>
      <c r="S101" s="40" t="str">
        <f>IFERROR(#REF!/GAMSsternCa!R101,"")</f>
        <v/>
      </c>
      <c r="T101" s="40" t="str">
        <f>IFERROR(#REF!/GAMSsternCa!S101,"")</f>
        <v/>
      </c>
      <c r="U101" s="40" t="str">
        <f>IFERROR(#REF!/GAMSsternCa!T101,"")</f>
        <v/>
      </c>
      <c r="V101" s="40" t="str">
        <f>IFERROR(#REF!/GAMSsternCa!U101,"")</f>
        <v/>
      </c>
      <c r="W101" s="40" t="str">
        <f>IFERROR(#REF!/GAMSsternCa!V101,"")</f>
        <v/>
      </c>
      <c r="X101" s="40" t="str">
        <f>IFERROR(#REF!/GAMSsternCa!W101,"")</f>
        <v/>
      </c>
      <c r="Y101" s="40" t="str">
        <f>IFERROR(#REF!/GAMSsternCa!X101,"")</f>
        <v/>
      </c>
      <c r="Z101" s="40" t="str">
        <f>IFERROR(#REF!/GAMSsternCa!Y101,"")</f>
        <v/>
      </c>
      <c r="AA101" s="40" t="str">
        <f>IFERROR(#REF!/GAMSsternCa!Z101,"")</f>
        <v/>
      </c>
      <c r="AB101" s="40" t="str">
        <f>IFERROR(#REF!/GAMSsternCa!AA101,"")</f>
        <v/>
      </c>
      <c r="AC101" s="40" t="str">
        <f>IFERROR(#REF!/GAMSsternCa!AB101,"")</f>
        <v/>
      </c>
      <c r="AD101" s="40" t="str">
        <f>IFERROR(#REF!/GAMSsternCa!AC101,"")</f>
        <v/>
      </c>
      <c r="AE101" s="40" t="str">
        <f>IFERROR(#REF!/GAMSsternCa!AD101,"")</f>
        <v/>
      </c>
      <c r="AF101" s="40" t="str">
        <f>IFERROR(#REF!/GAMSsternCa!AE101,"")</f>
        <v/>
      </c>
      <c r="AG101" s="40" t="str">
        <f>IFERROR(#REF!/GAMSsternCa!AF101,"")</f>
        <v/>
      </c>
      <c r="AH101" s="40" t="str">
        <f>IFERROR(#REF!/GAMSsternCa!AG101,"")</f>
        <v/>
      </c>
      <c r="AI101" s="40" t="str">
        <f>IFERROR(#REF!/GAMSsternCa!AH101,"")</f>
        <v/>
      </c>
      <c r="AJ101" s="40" t="str">
        <f>IFERROR(#REF!/GAMSsternCa!AI101,"")</f>
        <v/>
      </c>
      <c r="AK101" s="40" t="str">
        <f>IFERROR(#REF!/GAMSsternCa!AJ101,"")</f>
        <v/>
      </c>
      <c r="AL101" s="40" t="str">
        <f>IFERROR(#REF!/GAMSsternCa!AK101,"")</f>
        <v/>
      </c>
      <c r="AM101" s="40" t="str">
        <f>IFERROR(#REF!/GAMSsternCa!AL101,"")</f>
        <v/>
      </c>
      <c r="AN101" s="40" t="str">
        <f>IFERROR(#REF!/GAMSsternCa!AM101,"")</f>
        <v/>
      </c>
      <c r="AO101" s="40" t="str">
        <f>IFERROR(#REF!/GAMSsternCa!AN101,"")</f>
        <v/>
      </c>
      <c r="AP101" s="40" t="str">
        <f>IFERROR(#REF!/GAMSsternCa!AO101,"")</f>
        <v/>
      </c>
      <c r="AQ101" s="40" t="str">
        <f>IFERROR(#REF!/GAMSsternCa!AP101,"")</f>
        <v/>
      </c>
      <c r="AR101" s="40" t="str">
        <f>IFERROR(#REF!/GAMSsternCa!AQ101,"")</f>
        <v/>
      </c>
      <c r="AS101" s="40" t="str">
        <f>IFERROR(#REF!/GAMSsternCa!AR101,"")</f>
        <v/>
      </c>
      <c r="AT101" s="40" t="str">
        <f>IFERROR(#REF!/GAMSsternCa!AS101,"")</f>
        <v/>
      </c>
      <c r="AU101" s="40" t="str">
        <f>IFERROR(#REF!/GAMSsternCa!AT101,"")</f>
        <v/>
      </c>
      <c r="AV101" s="40" t="str">
        <f>IFERROR(#REF!/GAMSsternCa!AU101,"")</f>
        <v/>
      </c>
      <c r="AW101" s="40" t="str">
        <f>IFERROR(#REF!/GAMSsternCa!AV101,"")</f>
        <v/>
      </c>
      <c r="AX101" s="40" t="str">
        <f>IFERROR(#REF!/GAMSsternCa!AW101,"")</f>
        <v/>
      </c>
      <c r="AY101" s="40" t="str">
        <f>IFERROR(#REF!/GAMSsternCa!AX101,"")</f>
        <v/>
      </c>
      <c r="AZ101" s="40" t="str">
        <f>IFERROR(#REF!/GAMSsternCa!AY101,"")</f>
        <v/>
      </c>
      <c r="BA101" s="40" t="str">
        <f>IFERROR(#REF!/GAMSsternCa!AZ101,"")</f>
        <v/>
      </c>
      <c r="BB101" s="40" t="str">
        <f>IFERROR(#REF!/GAMSsternCa!BA101,"")</f>
        <v/>
      </c>
      <c r="BC101" s="40" t="str">
        <f>IFERROR(#REF!/GAMSsternCa!BB101,"")</f>
        <v/>
      </c>
      <c r="BD101" s="40" t="str">
        <f>IFERROR(#REF!/GAMSsternCa!BC101,"")</f>
        <v/>
      </c>
      <c r="BE101" s="40" t="str">
        <f>IFERROR(#REF!/GAMSsternCa!BD101,"")</f>
        <v/>
      </c>
      <c r="BF101" s="40" t="str">
        <f>IFERROR(#REF!/GAMSsternCa!BE101,"")</f>
        <v/>
      </c>
      <c r="BG101" s="40" t="str">
        <f>IFERROR(#REF!/GAMSsternCa!BF101,"")</f>
        <v/>
      </c>
      <c r="BH101" s="40" t="str">
        <f>IFERROR(#REF!/GAMSsternCa!BG101,"")</f>
        <v/>
      </c>
      <c r="BI101" s="40" t="str">
        <f>IFERROR(#REF!/GAMSsternCa!BH101,"")</f>
        <v/>
      </c>
      <c r="BJ101" s="40" t="str">
        <f>IFERROR(#REF!/GAMSsternCa!BI101,"")</f>
        <v/>
      </c>
    </row>
    <row r="102" spans="1:62" x14ac:dyDescent="0.15">
      <c r="A102" t="e">
        <f>#REF!</f>
        <v>#REF!</v>
      </c>
      <c r="B102" t="str">
        <f>GAMSbase!A102</f>
        <v>** Economic Endogenous Variables</v>
      </c>
      <c r="C102" s="40" t="str">
        <f>IFERROR(#REF!/GAMSsternCa!B102,"")</f>
        <v/>
      </c>
      <c r="D102" s="40" t="str">
        <f>IFERROR(#REF!/GAMSsternCa!C102,"")</f>
        <v/>
      </c>
      <c r="E102" s="40" t="str">
        <f>IFERROR(#REF!/GAMSsternCa!D102,"")</f>
        <v/>
      </c>
      <c r="F102" s="40" t="str">
        <f>IFERROR(#REF!/GAMSsternCa!E102,"")</f>
        <v/>
      </c>
      <c r="G102" s="40" t="str">
        <f>IFERROR(#REF!/GAMSsternCa!F102,"")</f>
        <v/>
      </c>
      <c r="H102" s="40" t="str">
        <f>IFERROR(#REF!/GAMSsternCa!G102,"")</f>
        <v/>
      </c>
      <c r="I102" s="40" t="str">
        <f>IFERROR(#REF!/GAMSsternCa!H102,"")</f>
        <v/>
      </c>
      <c r="J102" s="40" t="str">
        <f>IFERROR(#REF!/GAMSsternCa!I102,"")</f>
        <v/>
      </c>
      <c r="K102" s="40" t="str">
        <f>IFERROR(#REF!/GAMSsternCa!J102,"")</f>
        <v/>
      </c>
      <c r="L102" s="40" t="str">
        <f>IFERROR(#REF!/GAMSsternCa!K102,"")</f>
        <v/>
      </c>
      <c r="M102" s="40" t="str">
        <f>IFERROR(#REF!/GAMSsternCa!L102,"")</f>
        <v/>
      </c>
      <c r="N102" s="40" t="str">
        <f>IFERROR(#REF!/GAMSsternCa!M102,"")</f>
        <v/>
      </c>
      <c r="O102" s="40" t="str">
        <f>IFERROR(#REF!/GAMSsternCa!N102,"")</f>
        <v/>
      </c>
      <c r="P102" s="40" t="str">
        <f>IFERROR(#REF!/GAMSsternCa!O102,"")</f>
        <v/>
      </c>
      <c r="Q102" s="40" t="str">
        <f>IFERROR(#REF!/GAMSsternCa!P102,"")</f>
        <v/>
      </c>
      <c r="R102" s="40" t="str">
        <f>IFERROR(#REF!/GAMSsternCa!Q102,"")</f>
        <v/>
      </c>
      <c r="S102" s="40" t="str">
        <f>IFERROR(#REF!/GAMSsternCa!R102,"")</f>
        <v/>
      </c>
      <c r="T102" s="40" t="str">
        <f>IFERROR(#REF!/GAMSsternCa!S102,"")</f>
        <v/>
      </c>
      <c r="U102" s="40" t="str">
        <f>IFERROR(#REF!/GAMSsternCa!T102,"")</f>
        <v/>
      </c>
      <c r="V102" s="40" t="str">
        <f>IFERROR(#REF!/GAMSsternCa!U102,"")</f>
        <v/>
      </c>
      <c r="W102" s="40" t="str">
        <f>IFERROR(#REF!/GAMSsternCa!V102,"")</f>
        <v/>
      </c>
      <c r="X102" s="40" t="str">
        <f>IFERROR(#REF!/GAMSsternCa!W102,"")</f>
        <v/>
      </c>
      <c r="Y102" s="40" t="str">
        <f>IFERROR(#REF!/GAMSsternCa!X102,"")</f>
        <v/>
      </c>
      <c r="Z102" s="40" t="str">
        <f>IFERROR(#REF!/GAMSsternCa!Y102,"")</f>
        <v/>
      </c>
      <c r="AA102" s="40" t="str">
        <f>IFERROR(#REF!/GAMSsternCa!Z102,"")</f>
        <v/>
      </c>
      <c r="AB102" s="40" t="str">
        <f>IFERROR(#REF!/GAMSsternCa!AA102,"")</f>
        <v/>
      </c>
      <c r="AC102" s="40" t="str">
        <f>IFERROR(#REF!/GAMSsternCa!AB102,"")</f>
        <v/>
      </c>
      <c r="AD102" s="40" t="str">
        <f>IFERROR(#REF!/GAMSsternCa!AC102,"")</f>
        <v/>
      </c>
      <c r="AE102" s="40" t="str">
        <f>IFERROR(#REF!/GAMSsternCa!AD102,"")</f>
        <v/>
      </c>
      <c r="AF102" s="40" t="str">
        <f>IFERROR(#REF!/GAMSsternCa!AE102,"")</f>
        <v/>
      </c>
      <c r="AG102" s="40" t="str">
        <f>IFERROR(#REF!/GAMSsternCa!AF102,"")</f>
        <v/>
      </c>
      <c r="AH102" s="40" t="str">
        <f>IFERROR(#REF!/GAMSsternCa!AG102,"")</f>
        <v/>
      </c>
      <c r="AI102" s="40" t="str">
        <f>IFERROR(#REF!/GAMSsternCa!AH102,"")</f>
        <v/>
      </c>
      <c r="AJ102" s="40" t="str">
        <f>IFERROR(#REF!/GAMSsternCa!AI102,"")</f>
        <v/>
      </c>
      <c r="AK102" s="40" t="str">
        <f>IFERROR(#REF!/GAMSsternCa!AJ102,"")</f>
        <v/>
      </c>
      <c r="AL102" s="40" t="str">
        <f>IFERROR(#REF!/GAMSsternCa!AK102,"")</f>
        <v/>
      </c>
      <c r="AM102" s="40" t="str">
        <f>IFERROR(#REF!/GAMSsternCa!AL102,"")</f>
        <v/>
      </c>
      <c r="AN102" s="40" t="str">
        <f>IFERROR(#REF!/GAMSsternCa!AM102,"")</f>
        <v/>
      </c>
      <c r="AO102" s="40" t="str">
        <f>IFERROR(#REF!/GAMSsternCa!AN102,"")</f>
        <v/>
      </c>
      <c r="AP102" s="40" t="str">
        <f>IFERROR(#REF!/GAMSsternCa!AO102,"")</f>
        <v/>
      </c>
      <c r="AQ102" s="40" t="str">
        <f>IFERROR(#REF!/GAMSsternCa!AP102,"")</f>
        <v/>
      </c>
      <c r="AR102" s="40" t="str">
        <f>IFERROR(#REF!/GAMSsternCa!AQ102,"")</f>
        <v/>
      </c>
      <c r="AS102" s="40" t="str">
        <f>IFERROR(#REF!/GAMSsternCa!AR102,"")</f>
        <v/>
      </c>
      <c r="AT102" s="40" t="str">
        <f>IFERROR(#REF!/GAMSsternCa!AS102,"")</f>
        <v/>
      </c>
      <c r="AU102" s="40" t="str">
        <f>IFERROR(#REF!/GAMSsternCa!AT102,"")</f>
        <v/>
      </c>
      <c r="AV102" s="40" t="str">
        <f>IFERROR(#REF!/GAMSsternCa!AU102,"")</f>
        <v/>
      </c>
      <c r="AW102" s="40" t="str">
        <f>IFERROR(#REF!/GAMSsternCa!AV102,"")</f>
        <v/>
      </c>
      <c r="AX102" s="40" t="str">
        <f>IFERROR(#REF!/GAMSsternCa!AW102,"")</f>
        <v/>
      </c>
      <c r="AY102" s="40" t="str">
        <f>IFERROR(#REF!/GAMSsternCa!AX102,"")</f>
        <v/>
      </c>
      <c r="AZ102" s="40" t="str">
        <f>IFERROR(#REF!/GAMSsternCa!AY102,"")</f>
        <v/>
      </c>
      <c r="BA102" s="40" t="str">
        <f>IFERROR(#REF!/GAMSsternCa!AZ102,"")</f>
        <v/>
      </c>
      <c r="BB102" s="40" t="str">
        <f>IFERROR(#REF!/GAMSsternCa!BA102,"")</f>
        <v/>
      </c>
      <c r="BC102" s="40" t="str">
        <f>IFERROR(#REF!/GAMSsternCa!BB102,"")</f>
        <v/>
      </c>
      <c r="BD102" s="40" t="str">
        <f>IFERROR(#REF!/GAMSsternCa!BC102,"")</f>
        <v/>
      </c>
      <c r="BE102" s="40" t="str">
        <f>IFERROR(#REF!/GAMSsternCa!BD102,"")</f>
        <v/>
      </c>
      <c r="BF102" s="40" t="str">
        <f>IFERROR(#REF!/GAMSsternCa!BE102,"")</f>
        <v/>
      </c>
      <c r="BG102" s="40" t="str">
        <f>IFERROR(#REF!/GAMSsternCa!BF102,"")</f>
        <v/>
      </c>
      <c r="BH102" s="40" t="str">
        <f>IFERROR(#REF!/GAMSsternCa!BG102,"")</f>
        <v/>
      </c>
      <c r="BI102" s="40" t="str">
        <f>IFERROR(#REF!/GAMSsternCa!BH102,"")</f>
        <v/>
      </c>
      <c r="BJ102" s="40" t="str">
        <f>IFERROR(#REF!/GAMSsternCa!BI102,"")</f>
        <v/>
      </c>
    </row>
    <row r="103" spans="1:62" x14ac:dyDescent="0.15">
      <c r="A103" t="e">
        <f>#REF!</f>
        <v>#REF!</v>
      </c>
      <c r="B103" t="str">
        <f>GAMSbase!A103</f>
        <v>* OUTPUT</v>
      </c>
      <c r="C103" s="40" t="str">
        <f>IFERROR(#REF!/GAMSsternCa!B103,"")</f>
        <v/>
      </c>
      <c r="D103" s="40" t="str">
        <f>IFERROR(#REF!/GAMSsternCa!C103,"")</f>
        <v/>
      </c>
      <c r="E103" s="40" t="str">
        <f>IFERROR(#REF!/GAMSsternCa!D103,"")</f>
        <v/>
      </c>
      <c r="F103" s="40" t="str">
        <f>IFERROR(#REF!/GAMSsternCa!E103,"")</f>
        <v/>
      </c>
      <c r="G103" s="40" t="str">
        <f>IFERROR(#REF!/GAMSsternCa!F103,"")</f>
        <v/>
      </c>
      <c r="H103" s="40" t="str">
        <f>IFERROR(#REF!/GAMSsternCa!G103,"")</f>
        <v/>
      </c>
      <c r="I103" s="40" t="str">
        <f>IFERROR(#REF!/GAMSsternCa!H103,"")</f>
        <v/>
      </c>
      <c r="J103" s="40" t="str">
        <f>IFERROR(#REF!/GAMSsternCa!I103,"")</f>
        <v/>
      </c>
      <c r="K103" s="40" t="str">
        <f>IFERROR(#REF!/GAMSsternCa!J103,"")</f>
        <v/>
      </c>
      <c r="L103" s="40" t="str">
        <f>IFERROR(#REF!/GAMSsternCa!K103,"")</f>
        <v/>
      </c>
      <c r="M103" s="40" t="str">
        <f>IFERROR(#REF!/GAMSsternCa!L103,"")</f>
        <v/>
      </c>
      <c r="N103" s="40" t="str">
        <f>IFERROR(#REF!/GAMSsternCa!M103,"")</f>
        <v/>
      </c>
      <c r="O103" s="40" t="str">
        <f>IFERROR(#REF!/GAMSsternCa!N103,"")</f>
        <v/>
      </c>
      <c r="P103" s="40" t="str">
        <f>IFERROR(#REF!/GAMSsternCa!O103,"")</f>
        <v/>
      </c>
      <c r="Q103" s="40" t="str">
        <f>IFERROR(#REF!/GAMSsternCa!P103,"")</f>
        <v/>
      </c>
      <c r="R103" s="40" t="str">
        <f>IFERROR(#REF!/GAMSsternCa!Q103,"")</f>
        <v/>
      </c>
      <c r="S103" s="40" t="str">
        <f>IFERROR(#REF!/GAMSsternCa!R103,"")</f>
        <v/>
      </c>
      <c r="T103" s="40" t="str">
        <f>IFERROR(#REF!/GAMSsternCa!S103,"")</f>
        <v/>
      </c>
      <c r="U103" s="40" t="str">
        <f>IFERROR(#REF!/GAMSsternCa!T103,"")</f>
        <v/>
      </c>
      <c r="V103" s="40" t="str">
        <f>IFERROR(#REF!/GAMSsternCa!U103,"")</f>
        <v/>
      </c>
      <c r="W103" s="40" t="str">
        <f>IFERROR(#REF!/GAMSsternCa!V103,"")</f>
        <v/>
      </c>
      <c r="X103" s="40" t="str">
        <f>IFERROR(#REF!/GAMSsternCa!W103,"")</f>
        <v/>
      </c>
      <c r="Y103" s="40" t="str">
        <f>IFERROR(#REF!/GAMSsternCa!X103,"")</f>
        <v/>
      </c>
      <c r="Z103" s="40" t="str">
        <f>IFERROR(#REF!/GAMSsternCa!Y103,"")</f>
        <v/>
      </c>
      <c r="AA103" s="40" t="str">
        <f>IFERROR(#REF!/GAMSsternCa!Z103,"")</f>
        <v/>
      </c>
      <c r="AB103" s="40" t="str">
        <f>IFERROR(#REF!/GAMSsternCa!AA103,"")</f>
        <v/>
      </c>
      <c r="AC103" s="40" t="str">
        <f>IFERROR(#REF!/GAMSsternCa!AB103,"")</f>
        <v/>
      </c>
      <c r="AD103" s="40" t="str">
        <f>IFERROR(#REF!/GAMSsternCa!AC103,"")</f>
        <v/>
      </c>
      <c r="AE103" s="40" t="str">
        <f>IFERROR(#REF!/GAMSsternCa!AD103,"")</f>
        <v/>
      </c>
      <c r="AF103" s="40" t="str">
        <f>IFERROR(#REF!/GAMSsternCa!AE103,"")</f>
        <v/>
      </c>
      <c r="AG103" s="40" t="str">
        <f>IFERROR(#REF!/GAMSsternCa!AF103,"")</f>
        <v/>
      </c>
      <c r="AH103" s="40" t="str">
        <f>IFERROR(#REF!/GAMSsternCa!AG103,"")</f>
        <v/>
      </c>
      <c r="AI103" s="40" t="str">
        <f>IFERROR(#REF!/GAMSsternCa!AH103,"")</f>
        <v/>
      </c>
      <c r="AJ103" s="40" t="str">
        <f>IFERROR(#REF!/GAMSsternCa!AI103,"")</f>
        <v/>
      </c>
      <c r="AK103" s="40" t="str">
        <f>IFERROR(#REF!/GAMSsternCa!AJ103,"")</f>
        <v/>
      </c>
      <c r="AL103" s="40" t="str">
        <f>IFERROR(#REF!/GAMSsternCa!AK103,"")</f>
        <v/>
      </c>
      <c r="AM103" s="40" t="str">
        <f>IFERROR(#REF!/GAMSsternCa!AL103,"")</f>
        <v/>
      </c>
      <c r="AN103" s="40" t="str">
        <f>IFERROR(#REF!/GAMSsternCa!AM103,"")</f>
        <v/>
      </c>
      <c r="AO103" s="40" t="str">
        <f>IFERROR(#REF!/GAMSsternCa!AN103,"")</f>
        <v/>
      </c>
      <c r="AP103" s="40" t="str">
        <f>IFERROR(#REF!/GAMSsternCa!AO103,"")</f>
        <v/>
      </c>
      <c r="AQ103" s="40" t="str">
        <f>IFERROR(#REF!/GAMSsternCa!AP103,"")</f>
        <v/>
      </c>
      <c r="AR103" s="40" t="str">
        <f>IFERROR(#REF!/GAMSsternCa!AQ103,"")</f>
        <v/>
      </c>
      <c r="AS103" s="40" t="str">
        <f>IFERROR(#REF!/GAMSsternCa!AR103,"")</f>
        <v/>
      </c>
      <c r="AT103" s="40" t="str">
        <f>IFERROR(#REF!/GAMSsternCa!AS103,"")</f>
        <v/>
      </c>
      <c r="AU103" s="40" t="str">
        <f>IFERROR(#REF!/GAMSsternCa!AT103,"")</f>
        <v/>
      </c>
      <c r="AV103" s="40" t="str">
        <f>IFERROR(#REF!/GAMSsternCa!AU103,"")</f>
        <v/>
      </c>
      <c r="AW103" s="40" t="str">
        <f>IFERROR(#REF!/GAMSsternCa!AV103,"")</f>
        <v/>
      </c>
      <c r="AX103" s="40" t="str">
        <f>IFERROR(#REF!/GAMSsternCa!AW103,"")</f>
        <v/>
      </c>
      <c r="AY103" s="40" t="str">
        <f>IFERROR(#REF!/GAMSsternCa!AX103,"")</f>
        <v/>
      </c>
      <c r="AZ103" s="40" t="str">
        <f>IFERROR(#REF!/GAMSsternCa!AY103,"")</f>
        <v/>
      </c>
      <c r="BA103" s="40" t="str">
        <f>IFERROR(#REF!/GAMSsternCa!AZ103,"")</f>
        <v/>
      </c>
      <c r="BB103" s="40" t="str">
        <f>IFERROR(#REF!/GAMSsternCa!BA103,"")</f>
        <v/>
      </c>
      <c r="BC103" s="40" t="str">
        <f>IFERROR(#REF!/GAMSsternCa!BB103,"")</f>
        <v/>
      </c>
      <c r="BD103" s="40" t="str">
        <f>IFERROR(#REF!/GAMSsternCa!BC103,"")</f>
        <v/>
      </c>
      <c r="BE103" s="40" t="str">
        <f>IFERROR(#REF!/GAMSsternCa!BD103,"")</f>
        <v/>
      </c>
      <c r="BF103" s="40" t="str">
        <f>IFERROR(#REF!/GAMSsternCa!BE103,"")</f>
        <v/>
      </c>
      <c r="BG103" s="40" t="str">
        <f>IFERROR(#REF!/GAMSsternCa!BF103,"")</f>
        <v/>
      </c>
      <c r="BH103" s="40" t="str">
        <f>IFERROR(#REF!/GAMSsternCa!BG103,"")</f>
        <v/>
      </c>
      <c r="BI103" s="40" t="str">
        <f>IFERROR(#REF!/GAMSsternCa!BH103,"")</f>
        <v/>
      </c>
      <c r="BJ103" s="40" t="str">
        <f>IFERROR(#REF!/GAMSsternCa!BI103,"")</f>
        <v/>
      </c>
    </row>
    <row r="104" spans="1:62" x14ac:dyDescent="0.15">
      <c r="A104" t="e">
        <f>#REF!</f>
        <v>#REF!</v>
      </c>
      <c r="B104" t="str">
        <f>GAMSbase!A104</f>
        <v>Gross Output (trillion USD)</v>
      </c>
      <c r="C104" s="40" t="str">
        <f>IFERROR(#REF!/GAMSsternCa!B104,"")</f>
        <v/>
      </c>
      <c r="D104" s="40" t="str">
        <f>IFERROR(#REF!/GAMSsternCa!C104,"")</f>
        <v/>
      </c>
      <c r="E104" s="40" t="str">
        <f>IFERROR(#REF!/GAMSsternCa!D104,"")</f>
        <v/>
      </c>
      <c r="F104" s="40" t="str">
        <f>IFERROR(#REF!/GAMSsternCa!E104,"")</f>
        <v/>
      </c>
      <c r="G104" s="40" t="str">
        <f>IFERROR(#REF!/GAMSsternCa!F104,"")</f>
        <v/>
      </c>
      <c r="H104" s="40" t="str">
        <f>IFERROR(#REF!/GAMSsternCa!G104,"")</f>
        <v/>
      </c>
      <c r="I104" s="40" t="str">
        <f>IFERROR(#REF!/GAMSsternCa!H104,"")</f>
        <v/>
      </c>
      <c r="J104" s="40" t="str">
        <f>IFERROR(#REF!/GAMSsternCa!I104,"")</f>
        <v/>
      </c>
      <c r="K104" s="40" t="str">
        <f>IFERROR(#REF!/GAMSsternCa!J104,"")</f>
        <v/>
      </c>
      <c r="L104" s="40" t="str">
        <f>IFERROR(#REF!/GAMSsternCa!K104,"")</f>
        <v/>
      </c>
      <c r="M104" s="40" t="str">
        <f>IFERROR(#REF!/GAMSsternCa!L104,"")</f>
        <v/>
      </c>
      <c r="N104" s="40" t="str">
        <f>IFERROR(#REF!/GAMSsternCa!M104,"")</f>
        <v/>
      </c>
      <c r="O104" s="40" t="str">
        <f>IFERROR(#REF!/GAMSsternCa!N104,"")</f>
        <v/>
      </c>
      <c r="P104" s="40" t="str">
        <f>IFERROR(#REF!/GAMSsternCa!O104,"")</f>
        <v/>
      </c>
      <c r="Q104" s="40" t="str">
        <f>IFERROR(#REF!/GAMSsternCa!P104,"")</f>
        <v/>
      </c>
      <c r="R104" s="40" t="str">
        <f>IFERROR(#REF!/GAMSsternCa!Q104,"")</f>
        <v/>
      </c>
      <c r="S104" s="40" t="str">
        <f>IFERROR(#REF!/GAMSsternCa!R104,"")</f>
        <v/>
      </c>
      <c r="T104" s="40" t="str">
        <f>IFERROR(#REF!/GAMSsternCa!S104,"")</f>
        <v/>
      </c>
      <c r="U104" s="40" t="str">
        <f>IFERROR(#REF!/GAMSsternCa!T104,"")</f>
        <v/>
      </c>
      <c r="V104" s="40" t="str">
        <f>IFERROR(#REF!/GAMSsternCa!U104,"")</f>
        <v/>
      </c>
      <c r="W104" s="40" t="str">
        <f>IFERROR(#REF!/GAMSsternCa!V104,"")</f>
        <v/>
      </c>
      <c r="X104" s="40" t="str">
        <f>IFERROR(#REF!/GAMSsternCa!W104,"")</f>
        <v/>
      </c>
      <c r="Y104" s="40" t="str">
        <f>IFERROR(#REF!/GAMSsternCa!X104,"")</f>
        <v/>
      </c>
      <c r="Z104" s="40" t="str">
        <f>IFERROR(#REF!/GAMSsternCa!Y104,"")</f>
        <v/>
      </c>
      <c r="AA104" s="40" t="str">
        <f>IFERROR(#REF!/GAMSsternCa!Z104,"")</f>
        <v/>
      </c>
      <c r="AB104" s="40" t="str">
        <f>IFERROR(#REF!/GAMSsternCa!AA104,"")</f>
        <v/>
      </c>
      <c r="AC104" s="40" t="str">
        <f>IFERROR(#REF!/GAMSsternCa!AB104,"")</f>
        <v/>
      </c>
      <c r="AD104" s="40" t="str">
        <f>IFERROR(#REF!/GAMSsternCa!AC104,"")</f>
        <v/>
      </c>
      <c r="AE104" s="40" t="str">
        <f>IFERROR(#REF!/GAMSsternCa!AD104,"")</f>
        <v/>
      </c>
      <c r="AF104" s="40" t="str">
        <f>IFERROR(#REF!/GAMSsternCa!AE104,"")</f>
        <v/>
      </c>
      <c r="AG104" s="40" t="str">
        <f>IFERROR(#REF!/GAMSsternCa!AF104,"")</f>
        <v/>
      </c>
      <c r="AH104" s="40" t="str">
        <f>IFERROR(#REF!/GAMSsternCa!AG104,"")</f>
        <v/>
      </c>
      <c r="AI104" s="40" t="str">
        <f>IFERROR(#REF!/GAMSsternCa!AH104,"")</f>
        <v/>
      </c>
      <c r="AJ104" s="40" t="str">
        <f>IFERROR(#REF!/GAMSsternCa!AI104,"")</f>
        <v/>
      </c>
      <c r="AK104" s="40" t="str">
        <f>IFERROR(#REF!/GAMSsternCa!AJ104,"")</f>
        <v/>
      </c>
      <c r="AL104" s="40" t="str">
        <f>IFERROR(#REF!/GAMSsternCa!AK104,"")</f>
        <v/>
      </c>
      <c r="AM104" s="40" t="str">
        <f>IFERROR(#REF!/GAMSsternCa!AL104,"")</f>
        <v/>
      </c>
      <c r="AN104" s="40" t="str">
        <f>IFERROR(#REF!/GAMSsternCa!AM104,"")</f>
        <v/>
      </c>
      <c r="AO104" s="40" t="str">
        <f>IFERROR(#REF!/GAMSsternCa!AN104,"")</f>
        <v/>
      </c>
      <c r="AP104" s="40" t="str">
        <f>IFERROR(#REF!/GAMSsternCa!AO104,"")</f>
        <v/>
      </c>
      <c r="AQ104" s="40" t="str">
        <f>IFERROR(#REF!/GAMSsternCa!AP104,"")</f>
        <v/>
      </c>
      <c r="AR104" s="40" t="str">
        <f>IFERROR(#REF!/GAMSsternCa!AQ104,"")</f>
        <v/>
      </c>
      <c r="AS104" s="40" t="str">
        <f>IFERROR(#REF!/GAMSsternCa!AR104,"")</f>
        <v/>
      </c>
      <c r="AT104" s="40" t="str">
        <f>IFERROR(#REF!/GAMSsternCa!AS104,"")</f>
        <v/>
      </c>
      <c r="AU104" s="40" t="str">
        <f>IFERROR(#REF!/GAMSsternCa!AT104,"")</f>
        <v/>
      </c>
      <c r="AV104" s="40" t="str">
        <f>IFERROR(#REF!/GAMSsternCa!AU104,"")</f>
        <v/>
      </c>
      <c r="AW104" s="40" t="str">
        <f>IFERROR(#REF!/GAMSsternCa!AV104,"")</f>
        <v/>
      </c>
      <c r="AX104" s="40" t="str">
        <f>IFERROR(#REF!/GAMSsternCa!AW104,"")</f>
        <v/>
      </c>
      <c r="AY104" s="40" t="str">
        <f>IFERROR(#REF!/GAMSsternCa!AX104,"")</f>
        <v/>
      </c>
      <c r="AZ104" s="40" t="str">
        <f>IFERROR(#REF!/GAMSsternCa!AY104,"")</f>
        <v/>
      </c>
      <c r="BA104" s="40" t="str">
        <f>IFERROR(#REF!/GAMSsternCa!AZ104,"")</f>
        <v/>
      </c>
      <c r="BB104" s="40" t="str">
        <f>IFERROR(#REF!/GAMSsternCa!BA104,"")</f>
        <v/>
      </c>
      <c r="BC104" s="40" t="str">
        <f>IFERROR(#REF!/GAMSsternCa!BB104,"")</f>
        <v/>
      </c>
      <c r="BD104" s="40" t="str">
        <f>IFERROR(#REF!/GAMSsternCa!BC104,"")</f>
        <v/>
      </c>
      <c r="BE104" s="40" t="str">
        <f>IFERROR(#REF!/GAMSsternCa!BD104,"")</f>
        <v/>
      </c>
      <c r="BF104" s="40" t="str">
        <f>IFERROR(#REF!/GAMSsternCa!BE104,"")</f>
        <v/>
      </c>
      <c r="BG104" s="40" t="str">
        <f>IFERROR(#REF!/GAMSsternCa!BF104,"")</f>
        <v/>
      </c>
      <c r="BH104" s="40" t="str">
        <f>IFERROR(#REF!/GAMSsternCa!BG104,"")</f>
        <v/>
      </c>
      <c r="BI104" s="40" t="str">
        <f>IFERROR(#REF!/GAMSsternCa!BH104,"")</f>
        <v/>
      </c>
      <c r="BJ104" s="40" t="str">
        <f>IFERROR(#REF!/GAMSsternCa!BI104,"")</f>
        <v/>
      </c>
    </row>
    <row r="105" spans="1:62" x14ac:dyDescent="0.15">
      <c r="A105" t="e">
        <f>#REF!</f>
        <v>#REF!</v>
      </c>
      <c r="B105" t="str">
        <f>GAMSbase!A105</f>
        <v>Climate Damages (fraction of gross output)</v>
      </c>
      <c r="C105" s="40" t="str">
        <f>IFERROR(#REF!/GAMSsternCa!B105,"")</f>
        <v/>
      </c>
      <c r="D105" s="40" t="str">
        <f>IFERROR(#REF!/GAMSsternCa!C105,"")</f>
        <v/>
      </c>
      <c r="E105" s="40" t="str">
        <f>IFERROR(#REF!/GAMSsternCa!D105,"")</f>
        <v/>
      </c>
      <c r="F105" s="40" t="str">
        <f>IFERROR(#REF!/GAMSsternCa!E105,"")</f>
        <v/>
      </c>
      <c r="G105" s="40" t="str">
        <f>IFERROR(#REF!/GAMSsternCa!F105,"")</f>
        <v/>
      </c>
      <c r="H105" s="40" t="str">
        <f>IFERROR(#REF!/GAMSsternCa!G105,"")</f>
        <v/>
      </c>
      <c r="I105" s="40" t="str">
        <f>IFERROR(#REF!/GAMSsternCa!H105,"")</f>
        <v/>
      </c>
      <c r="J105" s="40" t="str">
        <f>IFERROR(#REF!/GAMSsternCa!I105,"")</f>
        <v/>
      </c>
      <c r="K105" s="40" t="str">
        <f>IFERROR(#REF!/GAMSsternCa!J105,"")</f>
        <v/>
      </c>
      <c r="L105" s="40" t="str">
        <f>IFERROR(#REF!/GAMSsternCa!K105,"")</f>
        <v/>
      </c>
      <c r="M105" s="40" t="str">
        <f>IFERROR(#REF!/GAMSsternCa!L105,"")</f>
        <v/>
      </c>
      <c r="N105" s="40" t="str">
        <f>IFERROR(#REF!/GAMSsternCa!M105,"")</f>
        <v/>
      </c>
      <c r="O105" s="40" t="str">
        <f>IFERROR(#REF!/GAMSsternCa!N105,"")</f>
        <v/>
      </c>
      <c r="P105" s="40" t="str">
        <f>IFERROR(#REF!/GAMSsternCa!O105,"")</f>
        <v/>
      </c>
      <c r="Q105" s="40" t="str">
        <f>IFERROR(#REF!/GAMSsternCa!P105,"")</f>
        <v/>
      </c>
      <c r="R105" s="40" t="str">
        <f>IFERROR(#REF!/GAMSsternCa!Q105,"")</f>
        <v/>
      </c>
      <c r="S105" s="40" t="str">
        <f>IFERROR(#REF!/GAMSsternCa!R105,"")</f>
        <v/>
      </c>
      <c r="T105" s="40" t="str">
        <f>IFERROR(#REF!/GAMSsternCa!S105,"")</f>
        <v/>
      </c>
      <c r="U105" s="40" t="str">
        <f>IFERROR(#REF!/GAMSsternCa!T105,"")</f>
        <v/>
      </c>
      <c r="V105" s="40" t="str">
        <f>IFERROR(#REF!/GAMSsternCa!U105,"")</f>
        <v/>
      </c>
      <c r="W105" s="40" t="str">
        <f>IFERROR(#REF!/GAMSsternCa!V105,"")</f>
        <v/>
      </c>
      <c r="X105" s="40" t="str">
        <f>IFERROR(#REF!/GAMSsternCa!W105,"")</f>
        <v/>
      </c>
      <c r="Y105" s="40" t="str">
        <f>IFERROR(#REF!/GAMSsternCa!X105,"")</f>
        <v/>
      </c>
      <c r="Z105" s="40" t="str">
        <f>IFERROR(#REF!/GAMSsternCa!Y105,"")</f>
        <v/>
      </c>
      <c r="AA105" s="40" t="str">
        <f>IFERROR(#REF!/GAMSsternCa!Z105,"")</f>
        <v/>
      </c>
      <c r="AB105" s="40" t="str">
        <f>IFERROR(#REF!/GAMSsternCa!AA105,"")</f>
        <v/>
      </c>
      <c r="AC105" s="40" t="str">
        <f>IFERROR(#REF!/GAMSsternCa!AB105,"")</f>
        <v/>
      </c>
      <c r="AD105" s="40" t="str">
        <f>IFERROR(#REF!/GAMSsternCa!AC105,"")</f>
        <v/>
      </c>
      <c r="AE105" s="40" t="str">
        <f>IFERROR(#REF!/GAMSsternCa!AD105,"")</f>
        <v/>
      </c>
      <c r="AF105" s="40" t="str">
        <f>IFERROR(#REF!/GAMSsternCa!AE105,"")</f>
        <v/>
      </c>
      <c r="AG105" s="40" t="str">
        <f>IFERROR(#REF!/GAMSsternCa!AF105,"")</f>
        <v/>
      </c>
      <c r="AH105" s="40" t="str">
        <f>IFERROR(#REF!/GAMSsternCa!AG105,"")</f>
        <v/>
      </c>
      <c r="AI105" s="40" t="str">
        <f>IFERROR(#REF!/GAMSsternCa!AH105,"")</f>
        <v/>
      </c>
      <c r="AJ105" s="40" t="str">
        <f>IFERROR(#REF!/GAMSsternCa!AI105,"")</f>
        <v/>
      </c>
      <c r="AK105" s="40" t="str">
        <f>IFERROR(#REF!/GAMSsternCa!AJ105,"")</f>
        <v/>
      </c>
      <c r="AL105" s="40" t="str">
        <f>IFERROR(#REF!/GAMSsternCa!AK105,"")</f>
        <v/>
      </c>
      <c r="AM105" s="40" t="str">
        <f>IFERROR(#REF!/GAMSsternCa!AL105,"")</f>
        <v/>
      </c>
      <c r="AN105" s="40" t="str">
        <f>IFERROR(#REF!/GAMSsternCa!AM105,"")</f>
        <v/>
      </c>
      <c r="AO105" s="40" t="str">
        <f>IFERROR(#REF!/GAMSsternCa!AN105,"")</f>
        <v/>
      </c>
      <c r="AP105" s="40" t="str">
        <f>IFERROR(#REF!/GAMSsternCa!AO105,"")</f>
        <v/>
      </c>
      <c r="AQ105" s="40" t="str">
        <f>IFERROR(#REF!/GAMSsternCa!AP105,"")</f>
        <v/>
      </c>
      <c r="AR105" s="40" t="str">
        <f>IFERROR(#REF!/GAMSsternCa!AQ105,"")</f>
        <v/>
      </c>
      <c r="AS105" s="40" t="str">
        <f>IFERROR(#REF!/GAMSsternCa!AR105,"")</f>
        <v/>
      </c>
      <c r="AT105" s="40" t="str">
        <f>IFERROR(#REF!/GAMSsternCa!AS105,"")</f>
        <v/>
      </c>
      <c r="AU105" s="40" t="str">
        <f>IFERROR(#REF!/GAMSsternCa!AT105,"")</f>
        <v/>
      </c>
      <c r="AV105" s="40" t="str">
        <f>IFERROR(#REF!/GAMSsternCa!AU105,"")</f>
        <v/>
      </c>
      <c r="AW105" s="40" t="str">
        <f>IFERROR(#REF!/GAMSsternCa!AV105,"")</f>
        <v/>
      </c>
      <c r="AX105" s="40" t="str">
        <f>IFERROR(#REF!/GAMSsternCa!AW105,"")</f>
        <v/>
      </c>
      <c r="AY105" s="40" t="str">
        <f>IFERROR(#REF!/GAMSsternCa!AX105,"")</f>
        <v/>
      </c>
      <c r="AZ105" s="40" t="str">
        <f>IFERROR(#REF!/GAMSsternCa!AY105,"")</f>
        <v/>
      </c>
      <c r="BA105" s="40" t="str">
        <f>IFERROR(#REF!/GAMSsternCa!AZ105,"")</f>
        <v/>
      </c>
      <c r="BB105" s="40" t="str">
        <f>IFERROR(#REF!/GAMSsternCa!BA105,"")</f>
        <v/>
      </c>
      <c r="BC105" s="40" t="str">
        <f>IFERROR(#REF!/GAMSsternCa!BB105,"")</f>
        <v/>
      </c>
      <c r="BD105" s="40" t="str">
        <f>IFERROR(#REF!/GAMSsternCa!BC105,"")</f>
        <v/>
      </c>
      <c r="BE105" s="40" t="str">
        <f>IFERROR(#REF!/GAMSsternCa!BD105,"")</f>
        <v/>
      </c>
      <c r="BF105" s="40" t="str">
        <f>IFERROR(#REF!/GAMSsternCa!BE105,"")</f>
        <v/>
      </c>
      <c r="BG105" s="40" t="str">
        <f>IFERROR(#REF!/GAMSsternCa!BF105,"")</f>
        <v/>
      </c>
      <c r="BH105" s="40" t="str">
        <f>IFERROR(#REF!/GAMSsternCa!BG105,"")</f>
        <v/>
      </c>
      <c r="BI105" s="40" t="str">
        <f>IFERROR(#REF!/GAMSsternCa!BH105,"")</f>
        <v/>
      </c>
      <c r="BJ105" s="40" t="str">
        <f>IFERROR(#REF!/GAMSsternCa!BI105,"")</f>
        <v/>
      </c>
    </row>
    <row r="106" spans="1:62" x14ac:dyDescent="0.15">
      <c r="A106" t="e">
        <f>#REF!</f>
        <v>#REF!</v>
      </c>
      <c r="B106" t="str">
        <f>GAMSbase!A106</f>
        <v>Climate damages (trillion USD)</v>
      </c>
      <c r="C106" s="40" t="str">
        <f>IFERROR(#REF!/GAMSsternCa!B106,"")</f>
        <v/>
      </c>
      <c r="D106" s="40" t="str">
        <f>IFERROR(#REF!/GAMSsternCa!C106,"")</f>
        <v/>
      </c>
      <c r="E106" s="40" t="str">
        <f>IFERROR(#REF!/GAMSsternCa!D106,"")</f>
        <v/>
      </c>
      <c r="F106" s="40" t="str">
        <f>IFERROR(#REF!/GAMSsternCa!E106,"")</f>
        <v/>
      </c>
      <c r="G106" s="40" t="str">
        <f>IFERROR(#REF!/GAMSsternCa!F106,"")</f>
        <v/>
      </c>
      <c r="H106" s="40" t="str">
        <f>IFERROR(#REF!/GAMSsternCa!G106,"")</f>
        <v/>
      </c>
      <c r="I106" s="40" t="str">
        <f>IFERROR(#REF!/GAMSsternCa!H106,"")</f>
        <v/>
      </c>
      <c r="J106" s="40" t="str">
        <f>IFERROR(#REF!/GAMSsternCa!I106,"")</f>
        <v/>
      </c>
      <c r="K106" s="40" t="str">
        <f>IFERROR(#REF!/GAMSsternCa!J106,"")</f>
        <v/>
      </c>
      <c r="L106" s="40" t="str">
        <f>IFERROR(#REF!/GAMSsternCa!K106,"")</f>
        <v/>
      </c>
      <c r="M106" s="40" t="str">
        <f>IFERROR(#REF!/GAMSsternCa!L106,"")</f>
        <v/>
      </c>
      <c r="N106" s="40" t="str">
        <f>IFERROR(#REF!/GAMSsternCa!M106,"")</f>
        <v/>
      </c>
      <c r="O106" s="40" t="str">
        <f>IFERROR(#REF!/GAMSsternCa!N106,"")</f>
        <v/>
      </c>
      <c r="P106" s="40" t="str">
        <f>IFERROR(#REF!/GAMSsternCa!O106,"")</f>
        <v/>
      </c>
      <c r="Q106" s="40" t="str">
        <f>IFERROR(#REF!/GAMSsternCa!P106,"")</f>
        <v/>
      </c>
      <c r="R106" s="40" t="str">
        <f>IFERROR(#REF!/GAMSsternCa!Q106,"")</f>
        <v/>
      </c>
      <c r="S106" s="40" t="str">
        <f>IFERROR(#REF!/GAMSsternCa!R106,"")</f>
        <v/>
      </c>
      <c r="T106" s="40" t="str">
        <f>IFERROR(#REF!/GAMSsternCa!S106,"")</f>
        <v/>
      </c>
      <c r="U106" s="40" t="str">
        <f>IFERROR(#REF!/GAMSsternCa!T106,"")</f>
        <v/>
      </c>
      <c r="V106" s="40" t="str">
        <f>IFERROR(#REF!/GAMSsternCa!U106,"")</f>
        <v/>
      </c>
      <c r="W106" s="40" t="str">
        <f>IFERROR(#REF!/GAMSsternCa!V106,"")</f>
        <v/>
      </c>
      <c r="X106" s="40" t="str">
        <f>IFERROR(#REF!/GAMSsternCa!W106,"")</f>
        <v/>
      </c>
      <c r="Y106" s="40" t="str">
        <f>IFERROR(#REF!/GAMSsternCa!X106,"")</f>
        <v/>
      </c>
      <c r="Z106" s="40" t="str">
        <f>IFERROR(#REF!/GAMSsternCa!Y106,"")</f>
        <v/>
      </c>
      <c r="AA106" s="40" t="str">
        <f>IFERROR(#REF!/GAMSsternCa!Z106,"")</f>
        <v/>
      </c>
      <c r="AB106" s="40" t="str">
        <f>IFERROR(#REF!/GAMSsternCa!AA106,"")</f>
        <v/>
      </c>
      <c r="AC106" s="40" t="str">
        <f>IFERROR(#REF!/GAMSsternCa!AB106,"")</f>
        <v/>
      </c>
      <c r="AD106" s="40" t="str">
        <f>IFERROR(#REF!/GAMSsternCa!AC106,"")</f>
        <v/>
      </c>
      <c r="AE106" s="40" t="str">
        <f>IFERROR(#REF!/GAMSsternCa!AD106,"")</f>
        <v/>
      </c>
      <c r="AF106" s="40" t="str">
        <f>IFERROR(#REF!/GAMSsternCa!AE106,"")</f>
        <v/>
      </c>
      <c r="AG106" s="40" t="str">
        <f>IFERROR(#REF!/GAMSsternCa!AF106,"")</f>
        <v/>
      </c>
      <c r="AH106" s="40" t="str">
        <f>IFERROR(#REF!/GAMSsternCa!AG106,"")</f>
        <v/>
      </c>
      <c r="AI106" s="40" t="str">
        <f>IFERROR(#REF!/GAMSsternCa!AH106,"")</f>
        <v/>
      </c>
      <c r="AJ106" s="40" t="str">
        <f>IFERROR(#REF!/GAMSsternCa!AI106,"")</f>
        <v/>
      </c>
      <c r="AK106" s="40" t="str">
        <f>IFERROR(#REF!/GAMSsternCa!AJ106,"")</f>
        <v/>
      </c>
      <c r="AL106" s="40" t="str">
        <f>IFERROR(#REF!/GAMSsternCa!AK106,"")</f>
        <v/>
      </c>
      <c r="AM106" s="40" t="str">
        <f>IFERROR(#REF!/GAMSsternCa!AL106,"")</f>
        <v/>
      </c>
      <c r="AN106" s="40" t="str">
        <f>IFERROR(#REF!/GAMSsternCa!AM106,"")</f>
        <v/>
      </c>
      <c r="AO106" s="40" t="str">
        <f>IFERROR(#REF!/GAMSsternCa!AN106,"")</f>
        <v/>
      </c>
      <c r="AP106" s="40" t="str">
        <f>IFERROR(#REF!/GAMSsternCa!AO106,"")</f>
        <v/>
      </c>
      <c r="AQ106" s="40" t="str">
        <f>IFERROR(#REF!/GAMSsternCa!AP106,"")</f>
        <v/>
      </c>
      <c r="AR106" s="40" t="str">
        <f>IFERROR(#REF!/GAMSsternCa!AQ106,"")</f>
        <v/>
      </c>
      <c r="AS106" s="40" t="str">
        <f>IFERROR(#REF!/GAMSsternCa!AR106,"")</f>
        <v/>
      </c>
      <c r="AT106" s="40" t="str">
        <f>IFERROR(#REF!/GAMSsternCa!AS106,"")</f>
        <v/>
      </c>
      <c r="AU106" s="40" t="str">
        <f>IFERROR(#REF!/GAMSsternCa!AT106,"")</f>
        <v/>
      </c>
      <c r="AV106" s="40" t="str">
        <f>IFERROR(#REF!/GAMSsternCa!AU106,"")</f>
        <v/>
      </c>
      <c r="AW106" s="40" t="str">
        <f>IFERROR(#REF!/GAMSsternCa!AV106,"")</f>
        <v/>
      </c>
      <c r="AX106" s="40" t="str">
        <f>IFERROR(#REF!/GAMSsternCa!AW106,"")</f>
        <v/>
      </c>
      <c r="AY106" s="40" t="str">
        <f>IFERROR(#REF!/GAMSsternCa!AX106,"")</f>
        <v/>
      </c>
      <c r="AZ106" s="40" t="str">
        <f>IFERROR(#REF!/GAMSsternCa!AY106,"")</f>
        <v/>
      </c>
      <c r="BA106" s="40" t="str">
        <f>IFERROR(#REF!/GAMSsternCa!AZ106,"")</f>
        <v/>
      </c>
      <c r="BB106" s="40" t="str">
        <f>IFERROR(#REF!/GAMSsternCa!BA106,"")</f>
        <v/>
      </c>
      <c r="BC106" s="40" t="str">
        <f>IFERROR(#REF!/GAMSsternCa!BB106,"")</f>
        <v/>
      </c>
      <c r="BD106" s="40" t="str">
        <f>IFERROR(#REF!/GAMSsternCa!BC106,"")</f>
        <v/>
      </c>
      <c r="BE106" s="40" t="str">
        <f>IFERROR(#REF!/GAMSsternCa!BD106,"")</f>
        <v/>
      </c>
      <c r="BF106" s="40" t="str">
        <f>IFERROR(#REF!/GAMSsternCa!BE106,"")</f>
        <v/>
      </c>
      <c r="BG106" s="40" t="str">
        <f>IFERROR(#REF!/GAMSsternCa!BF106,"")</f>
        <v/>
      </c>
      <c r="BH106" s="40" t="str">
        <f>IFERROR(#REF!/GAMSsternCa!BG106,"")</f>
        <v/>
      </c>
      <c r="BI106" s="40" t="str">
        <f>IFERROR(#REF!/GAMSsternCa!BH106,"")</f>
        <v/>
      </c>
      <c r="BJ106" s="40" t="str">
        <f>IFERROR(#REF!/GAMSsternCa!BI106,"")</f>
        <v/>
      </c>
    </row>
    <row r="107" spans="1:62" x14ac:dyDescent="0.15">
      <c r="A107" t="e">
        <f>#REF!</f>
        <v>#REF!</v>
      </c>
      <c r="B107" t="str">
        <f>GAMSbase!A107</f>
        <v>Output post-damages yet pre-abatement</v>
      </c>
      <c r="C107" s="40" t="str">
        <f>IFERROR(#REF!/GAMSsternCa!B107,"")</f>
        <v/>
      </c>
      <c r="D107" s="40" t="str">
        <f>IFERROR(#REF!/GAMSsternCa!C107,"")</f>
        <v/>
      </c>
      <c r="E107" s="40" t="str">
        <f>IFERROR(#REF!/GAMSsternCa!D107,"")</f>
        <v/>
      </c>
      <c r="F107" s="40" t="str">
        <f>IFERROR(#REF!/GAMSsternCa!E107,"")</f>
        <v/>
      </c>
      <c r="G107" s="40" t="str">
        <f>IFERROR(#REF!/GAMSsternCa!F107,"")</f>
        <v/>
      </c>
      <c r="H107" s="40" t="str">
        <f>IFERROR(#REF!/GAMSsternCa!G107,"")</f>
        <v/>
      </c>
      <c r="I107" s="40" t="str">
        <f>IFERROR(#REF!/GAMSsternCa!H107,"")</f>
        <v/>
      </c>
      <c r="J107" s="40" t="str">
        <f>IFERROR(#REF!/GAMSsternCa!I107,"")</f>
        <v/>
      </c>
      <c r="K107" s="40" t="str">
        <f>IFERROR(#REF!/GAMSsternCa!J107,"")</f>
        <v/>
      </c>
      <c r="L107" s="40" t="str">
        <f>IFERROR(#REF!/GAMSsternCa!K107,"")</f>
        <v/>
      </c>
      <c r="M107" s="40" t="str">
        <f>IFERROR(#REF!/GAMSsternCa!L107,"")</f>
        <v/>
      </c>
      <c r="N107" s="40" t="str">
        <f>IFERROR(#REF!/GAMSsternCa!M107,"")</f>
        <v/>
      </c>
      <c r="O107" s="40" t="str">
        <f>IFERROR(#REF!/GAMSsternCa!N107,"")</f>
        <v/>
      </c>
      <c r="P107" s="40" t="str">
        <f>IFERROR(#REF!/GAMSsternCa!O107,"")</f>
        <v/>
      </c>
      <c r="Q107" s="40" t="str">
        <f>IFERROR(#REF!/GAMSsternCa!P107,"")</f>
        <v/>
      </c>
      <c r="R107" s="40" t="str">
        <f>IFERROR(#REF!/GAMSsternCa!Q107,"")</f>
        <v/>
      </c>
      <c r="S107" s="40" t="str">
        <f>IFERROR(#REF!/GAMSsternCa!R107,"")</f>
        <v/>
      </c>
      <c r="T107" s="40" t="str">
        <f>IFERROR(#REF!/GAMSsternCa!S107,"")</f>
        <v/>
      </c>
      <c r="U107" s="40" t="str">
        <f>IFERROR(#REF!/GAMSsternCa!T107,"")</f>
        <v/>
      </c>
      <c r="V107" s="40" t="str">
        <f>IFERROR(#REF!/GAMSsternCa!U107,"")</f>
        <v/>
      </c>
      <c r="W107" s="40" t="str">
        <f>IFERROR(#REF!/GAMSsternCa!V107,"")</f>
        <v/>
      </c>
      <c r="X107" s="40" t="str">
        <f>IFERROR(#REF!/GAMSsternCa!W107,"")</f>
        <v/>
      </c>
      <c r="Y107" s="40" t="str">
        <f>IFERROR(#REF!/GAMSsternCa!X107,"")</f>
        <v/>
      </c>
      <c r="Z107" s="40" t="str">
        <f>IFERROR(#REF!/GAMSsternCa!Y107,"")</f>
        <v/>
      </c>
      <c r="AA107" s="40" t="str">
        <f>IFERROR(#REF!/GAMSsternCa!Z107,"")</f>
        <v/>
      </c>
      <c r="AB107" s="40" t="str">
        <f>IFERROR(#REF!/GAMSsternCa!AA107,"")</f>
        <v/>
      </c>
      <c r="AC107" s="40" t="str">
        <f>IFERROR(#REF!/GAMSsternCa!AB107,"")</f>
        <v/>
      </c>
      <c r="AD107" s="40" t="str">
        <f>IFERROR(#REF!/GAMSsternCa!AC107,"")</f>
        <v/>
      </c>
      <c r="AE107" s="40" t="str">
        <f>IFERROR(#REF!/GAMSsternCa!AD107,"")</f>
        <v/>
      </c>
      <c r="AF107" s="40" t="str">
        <f>IFERROR(#REF!/GAMSsternCa!AE107,"")</f>
        <v/>
      </c>
      <c r="AG107" s="40" t="str">
        <f>IFERROR(#REF!/GAMSsternCa!AF107,"")</f>
        <v/>
      </c>
      <c r="AH107" s="40" t="str">
        <f>IFERROR(#REF!/GAMSsternCa!AG107,"")</f>
        <v/>
      </c>
      <c r="AI107" s="40" t="str">
        <f>IFERROR(#REF!/GAMSsternCa!AH107,"")</f>
        <v/>
      </c>
      <c r="AJ107" s="40" t="str">
        <f>IFERROR(#REF!/GAMSsternCa!AI107,"")</f>
        <v/>
      </c>
      <c r="AK107" s="40" t="str">
        <f>IFERROR(#REF!/GAMSsternCa!AJ107,"")</f>
        <v/>
      </c>
      <c r="AL107" s="40" t="str">
        <f>IFERROR(#REF!/GAMSsternCa!AK107,"")</f>
        <v/>
      </c>
      <c r="AM107" s="40" t="str">
        <f>IFERROR(#REF!/GAMSsternCa!AL107,"")</f>
        <v/>
      </c>
      <c r="AN107" s="40" t="str">
        <f>IFERROR(#REF!/GAMSsternCa!AM107,"")</f>
        <v/>
      </c>
      <c r="AO107" s="40" t="str">
        <f>IFERROR(#REF!/GAMSsternCa!AN107,"")</f>
        <v/>
      </c>
      <c r="AP107" s="40" t="str">
        <f>IFERROR(#REF!/GAMSsternCa!AO107,"")</f>
        <v/>
      </c>
      <c r="AQ107" s="40" t="str">
        <f>IFERROR(#REF!/GAMSsternCa!AP107,"")</f>
        <v/>
      </c>
      <c r="AR107" s="40" t="str">
        <f>IFERROR(#REF!/GAMSsternCa!AQ107,"")</f>
        <v/>
      </c>
      <c r="AS107" s="40" t="str">
        <f>IFERROR(#REF!/GAMSsternCa!AR107,"")</f>
        <v/>
      </c>
      <c r="AT107" s="40" t="str">
        <f>IFERROR(#REF!/GAMSsternCa!AS107,"")</f>
        <v/>
      </c>
      <c r="AU107" s="40" t="str">
        <f>IFERROR(#REF!/GAMSsternCa!AT107,"")</f>
        <v/>
      </c>
      <c r="AV107" s="40" t="str">
        <f>IFERROR(#REF!/GAMSsternCa!AU107,"")</f>
        <v/>
      </c>
      <c r="AW107" s="40" t="str">
        <f>IFERROR(#REF!/GAMSsternCa!AV107,"")</f>
        <v/>
      </c>
      <c r="AX107" s="40" t="str">
        <f>IFERROR(#REF!/GAMSsternCa!AW107,"")</f>
        <v/>
      </c>
      <c r="AY107" s="40" t="str">
        <f>IFERROR(#REF!/GAMSsternCa!AX107,"")</f>
        <v/>
      </c>
      <c r="AZ107" s="40" t="str">
        <f>IFERROR(#REF!/GAMSsternCa!AY107,"")</f>
        <v/>
      </c>
      <c r="BA107" s="40" t="str">
        <f>IFERROR(#REF!/GAMSsternCa!AZ107,"")</f>
        <v/>
      </c>
      <c r="BB107" s="40" t="str">
        <f>IFERROR(#REF!/GAMSsternCa!BA107,"")</f>
        <v/>
      </c>
      <c r="BC107" s="40" t="str">
        <f>IFERROR(#REF!/GAMSsternCa!BB107,"")</f>
        <v/>
      </c>
      <c r="BD107" s="40" t="str">
        <f>IFERROR(#REF!/GAMSsternCa!BC107,"")</f>
        <v/>
      </c>
      <c r="BE107" s="40" t="str">
        <f>IFERROR(#REF!/GAMSsternCa!BD107,"")</f>
        <v/>
      </c>
      <c r="BF107" s="40" t="str">
        <f>IFERROR(#REF!/GAMSsternCa!BE107,"")</f>
        <v/>
      </c>
      <c r="BG107" s="40" t="str">
        <f>IFERROR(#REF!/GAMSsternCa!BF107,"")</f>
        <v/>
      </c>
      <c r="BH107" s="40" t="str">
        <f>IFERROR(#REF!/GAMSsternCa!BG107,"")</f>
        <v/>
      </c>
      <c r="BI107" s="40" t="str">
        <f>IFERROR(#REF!/GAMSsternCa!BH107,"")</f>
        <v/>
      </c>
      <c r="BJ107" s="40" t="str">
        <f>IFERROR(#REF!/GAMSsternCa!BI107,"")</f>
        <v/>
      </c>
    </row>
    <row r="108" spans="1:62" x14ac:dyDescent="0.15">
      <c r="A108" t="e">
        <f>#REF!</f>
        <v>#REF!</v>
      </c>
      <c r="B108" t="str">
        <f>GAMSbase!A108</f>
        <v>Abatement cost (fraction of gross output)</v>
      </c>
      <c r="C108" s="40" t="str">
        <f>IFERROR(#REF!/GAMSsternCa!B108,"")</f>
        <v/>
      </c>
      <c r="D108" s="40" t="str">
        <f>IFERROR(#REF!/GAMSsternCa!C108,"")</f>
        <v/>
      </c>
      <c r="E108" s="40" t="str">
        <f>IFERROR(#REF!/GAMSsternCa!D108,"")</f>
        <v/>
      </c>
      <c r="F108" s="40" t="str">
        <f>IFERROR(#REF!/GAMSsternCa!E108,"")</f>
        <v/>
      </c>
      <c r="G108" s="40" t="str">
        <f>IFERROR(#REF!/GAMSsternCa!F108,"")</f>
        <v/>
      </c>
      <c r="H108" s="40" t="str">
        <f>IFERROR(#REF!/GAMSsternCa!G108,"")</f>
        <v/>
      </c>
      <c r="I108" s="40" t="str">
        <f>IFERROR(#REF!/GAMSsternCa!H108,"")</f>
        <v/>
      </c>
      <c r="J108" s="40" t="str">
        <f>IFERROR(#REF!/GAMSsternCa!I108,"")</f>
        <v/>
      </c>
      <c r="K108" s="40" t="str">
        <f>IFERROR(#REF!/GAMSsternCa!J108,"")</f>
        <v/>
      </c>
      <c r="L108" s="40" t="str">
        <f>IFERROR(#REF!/GAMSsternCa!K108,"")</f>
        <v/>
      </c>
      <c r="M108" s="40" t="str">
        <f>IFERROR(#REF!/GAMSsternCa!L108,"")</f>
        <v/>
      </c>
      <c r="N108" s="40" t="str">
        <f>IFERROR(#REF!/GAMSsternCa!M108,"")</f>
        <v/>
      </c>
      <c r="O108" s="40" t="str">
        <f>IFERROR(#REF!/GAMSsternCa!N108,"")</f>
        <v/>
      </c>
      <c r="P108" s="40" t="str">
        <f>IFERROR(#REF!/GAMSsternCa!O108,"")</f>
        <v/>
      </c>
      <c r="Q108" s="40" t="str">
        <f>IFERROR(#REF!/GAMSsternCa!P108,"")</f>
        <v/>
      </c>
      <c r="R108" s="40" t="str">
        <f>IFERROR(#REF!/GAMSsternCa!Q108,"")</f>
        <v/>
      </c>
      <c r="S108" s="40" t="str">
        <f>IFERROR(#REF!/GAMSsternCa!R108,"")</f>
        <v/>
      </c>
      <c r="T108" s="40" t="str">
        <f>IFERROR(#REF!/GAMSsternCa!S108,"")</f>
        <v/>
      </c>
      <c r="U108" s="40" t="str">
        <f>IFERROR(#REF!/GAMSsternCa!T108,"")</f>
        <v/>
      </c>
      <c r="V108" s="40" t="str">
        <f>IFERROR(#REF!/GAMSsternCa!U108,"")</f>
        <v/>
      </c>
      <c r="W108" s="40" t="str">
        <f>IFERROR(#REF!/GAMSsternCa!V108,"")</f>
        <v/>
      </c>
      <c r="X108" s="40" t="str">
        <f>IFERROR(#REF!/GAMSsternCa!W108,"")</f>
        <v/>
      </c>
      <c r="Y108" s="40" t="str">
        <f>IFERROR(#REF!/GAMSsternCa!X108,"")</f>
        <v/>
      </c>
      <c r="Z108" s="40" t="str">
        <f>IFERROR(#REF!/GAMSsternCa!Y108,"")</f>
        <v/>
      </c>
      <c r="AA108" s="40" t="str">
        <f>IFERROR(#REF!/GAMSsternCa!Z108,"")</f>
        <v/>
      </c>
      <c r="AB108" s="40" t="str">
        <f>IFERROR(#REF!/GAMSsternCa!AA108,"")</f>
        <v/>
      </c>
      <c r="AC108" s="40" t="str">
        <f>IFERROR(#REF!/GAMSsternCa!AB108,"")</f>
        <v/>
      </c>
      <c r="AD108" s="40" t="str">
        <f>IFERROR(#REF!/GAMSsternCa!AC108,"")</f>
        <v/>
      </c>
      <c r="AE108" s="40" t="str">
        <f>IFERROR(#REF!/GAMSsternCa!AD108,"")</f>
        <v/>
      </c>
      <c r="AF108" s="40" t="str">
        <f>IFERROR(#REF!/GAMSsternCa!AE108,"")</f>
        <v/>
      </c>
      <c r="AG108" s="40" t="str">
        <f>IFERROR(#REF!/GAMSsternCa!AF108,"")</f>
        <v/>
      </c>
      <c r="AH108" s="40" t="str">
        <f>IFERROR(#REF!/GAMSsternCa!AG108,"")</f>
        <v/>
      </c>
      <c r="AI108" s="40" t="str">
        <f>IFERROR(#REF!/GAMSsternCa!AH108,"")</f>
        <v/>
      </c>
      <c r="AJ108" s="40" t="str">
        <f>IFERROR(#REF!/GAMSsternCa!AI108,"")</f>
        <v/>
      </c>
      <c r="AK108" s="40" t="str">
        <f>IFERROR(#REF!/GAMSsternCa!AJ108,"")</f>
        <v/>
      </c>
      <c r="AL108" s="40" t="str">
        <f>IFERROR(#REF!/GAMSsternCa!AK108,"")</f>
        <v/>
      </c>
      <c r="AM108" s="40" t="str">
        <f>IFERROR(#REF!/GAMSsternCa!AL108,"")</f>
        <v/>
      </c>
      <c r="AN108" s="40" t="str">
        <f>IFERROR(#REF!/GAMSsternCa!AM108,"")</f>
        <v/>
      </c>
      <c r="AO108" s="40" t="str">
        <f>IFERROR(#REF!/GAMSsternCa!AN108,"")</f>
        <v/>
      </c>
      <c r="AP108" s="40" t="str">
        <f>IFERROR(#REF!/GAMSsternCa!AO108,"")</f>
        <v/>
      </c>
      <c r="AQ108" s="40" t="str">
        <f>IFERROR(#REF!/GAMSsternCa!AP108,"")</f>
        <v/>
      </c>
      <c r="AR108" s="40" t="str">
        <f>IFERROR(#REF!/GAMSsternCa!AQ108,"")</f>
        <v/>
      </c>
      <c r="AS108" s="40" t="str">
        <f>IFERROR(#REF!/GAMSsternCa!AR108,"")</f>
        <v/>
      </c>
      <c r="AT108" s="40" t="str">
        <f>IFERROR(#REF!/GAMSsternCa!AS108,"")</f>
        <v/>
      </c>
      <c r="AU108" s="40" t="str">
        <f>IFERROR(#REF!/GAMSsternCa!AT108,"")</f>
        <v/>
      </c>
      <c r="AV108" s="40" t="str">
        <f>IFERROR(#REF!/GAMSsternCa!AU108,"")</f>
        <v/>
      </c>
      <c r="AW108" s="40" t="str">
        <f>IFERROR(#REF!/GAMSsternCa!AV108,"")</f>
        <v/>
      </c>
      <c r="AX108" s="40" t="str">
        <f>IFERROR(#REF!/GAMSsternCa!AW108,"")</f>
        <v/>
      </c>
      <c r="AY108" s="40" t="str">
        <f>IFERROR(#REF!/GAMSsternCa!AX108,"")</f>
        <v/>
      </c>
      <c r="AZ108" s="40" t="str">
        <f>IFERROR(#REF!/GAMSsternCa!AY108,"")</f>
        <v/>
      </c>
      <c r="BA108" s="40" t="str">
        <f>IFERROR(#REF!/GAMSsternCa!AZ108,"")</f>
        <v/>
      </c>
      <c r="BB108" s="40" t="str">
        <f>IFERROR(#REF!/GAMSsternCa!BA108,"")</f>
        <v/>
      </c>
      <c r="BC108" s="40" t="str">
        <f>IFERROR(#REF!/GAMSsternCa!BB108,"")</f>
        <v/>
      </c>
      <c r="BD108" s="40" t="str">
        <f>IFERROR(#REF!/GAMSsternCa!BC108,"")</f>
        <v/>
      </c>
      <c r="BE108" s="40" t="str">
        <f>IFERROR(#REF!/GAMSsternCa!BD108,"")</f>
        <v/>
      </c>
      <c r="BF108" s="40" t="str">
        <f>IFERROR(#REF!/GAMSsternCa!BE108,"")</f>
        <v/>
      </c>
      <c r="BG108" s="40" t="str">
        <f>IFERROR(#REF!/GAMSsternCa!BF108,"")</f>
        <v/>
      </c>
      <c r="BH108" s="40" t="str">
        <f>IFERROR(#REF!/GAMSsternCa!BG108,"")</f>
        <v/>
      </c>
      <c r="BI108" s="40" t="str">
        <f>IFERROR(#REF!/GAMSsternCa!BH108,"")</f>
        <v/>
      </c>
      <c r="BJ108" s="40" t="str">
        <f>IFERROR(#REF!/GAMSsternCa!BI108,"")</f>
        <v/>
      </c>
    </row>
    <row r="109" spans="1:62" x14ac:dyDescent="0.15">
      <c r="A109" t="e">
        <f>#REF!</f>
        <v>#REF!</v>
      </c>
      <c r="B109" t="str">
        <f>GAMSbase!A109</f>
        <v>Abatement cost (trillion USD)</v>
      </c>
      <c r="C109" s="40" t="str">
        <f>IFERROR(#REF!/GAMSsternCa!B109,"")</f>
        <v/>
      </c>
      <c r="D109" s="40" t="str">
        <f>IFERROR(#REF!/GAMSsternCa!C109,"")</f>
        <v/>
      </c>
      <c r="E109" s="40" t="str">
        <f>IFERROR(#REF!/GAMSsternCa!D109,"")</f>
        <v/>
      </c>
      <c r="F109" s="40" t="str">
        <f>IFERROR(#REF!/GAMSsternCa!E109,"")</f>
        <v/>
      </c>
      <c r="G109" s="40" t="str">
        <f>IFERROR(#REF!/GAMSsternCa!F109,"")</f>
        <v/>
      </c>
      <c r="H109" s="40" t="str">
        <f>IFERROR(#REF!/GAMSsternCa!G109,"")</f>
        <v/>
      </c>
      <c r="I109" s="40" t="str">
        <f>IFERROR(#REF!/GAMSsternCa!H109,"")</f>
        <v/>
      </c>
      <c r="J109" s="40" t="str">
        <f>IFERROR(#REF!/GAMSsternCa!I109,"")</f>
        <v/>
      </c>
      <c r="K109" s="40" t="str">
        <f>IFERROR(#REF!/GAMSsternCa!J109,"")</f>
        <v/>
      </c>
      <c r="L109" s="40" t="str">
        <f>IFERROR(#REF!/GAMSsternCa!K109,"")</f>
        <v/>
      </c>
      <c r="M109" s="40" t="str">
        <f>IFERROR(#REF!/GAMSsternCa!L109,"")</f>
        <v/>
      </c>
      <c r="N109" s="40" t="str">
        <f>IFERROR(#REF!/GAMSsternCa!M109,"")</f>
        <v/>
      </c>
      <c r="O109" s="40" t="str">
        <f>IFERROR(#REF!/GAMSsternCa!N109,"")</f>
        <v/>
      </c>
      <c r="P109" s="40" t="str">
        <f>IFERROR(#REF!/GAMSsternCa!O109,"")</f>
        <v/>
      </c>
      <c r="Q109" s="40" t="str">
        <f>IFERROR(#REF!/GAMSsternCa!P109,"")</f>
        <v/>
      </c>
      <c r="R109" s="40" t="str">
        <f>IFERROR(#REF!/GAMSsternCa!Q109,"")</f>
        <v/>
      </c>
      <c r="S109" s="40" t="str">
        <f>IFERROR(#REF!/GAMSsternCa!R109,"")</f>
        <v/>
      </c>
      <c r="T109" s="40" t="str">
        <f>IFERROR(#REF!/GAMSsternCa!S109,"")</f>
        <v/>
      </c>
      <c r="U109" s="40" t="str">
        <f>IFERROR(#REF!/GAMSsternCa!T109,"")</f>
        <v/>
      </c>
      <c r="V109" s="40" t="str">
        <f>IFERROR(#REF!/GAMSsternCa!U109,"")</f>
        <v/>
      </c>
      <c r="W109" s="40" t="str">
        <f>IFERROR(#REF!/GAMSsternCa!V109,"")</f>
        <v/>
      </c>
      <c r="X109" s="40" t="str">
        <f>IFERROR(#REF!/GAMSsternCa!W109,"")</f>
        <v/>
      </c>
      <c r="Y109" s="40" t="str">
        <f>IFERROR(#REF!/GAMSsternCa!X109,"")</f>
        <v/>
      </c>
      <c r="Z109" s="40" t="str">
        <f>IFERROR(#REF!/GAMSsternCa!Y109,"")</f>
        <v/>
      </c>
      <c r="AA109" s="40" t="str">
        <f>IFERROR(#REF!/GAMSsternCa!Z109,"")</f>
        <v/>
      </c>
      <c r="AB109" s="40" t="str">
        <f>IFERROR(#REF!/GAMSsternCa!AA109,"")</f>
        <v/>
      </c>
      <c r="AC109" s="40" t="str">
        <f>IFERROR(#REF!/GAMSsternCa!AB109,"")</f>
        <v/>
      </c>
      <c r="AD109" s="40" t="str">
        <f>IFERROR(#REF!/GAMSsternCa!AC109,"")</f>
        <v/>
      </c>
      <c r="AE109" s="40" t="str">
        <f>IFERROR(#REF!/GAMSsternCa!AD109,"")</f>
        <v/>
      </c>
      <c r="AF109" s="40" t="str">
        <f>IFERROR(#REF!/GAMSsternCa!AE109,"")</f>
        <v/>
      </c>
      <c r="AG109" s="40" t="str">
        <f>IFERROR(#REF!/GAMSsternCa!AF109,"")</f>
        <v/>
      </c>
      <c r="AH109" s="40" t="str">
        <f>IFERROR(#REF!/GAMSsternCa!AG109,"")</f>
        <v/>
      </c>
      <c r="AI109" s="40" t="str">
        <f>IFERROR(#REF!/GAMSsternCa!AH109,"")</f>
        <v/>
      </c>
      <c r="AJ109" s="40" t="str">
        <f>IFERROR(#REF!/GAMSsternCa!AI109,"")</f>
        <v/>
      </c>
      <c r="AK109" s="40" t="str">
        <f>IFERROR(#REF!/GAMSsternCa!AJ109,"")</f>
        <v/>
      </c>
      <c r="AL109" s="40" t="str">
        <f>IFERROR(#REF!/GAMSsternCa!AK109,"")</f>
        <v/>
      </c>
      <c r="AM109" s="40" t="str">
        <f>IFERROR(#REF!/GAMSsternCa!AL109,"")</f>
        <v/>
      </c>
      <c r="AN109" s="40" t="str">
        <f>IFERROR(#REF!/GAMSsternCa!AM109,"")</f>
        <v/>
      </c>
      <c r="AO109" s="40" t="str">
        <f>IFERROR(#REF!/GAMSsternCa!AN109,"")</f>
        <v/>
      </c>
      <c r="AP109" s="40" t="str">
        <f>IFERROR(#REF!/GAMSsternCa!AO109,"")</f>
        <v/>
      </c>
      <c r="AQ109" s="40" t="str">
        <f>IFERROR(#REF!/GAMSsternCa!AP109,"")</f>
        <v/>
      </c>
      <c r="AR109" s="40" t="str">
        <f>IFERROR(#REF!/GAMSsternCa!AQ109,"")</f>
        <v/>
      </c>
      <c r="AS109" s="40" t="str">
        <f>IFERROR(#REF!/GAMSsternCa!AR109,"")</f>
        <v/>
      </c>
      <c r="AT109" s="40" t="str">
        <f>IFERROR(#REF!/GAMSsternCa!AS109,"")</f>
        <v/>
      </c>
      <c r="AU109" s="40" t="str">
        <f>IFERROR(#REF!/GAMSsternCa!AT109,"")</f>
        <v/>
      </c>
      <c r="AV109" s="40" t="str">
        <f>IFERROR(#REF!/GAMSsternCa!AU109,"")</f>
        <v/>
      </c>
      <c r="AW109" s="40" t="str">
        <f>IFERROR(#REF!/GAMSsternCa!AV109,"")</f>
        <v/>
      </c>
      <c r="AX109" s="40" t="str">
        <f>IFERROR(#REF!/GAMSsternCa!AW109,"")</f>
        <v/>
      </c>
      <c r="AY109" s="40" t="str">
        <f>IFERROR(#REF!/GAMSsternCa!AX109,"")</f>
        <v/>
      </c>
      <c r="AZ109" s="40" t="str">
        <f>IFERROR(#REF!/GAMSsternCa!AY109,"")</f>
        <v/>
      </c>
      <c r="BA109" s="40" t="str">
        <f>IFERROR(#REF!/GAMSsternCa!AZ109,"")</f>
        <v/>
      </c>
      <c r="BB109" s="40" t="str">
        <f>IFERROR(#REF!/GAMSsternCa!BA109,"")</f>
        <v/>
      </c>
      <c r="BC109" s="40" t="str">
        <f>IFERROR(#REF!/GAMSsternCa!BB109,"")</f>
        <v/>
      </c>
      <c r="BD109" s="40" t="str">
        <f>IFERROR(#REF!/GAMSsternCa!BC109,"")</f>
        <v/>
      </c>
      <c r="BE109" s="40" t="str">
        <f>IFERROR(#REF!/GAMSsternCa!BD109,"")</f>
        <v/>
      </c>
      <c r="BF109" s="40" t="str">
        <f>IFERROR(#REF!/GAMSsternCa!BE109,"")</f>
        <v/>
      </c>
      <c r="BG109" s="40" t="str">
        <f>IFERROR(#REF!/GAMSsternCa!BF109,"")</f>
        <v/>
      </c>
      <c r="BH109" s="40" t="str">
        <f>IFERROR(#REF!/GAMSsternCa!BG109,"")</f>
        <v/>
      </c>
      <c r="BI109" s="40" t="str">
        <f>IFERROR(#REF!/GAMSsternCa!BH109,"")</f>
        <v/>
      </c>
      <c r="BJ109" s="40" t="str">
        <f>IFERROR(#REF!/GAMSsternCa!BI109,"")</f>
        <v/>
      </c>
    </row>
    <row r="110" spans="1:62" x14ac:dyDescent="0.1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IFERROR(#REF!/GAMSsternCa!B110,"")</f>
        <v/>
      </c>
      <c r="D110" s="40" t="str">
        <f>IFERROR(#REF!/GAMSsternCa!C110,"")</f>
        <v/>
      </c>
      <c r="E110" s="40" t="str">
        <f>IFERROR(#REF!/GAMSsternCa!D110,"")</f>
        <v/>
      </c>
      <c r="F110" s="40" t="str">
        <f>IFERROR(#REF!/GAMSsternCa!E110,"")</f>
        <v/>
      </c>
      <c r="G110" s="40" t="str">
        <f>IFERROR(#REF!/GAMSsternCa!F110,"")</f>
        <v/>
      </c>
      <c r="H110" s="40" t="str">
        <f>IFERROR(#REF!/GAMSsternCa!G110,"")</f>
        <v/>
      </c>
      <c r="I110" s="40" t="str">
        <f>IFERROR(#REF!/GAMSsternCa!H110,"")</f>
        <v/>
      </c>
      <c r="J110" s="40" t="str">
        <f>IFERROR(#REF!/GAMSsternCa!I110,"")</f>
        <v/>
      </c>
      <c r="K110" s="40" t="str">
        <f>IFERROR(#REF!/GAMSsternCa!J110,"")</f>
        <v/>
      </c>
      <c r="L110" s="40" t="str">
        <f>IFERROR(#REF!/GAMSsternCa!K110,"")</f>
        <v/>
      </c>
      <c r="M110" s="40" t="str">
        <f>IFERROR(#REF!/GAMSsternCa!L110,"")</f>
        <v/>
      </c>
      <c r="N110" s="40" t="str">
        <f>IFERROR(#REF!/GAMSsternCa!M110,"")</f>
        <v/>
      </c>
      <c r="O110" s="40" t="str">
        <f>IFERROR(#REF!/GAMSsternCa!N110,"")</f>
        <v/>
      </c>
      <c r="P110" s="40" t="str">
        <f>IFERROR(#REF!/GAMSsternCa!O110,"")</f>
        <v/>
      </c>
      <c r="Q110" s="40" t="str">
        <f>IFERROR(#REF!/GAMSsternCa!P110,"")</f>
        <v/>
      </c>
      <c r="R110" s="40" t="str">
        <f>IFERROR(#REF!/GAMSsternCa!Q110,"")</f>
        <v/>
      </c>
      <c r="S110" s="40" t="str">
        <f>IFERROR(#REF!/GAMSsternCa!R110,"")</f>
        <v/>
      </c>
      <c r="T110" s="40" t="str">
        <f>IFERROR(#REF!/GAMSsternCa!S110,"")</f>
        <v/>
      </c>
      <c r="U110" s="40" t="str">
        <f>IFERROR(#REF!/GAMSsternCa!T110,"")</f>
        <v/>
      </c>
      <c r="V110" s="40" t="str">
        <f>IFERROR(#REF!/GAMSsternCa!U110,"")</f>
        <v/>
      </c>
      <c r="W110" s="40" t="str">
        <f>IFERROR(#REF!/GAMSsternCa!V110,"")</f>
        <v/>
      </c>
      <c r="X110" s="40" t="str">
        <f>IFERROR(#REF!/GAMSsternCa!W110,"")</f>
        <v/>
      </c>
      <c r="Y110" s="40" t="str">
        <f>IFERROR(#REF!/GAMSsternCa!X110,"")</f>
        <v/>
      </c>
      <c r="Z110" s="40" t="str">
        <f>IFERROR(#REF!/GAMSsternCa!Y110,"")</f>
        <v/>
      </c>
      <c r="AA110" s="40" t="str">
        <f>IFERROR(#REF!/GAMSsternCa!Z110,"")</f>
        <v/>
      </c>
      <c r="AB110" s="40" t="str">
        <f>IFERROR(#REF!/GAMSsternCa!AA110,"")</f>
        <v/>
      </c>
      <c r="AC110" s="40" t="str">
        <f>IFERROR(#REF!/GAMSsternCa!AB110,"")</f>
        <v/>
      </c>
      <c r="AD110" s="40" t="str">
        <f>IFERROR(#REF!/GAMSsternCa!AC110,"")</f>
        <v/>
      </c>
      <c r="AE110" s="40" t="str">
        <f>IFERROR(#REF!/GAMSsternCa!AD110,"")</f>
        <v/>
      </c>
      <c r="AF110" s="40" t="str">
        <f>IFERROR(#REF!/GAMSsternCa!AE110,"")</f>
        <v/>
      </c>
      <c r="AG110" s="40" t="str">
        <f>IFERROR(#REF!/GAMSsternCa!AF110,"")</f>
        <v/>
      </c>
      <c r="AH110" s="40" t="str">
        <f>IFERROR(#REF!/GAMSsternCa!AG110,"")</f>
        <v/>
      </c>
      <c r="AI110" s="40" t="str">
        <f>IFERROR(#REF!/GAMSsternCa!AH110,"")</f>
        <v/>
      </c>
      <c r="AJ110" s="40" t="str">
        <f>IFERROR(#REF!/GAMSsternCa!AI110,"")</f>
        <v/>
      </c>
      <c r="AK110" s="40" t="str">
        <f>IFERROR(#REF!/GAMSsternCa!AJ110,"")</f>
        <v/>
      </c>
      <c r="AL110" s="40" t="str">
        <f>IFERROR(#REF!/GAMSsternCa!AK110,"")</f>
        <v/>
      </c>
      <c r="AM110" s="40" t="str">
        <f>IFERROR(#REF!/GAMSsternCa!AL110,"")</f>
        <v/>
      </c>
      <c r="AN110" s="40" t="str">
        <f>IFERROR(#REF!/GAMSsternCa!AM110,"")</f>
        <v/>
      </c>
      <c r="AO110" s="40" t="str">
        <f>IFERROR(#REF!/GAMSsternCa!AN110,"")</f>
        <v/>
      </c>
      <c r="AP110" s="40" t="str">
        <f>IFERROR(#REF!/GAMSsternCa!AO110,"")</f>
        <v/>
      </c>
      <c r="AQ110" s="40" t="str">
        <f>IFERROR(#REF!/GAMSsternCa!AP110,"")</f>
        <v/>
      </c>
      <c r="AR110" s="40" t="str">
        <f>IFERROR(#REF!/GAMSsternCa!AQ110,"")</f>
        <v/>
      </c>
      <c r="AS110" s="40" t="str">
        <f>IFERROR(#REF!/GAMSsternCa!AR110,"")</f>
        <v/>
      </c>
      <c r="AT110" s="40" t="str">
        <f>IFERROR(#REF!/GAMSsternCa!AS110,"")</f>
        <v/>
      </c>
      <c r="AU110" s="40" t="str">
        <f>IFERROR(#REF!/GAMSsternCa!AT110,"")</f>
        <v/>
      </c>
      <c r="AV110" s="40" t="str">
        <f>IFERROR(#REF!/GAMSsternCa!AU110,"")</f>
        <v/>
      </c>
      <c r="AW110" s="40" t="str">
        <f>IFERROR(#REF!/GAMSsternCa!AV110,"")</f>
        <v/>
      </c>
      <c r="AX110" s="40" t="str">
        <f>IFERROR(#REF!/GAMSsternCa!AW110,"")</f>
        <v/>
      </c>
      <c r="AY110" s="40" t="str">
        <f>IFERROR(#REF!/GAMSsternCa!AX110,"")</f>
        <v/>
      </c>
      <c r="AZ110" s="40" t="str">
        <f>IFERROR(#REF!/GAMSsternCa!AY110,"")</f>
        <v/>
      </c>
      <c r="BA110" s="40" t="str">
        <f>IFERROR(#REF!/GAMSsternCa!AZ110,"")</f>
        <v/>
      </c>
      <c r="BB110" s="40" t="str">
        <f>IFERROR(#REF!/GAMSsternCa!BA110,"")</f>
        <v/>
      </c>
      <c r="BC110" s="40" t="str">
        <f>IFERROR(#REF!/GAMSsternCa!BB110,"")</f>
        <v/>
      </c>
      <c r="BD110" s="40" t="str">
        <f>IFERROR(#REF!/GAMSsternCa!BC110,"")</f>
        <v/>
      </c>
      <c r="BE110" s="40" t="str">
        <f>IFERROR(#REF!/GAMSsternCa!BD110,"")</f>
        <v/>
      </c>
      <c r="BF110" s="40" t="str">
        <f>IFERROR(#REF!/GAMSsternCa!BE110,"")</f>
        <v/>
      </c>
      <c r="BG110" s="40" t="str">
        <f>IFERROR(#REF!/GAMSsternCa!BF110,"")</f>
        <v/>
      </c>
      <c r="BH110" s="40" t="str">
        <f>IFERROR(#REF!/GAMSsternCa!BG110,"")</f>
        <v/>
      </c>
      <c r="BI110" s="40" t="str">
        <f>IFERROR(#REF!/GAMSsternCa!BH110,"")</f>
        <v/>
      </c>
      <c r="BJ110" s="40" t="str">
        <f>IFERROR(#REF!/GAMSsternCa!BI110,"")</f>
        <v/>
      </c>
    </row>
    <row r="111" spans="1:62" x14ac:dyDescent="0.15">
      <c r="A111" t="e">
        <f>#REF!</f>
        <v>#REF!</v>
      </c>
      <c r="B111" t="str">
        <f>GAMSbase!A111</f>
        <v>* EMISSIONS</v>
      </c>
      <c r="C111" s="40" t="str">
        <f>IFERROR(#REF!/GAMSsternCa!B111,"")</f>
        <v/>
      </c>
      <c r="D111" s="40" t="str">
        <f>IFERROR(#REF!/GAMSsternCa!C111,"")</f>
        <v/>
      </c>
      <c r="E111" s="40" t="str">
        <f>IFERROR(#REF!/GAMSsternCa!D111,"")</f>
        <v/>
      </c>
      <c r="F111" s="40" t="str">
        <f>IFERROR(#REF!/GAMSsternCa!E111,"")</f>
        <v/>
      </c>
      <c r="G111" s="40" t="str">
        <f>IFERROR(#REF!/GAMSsternCa!F111,"")</f>
        <v/>
      </c>
      <c r="H111" s="40" t="str">
        <f>IFERROR(#REF!/GAMSsternCa!G111,"")</f>
        <v/>
      </c>
      <c r="I111" s="40" t="str">
        <f>IFERROR(#REF!/GAMSsternCa!H111,"")</f>
        <v/>
      </c>
      <c r="J111" s="40" t="str">
        <f>IFERROR(#REF!/GAMSsternCa!I111,"")</f>
        <v/>
      </c>
      <c r="K111" s="40" t="str">
        <f>IFERROR(#REF!/GAMSsternCa!J111,"")</f>
        <v/>
      </c>
      <c r="L111" s="40" t="str">
        <f>IFERROR(#REF!/GAMSsternCa!K111,"")</f>
        <v/>
      </c>
      <c r="M111" s="40" t="str">
        <f>IFERROR(#REF!/GAMSsternCa!L111,"")</f>
        <v/>
      </c>
      <c r="N111" s="40" t="str">
        <f>IFERROR(#REF!/GAMSsternCa!M111,"")</f>
        <v/>
      </c>
      <c r="O111" s="40" t="str">
        <f>IFERROR(#REF!/GAMSsternCa!N111,"")</f>
        <v/>
      </c>
      <c r="P111" s="40" t="str">
        <f>IFERROR(#REF!/GAMSsternCa!O111,"")</f>
        <v/>
      </c>
      <c r="Q111" s="40" t="str">
        <f>IFERROR(#REF!/GAMSsternCa!P111,"")</f>
        <v/>
      </c>
      <c r="R111" s="40" t="str">
        <f>IFERROR(#REF!/GAMSsternCa!Q111,"")</f>
        <v/>
      </c>
      <c r="S111" s="40" t="str">
        <f>IFERROR(#REF!/GAMSsternCa!R111,"")</f>
        <v/>
      </c>
      <c r="T111" s="40" t="str">
        <f>IFERROR(#REF!/GAMSsternCa!S111,"")</f>
        <v/>
      </c>
      <c r="U111" s="40" t="str">
        <f>IFERROR(#REF!/GAMSsternCa!T111,"")</f>
        <v/>
      </c>
      <c r="V111" s="40" t="str">
        <f>IFERROR(#REF!/GAMSsternCa!U111,"")</f>
        <v/>
      </c>
      <c r="W111" s="40" t="str">
        <f>IFERROR(#REF!/GAMSsternCa!V111,"")</f>
        <v/>
      </c>
      <c r="X111" s="40" t="str">
        <f>IFERROR(#REF!/GAMSsternCa!W111,"")</f>
        <v/>
      </c>
      <c r="Y111" s="40" t="str">
        <f>IFERROR(#REF!/GAMSsternCa!X111,"")</f>
        <v/>
      </c>
      <c r="Z111" s="40" t="str">
        <f>IFERROR(#REF!/GAMSsternCa!Y111,"")</f>
        <v/>
      </c>
      <c r="AA111" s="40" t="str">
        <f>IFERROR(#REF!/GAMSsternCa!Z111,"")</f>
        <v/>
      </c>
      <c r="AB111" s="40" t="str">
        <f>IFERROR(#REF!/GAMSsternCa!AA111,"")</f>
        <v/>
      </c>
      <c r="AC111" s="40" t="str">
        <f>IFERROR(#REF!/GAMSsternCa!AB111,"")</f>
        <v/>
      </c>
      <c r="AD111" s="40" t="str">
        <f>IFERROR(#REF!/GAMSsternCa!AC111,"")</f>
        <v/>
      </c>
      <c r="AE111" s="40" t="str">
        <f>IFERROR(#REF!/GAMSsternCa!AD111,"")</f>
        <v/>
      </c>
      <c r="AF111" s="40" t="str">
        <f>IFERROR(#REF!/GAMSsternCa!AE111,"")</f>
        <v/>
      </c>
      <c r="AG111" s="40" t="str">
        <f>IFERROR(#REF!/GAMSsternCa!AF111,"")</f>
        <v/>
      </c>
      <c r="AH111" s="40" t="str">
        <f>IFERROR(#REF!/GAMSsternCa!AG111,"")</f>
        <v/>
      </c>
      <c r="AI111" s="40" t="str">
        <f>IFERROR(#REF!/GAMSsternCa!AH111,"")</f>
        <v/>
      </c>
      <c r="AJ111" s="40" t="str">
        <f>IFERROR(#REF!/GAMSsternCa!AI111,"")</f>
        <v/>
      </c>
      <c r="AK111" s="40" t="str">
        <f>IFERROR(#REF!/GAMSsternCa!AJ111,"")</f>
        <v/>
      </c>
      <c r="AL111" s="40" t="str">
        <f>IFERROR(#REF!/GAMSsternCa!AK111,"")</f>
        <v/>
      </c>
      <c r="AM111" s="40" t="str">
        <f>IFERROR(#REF!/GAMSsternCa!AL111,"")</f>
        <v/>
      </c>
      <c r="AN111" s="40" t="str">
        <f>IFERROR(#REF!/GAMSsternCa!AM111,"")</f>
        <v/>
      </c>
      <c r="AO111" s="40" t="str">
        <f>IFERROR(#REF!/GAMSsternCa!AN111,"")</f>
        <v/>
      </c>
      <c r="AP111" s="40" t="str">
        <f>IFERROR(#REF!/GAMSsternCa!AO111,"")</f>
        <v/>
      </c>
      <c r="AQ111" s="40" t="str">
        <f>IFERROR(#REF!/GAMSsternCa!AP111,"")</f>
        <v/>
      </c>
      <c r="AR111" s="40" t="str">
        <f>IFERROR(#REF!/GAMSsternCa!AQ111,"")</f>
        <v/>
      </c>
      <c r="AS111" s="40" t="str">
        <f>IFERROR(#REF!/GAMSsternCa!AR111,"")</f>
        <v/>
      </c>
      <c r="AT111" s="40" t="str">
        <f>IFERROR(#REF!/GAMSsternCa!AS111,"")</f>
        <v/>
      </c>
      <c r="AU111" s="40" t="str">
        <f>IFERROR(#REF!/GAMSsternCa!AT111,"")</f>
        <v/>
      </c>
      <c r="AV111" s="40" t="str">
        <f>IFERROR(#REF!/GAMSsternCa!AU111,"")</f>
        <v/>
      </c>
      <c r="AW111" s="40" t="str">
        <f>IFERROR(#REF!/GAMSsternCa!AV111,"")</f>
        <v/>
      </c>
      <c r="AX111" s="40" t="str">
        <f>IFERROR(#REF!/GAMSsternCa!AW111,"")</f>
        <v/>
      </c>
      <c r="AY111" s="40" t="str">
        <f>IFERROR(#REF!/GAMSsternCa!AX111,"")</f>
        <v/>
      </c>
      <c r="AZ111" s="40" t="str">
        <f>IFERROR(#REF!/GAMSsternCa!AY111,"")</f>
        <v/>
      </c>
      <c r="BA111" s="40" t="str">
        <f>IFERROR(#REF!/GAMSsternCa!AZ111,"")</f>
        <v/>
      </c>
      <c r="BB111" s="40" t="str">
        <f>IFERROR(#REF!/GAMSsternCa!BA111,"")</f>
        <v/>
      </c>
      <c r="BC111" s="40" t="str">
        <f>IFERROR(#REF!/GAMSsternCa!BB111,"")</f>
        <v/>
      </c>
      <c r="BD111" s="40" t="str">
        <f>IFERROR(#REF!/GAMSsternCa!BC111,"")</f>
        <v/>
      </c>
      <c r="BE111" s="40" t="str">
        <f>IFERROR(#REF!/GAMSsternCa!BD111,"")</f>
        <v/>
      </c>
      <c r="BF111" s="40" t="str">
        <f>IFERROR(#REF!/GAMSsternCa!BE111,"")</f>
        <v/>
      </c>
      <c r="BG111" s="40" t="str">
        <f>IFERROR(#REF!/GAMSsternCa!BF111,"")</f>
        <v/>
      </c>
      <c r="BH111" s="40" t="str">
        <f>IFERROR(#REF!/GAMSsternCa!BG111,"")</f>
        <v/>
      </c>
      <c r="BI111" s="40" t="str">
        <f>IFERROR(#REF!/GAMSsternCa!BH111,"")</f>
        <v/>
      </c>
      <c r="BJ111" s="40" t="str">
        <f>IFERROR(#REF!/GAMSsternCa!BI111,"")</f>
        <v/>
      </c>
    </row>
    <row r="112" spans="1:62" x14ac:dyDescent="0.15">
      <c r="A112" t="e">
        <f>#REF!</f>
        <v>#REF!</v>
      </c>
      <c r="B112" t="str">
        <f>GAMSbase!A112</f>
        <v>Total Carbon Emissions (GTCO2 per year)</v>
      </c>
      <c r="C112" s="40" t="str">
        <f>IFERROR(#REF!/GAMSsternCa!B112,"")</f>
        <v/>
      </c>
      <c r="D112" s="40" t="str">
        <f>IFERROR(#REF!/GAMSsternCa!C112,"")</f>
        <v/>
      </c>
      <c r="E112" s="40" t="str">
        <f>IFERROR(#REF!/GAMSsternCa!D112,"")</f>
        <v/>
      </c>
      <c r="F112" s="40" t="str">
        <f>IFERROR(#REF!/GAMSsternCa!E112,"")</f>
        <v/>
      </c>
      <c r="G112" s="40" t="str">
        <f>IFERROR(#REF!/GAMSsternCa!F112,"")</f>
        <v/>
      </c>
      <c r="H112" s="40" t="str">
        <f>IFERROR(#REF!/GAMSsternCa!G112,"")</f>
        <v/>
      </c>
      <c r="I112" s="40" t="str">
        <f>IFERROR(#REF!/GAMSsternCa!H112,"")</f>
        <v/>
      </c>
      <c r="J112" s="40" t="str">
        <f>IFERROR(#REF!/GAMSsternCa!I112,"")</f>
        <v/>
      </c>
      <c r="K112" s="40" t="str">
        <f>IFERROR(#REF!/GAMSsternCa!J112,"")</f>
        <v/>
      </c>
      <c r="L112" s="40" t="str">
        <f>IFERROR(#REF!/GAMSsternCa!K112,"")</f>
        <v/>
      </c>
      <c r="M112" s="40" t="str">
        <f>IFERROR(#REF!/GAMSsternCa!L112,"")</f>
        <v/>
      </c>
      <c r="N112" s="40" t="str">
        <f>IFERROR(#REF!/GAMSsternCa!M112,"")</f>
        <v/>
      </c>
      <c r="O112" s="40" t="str">
        <f>IFERROR(#REF!/GAMSsternCa!N112,"")</f>
        <v/>
      </c>
      <c r="P112" s="40" t="str">
        <f>IFERROR(#REF!/GAMSsternCa!O112,"")</f>
        <v/>
      </c>
      <c r="Q112" s="40" t="str">
        <f>IFERROR(#REF!/GAMSsternCa!P112,"")</f>
        <v/>
      </c>
      <c r="R112" s="40" t="str">
        <f>IFERROR(#REF!/GAMSsternCa!Q112,"")</f>
        <v/>
      </c>
      <c r="S112" s="40" t="str">
        <f>IFERROR(#REF!/GAMSsternCa!R112,"")</f>
        <v/>
      </c>
      <c r="T112" s="40" t="str">
        <f>IFERROR(#REF!/GAMSsternCa!S112,"")</f>
        <v/>
      </c>
      <c r="U112" s="40" t="str">
        <f>IFERROR(#REF!/GAMSsternCa!T112,"")</f>
        <v/>
      </c>
      <c r="V112" s="40" t="str">
        <f>IFERROR(#REF!/GAMSsternCa!U112,"")</f>
        <v/>
      </c>
      <c r="W112" s="40" t="str">
        <f>IFERROR(#REF!/GAMSsternCa!V112,"")</f>
        <v/>
      </c>
      <c r="X112" s="40" t="str">
        <f>IFERROR(#REF!/GAMSsternCa!W112,"")</f>
        <v/>
      </c>
      <c r="Y112" s="40" t="str">
        <f>IFERROR(#REF!/GAMSsternCa!X112,"")</f>
        <v/>
      </c>
      <c r="Z112" s="40" t="str">
        <f>IFERROR(#REF!/GAMSsternCa!Y112,"")</f>
        <v/>
      </c>
      <c r="AA112" s="40" t="str">
        <f>IFERROR(#REF!/GAMSsternCa!Z112,"")</f>
        <v/>
      </c>
      <c r="AB112" s="40" t="str">
        <f>IFERROR(#REF!/GAMSsternCa!AA112,"")</f>
        <v/>
      </c>
      <c r="AC112" s="40" t="str">
        <f>IFERROR(#REF!/GAMSsternCa!AB112,"")</f>
        <v/>
      </c>
      <c r="AD112" s="40" t="str">
        <f>IFERROR(#REF!/GAMSsternCa!AC112,"")</f>
        <v/>
      </c>
      <c r="AE112" s="40" t="str">
        <f>IFERROR(#REF!/GAMSsternCa!AD112,"")</f>
        <v/>
      </c>
      <c r="AF112" s="40" t="str">
        <f>IFERROR(#REF!/GAMSsternCa!AE112,"")</f>
        <v/>
      </c>
      <c r="AG112" s="40" t="str">
        <f>IFERROR(#REF!/GAMSsternCa!AF112,"")</f>
        <v/>
      </c>
      <c r="AH112" s="40" t="str">
        <f>IFERROR(#REF!/GAMSsternCa!AG112,"")</f>
        <v/>
      </c>
      <c r="AI112" s="40" t="str">
        <f>IFERROR(#REF!/GAMSsternCa!AH112,"")</f>
        <v/>
      </c>
      <c r="AJ112" s="40" t="str">
        <f>IFERROR(#REF!/GAMSsternCa!AI112,"")</f>
        <v/>
      </c>
      <c r="AK112" s="40" t="str">
        <f>IFERROR(#REF!/GAMSsternCa!AJ112,"")</f>
        <v/>
      </c>
      <c r="AL112" s="40" t="str">
        <f>IFERROR(#REF!/GAMSsternCa!AK112,"")</f>
        <v/>
      </c>
      <c r="AM112" s="40" t="str">
        <f>IFERROR(#REF!/GAMSsternCa!AL112,"")</f>
        <v/>
      </c>
      <c r="AN112" s="40" t="str">
        <f>IFERROR(#REF!/GAMSsternCa!AM112,"")</f>
        <v/>
      </c>
      <c r="AO112" s="40" t="str">
        <f>IFERROR(#REF!/GAMSsternCa!AN112,"")</f>
        <v/>
      </c>
      <c r="AP112" s="40" t="str">
        <f>IFERROR(#REF!/GAMSsternCa!AO112,"")</f>
        <v/>
      </c>
      <c r="AQ112" s="40" t="str">
        <f>IFERROR(#REF!/GAMSsternCa!AP112,"")</f>
        <v/>
      </c>
      <c r="AR112" s="40" t="str">
        <f>IFERROR(#REF!/GAMSsternCa!AQ112,"")</f>
        <v/>
      </c>
      <c r="AS112" s="40" t="str">
        <f>IFERROR(#REF!/GAMSsternCa!AR112,"")</f>
        <v/>
      </c>
      <c r="AT112" s="40" t="str">
        <f>IFERROR(#REF!/GAMSsternCa!AS112,"")</f>
        <v/>
      </c>
      <c r="AU112" s="40" t="str">
        <f>IFERROR(#REF!/GAMSsternCa!AT112,"")</f>
        <v/>
      </c>
      <c r="AV112" s="40" t="str">
        <f>IFERROR(#REF!/GAMSsternCa!AU112,"")</f>
        <v/>
      </c>
      <c r="AW112" s="40" t="str">
        <f>IFERROR(#REF!/GAMSsternCa!AV112,"")</f>
        <v/>
      </c>
      <c r="AX112" s="40" t="str">
        <f>IFERROR(#REF!/GAMSsternCa!AW112,"")</f>
        <v/>
      </c>
      <c r="AY112" s="40" t="str">
        <f>IFERROR(#REF!/GAMSsternCa!AX112,"")</f>
        <v/>
      </c>
      <c r="AZ112" s="40" t="str">
        <f>IFERROR(#REF!/GAMSsternCa!AY112,"")</f>
        <v/>
      </c>
      <c r="BA112" s="40" t="str">
        <f>IFERROR(#REF!/GAMSsternCa!AZ112,"")</f>
        <v/>
      </c>
      <c r="BB112" s="40" t="str">
        <f>IFERROR(#REF!/GAMSsternCa!BA112,"")</f>
        <v/>
      </c>
      <c r="BC112" s="40" t="str">
        <f>IFERROR(#REF!/GAMSsternCa!BB112,"")</f>
        <v/>
      </c>
      <c r="BD112" s="40" t="str">
        <f>IFERROR(#REF!/GAMSsternCa!BC112,"")</f>
        <v/>
      </c>
      <c r="BE112" s="40" t="str">
        <f>IFERROR(#REF!/GAMSsternCa!BD112,"")</f>
        <v/>
      </c>
      <c r="BF112" s="40" t="str">
        <f>IFERROR(#REF!/GAMSsternCa!BE112,"")</f>
        <v/>
      </c>
      <c r="BG112" s="40" t="str">
        <f>IFERROR(#REF!/GAMSsternCa!BF112,"")</f>
        <v/>
      </c>
      <c r="BH112" s="40" t="str">
        <f>IFERROR(#REF!/GAMSsternCa!BG112,"")</f>
        <v/>
      </c>
      <c r="BI112" s="40" t="str">
        <f>IFERROR(#REF!/GAMSsternCa!BH112,"")</f>
        <v/>
      </c>
      <c r="BJ112" s="40" t="str">
        <f>IFERROR(#REF!/GAMSsternCa!BI112,"")</f>
        <v/>
      </c>
    </row>
    <row r="113" spans="1:62" x14ac:dyDescent="0.15">
      <c r="A113" t="e">
        <f>#REF!</f>
        <v>#REF!</v>
      </c>
      <c r="B113" t="str">
        <f>GAMSbase!A113</f>
        <v>Industrial Emissions (GTCO2 per year)</v>
      </c>
      <c r="C113" s="40" t="str">
        <f>IFERROR(#REF!/GAMSsternCa!B113,"")</f>
        <v/>
      </c>
      <c r="D113" s="40" t="str">
        <f>IFERROR(#REF!/GAMSsternCa!C113,"")</f>
        <v/>
      </c>
      <c r="E113" s="40" t="str">
        <f>IFERROR(#REF!/GAMSsternCa!D113,"")</f>
        <v/>
      </c>
      <c r="F113" s="40" t="str">
        <f>IFERROR(#REF!/GAMSsternCa!E113,"")</f>
        <v/>
      </c>
      <c r="G113" s="40" t="str">
        <f>IFERROR(#REF!/GAMSsternCa!F113,"")</f>
        <v/>
      </c>
      <c r="H113" s="40" t="str">
        <f>IFERROR(#REF!/GAMSsternCa!G113,"")</f>
        <v/>
      </c>
      <c r="I113" s="40" t="str">
        <f>IFERROR(#REF!/GAMSsternCa!H113,"")</f>
        <v/>
      </c>
      <c r="J113" s="40" t="str">
        <f>IFERROR(#REF!/GAMSsternCa!I113,"")</f>
        <v/>
      </c>
      <c r="K113" s="40" t="str">
        <f>IFERROR(#REF!/GAMSsternCa!J113,"")</f>
        <v/>
      </c>
      <c r="L113" s="40" t="str">
        <f>IFERROR(#REF!/GAMSsternCa!K113,"")</f>
        <v/>
      </c>
      <c r="M113" s="40" t="str">
        <f>IFERROR(#REF!/GAMSsternCa!L113,"")</f>
        <v/>
      </c>
      <c r="N113" s="40" t="str">
        <f>IFERROR(#REF!/GAMSsternCa!M113,"")</f>
        <v/>
      </c>
      <c r="O113" s="40" t="str">
        <f>IFERROR(#REF!/GAMSsternCa!N113,"")</f>
        <v/>
      </c>
      <c r="P113" s="40" t="str">
        <f>IFERROR(#REF!/GAMSsternCa!O113,"")</f>
        <v/>
      </c>
      <c r="Q113" s="40" t="str">
        <f>IFERROR(#REF!/GAMSsternCa!P113,"")</f>
        <v/>
      </c>
      <c r="R113" s="40" t="str">
        <f>IFERROR(#REF!/GAMSsternCa!Q113,"")</f>
        <v/>
      </c>
      <c r="S113" s="40" t="str">
        <f>IFERROR(#REF!/GAMSsternCa!R113,"")</f>
        <v/>
      </c>
      <c r="T113" s="40" t="str">
        <f>IFERROR(#REF!/GAMSsternCa!S113,"")</f>
        <v/>
      </c>
      <c r="U113" s="40" t="str">
        <f>IFERROR(#REF!/GAMSsternCa!T113,"")</f>
        <v/>
      </c>
      <c r="V113" s="40" t="str">
        <f>IFERROR(#REF!/GAMSsternCa!U113,"")</f>
        <v/>
      </c>
      <c r="W113" s="40" t="str">
        <f>IFERROR(#REF!/GAMSsternCa!V113,"")</f>
        <v/>
      </c>
      <c r="X113" s="40" t="str">
        <f>IFERROR(#REF!/GAMSsternCa!W113,"")</f>
        <v/>
      </c>
      <c r="Y113" s="40" t="str">
        <f>IFERROR(#REF!/GAMSsternCa!X113,"")</f>
        <v/>
      </c>
      <c r="Z113" s="40" t="str">
        <f>IFERROR(#REF!/GAMSsternCa!Y113,"")</f>
        <v/>
      </c>
      <c r="AA113" s="40" t="str">
        <f>IFERROR(#REF!/GAMSsternCa!Z113,"")</f>
        <v/>
      </c>
      <c r="AB113" s="40" t="str">
        <f>IFERROR(#REF!/GAMSsternCa!AA113,"")</f>
        <v/>
      </c>
      <c r="AC113" s="40" t="str">
        <f>IFERROR(#REF!/GAMSsternCa!AB113,"")</f>
        <v/>
      </c>
      <c r="AD113" s="40" t="str">
        <f>IFERROR(#REF!/GAMSsternCa!AC113,"")</f>
        <v/>
      </c>
      <c r="AE113" s="40" t="str">
        <f>IFERROR(#REF!/GAMSsternCa!AD113,"")</f>
        <v/>
      </c>
      <c r="AF113" s="40" t="str">
        <f>IFERROR(#REF!/GAMSsternCa!AE113,"")</f>
        <v/>
      </c>
      <c r="AG113" s="40" t="str">
        <f>IFERROR(#REF!/GAMSsternCa!AF113,"")</f>
        <v/>
      </c>
      <c r="AH113" s="40" t="str">
        <f>IFERROR(#REF!/GAMSsternCa!AG113,"")</f>
        <v/>
      </c>
      <c r="AI113" s="40" t="str">
        <f>IFERROR(#REF!/GAMSsternCa!AH113,"")</f>
        <v/>
      </c>
      <c r="AJ113" s="40" t="str">
        <f>IFERROR(#REF!/GAMSsternCa!AI113,"")</f>
        <v/>
      </c>
      <c r="AK113" s="40" t="str">
        <f>IFERROR(#REF!/GAMSsternCa!AJ113,"")</f>
        <v/>
      </c>
      <c r="AL113" s="40" t="str">
        <f>IFERROR(#REF!/GAMSsternCa!AK113,"")</f>
        <v/>
      </c>
      <c r="AM113" s="40" t="str">
        <f>IFERROR(#REF!/GAMSsternCa!AL113,"")</f>
        <v/>
      </c>
      <c r="AN113" s="40" t="str">
        <f>IFERROR(#REF!/GAMSsternCa!AM113,"")</f>
        <v/>
      </c>
      <c r="AO113" s="40" t="str">
        <f>IFERROR(#REF!/GAMSsternCa!AN113,"")</f>
        <v/>
      </c>
      <c r="AP113" s="40" t="str">
        <f>IFERROR(#REF!/GAMSsternCa!AO113,"")</f>
        <v/>
      </c>
      <c r="AQ113" s="40" t="str">
        <f>IFERROR(#REF!/GAMSsternCa!AP113,"")</f>
        <v/>
      </c>
      <c r="AR113" s="40" t="str">
        <f>IFERROR(#REF!/GAMSsternCa!AQ113,"")</f>
        <v/>
      </c>
      <c r="AS113" s="40" t="str">
        <f>IFERROR(#REF!/GAMSsternCa!AR113,"")</f>
        <v/>
      </c>
      <c r="AT113" s="40" t="str">
        <f>IFERROR(#REF!/GAMSsternCa!AS113,"")</f>
        <v/>
      </c>
      <c r="AU113" s="40" t="str">
        <f>IFERROR(#REF!/GAMSsternCa!AT113,"")</f>
        <v/>
      </c>
      <c r="AV113" s="40" t="str">
        <f>IFERROR(#REF!/GAMSsternCa!AU113,"")</f>
        <v/>
      </c>
      <c r="AW113" s="40" t="str">
        <f>IFERROR(#REF!/GAMSsternCa!AV113,"")</f>
        <v/>
      </c>
      <c r="AX113" s="40" t="str">
        <f>IFERROR(#REF!/GAMSsternCa!AW113,"")</f>
        <v/>
      </c>
      <c r="AY113" s="40" t="str">
        <f>IFERROR(#REF!/GAMSsternCa!AX113,"")</f>
        <v/>
      </c>
      <c r="AZ113" s="40" t="str">
        <f>IFERROR(#REF!/GAMSsternCa!AY113,"")</f>
        <v/>
      </c>
      <c r="BA113" s="40" t="str">
        <f>IFERROR(#REF!/GAMSsternCa!AZ113,"")</f>
        <v/>
      </c>
      <c r="BB113" s="40" t="str">
        <f>IFERROR(#REF!/GAMSsternCa!BA113,"")</f>
        <v/>
      </c>
      <c r="BC113" s="40" t="str">
        <f>IFERROR(#REF!/GAMSsternCa!BB113,"")</f>
        <v/>
      </c>
      <c r="BD113" s="40" t="str">
        <f>IFERROR(#REF!/GAMSsternCa!BC113,"")</f>
        <v/>
      </c>
      <c r="BE113" s="40" t="str">
        <f>IFERROR(#REF!/GAMSsternCa!BD113,"")</f>
        <v/>
      </c>
      <c r="BF113" s="40" t="str">
        <f>IFERROR(#REF!/GAMSsternCa!BE113,"")</f>
        <v/>
      </c>
      <c r="BG113" s="40" t="str">
        <f>IFERROR(#REF!/GAMSsternCa!BF113,"")</f>
        <v/>
      </c>
      <c r="BH113" s="40" t="str">
        <f>IFERROR(#REF!/GAMSsternCa!BG113,"")</f>
        <v/>
      </c>
      <c r="BI113" s="40" t="str">
        <f>IFERROR(#REF!/GAMSsternCa!BH113,"")</f>
        <v/>
      </c>
      <c r="BJ113" s="40" t="str">
        <f>IFERROR(#REF!/GAMSsternCa!BI113,"")</f>
        <v/>
      </c>
    </row>
    <row r="114" spans="1:62" x14ac:dyDescent="0.15">
      <c r="A114" t="e">
        <f>#REF!</f>
        <v>#REF!</v>
      </c>
      <c r="B114" t="str">
        <f>GAMSbase!A114</f>
        <v>World Emissions Intensity (sigma)</v>
      </c>
      <c r="C114" s="40" t="str">
        <f>IFERROR(#REF!/GAMSsternCa!B114,"")</f>
        <v/>
      </c>
      <c r="D114" s="40" t="str">
        <f>IFERROR(#REF!/GAMSsternCa!C114,"")</f>
        <v/>
      </c>
      <c r="E114" s="40" t="str">
        <f>IFERROR(#REF!/GAMSsternCa!D114,"")</f>
        <v/>
      </c>
      <c r="F114" s="40" t="str">
        <f>IFERROR(#REF!/GAMSsternCa!E114,"")</f>
        <v/>
      </c>
      <c r="G114" s="40" t="str">
        <f>IFERROR(#REF!/GAMSsternCa!F114,"")</f>
        <v/>
      </c>
      <c r="H114" s="40" t="str">
        <f>IFERROR(#REF!/GAMSsternCa!G114,"")</f>
        <v/>
      </c>
      <c r="I114" s="40" t="str">
        <f>IFERROR(#REF!/GAMSsternCa!H114,"")</f>
        <v/>
      </c>
      <c r="J114" s="40" t="str">
        <f>IFERROR(#REF!/GAMSsternCa!I114,"")</f>
        <v/>
      </c>
      <c r="K114" s="40" t="str">
        <f>IFERROR(#REF!/GAMSsternCa!J114,"")</f>
        <v/>
      </c>
      <c r="L114" s="40" t="str">
        <f>IFERROR(#REF!/GAMSsternCa!K114,"")</f>
        <v/>
      </c>
      <c r="M114" s="40" t="str">
        <f>IFERROR(#REF!/GAMSsternCa!L114,"")</f>
        <v/>
      </c>
      <c r="N114" s="40" t="str">
        <f>IFERROR(#REF!/GAMSsternCa!M114,"")</f>
        <v/>
      </c>
      <c r="O114" s="40" t="str">
        <f>IFERROR(#REF!/GAMSsternCa!N114,"")</f>
        <v/>
      </c>
      <c r="P114" s="40" t="str">
        <f>IFERROR(#REF!/GAMSsternCa!O114,"")</f>
        <v/>
      </c>
      <c r="Q114" s="40" t="str">
        <f>IFERROR(#REF!/GAMSsternCa!P114,"")</f>
        <v/>
      </c>
      <c r="R114" s="40" t="str">
        <f>IFERROR(#REF!/GAMSsternCa!Q114,"")</f>
        <v/>
      </c>
      <c r="S114" s="40" t="str">
        <f>IFERROR(#REF!/GAMSsternCa!R114,"")</f>
        <v/>
      </c>
      <c r="T114" s="40" t="str">
        <f>IFERROR(#REF!/GAMSsternCa!S114,"")</f>
        <v/>
      </c>
      <c r="U114" s="40" t="str">
        <f>IFERROR(#REF!/GAMSsternCa!T114,"")</f>
        <v/>
      </c>
      <c r="V114" s="40" t="str">
        <f>IFERROR(#REF!/GAMSsternCa!U114,"")</f>
        <v/>
      </c>
      <c r="W114" s="40" t="str">
        <f>IFERROR(#REF!/GAMSsternCa!V114,"")</f>
        <v/>
      </c>
      <c r="X114" s="40" t="str">
        <f>IFERROR(#REF!/GAMSsternCa!W114,"")</f>
        <v/>
      </c>
      <c r="Y114" s="40" t="str">
        <f>IFERROR(#REF!/GAMSsternCa!X114,"")</f>
        <v/>
      </c>
      <c r="Z114" s="40" t="str">
        <f>IFERROR(#REF!/GAMSsternCa!Y114,"")</f>
        <v/>
      </c>
      <c r="AA114" s="40" t="str">
        <f>IFERROR(#REF!/GAMSsternCa!Z114,"")</f>
        <v/>
      </c>
      <c r="AB114" s="40" t="str">
        <f>IFERROR(#REF!/GAMSsternCa!AA114,"")</f>
        <v/>
      </c>
      <c r="AC114" s="40" t="str">
        <f>IFERROR(#REF!/GAMSsternCa!AB114,"")</f>
        <v/>
      </c>
      <c r="AD114" s="40" t="str">
        <f>IFERROR(#REF!/GAMSsternCa!AC114,"")</f>
        <v/>
      </c>
      <c r="AE114" s="40" t="str">
        <f>IFERROR(#REF!/GAMSsternCa!AD114,"")</f>
        <v/>
      </c>
      <c r="AF114" s="40" t="str">
        <f>IFERROR(#REF!/GAMSsternCa!AE114,"")</f>
        <v/>
      </c>
      <c r="AG114" s="40" t="str">
        <f>IFERROR(#REF!/GAMSsternCa!AF114,"")</f>
        <v/>
      </c>
      <c r="AH114" s="40" t="str">
        <f>IFERROR(#REF!/GAMSsternCa!AG114,"")</f>
        <v/>
      </c>
      <c r="AI114" s="40" t="str">
        <f>IFERROR(#REF!/GAMSsternCa!AH114,"")</f>
        <v/>
      </c>
      <c r="AJ114" s="40" t="str">
        <f>IFERROR(#REF!/GAMSsternCa!AI114,"")</f>
        <v/>
      </c>
      <c r="AK114" s="40" t="str">
        <f>IFERROR(#REF!/GAMSsternCa!AJ114,"")</f>
        <v/>
      </c>
      <c r="AL114" s="40" t="str">
        <f>IFERROR(#REF!/GAMSsternCa!AK114,"")</f>
        <v/>
      </c>
      <c r="AM114" s="40" t="str">
        <f>IFERROR(#REF!/GAMSsternCa!AL114,"")</f>
        <v/>
      </c>
      <c r="AN114" s="40" t="str">
        <f>IFERROR(#REF!/GAMSsternCa!AM114,"")</f>
        <v/>
      </c>
      <c r="AO114" s="40" t="str">
        <f>IFERROR(#REF!/GAMSsternCa!AN114,"")</f>
        <v/>
      </c>
      <c r="AP114" s="40" t="str">
        <f>IFERROR(#REF!/GAMSsternCa!AO114,"")</f>
        <v/>
      </c>
      <c r="AQ114" s="40" t="str">
        <f>IFERROR(#REF!/GAMSsternCa!AP114,"")</f>
        <v/>
      </c>
      <c r="AR114" s="40" t="str">
        <f>IFERROR(#REF!/GAMSsternCa!AQ114,"")</f>
        <v/>
      </c>
      <c r="AS114" s="40" t="str">
        <f>IFERROR(#REF!/GAMSsternCa!AR114,"")</f>
        <v/>
      </c>
      <c r="AT114" s="40" t="str">
        <f>IFERROR(#REF!/GAMSsternCa!AS114,"")</f>
        <v/>
      </c>
      <c r="AU114" s="40" t="str">
        <f>IFERROR(#REF!/GAMSsternCa!AT114,"")</f>
        <v/>
      </c>
      <c r="AV114" s="40" t="str">
        <f>IFERROR(#REF!/GAMSsternCa!AU114,"")</f>
        <v/>
      </c>
      <c r="AW114" s="40" t="str">
        <f>IFERROR(#REF!/GAMSsternCa!AV114,"")</f>
        <v/>
      </c>
      <c r="AX114" s="40" t="str">
        <f>IFERROR(#REF!/GAMSsternCa!AW114,"")</f>
        <v/>
      </c>
      <c r="AY114" s="40" t="str">
        <f>IFERROR(#REF!/GAMSsternCa!AX114,"")</f>
        <v/>
      </c>
      <c r="AZ114" s="40" t="str">
        <f>IFERROR(#REF!/GAMSsternCa!AY114,"")</f>
        <v/>
      </c>
      <c r="BA114" s="40" t="str">
        <f>IFERROR(#REF!/GAMSsternCa!AZ114,"")</f>
        <v/>
      </c>
      <c r="BB114" s="40" t="str">
        <f>IFERROR(#REF!/GAMSsternCa!BA114,"")</f>
        <v/>
      </c>
      <c r="BC114" s="40" t="str">
        <f>IFERROR(#REF!/GAMSsternCa!BB114,"")</f>
        <v/>
      </c>
      <c r="BD114" s="40" t="str">
        <f>IFERROR(#REF!/GAMSsternCa!BC114,"")</f>
        <v/>
      </c>
      <c r="BE114" s="40" t="str">
        <f>IFERROR(#REF!/GAMSsternCa!BD114,"")</f>
        <v/>
      </c>
      <c r="BF114" s="40" t="str">
        <f>IFERROR(#REF!/GAMSsternCa!BE114,"")</f>
        <v/>
      </c>
      <c r="BG114" s="40" t="str">
        <f>IFERROR(#REF!/GAMSsternCa!BF114,"")</f>
        <v/>
      </c>
      <c r="BH114" s="40" t="str">
        <f>IFERROR(#REF!/GAMSsternCa!BG114,"")</f>
        <v/>
      </c>
      <c r="BI114" s="40" t="str">
        <f>IFERROR(#REF!/GAMSsternCa!BH114,"")</f>
        <v/>
      </c>
      <c r="BJ114" s="40" t="str">
        <f>IFERROR(#REF!/GAMSsternCa!BI114,"")</f>
        <v/>
      </c>
    </row>
    <row r="115" spans="1:62" x14ac:dyDescent="0.15">
      <c r="A115" t="e">
        <f>#REF!</f>
        <v>#REF!</v>
      </c>
      <c r="B115" t="str">
        <f>GAMSbase!A115</f>
        <v>* CAPITAL ACCUMULATION</v>
      </c>
      <c r="C115" s="40" t="str">
        <f>IFERROR(#REF!/GAMSsternCa!B115,"")</f>
        <v/>
      </c>
      <c r="D115" s="40" t="str">
        <f>IFERROR(#REF!/GAMSsternCa!C115,"")</f>
        <v/>
      </c>
      <c r="E115" s="40" t="str">
        <f>IFERROR(#REF!/GAMSsternCa!D115,"")</f>
        <v/>
      </c>
      <c r="F115" s="40" t="str">
        <f>IFERROR(#REF!/GAMSsternCa!E115,"")</f>
        <v/>
      </c>
      <c r="G115" s="40" t="str">
        <f>IFERROR(#REF!/GAMSsternCa!F115,"")</f>
        <v/>
      </c>
      <c r="H115" s="40" t="str">
        <f>IFERROR(#REF!/GAMSsternCa!G115,"")</f>
        <v/>
      </c>
      <c r="I115" s="40" t="str">
        <f>IFERROR(#REF!/GAMSsternCa!H115,"")</f>
        <v/>
      </c>
      <c r="J115" s="40" t="str">
        <f>IFERROR(#REF!/GAMSsternCa!I115,"")</f>
        <v/>
      </c>
      <c r="K115" s="40" t="str">
        <f>IFERROR(#REF!/GAMSsternCa!J115,"")</f>
        <v/>
      </c>
      <c r="L115" s="40" t="str">
        <f>IFERROR(#REF!/GAMSsternCa!K115,"")</f>
        <v/>
      </c>
      <c r="M115" s="40" t="str">
        <f>IFERROR(#REF!/GAMSsternCa!L115,"")</f>
        <v/>
      </c>
      <c r="N115" s="40" t="str">
        <f>IFERROR(#REF!/GAMSsternCa!M115,"")</f>
        <v/>
      </c>
      <c r="O115" s="40" t="str">
        <f>IFERROR(#REF!/GAMSsternCa!N115,"")</f>
        <v/>
      </c>
      <c r="P115" s="40" t="str">
        <f>IFERROR(#REF!/GAMSsternCa!O115,"")</f>
        <v/>
      </c>
      <c r="Q115" s="40" t="str">
        <f>IFERROR(#REF!/GAMSsternCa!P115,"")</f>
        <v/>
      </c>
      <c r="R115" s="40" t="str">
        <f>IFERROR(#REF!/GAMSsternCa!Q115,"")</f>
        <v/>
      </c>
      <c r="S115" s="40" t="str">
        <f>IFERROR(#REF!/GAMSsternCa!R115,"")</f>
        <v/>
      </c>
      <c r="T115" s="40" t="str">
        <f>IFERROR(#REF!/GAMSsternCa!S115,"")</f>
        <v/>
      </c>
      <c r="U115" s="40" t="str">
        <f>IFERROR(#REF!/GAMSsternCa!T115,"")</f>
        <v/>
      </c>
      <c r="V115" s="40" t="str">
        <f>IFERROR(#REF!/GAMSsternCa!U115,"")</f>
        <v/>
      </c>
      <c r="W115" s="40" t="str">
        <f>IFERROR(#REF!/GAMSsternCa!V115,"")</f>
        <v/>
      </c>
      <c r="X115" s="40" t="str">
        <f>IFERROR(#REF!/GAMSsternCa!W115,"")</f>
        <v/>
      </c>
      <c r="Y115" s="40" t="str">
        <f>IFERROR(#REF!/GAMSsternCa!X115,"")</f>
        <v/>
      </c>
      <c r="Z115" s="40" t="str">
        <f>IFERROR(#REF!/GAMSsternCa!Y115,"")</f>
        <v/>
      </c>
      <c r="AA115" s="40" t="str">
        <f>IFERROR(#REF!/GAMSsternCa!Z115,"")</f>
        <v/>
      </c>
      <c r="AB115" s="40" t="str">
        <f>IFERROR(#REF!/GAMSsternCa!AA115,"")</f>
        <v/>
      </c>
      <c r="AC115" s="40" t="str">
        <f>IFERROR(#REF!/GAMSsternCa!AB115,"")</f>
        <v/>
      </c>
      <c r="AD115" s="40" t="str">
        <f>IFERROR(#REF!/GAMSsternCa!AC115,"")</f>
        <v/>
      </c>
      <c r="AE115" s="40" t="str">
        <f>IFERROR(#REF!/GAMSsternCa!AD115,"")</f>
        <v/>
      </c>
      <c r="AF115" s="40" t="str">
        <f>IFERROR(#REF!/GAMSsternCa!AE115,"")</f>
        <v/>
      </c>
      <c r="AG115" s="40" t="str">
        <f>IFERROR(#REF!/GAMSsternCa!AF115,"")</f>
        <v/>
      </c>
      <c r="AH115" s="40" t="str">
        <f>IFERROR(#REF!/GAMSsternCa!AG115,"")</f>
        <v/>
      </c>
      <c r="AI115" s="40" t="str">
        <f>IFERROR(#REF!/GAMSsternCa!AH115,"")</f>
        <v/>
      </c>
      <c r="AJ115" s="40" t="str">
        <f>IFERROR(#REF!/GAMSsternCa!AI115,"")</f>
        <v/>
      </c>
      <c r="AK115" s="40" t="str">
        <f>IFERROR(#REF!/GAMSsternCa!AJ115,"")</f>
        <v/>
      </c>
      <c r="AL115" s="40" t="str">
        <f>IFERROR(#REF!/GAMSsternCa!AK115,"")</f>
        <v/>
      </c>
      <c r="AM115" s="40" t="str">
        <f>IFERROR(#REF!/GAMSsternCa!AL115,"")</f>
        <v/>
      </c>
      <c r="AN115" s="40" t="str">
        <f>IFERROR(#REF!/GAMSsternCa!AM115,"")</f>
        <v/>
      </c>
      <c r="AO115" s="40" t="str">
        <f>IFERROR(#REF!/GAMSsternCa!AN115,"")</f>
        <v/>
      </c>
      <c r="AP115" s="40" t="str">
        <f>IFERROR(#REF!/GAMSsternCa!AO115,"")</f>
        <v/>
      </c>
      <c r="AQ115" s="40" t="str">
        <f>IFERROR(#REF!/GAMSsternCa!AP115,"")</f>
        <v/>
      </c>
      <c r="AR115" s="40" t="str">
        <f>IFERROR(#REF!/GAMSsternCa!AQ115,"")</f>
        <v/>
      </c>
      <c r="AS115" s="40" t="str">
        <f>IFERROR(#REF!/GAMSsternCa!AR115,"")</f>
        <v/>
      </c>
      <c r="AT115" s="40" t="str">
        <f>IFERROR(#REF!/GAMSsternCa!AS115,"")</f>
        <v/>
      </c>
      <c r="AU115" s="40" t="str">
        <f>IFERROR(#REF!/GAMSsternCa!AT115,"")</f>
        <v/>
      </c>
      <c r="AV115" s="40" t="str">
        <f>IFERROR(#REF!/GAMSsternCa!AU115,"")</f>
        <v/>
      </c>
      <c r="AW115" s="40" t="str">
        <f>IFERROR(#REF!/GAMSsternCa!AV115,"")</f>
        <v/>
      </c>
      <c r="AX115" s="40" t="str">
        <f>IFERROR(#REF!/GAMSsternCa!AW115,"")</f>
        <v/>
      </c>
      <c r="AY115" s="40" t="str">
        <f>IFERROR(#REF!/GAMSsternCa!AX115,"")</f>
        <v/>
      </c>
      <c r="AZ115" s="40" t="str">
        <f>IFERROR(#REF!/GAMSsternCa!AY115,"")</f>
        <v/>
      </c>
      <c r="BA115" s="40" t="str">
        <f>IFERROR(#REF!/GAMSsternCa!AZ115,"")</f>
        <v/>
      </c>
      <c r="BB115" s="40" t="str">
        <f>IFERROR(#REF!/GAMSsternCa!BA115,"")</f>
        <v/>
      </c>
      <c r="BC115" s="40" t="str">
        <f>IFERROR(#REF!/GAMSsternCa!BB115,"")</f>
        <v/>
      </c>
      <c r="BD115" s="40" t="str">
        <f>IFERROR(#REF!/GAMSsternCa!BC115,"")</f>
        <v/>
      </c>
      <c r="BE115" s="40" t="str">
        <f>IFERROR(#REF!/GAMSsternCa!BD115,"")</f>
        <v/>
      </c>
      <c r="BF115" s="40" t="str">
        <f>IFERROR(#REF!/GAMSsternCa!BE115,"")</f>
        <v/>
      </c>
      <c r="BG115" s="40" t="str">
        <f>IFERROR(#REF!/GAMSsternCa!BF115,"")</f>
        <v/>
      </c>
      <c r="BH115" s="40" t="str">
        <f>IFERROR(#REF!/GAMSsternCa!BG115,"")</f>
        <v/>
      </c>
      <c r="BI115" s="40" t="str">
        <f>IFERROR(#REF!/GAMSsternCa!BH115,"")</f>
        <v/>
      </c>
      <c r="BJ115" s="40" t="str">
        <f>IFERROR(#REF!/GAMSsternCa!BI115,"")</f>
        <v/>
      </c>
    </row>
    <row r="116" spans="1:62" x14ac:dyDescent="0.15">
      <c r="A116" t="e">
        <f>#REF!</f>
        <v>#REF!</v>
      </c>
      <c r="B116" t="str">
        <f>GAMSbase!A116</f>
        <v>Gross Investment (trillion 2005USD per year)</v>
      </c>
      <c r="C116" s="40" t="str">
        <f>IFERROR(#REF!/GAMSsternCa!B116,"")</f>
        <v/>
      </c>
      <c r="D116" s="40" t="str">
        <f>IFERROR(#REF!/GAMSsternCa!C116,"")</f>
        <v/>
      </c>
      <c r="E116" s="40" t="str">
        <f>IFERROR(#REF!/GAMSsternCa!D116,"")</f>
        <v/>
      </c>
      <c r="F116" s="40" t="str">
        <f>IFERROR(#REF!/GAMSsternCa!E116,"")</f>
        <v/>
      </c>
      <c r="G116" s="40" t="str">
        <f>IFERROR(#REF!/GAMSsternCa!F116,"")</f>
        <v/>
      </c>
      <c r="H116" s="40" t="str">
        <f>IFERROR(#REF!/GAMSsternCa!G116,"")</f>
        <v/>
      </c>
      <c r="I116" s="40" t="str">
        <f>IFERROR(#REF!/GAMSsternCa!H116,"")</f>
        <v/>
      </c>
      <c r="J116" s="40" t="str">
        <f>IFERROR(#REF!/GAMSsternCa!I116,"")</f>
        <v/>
      </c>
      <c r="K116" s="40" t="str">
        <f>IFERROR(#REF!/GAMSsternCa!J116,"")</f>
        <v/>
      </c>
      <c r="L116" s="40" t="str">
        <f>IFERROR(#REF!/GAMSsternCa!K116,"")</f>
        <v/>
      </c>
      <c r="M116" s="40" t="str">
        <f>IFERROR(#REF!/GAMSsternCa!L116,"")</f>
        <v/>
      </c>
      <c r="N116" s="40" t="str">
        <f>IFERROR(#REF!/GAMSsternCa!M116,"")</f>
        <v/>
      </c>
      <c r="O116" s="40" t="str">
        <f>IFERROR(#REF!/GAMSsternCa!N116,"")</f>
        <v/>
      </c>
      <c r="P116" s="40" t="str">
        <f>IFERROR(#REF!/GAMSsternCa!O116,"")</f>
        <v/>
      </c>
      <c r="Q116" s="40" t="str">
        <f>IFERROR(#REF!/GAMSsternCa!P116,"")</f>
        <v/>
      </c>
      <c r="R116" s="40" t="str">
        <f>IFERROR(#REF!/GAMSsternCa!Q116,"")</f>
        <v/>
      </c>
      <c r="S116" s="40" t="str">
        <f>IFERROR(#REF!/GAMSsternCa!R116,"")</f>
        <v/>
      </c>
      <c r="T116" s="40" t="str">
        <f>IFERROR(#REF!/GAMSsternCa!S116,"")</f>
        <v/>
      </c>
      <c r="U116" s="40" t="str">
        <f>IFERROR(#REF!/GAMSsternCa!T116,"")</f>
        <v/>
      </c>
      <c r="V116" s="40" t="str">
        <f>IFERROR(#REF!/GAMSsternCa!U116,"")</f>
        <v/>
      </c>
      <c r="W116" s="40" t="str">
        <f>IFERROR(#REF!/GAMSsternCa!V116,"")</f>
        <v/>
      </c>
      <c r="X116" s="40" t="str">
        <f>IFERROR(#REF!/GAMSsternCa!W116,"")</f>
        <v/>
      </c>
      <c r="Y116" s="40" t="str">
        <f>IFERROR(#REF!/GAMSsternCa!X116,"")</f>
        <v/>
      </c>
      <c r="Z116" s="40" t="str">
        <f>IFERROR(#REF!/GAMSsternCa!Y116,"")</f>
        <v/>
      </c>
      <c r="AA116" s="40" t="str">
        <f>IFERROR(#REF!/GAMSsternCa!Z116,"")</f>
        <v/>
      </c>
      <c r="AB116" s="40" t="str">
        <f>IFERROR(#REF!/GAMSsternCa!AA116,"")</f>
        <v/>
      </c>
      <c r="AC116" s="40" t="str">
        <f>IFERROR(#REF!/GAMSsternCa!AB116,"")</f>
        <v/>
      </c>
      <c r="AD116" s="40" t="str">
        <f>IFERROR(#REF!/GAMSsternCa!AC116,"")</f>
        <v/>
      </c>
      <c r="AE116" s="40" t="str">
        <f>IFERROR(#REF!/GAMSsternCa!AD116,"")</f>
        <v/>
      </c>
      <c r="AF116" s="40" t="str">
        <f>IFERROR(#REF!/GAMSsternCa!AE116,"")</f>
        <v/>
      </c>
      <c r="AG116" s="40" t="str">
        <f>IFERROR(#REF!/GAMSsternCa!AF116,"")</f>
        <v/>
      </c>
      <c r="AH116" s="40" t="str">
        <f>IFERROR(#REF!/GAMSsternCa!AG116,"")</f>
        <v/>
      </c>
      <c r="AI116" s="40" t="str">
        <f>IFERROR(#REF!/GAMSsternCa!AH116,"")</f>
        <v/>
      </c>
      <c r="AJ116" s="40" t="str">
        <f>IFERROR(#REF!/GAMSsternCa!AI116,"")</f>
        <v/>
      </c>
      <c r="AK116" s="40" t="str">
        <f>IFERROR(#REF!/GAMSsternCa!AJ116,"")</f>
        <v/>
      </c>
      <c r="AL116" s="40" t="str">
        <f>IFERROR(#REF!/GAMSsternCa!AK116,"")</f>
        <v/>
      </c>
      <c r="AM116" s="40" t="str">
        <f>IFERROR(#REF!/GAMSsternCa!AL116,"")</f>
        <v/>
      </c>
      <c r="AN116" s="40" t="str">
        <f>IFERROR(#REF!/GAMSsternCa!AM116,"")</f>
        <v/>
      </c>
      <c r="AO116" s="40" t="str">
        <f>IFERROR(#REF!/GAMSsternCa!AN116,"")</f>
        <v/>
      </c>
      <c r="AP116" s="40" t="str">
        <f>IFERROR(#REF!/GAMSsternCa!AO116,"")</f>
        <v/>
      </c>
      <c r="AQ116" s="40" t="str">
        <f>IFERROR(#REF!/GAMSsternCa!AP116,"")</f>
        <v/>
      </c>
      <c r="AR116" s="40" t="str">
        <f>IFERROR(#REF!/GAMSsternCa!AQ116,"")</f>
        <v/>
      </c>
      <c r="AS116" s="40" t="str">
        <f>IFERROR(#REF!/GAMSsternCa!AR116,"")</f>
        <v/>
      </c>
      <c r="AT116" s="40" t="str">
        <f>IFERROR(#REF!/GAMSsternCa!AS116,"")</f>
        <v/>
      </c>
      <c r="AU116" s="40" t="str">
        <f>IFERROR(#REF!/GAMSsternCa!AT116,"")</f>
        <v/>
      </c>
      <c r="AV116" s="40" t="str">
        <f>IFERROR(#REF!/GAMSsternCa!AU116,"")</f>
        <v/>
      </c>
      <c r="AW116" s="40" t="str">
        <f>IFERROR(#REF!/GAMSsternCa!AV116,"")</f>
        <v/>
      </c>
      <c r="AX116" s="40" t="str">
        <f>IFERROR(#REF!/GAMSsternCa!AW116,"")</f>
        <v/>
      </c>
      <c r="AY116" s="40" t="str">
        <f>IFERROR(#REF!/GAMSsternCa!AX116,"")</f>
        <v/>
      </c>
      <c r="AZ116" s="40" t="str">
        <f>IFERROR(#REF!/GAMSsternCa!AY116,"")</f>
        <v/>
      </c>
      <c r="BA116" s="40" t="str">
        <f>IFERROR(#REF!/GAMSsternCa!AZ116,"")</f>
        <v/>
      </c>
      <c r="BB116" s="40" t="str">
        <f>IFERROR(#REF!/GAMSsternCa!BA116,"")</f>
        <v/>
      </c>
      <c r="BC116" s="40" t="str">
        <f>IFERROR(#REF!/GAMSsternCa!BB116,"")</f>
        <v/>
      </c>
      <c r="BD116" s="40" t="str">
        <f>IFERROR(#REF!/GAMSsternCa!BC116,"")</f>
        <v/>
      </c>
      <c r="BE116" s="40" t="str">
        <f>IFERROR(#REF!/GAMSsternCa!BD116,"")</f>
        <v/>
      </c>
      <c r="BF116" s="40" t="str">
        <f>IFERROR(#REF!/GAMSsternCa!BE116,"")</f>
        <v/>
      </c>
      <c r="BG116" s="40" t="str">
        <f>IFERROR(#REF!/GAMSsternCa!BF116,"")</f>
        <v/>
      </c>
      <c r="BH116" s="40" t="str">
        <f>IFERROR(#REF!/GAMSsternCa!BG116,"")</f>
        <v/>
      </c>
      <c r="BI116" s="40" t="str">
        <f>IFERROR(#REF!/GAMSsternCa!BH116,"")</f>
        <v/>
      </c>
      <c r="BJ116" s="40" t="str">
        <f>IFERROR(#REF!/GAMSsternCa!BI116,"")</f>
        <v/>
      </c>
    </row>
    <row r="117" spans="1:62" x14ac:dyDescent="0.15">
      <c r="A117" t="e">
        <f>#REF!</f>
        <v>#REF!</v>
      </c>
      <c r="B117" t="str">
        <f>GAMSbase!A117</f>
        <v>Capital (trillion 2005USD per year)</v>
      </c>
      <c r="C117" s="40" t="str">
        <f>IFERROR(#REF!/GAMSsternCa!B117,"")</f>
        <v/>
      </c>
      <c r="D117" s="40" t="str">
        <f>IFERROR(#REF!/GAMSsternCa!C117,"")</f>
        <v/>
      </c>
      <c r="E117" s="40" t="str">
        <f>IFERROR(#REF!/GAMSsternCa!D117,"")</f>
        <v/>
      </c>
      <c r="F117" s="40" t="str">
        <f>IFERROR(#REF!/GAMSsternCa!E117,"")</f>
        <v/>
      </c>
      <c r="G117" s="40" t="str">
        <f>IFERROR(#REF!/GAMSsternCa!F117,"")</f>
        <v/>
      </c>
      <c r="H117" s="40" t="str">
        <f>IFERROR(#REF!/GAMSsternCa!G117,"")</f>
        <v/>
      </c>
      <c r="I117" s="40" t="str">
        <f>IFERROR(#REF!/GAMSsternCa!H117,"")</f>
        <v/>
      </c>
      <c r="J117" s="40" t="str">
        <f>IFERROR(#REF!/GAMSsternCa!I117,"")</f>
        <v/>
      </c>
      <c r="K117" s="40" t="str">
        <f>IFERROR(#REF!/GAMSsternCa!J117,"")</f>
        <v/>
      </c>
      <c r="L117" s="40" t="str">
        <f>IFERROR(#REF!/GAMSsternCa!K117,"")</f>
        <v/>
      </c>
      <c r="M117" s="40" t="str">
        <f>IFERROR(#REF!/GAMSsternCa!L117,"")</f>
        <v/>
      </c>
      <c r="N117" s="40" t="str">
        <f>IFERROR(#REF!/GAMSsternCa!M117,"")</f>
        <v/>
      </c>
      <c r="O117" s="40" t="str">
        <f>IFERROR(#REF!/GAMSsternCa!N117,"")</f>
        <v/>
      </c>
      <c r="P117" s="40" t="str">
        <f>IFERROR(#REF!/GAMSsternCa!O117,"")</f>
        <v/>
      </c>
      <c r="Q117" s="40" t="str">
        <f>IFERROR(#REF!/GAMSsternCa!P117,"")</f>
        <v/>
      </c>
      <c r="R117" s="40" t="str">
        <f>IFERROR(#REF!/GAMSsternCa!Q117,"")</f>
        <v/>
      </c>
      <c r="S117" s="40" t="str">
        <f>IFERROR(#REF!/GAMSsternCa!R117,"")</f>
        <v/>
      </c>
      <c r="T117" s="40" t="str">
        <f>IFERROR(#REF!/GAMSsternCa!S117,"")</f>
        <v/>
      </c>
      <c r="U117" s="40" t="str">
        <f>IFERROR(#REF!/GAMSsternCa!T117,"")</f>
        <v/>
      </c>
      <c r="V117" s="40" t="str">
        <f>IFERROR(#REF!/GAMSsternCa!U117,"")</f>
        <v/>
      </c>
      <c r="W117" s="40" t="str">
        <f>IFERROR(#REF!/GAMSsternCa!V117,"")</f>
        <v/>
      </c>
      <c r="X117" s="40" t="str">
        <f>IFERROR(#REF!/GAMSsternCa!W117,"")</f>
        <v/>
      </c>
      <c r="Y117" s="40" t="str">
        <f>IFERROR(#REF!/GAMSsternCa!X117,"")</f>
        <v/>
      </c>
      <c r="Z117" s="40" t="str">
        <f>IFERROR(#REF!/GAMSsternCa!Y117,"")</f>
        <v/>
      </c>
      <c r="AA117" s="40" t="str">
        <f>IFERROR(#REF!/GAMSsternCa!Z117,"")</f>
        <v/>
      </c>
      <c r="AB117" s="40" t="str">
        <f>IFERROR(#REF!/GAMSsternCa!AA117,"")</f>
        <v/>
      </c>
      <c r="AC117" s="40" t="str">
        <f>IFERROR(#REF!/GAMSsternCa!AB117,"")</f>
        <v/>
      </c>
      <c r="AD117" s="40" t="str">
        <f>IFERROR(#REF!/GAMSsternCa!AC117,"")</f>
        <v/>
      </c>
      <c r="AE117" s="40" t="str">
        <f>IFERROR(#REF!/GAMSsternCa!AD117,"")</f>
        <v/>
      </c>
      <c r="AF117" s="40" t="str">
        <f>IFERROR(#REF!/GAMSsternCa!AE117,"")</f>
        <v/>
      </c>
      <c r="AG117" s="40" t="str">
        <f>IFERROR(#REF!/GAMSsternCa!AF117,"")</f>
        <v/>
      </c>
      <c r="AH117" s="40" t="str">
        <f>IFERROR(#REF!/GAMSsternCa!AG117,"")</f>
        <v/>
      </c>
      <c r="AI117" s="40" t="str">
        <f>IFERROR(#REF!/GAMSsternCa!AH117,"")</f>
        <v/>
      </c>
      <c r="AJ117" s="40" t="str">
        <f>IFERROR(#REF!/GAMSsternCa!AI117,"")</f>
        <v/>
      </c>
      <c r="AK117" s="40" t="str">
        <f>IFERROR(#REF!/GAMSsternCa!AJ117,"")</f>
        <v/>
      </c>
      <c r="AL117" s="40" t="str">
        <f>IFERROR(#REF!/GAMSsternCa!AK117,"")</f>
        <v/>
      </c>
      <c r="AM117" s="40" t="str">
        <f>IFERROR(#REF!/GAMSsternCa!AL117,"")</f>
        <v/>
      </c>
      <c r="AN117" s="40" t="str">
        <f>IFERROR(#REF!/GAMSsternCa!AM117,"")</f>
        <v/>
      </c>
      <c r="AO117" s="40" t="str">
        <f>IFERROR(#REF!/GAMSsternCa!AN117,"")</f>
        <v/>
      </c>
      <c r="AP117" s="40" t="str">
        <f>IFERROR(#REF!/GAMSsternCa!AO117,"")</f>
        <v/>
      </c>
      <c r="AQ117" s="40" t="str">
        <f>IFERROR(#REF!/GAMSsternCa!AP117,"")</f>
        <v/>
      </c>
      <c r="AR117" s="40" t="str">
        <f>IFERROR(#REF!/GAMSsternCa!AQ117,"")</f>
        <v/>
      </c>
      <c r="AS117" s="40" t="str">
        <f>IFERROR(#REF!/GAMSsternCa!AR117,"")</f>
        <v/>
      </c>
      <c r="AT117" s="40" t="str">
        <f>IFERROR(#REF!/GAMSsternCa!AS117,"")</f>
        <v/>
      </c>
      <c r="AU117" s="40" t="str">
        <f>IFERROR(#REF!/GAMSsternCa!AT117,"")</f>
        <v/>
      </c>
      <c r="AV117" s="40" t="str">
        <f>IFERROR(#REF!/GAMSsternCa!AU117,"")</f>
        <v/>
      </c>
      <c r="AW117" s="40" t="str">
        <f>IFERROR(#REF!/GAMSsternCa!AV117,"")</f>
        <v/>
      </c>
      <c r="AX117" s="40" t="str">
        <f>IFERROR(#REF!/GAMSsternCa!AW117,"")</f>
        <v/>
      </c>
      <c r="AY117" s="40" t="str">
        <f>IFERROR(#REF!/GAMSsternCa!AX117,"")</f>
        <v/>
      </c>
      <c r="AZ117" s="40" t="str">
        <f>IFERROR(#REF!/GAMSsternCa!AY117,"")</f>
        <v/>
      </c>
      <c r="BA117" s="40" t="str">
        <f>IFERROR(#REF!/GAMSsternCa!AZ117,"")</f>
        <v/>
      </c>
      <c r="BB117" s="40" t="str">
        <f>IFERROR(#REF!/GAMSsternCa!BA117,"")</f>
        <v/>
      </c>
      <c r="BC117" s="40" t="str">
        <f>IFERROR(#REF!/GAMSsternCa!BB117,"")</f>
        <v/>
      </c>
      <c r="BD117" s="40" t="str">
        <f>IFERROR(#REF!/GAMSsternCa!BC117,"")</f>
        <v/>
      </c>
      <c r="BE117" s="40" t="str">
        <f>IFERROR(#REF!/GAMSsternCa!BD117,"")</f>
        <v/>
      </c>
      <c r="BF117" s="40" t="str">
        <f>IFERROR(#REF!/GAMSsternCa!BE117,"")</f>
        <v/>
      </c>
      <c r="BG117" s="40" t="str">
        <f>IFERROR(#REF!/GAMSsternCa!BF117,"")</f>
        <v/>
      </c>
      <c r="BH117" s="40" t="str">
        <f>IFERROR(#REF!/GAMSsternCa!BG117,"")</f>
        <v/>
      </c>
      <c r="BI117" s="40" t="str">
        <f>IFERROR(#REF!/GAMSsternCa!BH117,"")</f>
        <v/>
      </c>
      <c r="BJ117" s="40" t="str">
        <f>IFERROR(#REF!/GAMSsternCa!BI117,"")</f>
        <v/>
      </c>
    </row>
    <row r="118" spans="1:62" x14ac:dyDescent="0.15">
      <c r="A118" t="e">
        <f>#REF!</f>
        <v>#REF!</v>
      </c>
      <c r="B118" t="str">
        <f>GAMSbase!A118</f>
        <v>* DISCOUNT RATES</v>
      </c>
      <c r="C118" s="40" t="str">
        <f>IFERROR(#REF!/GAMSsternCa!B118,"")</f>
        <v/>
      </c>
      <c r="D118" s="40" t="str">
        <f>IFERROR(#REF!/GAMSsternCa!C118,"")</f>
        <v/>
      </c>
      <c r="E118" s="40" t="str">
        <f>IFERROR(#REF!/GAMSsternCa!D118,"")</f>
        <v/>
      </c>
      <c r="F118" s="40" t="str">
        <f>IFERROR(#REF!/GAMSsternCa!E118,"")</f>
        <v/>
      </c>
      <c r="G118" s="40" t="str">
        <f>IFERROR(#REF!/GAMSsternCa!F118,"")</f>
        <v/>
      </c>
      <c r="H118" s="40" t="str">
        <f>IFERROR(#REF!/GAMSsternCa!G118,"")</f>
        <v/>
      </c>
      <c r="I118" s="40" t="str">
        <f>IFERROR(#REF!/GAMSsternCa!H118,"")</f>
        <v/>
      </c>
      <c r="J118" s="40" t="str">
        <f>IFERROR(#REF!/GAMSsternCa!I118,"")</f>
        <v/>
      </c>
      <c r="K118" s="40" t="str">
        <f>IFERROR(#REF!/GAMSsternCa!J118,"")</f>
        <v/>
      </c>
      <c r="L118" s="40" t="str">
        <f>IFERROR(#REF!/GAMSsternCa!K118,"")</f>
        <v/>
      </c>
      <c r="M118" s="40" t="str">
        <f>IFERROR(#REF!/GAMSsternCa!L118,"")</f>
        <v/>
      </c>
      <c r="N118" s="40" t="str">
        <f>IFERROR(#REF!/GAMSsternCa!M118,"")</f>
        <v/>
      </c>
      <c r="O118" s="40" t="str">
        <f>IFERROR(#REF!/GAMSsternCa!N118,"")</f>
        <v/>
      </c>
      <c r="P118" s="40" t="str">
        <f>IFERROR(#REF!/GAMSsternCa!O118,"")</f>
        <v/>
      </c>
      <c r="Q118" s="40" t="str">
        <f>IFERROR(#REF!/GAMSsternCa!P118,"")</f>
        <v/>
      </c>
      <c r="R118" s="40" t="str">
        <f>IFERROR(#REF!/GAMSsternCa!Q118,"")</f>
        <v/>
      </c>
      <c r="S118" s="40" t="str">
        <f>IFERROR(#REF!/GAMSsternCa!R118,"")</f>
        <v/>
      </c>
      <c r="T118" s="40" t="str">
        <f>IFERROR(#REF!/GAMSsternCa!S118,"")</f>
        <v/>
      </c>
      <c r="U118" s="40" t="str">
        <f>IFERROR(#REF!/GAMSsternCa!T118,"")</f>
        <v/>
      </c>
      <c r="V118" s="40" t="str">
        <f>IFERROR(#REF!/GAMSsternCa!U118,"")</f>
        <v/>
      </c>
      <c r="W118" s="40" t="str">
        <f>IFERROR(#REF!/GAMSsternCa!V118,"")</f>
        <v/>
      </c>
      <c r="X118" s="40" t="str">
        <f>IFERROR(#REF!/GAMSsternCa!W118,"")</f>
        <v/>
      </c>
      <c r="Y118" s="40" t="str">
        <f>IFERROR(#REF!/GAMSsternCa!X118,"")</f>
        <v/>
      </c>
      <c r="Z118" s="40" t="str">
        <f>IFERROR(#REF!/GAMSsternCa!Y118,"")</f>
        <v/>
      </c>
      <c r="AA118" s="40" t="str">
        <f>IFERROR(#REF!/GAMSsternCa!Z118,"")</f>
        <v/>
      </c>
      <c r="AB118" s="40" t="str">
        <f>IFERROR(#REF!/GAMSsternCa!AA118,"")</f>
        <v/>
      </c>
      <c r="AC118" s="40" t="str">
        <f>IFERROR(#REF!/GAMSsternCa!AB118,"")</f>
        <v/>
      </c>
      <c r="AD118" s="40" t="str">
        <f>IFERROR(#REF!/GAMSsternCa!AC118,"")</f>
        <v/>
      </c>
      <c r="AE118" s="40" t="str">
        <f>IFERROR(#REF!/GAMSsternCa!AD118,"")</f>
        <v/>
      </c>
      <c r="AF118" s="40" t="str">
        <f>IFERROR(#REF!/GAMSsternCa!AE118,"")</f>
        <v/>
      </c>
      <c r="AG118" s="40" t="str">
        <f>IFERROR(#REF!/GAMSsternCa!AF118,"")</f>
        <v/>
      </c>
      <c r="AH118" s="40" t="str">
        <f>IFERROR(#REF!/GAMSsternCa!AG118,"")</f>
        <v/>
      </c>
      <c r="AI118" s="40" t="str">
        <f>IFERROR(#REF!/GAMSsternCa!AH118,"")</f>
        <v/>
      </c>
      <c r="AJ118" s="40" t="str">
        <f>IFERROR(#REF!/GAMSsternCa!AI118,"")</f>
        <v/>
      </c>
      <c r="AK118" s="40" t="str">
        <f>IFERROR(#REF!/GAMSsternCa!AJ118,"")</f>
        <v/>
      </c>
      <c r="AL118" s="40" t="str">
        <f>IFERROR(#REF!/GAMSsternCa!AK118,"")</f>
        <v/>
      </c>
      <c r="AM118" s="40" t="str">
        <f>IFERROR(#REF!/GAMSsternCa!AL118,"")</f>
        <v/>
      </c>
      <c r="AN118" s="40" t="str">
        <f>IFERROR(#REF!/GAMSsternCa!AM118,"")</f>
        <v/>
      </c>
      <c r="AO118" s="40" t="str">
        <f>IFERROR(#REF!/GAMSsternCa!AN118,"")</f>
        <v/>
      </c>
      <c r="AP118" s="40" t="str">
        <f>IFERROR(#REF!/GAMSsternCa!AO118,"")</f>
        <v/>
      </c>
      <c r="AQ118" s="40" t="str">
        <f>IFERROR(#REF!/GAMSsternCa!AP118,"")</f>
        <v/>
      </c>
      <c r="AR118" s="40" t="str">
        <f>IFERROR(#REF!/GAMSsternCa!AQ118,"")</f>
        <v/>
      </c>
      <c r="AS118" s="40" t="str">
        <f>IFERROR(#REF!/GAMSsternCa!AR118,"")</f>
        <v/>
      </c>
      <c r="AT118" s="40" t="str">
        <f>IFERROR(#REF!/GAMSsternCa!AS118,"")</f>
        <v/>
      </c>
      <c r="AU118" s="40" t="str">
        <f>IFERROR(#REF!/GAMSsternCa!AT118,"")</f>
        <v/>
      </c>
      <c r="AV118" s="40" t="str">
        <f>IFERROR(#REF!/GAMSsternCa!AU118,"")</f>
        <v/>
      </c>
      <c r="AW118" s="40" t="str">
        <f>IFERROR(#REF!/GAMSsternCa!AV118,"")</f>
        <v/>
      </c>
      <c r="AX118" s="40" t="str">
        <f>IFERROR(#REF!/GAMSsternCa!AW118,"")</f>
        <v/>
      </c>
      <c r="AY118" s="40" t="str">
        <f>IFERROR(#REF!/GAMSsternCa!AX118,"")</f>
        <v/>
      </c>
      <c r="AZ118" s="40" t="str">
        <f>IFERROR(#REF!/GAMSsternCa!AY118,"")</f>
        <v/>
      </c>
      <c r="BA118" s="40" t="str">
        <f>IFERROR(#REF!/GAMSsternCa!AZ118,"")</f>
        <v/>
      </c>
      <c r="BB118" s="40" t="str">
        <f>IFERROR(#REF!/GAMSsternCa!BA118,"")</f>
        <v/>
      </c>
      <c r="BC118" s="40" t="str">
        <f>IFERROR(#REF!/GAMSsternCa!BB118,"")</f>
        <v/>
      </c>
      <c r="BD118" s="40" t="str">
        <f>IFERROR(#REF!/GAMSsternCa!BC118,"")</f>
        <v/>
      </c>
      <c r="BE118" s="40" t="str">
        <f>IFERROR(#REF!/GAMSsternCa!BD118,"")</f>
        <v/>
      </c>
      <c r="BF118" s="40" t="str">
        <f>IFERROR(#REF!/GAMSsternCa!BE118,"")</f>
        <v/>
      </c>
      <c r="BG118" s="40" t="str">
        <f>IFERROR(#REF!/GAMSsternCa!BF118,"")</f>
        <v/>
      </c>
      <c r="BH118" s="40" t="str">
        <f>IFERROR(#REF!/GAMSsternCa!BG118,"")</f>
        <v/>
      </c>
      <c r="BI118" s="40" t="str">
        <f>IFERROR(#REF!/GAMSsternCa!BH118,"")</f>
        <v/>
      </c>
      <c r="BJ118" s="40" t="str">
        <f>IFERROR(#REF!/GAMSsternCa!BI118,"")</f>
        <v/>
      </c>
    </row>
    <row r="119" spans="1:62" x14ac:dyDescent="0.15">
      <c r="A119" t="e">
        <f>#REF!</f>
        <v>#REF!</v>
      </c>
      <c r="B119" t="str">
        <f>GAMSbase!A119</f>
        <v>Utility Discount Rate (per year)</v>
      </c>
      <c r="C119" s="40" t="str">
        <f>IFERROR(#REF!/GAMSsternCa!B119,"")</f>
        <v/>
      </c>
      <c r="D119" s="40" t="str">
        <f>IFERROR(#REF!/GAMSsternCa!C119,"")</f>
        <v/>
      </c>
      <c r="E119" s="40" t="str">
        <f>IFERROR(#REF!/GAMSsternCa!D119,"")</f>
        <v/>
      </c>
      <c r="F119" s="40" t="str">
        <f>IFERROR(#REF!/GAMSsternCa!E119,"")</f>
        <v/>
      </c>
      <c r="G119" s="40" t="str">
        <f>IFERROR(#REF!/GAMSsternCa!F119,"")</f>
        <v/>
      </c>
      <c r="H119" s="40" t="str">
        <f>IFERROR(#REF!/GAMSsternCa!G119,"")</f>
        <v/>
      </c>
      <c r="I119" s="40" t="str">
        <f>IFERROR(#REF!/GAMSsternCa!H119,"")</f>
        <v/>
      </c>
      <c r="J119" s="40" t="str">
        <f>IFERROR(#REF!/GAMSsternCa!I119,"")</f>
        <v/>
      </c>
      <c r="K119" s="40" t="str">
        <f>IFERROR(#REF!/GAMSsternCa!J119,"")</f>
        <v/>
      </c>
      <c r="L119" s="40" t="str">
        <f>IFERROR(#REF!/GAMSsternCa!K119,"")</f>
        <v/>
      </c>
      <c r="M119" s="40" t="str">
        <f>IFERROR(#REF!/GAMSsternCa!L119,"")</f>
        <v/>
      </c>
      <c r="N119" s="40" t="str">
        <f>IFERROR(#REF!/GAMSsternCa!M119,"")</f>
        <v/>
      </c>
      <c r="O119" s="40" t="str">
        <f>IFERROR(#REF!/GAMSsternCa!N119,"")</f>
        <v/>
      </c>
      <c r="P119" s="40" t="str">
        <f>IFERROR(#REF!/GAMSsternCa!O119,"")</f>
        <v/>
      </c>
      <c r="Q119" s="40" t="str">
        <f>IFERROR(#REF!/GAMSsternCa!P119,"")</f>
        <v/>
      </c>
      <c r="R119" s="40" t="str">
        <f>IFERROR(#REF!/GAMSsternCa!Q119,"")</f>
        <v/>
      </c>
      <c r="S119" s="40" t="str">
        <f>IFERROR(#REF!/GAMSsternCa!R119,"")</f>
        <v/>
      </c>
      <c r="T119" s="40" t="str">
        <f>IFERROR(#REF!/GAMSsternCa!S119,"")</f>
        <v/>
      </c>
      <c r="U119" s="40" t="str">
        <f>IFERROR(#REF!/GAMSsternCa!T119,"")</f>
        <v/>
      </c>
      <c r="V119" s="40" t="str">
        <f>IFERROR(#REF!/GAMSsternCa!U119,"")</f>
        <v/>
      </c>
      <c r="W119" s="40" t="str">
        <f>IFERROR(#REF!/GAMSsternCa!V119,"")</f>
        <v/>
      </c>
      <c r="X119" s="40" t="str">
        <f>IFERROR(#REF!/GAMSsternCa!W119,"")</f>
        <v/>
      </c>
      <c r="Y119" s="40" t="str">
        <f>IFERROR(#REF!/GAMSsternCa!X119,"")</f>
        <v/>
      </c>
      <c r="Z119" s="40" t="str">
        <f>IFERROR(#REF!/GAMSsternCa!Y119,"")</f>
        <v/>
      </c>
      <c r="AA119" s="40" t="str">
        <f>IFERROR(#REF!/GAMSsternCa!Z119,"")</f>
        <v/>
      </c>
      <c r="AB119" s="40" t="str">
        <f>IFERROR(#REF!/GAMSsternCa!AA119,"")</f>
        <v/>
      </c>
      <c r="AC119" s="40" t="str">
        <f>IFERROR(#REF!/GAMSsternCa!AB119,"")</f>
        <v/>
      </c>
      <c r="AD119" s="40" t="str">
        <f>IFERROR(#REF!/GAMSsternCa!AC119,"")</f>
        <v/>
      </c>
      <c r="AE119" s="40" t="str">
        <f>IFERROR(#REF!/GAMSsternCa!AD119,"")</f>
        <v/>
      </c>
      <c r="AF119" s="40" t="str">
        <f>IFERROR(#REF!/GAMSsternCa!AE119,"")</f>
        <v/>
      </c>
      <c r="AG119" s="40" t="str">
        <f>IFERROR(#REF!/GAMSsternCa!AF119,"")</f>
        <v/>
      </c>
      <c r="AH119" s="40" t="str">
        <f>IFERROR(#REF!/GAMSsternCa!AG119,"")</f>
        <v/>
      </c>
      <c r="AI119" s="40" t="str">
        <f>IFERROR(#REF!/GAMSsternCa!AH119,"")</f>
        <v/>
      </c>
      <c r="AJ119" s="40" t="str">
        <f>IFERROR(#REF!/GAMSsternCa!AI119,"")</f>
        <v/>
      </c>
      <c r="AK119" s="40" t="str">
        <f>IFERROR(#REF!/GAMSsternCa!AJ119,"")</f>
        <v/>
      </c>
      <c r="AL119" s="40" t="str">
        <f>IFERROR(#REF!/GAMSsternCa!AK119,"")</f>
        <v/>
      </c>
      <c r="AM119" s="40" t="str">
        <f>IFERROR(#REF!/GAMSsternCa!AL119,"")</f>
        <v/>
      </c>
      <c r="AN119" s="40" t="str">
        <f>IFERROR(#REF!/GAMSsternCa!AM119,"")</f>
        <v/>
      </c>
      <c r="AO119" s="40" t="str">
        <f>IFERROR(#REF!/GAMSsternCa!AN119,"")</f>
        <v/>
      </c>
      <c r="AP119" s="40" t="str">
        <f>IFERROR(#REF!/GAMSsternCa!AO119,"")</f>
        <v/>
      </c>
      <c r="AQ119" s="40" t="str">
        <f>IFERROR(#REF!/GAMSsternCa!AP119,"")</f>
        <v/>
      </c>
      <c r="AR119" s="40" t="str">
        <f>IFERROR(#REF!/GAMSsternCa!AQ119,"")</f>
        <v/>
      </c>
      <c r="AS119" s="40" t="str">
        <f>IFERROR(#REF!/GAMSsternCa!AR119,"")</f>
        <v/>
      </c>
      <c r="AT119" s="40" t="str">
        <f>IFERROR(#REF!/GAMSsternCa!AS119,"")</f>
        <v/>
      </c>
      <c r="AU119" s="40" t="str">
        <f>IFERROR(#REF!/GAMSsternCa!AT119,"")</f>
        <v/>
      </c>
      <c r="AV119" s="40" t="str">
        <f>IFERROR(#REF!/GAMSsternCa!AU119,"")</f>
        <v/>
      </c>
      <c r="AW119" s="40" t="str">
        <f>IFERROR(#REF!/GAMSsternCa!AV119,"")</f>
        <v/>
      </c>
      <c r="AX119" s="40" t="str">
        <f>IFERROR(#REF!/GAMSsternCa!AW119,"")</f>
        <v/>
      </c>
      <c r="AY119" s="40" t="str">
        <f>IFERROR(#REF!/GAMSsternCa!AX119,"")</f>
        <v/>
      </c>
      <c r="AZ119" s="40" t="str">
        <f>IFERROR(#REF!/GAMSsternCa!AY119,"")</f>
        <v/>
      </c>
      <c r="BA119" s="40" t="str">
        <f>IFERROR(#REF!/GAMSsternCa!AZ119,"")</f>
        <v/>
      </c>
      <c r="BB119" s="40" t="str">
        <f>IFERROR(#REF!/GAMSsternCa!BA119,"")</f>
        <v/>
      </c>
      <c r="BC119" s="40" t="str">
        <f>IFERROR(#REF!/GAMSsternCa!BB119,"")</f>
        <v/>
      </c>
      <c r="BD119" s="40" t="str">
        <f>IFERROR(#REF!/GAMSsternCa!BC119,"")</f>
        <v/>
      </c>
      <c r="BE119" s="40" t="str">
        <f>IFERROR(#REF!/GAMSsternCa!BD119,"")</f>
        <v/>
      </c>
      <c r="BF119" s="40" t="str">
        <f>IFERROR(#REF!/GAMSsternCa!BE119,"")</f>
        <v/>
      </c>
      <c r="BG119" s="40" t="str">
        <f>IFERROR(#REF!/GAMSsternCa!BF119,"")</f>
        <v/>
      </c>
      <c r="BH119" s="40" t="str">
        <f>IFERROR(#REF!/GAMSsternCa!BG119,"")</f>
        <v/>
      </c>
      <c r="BI119" s="40" t="str">
        <f>IFERROR(#REF!/GAMSsternCa!BH119,"")</f>
        <v/>
      </c>
      <c r="BJ119" s="40" t="str">
        <f>IFERROR(#REF!/GAMSsternCa!BI119,"")</f>
        <v/>
      </c>
    </row>
    <row r="120" spans="1:62" x14ac:dyDescent="0.15">
      <c r="A120" t="e">
        <f>#REF!</f>
        <v>#REF!</v>
      </c>
      <c r="B120" t="str">
        <f>GAMSbase!A120</f>
        <v>First Period gross MPK</v>
      </c>
      <c r="C120" s="40" t="str">
        <f>IFERROR(#REF!/GAMSsternCa!B120,"")</f>
        <v/>
      </c>
      <c r="D120" s="40" t="str">
        <f>IFERROR(#REF!/GAMSsternCa!C120,"")</f>
        <v/>
      </c>
      <c r="E120" s="40" t="str">
        <f>IFERROR(#REF!/GAMSsternCa!D120,"")</f>
        <v/>
      </c>
      <c r="F120" s="40" t="str">
        <f>IFERROR(#REF!/GAMSsternCa!E120,"")</f>
        <v/>
      </c>
      <c r="G120" s="40" t="str">
        <f>IFERROR(#REF!/GAMSsternCa!F120,"")</f>
        <v/>
      </c>
      <c r="H120" s="40" t="str">
        <f>IFERROR(#REF!/GAMSsternCa!G120,"")</f>
        <v/>
      </c>
      <c r="I120" s="40" t="str">
        <f>IFERROR(#REF!/GAMSsternCa!H120,"")</f>
        <v/>
      </c>
      <c r="J120" s="40" t="str">
        <f>IFERROR(#REF!/GAMSsternCa!I120,"")</f>
        <v/>
      </c>
      <c r="K120" s="40" t="str">
        <f>IFERROR(#REF!/GAMSsternCa!J120,"")</f>
        <v/>
      </c>
      <c r="L120" s="40" t="str">
        <f>IFERROR(#REF!/GAMSsternCa!K120,"")</f>
        <v/>
      </c>
      <c r="M120" s="40" t="str">
        <f>IFERROR(#REF!/GAMSsternCa!L120,"")</f>
        <v/>
      </c>
      <c r="N120" s="40" t="str">
        <f>IFERROR(#REF!/GAMSsternCa!M120,"")</f>
        <v/>
      </c>
      <c r="O120" s="40" t="str">
        <f>IFERROR(#REF!/GAMSsternCa!N120,"")</f>
        <v/>
      </c>
      <c r="P120" s="40" t="str">
        <f>IFERROR(#REF!/GAMSsternCa!O120,"")</f>
        <v/>
      </c>
      <c r="Q120" s="40" t="str">
        <f>IFERROR(#REF!/GAMSsternCa!P120,"")</f>
        <v/>
      </c>
      <c r="R120" s="40" t="str">
        <f>IFERROR(#REF!/GAMSsternCa!Q120,"")</f>
        <v/>
      </c>
      <c r="S120" s="40" t="str">
        <f>IFERROR(#REF!/GAMSsternCa!R120,"")</f>
        <v/>
      </c>
      <c r="T120" s="40" t="str">
        <f>IFERROR(#REF!/GAMSsternCa!S120,"")</f>
        <v/>
      </c>
      <c r="U120" s="40" t="str">
        <f>IFERROR(#REF!/GAMSsternCa!T120,"")</f>
        <v/>
      </c>
      <c r="V120" s="40" t="str">
        <f>IFERROR(#REF!/GAMSsternCa!U120,"")</f>
        <v/>
      </c>
      <c r="W120" s="40" t="str">
        <f>IFERROR(#REF!/GAMSsternCa!V120,"")</f>
        <v/>
      </c>
      <c r="X120" s="40" t="str">
        <f>IFERROR(#REF!/GAMSsternCa!W120,"")</f>
        <v/>
      </c>
      <c r="Y120" s="40" t="str">
        <f>IFERROR(#REF!/GAMSsternCa!X120,"")</f>
        <v/>
      </c>
      <c r="Z120" s="40" t="str">
        <f>IFERROR(#REF!/GAMSsternCa!Y120,"")</f>
        <v/>
      </c>
      <c r="AA120" s="40" t="str">
        <f>IFERROR(#REF!/GAMSsternCa!Z120,"")</f>
        <v/>
      </c>
      <c r="AB120" s="40" t="str">
        <f>IFERROR(#REF!/GAMSsternCa!AA120,"")</f>
        <v/>
      </c>
      <c r="AC120" s="40" t="str">
        <f>IFERROR(#REF!/GAMSsternCa!AB120,"")</f>
        <v/>
      </c>
      <c r="AD120" s="40" t="str">
        <f>IFERROR(#REF!/GAMSsternCa!AC120,"")</f>
        <v/>
      </c>
      <c r="AE120" s="40" t="str">
        <f>IFERROR(#REF!/GAMSsternCa!AD120,"")</f>
        <v/>
      </c>
      <c r="AF120" s="40" t="str">
        <f>IFERROR(#REF!/GAMSsternCa!AE120,"")</f>
        <v/>
      </c>
      <c r="AG120" s="40" t="str">
        <f>IFERROR(#REF!/GAMSsternCa!AF120,"")</f>
        <v/>
      </c>
      <c r="AH120" s="40" t="str">
        <f>IFERROR(#REF!/GAMSsternCa!AG120,"")</f>
        <v/>
      </c>
      <c r="AI120" s="40" t="str">
        <f>IFERROR(#REF!/GAMSsternCa!AH120,"")</f>
        <v/>
      </c>
      <c r="AJ120" s="40" t="str">
        <f>IFERROR(#REF!/GAMSsternCa!AI120,"")</f>
        <v/>
      </c>
      <c r="AK120" s="40" t="str">
        <f>IFERROR(#REF!/GAMSsternCa!AJ120,"")</f>
        <v/>
      </c>
      <c r="AL120" s="40" t="str">
        <f>IFERROR(#REF!/GAMSsternCa!AK120,"")</f>
        <v/>
      </c>
      <c r="AM120" s="40" t="str">
        <f>IFERROR(#REF!/GAMSsternCa!AL120,"")</f>
        <v/>
      </c>
      <c r="AN120" s="40" t="str">
        <f>IFERROR(#REF!/GAMSsternCa!AM120,"")</f>
        <v/>
      </c>
      <c r="AO120" s="40" t="str">
        <f>IFERROR(#REF!/GAMSsternCa!AN120,"")</f>
        <v/>
      </c>
      <c r="AP120" s="40" t="str">
        <f>IFERROR(#REF!/GAMSsternCa!AO120,"")</f>
        <v/>
      </c>
      <c r="AQ120" s="40" t="str">
        <f>IFERROR(#REF!/GAMSsternCa!AP120,"")</f>
        <v/>
      </c>
      <c r="AR120" s="40" t="str">
        <f>IFERROR(#REF!/GAMSsternCa!AQ120,"")</f>
        <v/>
      </c>
      <c r="AS120" s="40" t="str">
        <f>IFERROR(#REF!/GAMSsternCa!AR120,"")</f>
        <v/>
      </c>
      <c r="AT120" s="40" t="str">
        <f>IFERROR(#REF!/GAMSsternCa!AS120,"")</f>
        <v/>
      </c>
      <c r="AU120" s="40" t="str">
        <f>IFERROR(#REF!/GAMSsternCa!AT120,"")</f>
        <v/>
      </c>
      <c r="AV120" s="40" t="str">
        <f>IFERROR(#REF!/GAMSsternCa!AU120,"")</f>
        <v/>
      </c>
      <c r="AW120" s="40" t="str">
        <f>IFERROR(#REF!/GAMSsternCa!AV120,"")</f>
        <v/>
      </c>
      <c r="AX120" s="40" t="str">
        <f>IFERROR(#REF!/GAMSsternCa!AW120,"")</f>
        <v/>
      </c>
      <c r="AY120" s="40" t="str">
        <f>IFERROR(#REF!/GAMSsternCa!AX120,"")</f>
        <v/>
      </c>
      <c r="AZ120" s="40" t="str">
        <f>IFERROR(#REF!/GAMSsternCa!AY120,"")</f>
        <v/>
      </c>
      <c r="BA120" s="40" t="str">
        <f>IFERROR(#REF!/GAMSsternCa!AZ120,"")</f>
        <v/>
      </c>
      <c r="BB120" s="40" t="str">
        <f>IFERROR(#REF!/GAMSsternCa!BA120,"")</f>
        <v/>
      </c>
      <c r="BC120" s="40" t="str">
        <f>IFERROR(#REF!/GAMSsternCa!BB120,"")</f>
        <v/>
      </c>
      <c r="BD120" s="40" t="str">
        <f>IFERROR(#REF!/GAMSsternCa!BC120,"")</f>
        <v/>
      </c>
      <c r="BE120" s="40" t="str">
        <f>IFERROR(#REF!/GAMSsternCa!BD120,"")</f>
        <v/>
      </c>
      <c r="BF120" s="40" t="str">
        <f>IFERROR(#REF!/GAMSsternCa!BE120,"")</f>
        <v/>
      </c>
      <c r="BG120" s="40" t="str">
        <f>IFERROR(#REF!/GAMSsternCa!BF120,"")</f>
        <v/>
      </c>
      <c r="BH120" s="40" t="str">
        <f>IFERROR(#REF!/GAMSsternCa!BG120,"")</f>
        <v/>
      </c>
      <c r="BI120" s="40" t="str">
        <f>IFERROR(#REF!/GAMSsternCa!BH120,"")</f>
        <v/>
      </c>
      <c r="BJ120" s="40" t="str">
        <f>IFERROR(#REF!/GAMSsternCa!BI120,"")</f>
        <v/>
      </c>
    </row>
    <row r="121" spans="1:62" x14ac:dyDescent="0.15">
      <c r="A121" t="e">
        <f>#REF!</f>
        <v>#REF!</v>
      </c>
      <c r="B121" t="str">
        <f>GAMSbase!A121</f>
        <v>All Periods gross MPK</v>
      </c>
      <c r="C121" s="40" t="str">
        <f>IFERROR(#REF!/GAMSsternCa!B121,"")</f>
        <v/>
      </c>
      <c r="D121" s="40" t="str">
        <f>IFERROR(#REF!/GAMSsternCa!C121,"")</f>
        <v/>
      </c>
      <c r="E121" s="40" t="str">
        <f>IFERROR(#REF!/GAMSsternCa!D121,"")</f>
        <v/>
      </c>
      <c r="F121" s="40" t="str">
        <f>IFERROR(#REF!/GAMSsternCa!E121,"")</f>
        <v/>
      </c>
      <c r="G121" s="40" t="str">
        <f>IFERROR(#REF!/GAMSsternCa!F121,"")</f>
        <v/>
      </c>
      <c r="H121" s="40" t="str">
        <f>IFERROR(#REF!/GAMSsternCa!G121,"")</f>
        <v/>
      </c>
      <c r="I121" s="40" t="str">
        <f>IFERROR(#REF!/GAMSsternCa!H121,"")</f>
        <v/>
      </c>
      <c r="J121" s="40" t="str">
        <f>IFERROR(#REF!/GAMSsternCa!I121,"")</f>
        <v/>
      </c>
      <c r="K121" s="40" t="str">
        <f>IFERROR(#REF!/GAMSsternCa!J121,"")</f>
        <v/>
      </c>
      <c r="L121" s="40" t="str">
        <f>IFERROR(#REF!/GAMSsternCa!K121,"")</f>
        <v/>
      </c>
      <c r="M121" s="40" t="str">
        <f>IFERROR(#REF!/GAMSsternCa!L121,"")</f>
        <v/>
      </c>
      <c r="N121" s="40" t="str">
        <f>IFERROR(#REF!/GAMSsternCa!M121,"")</f>
        <v/>
      </c>
      <c r="O121" s="40" t="str">
        <f>IFERROR(#REF!/GAMSsternCa!N121,"")</f>
        <v/>
      </c>
      <c r="P121" s="40" t="str">
        <f>IFERROR(#REF!/GAMSsternCa!O121,"")</f>
        <v/>
      </c>
      <c r="Q121" s="40" t="str">
        <f>IFERROR(#REF!/GAMSsternCa!P121,"")</f>
        <v/>
      </c>
      <c r="R121" s="40" t="str">
        <f>IFERROR(#REF!/GAMSsternCa!Q121,"")</f>
        <v/>
      </c>
      <c r="S121" s="40" t="str">
        <f>IFERROR(#REF!/GAMSsternCa!R121,"")</f>
        <v/>
      </c>
      <c r="T121" s="40" t="str">
        <f>IFERROR(#REF!/GAMSsternCa!S121,"")</f>
        <v/>
      </c>
      <c r="U121" s="40" t="str">
        <f>IFERROR(#REF!/GAMSsternCa!T121,"")</f>
        <v/>
      </c>
      <c r="V121" s="40" t="str">
        <f>IFERROR(#REF!/GAMSsternCa!U121,"")</f>
        <v/>
      </c>
      <c r="W121" s="40" t="str">
        <f>IFERROR(#REF!/GAMSsternCa!V121,"")</f>
        <v/>
      </c>
      <c r="X121" s="40" t="str">
        <f>IFERROR(#REF!/GAMSsternCa!W121,"")</f>
        <v/>
      </c>
      <c r="Y121" s="40" t="str">
        <f>IFERROR(#REF!/GAMSsternCa!X121,"")</f>
        <v/>
      </c>
      <c r="Z121" s="40" t="str">
        <f>IFERROR(#REF!/GAMSsternCa!Y121,"")</f>
        <v/>
      </c>
      <c r="AA121" s="40" t="str">
        <f>IFERROR(#REF!/GAMSsternCa!Z121,"")</f>
        <v/>
      </c>
      <c r="AB121" s="40" t="str">
        <f>IFERROR(#REF!/GAMSsternCa!AA121,"")</f>
        <v/>
      </c>
      <c r="AC121" s="40" t="str">
        <f>IFERROR(#REF!/GAMSsternCa!AB121,"")</f>
        <v/>
      </c>
      <c r="AD121" s="40" t="str">
        <f>IFERROR(#REF!/GAMSsternCa!AC121,"")</f>
        <v/>
      </c>
      <c r="AE121" s="40" t="str">
        <f>IFERROR(#REF!/GAMSsternCa!AD121,"")</f>
        <v/>
      </c>
      <c r="AF121" s="40" t="str">
        <f>IFERROR(#REF!/GAMSsternCa!AE121,"")</f>
        <v/>
      </c>
      <c r="AG121" s="40" t="str">
        <f>IFERROR(#REF!/GAMSsternCa!AF121,"")</f>
        <v/>
      </c>
      <c r="AH121" s="40" t="str">
        <f>IFERROR(#REF!/GAMSsternCa!AG121,"")</f>
        <v/>
      </c>
      <c r="AI121" s="40" t="str">
        <f>IFERROR(#REF!/GAMSsternCa!AH121,"")</f>
        <v/>
      </c>
      <c r="AJ121" s="40" t="str">
        <f>IFERROR(#REF!/GAMSsternCa!AI121,"")</f>
        <v/>
      </c>
      <c r="AK121" s="40" t="str">
        <f>IFERROR(#REF!/GAMSsternCa!AJ121,"")</f>
        <v/>
      </c>
      <c r="AL121" s="40" t="str">
        <f>IFERROR(#REF!/GAMSsternCa!AK121,"")</f>
        <v/>
      </c>
      <c r="AM121" s="40" t="str">
        <f>IFERROR(#REF!/GAMSsternCa!AL121,"")</f>
        <v/>
      </c>
      <c r="AN121" s="40" t="str">
        <f>IFERROR(#REF!/GAMSsternCa!AM121,"")</f>
        <v/>
      </c>
      <c r="AO121" s="40" t="str">
        <f>IFERROR(#REF!/GAMSsternCa!AN121,"")</f>
        <v/>
      </c>
      <c r="AP121" s="40" t="str">
        <f>IFERROR(#REF!/GAMSsternCa!AO121,"")</f>
        <v/>
      </c>
      <c r="AQ121" s="40" t="str">
        <f>IFERROR(#REF!/GAMSsternCa!AP121,"")</f>
        <v/>
      </c>
      <c r="AR121" s="40" t="str">
        <f>IFERROR(#REF!/GAMSsternCa!AQ121,"")</f>
        <v/>
      </c>
      <c r="AS121" s="40" t="str">
        <f>IFERROR(#REF!/GAMSsternCa!AR121,"")</f>
        <v/>
      </c>
      <c r="AT121" s="40" t="str">
        <f>IFERROR(#REF!/GAMSsternCa!AS121,"")</f>
        <v/>
      </c>
      <c r="AU121" s="40" t="str">
        <f>IFERROR(#REF!/GAMSsternCa!AT121,"")</f>
        <v/>
      </c>
      <c r="AV121" s="40" t="str">
        <f>IFERROR(#REF!/GAMSsternCa!AU121,"")</f>
        <v/>
      </c>
      <c r="AW121" s="40" t="str">
        <f>IFERROR(#REF!/GAMSsternCa!AV121,"")</f>
        <v/>
      </c>
      <c r="AX121" s="40" t="str">
        <f>IFERROR(#REF!/GAMSsternCa!AW121,"")</f>
        <v/>
      </c>
      <c r="AY121" s="40" t="str">
        <f>IFERROR(#REF!/GAMSsternCa!AX121,"")</f>
        <v/>
      </c>
      <c r="AZ121" s="40" t="str">
        <f>IFERROR(#REF!/GAMSsternCa!AY121,"")</f>
        <v/>
      </c>
      <c r="BA121" s="40" t="str">
        <f>IFERROR(#REF!/GAMSsternCa!AZ121,"")</f>
        <v/>
      </c>
      <c r="BB121" s="40" t="str">
        <f>IFERROR(#REF!/GAMSsternCa!BA121,"")</f>
        <v/>
      </c>
      <c r="BC121" s="40" t="str">
        <f>IFERROR(#REF!/GAMSsternCa!BB121,"")</f>
        <v/>
      </c>
      <c r="BD121" s="40" t="str">
        <f>IFERROR(#REF!/GAMSsternCa!BC121,"")</f>
        <v/>
      </c>
      <c r="BE121" s="40" t="str">
        <f>IFERROR(#REF!/GAMSsternCa!BD121,"")</f>
        <v/>
      </c>
      <c r="BF121" s="40" t="str">
        <f>IFERROR(#REF!/GAMSsternCa!BE121,"")</f>
        <v/>
      </c>
      <c r="BG121" s="40" t="str">
        <f>IFERROR(#REF!/GAMSsternCa!BF121,"")</f>
        <v/>
      </c>
      <c r="BH121" s="40" t="str">
        <f>IFERROR(#REF!/GAMSsternCa!BG121,"")</f>
        <v/>
      </c>
      <c r="BI121" s="40" t="str">
        <f>IFERROR(#REF!/GAMSsternCa!BH121,"")</f>
        <v/>
      </c>
      <c r="BJ121" s="40" t="str">
        <f>IFERROR(#REF!/GAMSsternCa!BI121,"")</f>
        <v/>
      </c>
    </row>
    <row r="122" spans="1:62" x14ac:dyDescent="0.15">
      <c r="A122" t="e">
        <f>#REF!</f>
        <v>#REF!</v>
      </c>
      <c r="B122" t="str">
        <f>GAMSbase!A122</f>
        <v>* WELFARE</v>
      </c>
      <c r="C122" s="40" t="str">
        <f>IFERROR(#REF!/GAMSsternCa!B122,"")</f>
        <v/>
      </c>
      <c r="D122" s="40" t="str">
        <f>IFERROR(#REF!/GAMSsternCa!C122,"")</f>
        <v/>
      </c>
      <c r="E122" s="40" t="str">
        <f>IFERROR(#REF!/GAMSsternCa!D122,"")</f>
        <v/>
      </c>
      <c r="F122" s="40" t="str">
        <f>IFERROR(#REF!/GAMSsternCa!E122,"")</f>
        <v/>
      </c>
      <c r="G122" s="40" t="str">
        <f>IFERROR(#REF!/GAMSsternCa!F122,"")</f>
        <v/>
      </c>
      <c r="H122" s="40" t="str">
        <f>IFERROR(#REF!/GAMSsternCa!G122,"")</f>
        <v/>
      </c>
      <c r="I122" s="40" t="str">
        <f>IFERROR(#REF!/GAMSsternCa!H122,"")</f>
        <v/>
      </c>
      <c r="J122" s="40" t="str">
        <f>IFERROR(#REF!/GAMSsternCa!I122,"")</f>
        <v/>
      </c>
      <c r="K122" s="40" t="str">
        <f>IFERROR(#REF!/GAMSsternCa!J122,"")</f>
        <v/>
      </c>
      <c r="L122" s="40" t="str">
        <f>IFERROR(#REF!/GAMSsternCa!K122,"")</f>
        <v/>
      </c>
      <c r="M122" s="40" t="str">
        <f>IFERROR(#REF!/GAMSsternCa!L122,"")</f>
        <v/>
      </c>
      <c r="N122" s="40" t="str">
        <f>IFERROR(#REF!/GAMSsternCa!M122,"")</f>
        <v/>
      </c>
      <c r="O122" s="40" t="str">
        <f>IFERROR(#REF!/GAMSsternCa!N122,"")</f>
        <v/>
      </c>
      <c r="P122" s="40" t="str">
        <f>IFERROR(#REF!/GAMSsternCa!O122,"")</f>
        <v/>
      </c>
      <c r="Q122" s="40" t="str">
        <f>IFERROR(#REF!/GAMSsternCa!P122,"")</f>
        <v/>
      </c>
      <c r="R122" s="40" t="str">
        <f>IFERROR(#REF!/GAMSsternCa!Q122,"")</f>
        <v/>
      </c>
      <c r="S122" s="40" t="str">
        <f>IFERROR(#REF!/GAMSsternCa!R122,"")</f>
        <v/>
      </c>
      <c r="T122" s="40" t="str">
        <f>IFERROR(#REF!/GAMSsternCa!S122,"")</f>
        <v/>
      </c>
      <c r="U122" s="40" t="str">
        <f>IFERROR(#REF!/GAMSsternCa!T122,"")</f>
        <v/>
      </c>
      <c r="V122" s="40" t="str">
        <f>IFERROR(#REF!/GAMSsternCa!U122,"")</f>
        <v/>
      </c>
      <c r="W122" s="40" t="str">
        <f>IFERROR(#REF!/GAMSsternCa!V122,"")</f>
        <v/>
      </c>
      <c r="X122" s="40" t="str">
        <f>IFERROR(#REF!/GAMSsternCa!W122,"")</f>
        <v/>
      </c>
      <c r="Y122" s="40" t="str">
        <f>IFERROR(#REF!/GAMSsternCa!X122,"")</f>
        <v/>
      </c>
      <c r="Z122" s="40" t="str">
        <f>IFERROR(#REF!/GAMSsternCa!Y122,"")</f>
        <v/>
      </c>
      <c r="AA122" s="40" t="str">
        <f>IFERROR(#REF!/GAMSsternCa!Z122,"")</f>
        <v/>
      </c>
      <c r="AB122" s="40" t="str">
        <f>IFERROR(#REF!/GAMSsternCa!AA122,"")</f>
        <v/>
      </c>
      <c r="AC122" s="40" t="str">
        <f>IFERROR(#REF!/GAMSsternCa!AB122,"")</f>
        <v/>
      </c>
      <c r="AD122" s="40" t="str">
        <f>IFERROR(#REF!/GAMSsternCa!AC122,"")</f>
        <v/>
      </c>
      <c r="AE122" s="40" t="str">
        <f>IFERROR(#REF!/GAMSsternCa!AD122,"")</f>
        <v/>
      </c>
      <c r="AF122" s="40" t="str">
        <f>IFERROR(#REF!/GAMSsternCa!AE122,"")</f>
        <v/>
      </c>
      <c r="AG122" s="40" t="str">
        <f>IFERROR(#REF!/GAMSsternCa!AF122,"")</f>
        <v/>
      </c>
      <c r="AH122" s="40" t="str">
        <f>IFERROR(#REF!/GAMSsternCa!AG122,"")</f>
        <v/>
      </c>
      <c r="AI122" s="40" t="str">
        <f>IFERROR(#REF!/GAMSsternCa!AH122,"")</f>
        <v/>
      </c>
      <c r="AJ122" s="40" t="str">
        <f>IFERROR(#REF!/GAMSsternCa!AI122,"")</f>
        <v/>
      </c>
      <c r="AK122" s="40" t="str">
        <f>IFERROR(#REF!/GAMSsternCa!AJ122,"")</f>
        <v/>
      </c>
      <c r="AL122" s="40" t="str">
        <f>IFERROR(#REF!/GAMSsternCa!AK122,"")</f>
        <v/>
      </c>
      <c r="AM122" s="40" t="str">
        <f>IFERROR(#REF!/GAMSsternCa!AL122,"")</f>
        <v/>
      </c>
      <c r="AN122" s="40" t="str">
        <f>IFERROR(#REF!/GAMSsternCa!AM122,"")</f>
        <v/>
      </c>
      <c r="AO122" s="40" t="str">
        <f>IFERROR(#REF!/GAMSsternCa!AN122,"")</f>
        <v/>
      </c>
      <c r="AP122" s="40" t="str">
        <f>IFERROR(#REF!/GAMSsternCa!AO122,"")</f>
        <v/>
      </c>
      <c r="AQ122" s="40" t="str">
        <f>IFERROR(#REF!/GAMSsternCa!AP122,"")</f>
        <v/>
      </c>
      <c r="AR122" s="40" t="str">
        <f>IFERROR(#REF!/GAMSsternCa!AQ122,"")</f>
        <v/>
      </c>
      <c r="AS122" s="40" t="str">
        <f>IFERROR(#REF!/GAMSsternCa!AR122,"")</f>
        <v/>
      </c>
      <c r="AT122" s="40" t="str">
        <f>IFERROR(#REF!/GAMSsternCa!AS122,"")</f>
        <v/>
      </c>
      <c r="AU122" s="40" t="str">
        <f>IFERROR(#REF!/GAMSsternCa!AT122,"")</f>
        <v/>
      </c>
      <c r="AV122" s="40" t="str">
        <f>IFERROR(#REF!/GAMSsternCa!AU122,"")</f>
        <v/>
      </c>
      <c r="AW122" s="40" t="str">
        <f>IFERROR(#REF!/GAMSsternCa!AV122,"")</f>
        <v/>
      </c>
      <c r="AX122" s="40" t="str">
        <f>IFERROR(#REF!/GAMSsternCa!AW122,"")</f>
        <v/>
      </c>
      <c r="AY122" s="40" t="str">
        <f>IFERROR(#REF!/GAMSsternCa!AX122,"")</f>
        <v/>
      </c>
      <c r="AZ122" s="40" t="str">
        <f>IFERROR(#REF!/GAMSsternCa!AY122,"")</f>
        <v/>
      </c>
      <c r="BA122" s="40" t="str">
        <f>IFERROR(#REF!/GAMSsternCa!AZ122,"")</f>
        <v/>
      </c>
      <c r="BB122" s="40" t="str">
        <f>IFERROR(#REF!/GAMSsternCa!BA122,"")</f>
        <v/>
      </c>
      <c r="BC122" s="40" t="str">
        <f>IFERROR(#REF!/GAMSsternCa!BB122,"")</f>
        <v/>
      </c>
      <c r="BD122" s="40" t="str">
        <f>IFERROR(#REF!/GAMSsternCa!BC122,"")</f>
        <v/>
      </c>
      <c r="BE122" s="40" t="str">
        <f>IFERROR(#REF!/GAMSsternCa!BD122,"")</f>
        <v/>
      </c>
      <c r="BF122" s="40" t="str">
        <f>IFERROR(#REF!/GAMSsternCa!BE122,"")</f>
        <v/>
      </c>
      <c r="BG122" s="40" t="str">
        <f>IFERROR(#REF!/GAMSsternCa!BF122,"")</f>
        <v/>
      </c>
      <c r="BH122" s="40" t="str">
        <f>IFERROR(#REF!/GAMSsternCa!BG122,"")</f>
        <v/>
      </c>
      <c r="BI122" s="40" t="str">
        <f>IFERROR(#REF!/GAMSsternCa!BH122,"")</f>
        <v/>
      </c>
      <c r="BJ122" s="40" t="str">
        <f>IFERROR(#REF!/GAMSsternCa!BI122,"")</f>
        <v/>
      </c>
    </row>
    <row r="123" spans="1:62" x14ac:dyDescent="0.15">
      <c r="A123" t="e">
        <f>#REF!</f>
        <v>#REF!</v>
      </c>
      <c r="B123" t="str">
        <f>GAMSbase!A123</f>
        <v>Consumption (trillion USD per year)</v>
      </c>
      <c r="C123" s="40" t="str">
        <f>IFERROR(#REF!/GAMSsternCa!B123,"")</f>
        <v/>
      </c>
      <c r="D123" s="40" t="str">
        <f>IFERROR(#REF!/GAMSsternCa!C123,"")</f>
        <v/>
      </c>
      <c r="E123" s="40" t="str">
        <f>IFERROR(#REF!/GAMSsternCa!D123,"")</f>
        <v/>
      </c>
      <c r="F123" s="40" t="str">
        <f>IFERROR(#REF!/GAMSsternCa!E123,"")</f>
        <v/>
      </c>
      <c r="G123" s="40" t="str">
        <f>IFERROR(#REF!/GAMSsternCa!F123,"")</f>
        <v/>
      </c>
      <c r="H123" s="40" t="str">
        <f>IFERROR(#REF!/GAMSsternCa!G123,"")</f>
        <v/>
      </c>
      <c r="I123" s="40" t="str">
        <f>IFERROR(#REF!/GAMSsternCa!H123,"")</f>
        <v/>
      </c>
      <c r="J123" s="40" t="str">
        <f>IFERROR(#REF!/GAMSsternCa!I123,"")</f>
        <v/>
      </c>
      <c r="K123" s="40" t="str">
        <f>IFERROR(#REF!/GAMSsternCa!J123,"")</f>
        <v/>
      </c>
      <c r="L123" s="40" t="str">
        <f>IFERROR(#REF!/GAMSsternCa!K123,"")</f>
        <v/>
      </c>
      <c r="M123" s="40" t="str">
        <f>IFERROR(#REF!/GAMSsternCa!L123,"")</f>
        <v/>
      </c>
      <c r="N123" s="40" t="str">
        <f>IFERROR(#REF!/GAMSsternCa!M123,"")</f>
        <v/>
      </c>
      <c r="O123" s="40" t="str">
        <f>IFERROR(#REF!/GAMSsternCa!N123,"")</f>
        <v/>
      </c>
      <c r="P123" s="40" t="str">
        <f>IFERROR(#REF!/GAMSsternCa!O123,"")</f>
        <v/>
      </c>
      <c r="Q123" s="40" t="str">
        <f>IFERROR(#REF!/GAMSsternCa!P123,"")</f>
        <v/>
      </c>
      <c r="R123" s="40" t="str">
        <f>IFERROR(#REF!/GAMSsternCa!Q123,"")</f>
        <v/>
      </c>
      <c r="S123" s="40" t="str">
        <f>IFERROR(#REF!/GAMSsternCa!R123,"")</f>
        <v/>
      </c>
      <c r="T123" s="40" t="str">
        <f>IFERROR(#REF!/GAMSsternCa!S123,"")</f>
        <v/>
      </c>
      <c r="U123" s="40" t="str">
        <f>IFERROR(#REF!/GAMSsternCa!T123,"")</f>
        <v/>
      </c>
      <c r="V123" s="40" t="str">
        <f>IFERROR(#REF!/GAMSsternCa!U123,"")</f>
        <v/>
      </c>
      <c r="W123" s="40" t="str">
        <f>IFERROR(#REF!/GAMSsternCa!V123,"")</f>
        <v/>
      </c>
      <c r="X123" s="40" t="str">
        <f>IFERROR(#REF!/GAMSsternCa!W123,"")</f>
        <v/>
      </c>
      <c r="Y123" s="40" t="str">
        <f>IFERROR(#REF!/GAMSsternCa!X123,"")</f>
        <v/>
      </c>
      <c r="Z123" s="40" t="str">
        <f>IFERROR(#REF!/GAMSsternCa!Y123,"")</f>
        <v/>
      </c>
      <c r="AA123" s="40" t="str">
        <f>IFERROR(#REF!/GAMSsternCa!Z123,"")</f>
        <v/>
      </c>
      <c r="AB123" s="40" t="str">
        <f>IFERROR(#REF!/GAMSsternCa!AA123,"")</f>
        <v/>
      </c>
      <c r="AC123" s="40" t="str">
        <f>IFERROR(#REF!/GAMSsternCa!AB123,"")</f>
        <v/>
      </c>
      <c r="AD123" s="40" t="str">
        <f>IFERROR(#REF!/GAMSsternCa!AC123,"")</f>
        <v/>
      </c>
      <c r="AE123" s="40" t="str">
        <f>IFERROR(#REF!/GAMSsternCa!AD123,"")</f>
        <v/>
      </c>
      <c r="AF123" s="40" t="str">
        <f>IFERROR(#REF!/GAMSsternCa!AE123,"")</f>
        <v/>
      </c>
      <c r="AG123" s="40" t="str">
        <f>IFERROR(#REF!/GAMSsternCa!AF123,"")</f>
        <v/>
      </c>
      <c r="AH123" s="40" t="str">
        <f>IFERROR(#REF!/GAMSsternCa!AG123,"")</f>
        <v/>
      </c>
      <c r="AI123" s="40" t="str">
        <f>IFERROR(#REF!/GAMSsternCa!AH123,"")</f>
        <v/>
      </c>
      <c r="AJ123" s="40" t="str">
        <f>IFERROR(#REF!/GAMSsternCa!AI123,"")</f>
        <v/>
      </c>
      <c r="AK123" s="40" t="str">
        <f>IFERROR(#REF!/GAMSsternCa!AJ123,"")</f>
        <v/>
      </c>
      <c r="AL123" s="40" t="str">
        <f>IFERROR(#REF!/GAMSsternCa!AK123,"")</f>
        <v/>
      </c>
      <c r="AM123" s="40" t="str">
        <f>IFERROR(#REF!/GAMSsternCa!AL123,"")</f>
        <v/>
      </c>
      <c r="AN123" s="40" t="str">
        <f>IFERROR(#REF!/GAMSsternCa!AM123,"")</f>
        <v/>
      </c>
      <c r="AO123" s="40" t="str">
        <f>IFERROR(#REF!/GAMSsternCa!AN123,"")</f>
        <v/>
      </c>
      <c r="AP123" s="40" t="str">
        <f>IFERROR(#REF!/GAMSsternCa!AO123,"")</f>
        <v/>
      </c>
      <c r="AQ123" s="40" t="str">
        <f>IFERROR(#REF!/GAMSsternCa!AP123,"")</f>
        <v/>
      </c>
      <c r="AR123" s="40" t="str">
        <f>IFERROR(#REF!/GAMSsternCa!AQ123,"")</f>
        <v/>
      </c>
      <c r="AS123" s="40" t="str">
        <f>IFERROR(#REF!/GAMSsternCa!AR123,"")</f>
        <v/>
      </c>
      <c r="AT123" s="40" t="str">
        <f>IFERROR(#REF!/GAMSsternCa!AS123,"")</f>
        <v/>
      </c>
      <c r="AU123" s="40" t="str">
        <f>IFERROR(#REF!/GAMSsternCa!AT123,"")</f>
        <v/>
      </c>
      <c r="AV123" s="40" t="str">
        <f>IFERROR(#REF!/GAMSsternCa!AU123,"")</f>
        <v/>
      </c>
      <c r="AW123" s="40" t="str">
        <f>IFERROR(#REF!/GAMSsternCa!AV123,"")</f>
        <v/>
      </c>
      <c r="AX123" s="40" t="str">
        <f>IFERROR(#REF!/GAMSsternCa!AW123,"")</f>
        <v/>
      </c>
      <c r="AY123" s="40" t="str">
        <f>IFERROR(#REF!/GAMSsternCa!AX123,"")</f>
        <v/>
      </c>
      <c r="AZ123" s="40" t="str">
        <f>IFERROR(#REF!/GAMSsternCa!AY123,"")</f>
        <v/>
      </c>
      <c r="BA123" s="40" t="str">
        <f>IFERROR(#REF!/GAMSsternCa!AZ123,"")</f>
        <v/>
      </c>
      <c r="BB123" s="40" t="str">
        <f>IFERROR(#REF!/GAMSsternCa!BA123,"")</f>
        <v/>
      </c>
      <c r="BC123" s="40" t="str">
        <f>IFERROR(#REF!/GAMSsternCa!BB123,"")</f>
        <v/>
      </c>
      <c r="BD123" s="40" t="str">
        <f>IFERROR(#REF!/GAMSsternCa!BC123,"")</f>
        <v/>
      </c>
      <c r="BE123" s="40" t="str">
        <f>IFERROR(#REF!/GAMSsternCa!BD123,"")</f>
        <v/>
      </c>
      <c r="BF123" s="40" t="str">
        <f>IFERROR(#REF!/GAMSsternCa!BE123,"")</f>
        <v/>
      </c>
      <c r="BG123" s="40" t="str">
        <f>IFERROR(#REF!/GAMSsternCa!BF123,"")</f>
        <v/>
      </c>
      <c r="BH123" s="40" t="str">
        <f>IFERROR(#REF!/GAMSsternCa!BG123,"")</f>
        <v/>
      </c>
      <c r="BI123" s="40" t="str">
        <f>IFERROR(#REF!/GAMSsternCa!BH123,"")</f>
        <v/>
      </c>
      <c r="BJ123" s="40" t="str">
        <f>IFERROR(#REF!/GAMSsternCa!BI123,"")</f>
        <v/>
      </c>
    </row>
    <row r="124" spans="1:62" x14ac:dyDescent="0.15">
      <c r="A124" t="e">
        <f>#REF!</f>
        <v>#REF!</v>
      </c>
      <c r="B124" t="str">
        <f>GAMSbase!A124</f>
        <v>Net Capial Accumulation (trillion USD per year)</v>
      </c>
      <c r="C124" s="40" t="str">
        <f>IFERROR(#REF!/GAMSsternCa!B124,"")</f>
        <v/>
      </c>
      <c r="D124" s="40" t="str">
        <f>IFERROR(#REF!/GAMSsternCa!C124,"")</f>
        <v/>
      </c>
      <c r="E124" s="40" t="str">
        <f>IFERROR(#REF!/GAMSsternCa!D124,"")</f>
        <v/>
      </c>
      <c r="F124" s="40" t="str">
        <f>IFERROR(#REF!/GAMSsternCa!E124,"")</f>
        <v/>
      </c>
      <c r="G124" s="40" t="str">
        <f>IFERROR(#REF!/GAMSsternCa!F124,"")</f>
        <v/>
      </c>
      <c r="H124" s="40" t="str">
        <f>IFERROR(#REF!/GAMSsternCa!G124,"")</f>
        <v/>
      </c>
      <c r="I124" s="40" t="str">
        <f>IFERROR(#REF!/GAMSsternCa!H124,"")</f>
        <v/>
      </c>
      <c r="J124" s="40" t="str">
        <f>IFERROR(#REF!/GAMSsternCa!I124,"")</f>
        <v/>
      </c>
      <c r="K124" s="40" t="str">
        <f>IFERROR(#REF!/GAMSsternCa!J124,"")</f>
        <v/>
      </c>
      <c r="L124" s="40" t="str">
        <f>IFERROR(#REF!/GAMSsternCa!K124,"")</f>
        <v/>
      </c>
      <c r="M124" s="40" t="str">
        <f>IFERROR(#REF!/GAMSsternCa!L124,"")</f>
        <v/>
      </c>
      <c r="N124" s="40" t="str">
        <f>IFERROR(#REF!/GAMSsternCa!M124,"")</f>
        <v/>
      </c>
      <c r="O124" s="40" t="str">
        <f>IFERROR(#REF!/GAMSsternCa!N124,"")</f>
        <v/>
      </c>
      <c r="P124" s="40" t="str">
        <f>IFERROR(#REF!/GAMSsternCa!O124,"")</f>
        <v/>
      </c>
      <c r="Q124" s="40" t="str">
        <f>IFERROR(#REF!/GAMSsternCa!P124,"")</f>
        <v/>
      </c>
      <c r="R124" s="40" t="str">
        <f>IFERROR(#REF!/GAMSsternCa!Q124,"")</f>
        <v/>
      </c>
      <c r="S124" s="40" t="str">
        <f>IFERROR(#REF!/GAMSsternCa!R124,"")</f>
        <v/>
      </c>
      <c r="T124" s="40" t="str">
        <f>IFERROR(#REF!/GAMSsternCa!S124,"")</f>
        <v/>
      </c>
      <c r="U124" s="40" t="str">
        <f>IFERROR(#REF!/GAMSsternCa!T124,"")</f>
        <v/>
      </c>
      <c r="V124" s="40" t="str">
        <f>IFERROR(#REF!/GAMSsternCa!U124,"")</f>
        <v/>
      </c>
      <c r="W124" s="40" t="str">
        <f>IFERROR(#REF!/GAMSsternCa!V124,"")</f>
        <v/>
      </c>
      <c r="X124" s="40" t="str">
        <f>IFERROR(#REF!/GAMSsternCa!W124,"")</f>
        <v/>
      </c>
      <c r="Y124" s="40" t="str">
        <f>IFERROR(#REF!/GAMSsternCa!X124,"")</f>
        <v/>
      </c>
      <c r="Z124" s="40" t="str">
        <f>IFERROR(#REF!/GAMSsternCa!Y124,"")</f>
        <v/>
      </c>
      <c r="AA124" s="40" t="str">
        <f>IFERROR(#REF!/GAMSsternCa!Z124,"")</f>
        <v/>
      </c>
      <c r="AB124" s="40" t="str">
        <f>IFERROR(#REF!/GAMSsternCa!AA124,"")</f>
        <v/>
      </c>
      <c r="AC124" s="40" t="str">
        <f>IFERROR(#REF!/GAMSsternCa!AB124,"")</f>
        <v/>
      </c>
      <c r="AD124" s="40" t="str">
        <f>IFERROR(#REF!/GAMSsternCa!AC124,"")</f>
        <v/>
      </c>
      <c r="AE124" s="40" t="str">
        <f>IFERROR(#REF!/GAMSsternCa!AD124,"")</f>
        <v/>
      </c>
      <c r="AF124" s="40" t="str">
        <f>IFERROR(#REF!/GAMSsternCa!AE124,"")</f>
        <v/>
      </c>
      <c r="AG124" s="40" t="str">
        <f>IFERROR(#REF!/GAMSsternCa!AF124,"")</f>
        <v/>
      </c>
      <c r="AH124" s="40" t="str">
        <f>IFERROR(#REF!/GAMSsternCa!AG124,"")</f>
        <v/>
      </c>
      <c r="AI124" s="40" t="str">
        <f>IFERROR(#REF!/GAMSsternCa!AH124,"")</f>
        <v/>
      </c>
      <c r="AJ124" s="40" t="str">
        <f>IFERROR(#REF!/GAMSsternCa!AI124,"")</f>
        <v/>
      </c>
      <c r="AK124" s="40" t="str">
        <f>IFERROR(#REF!/GAMSsternCa!AJ124,"")</f>
        <v/>
      </c>
      <c r="AL124" s="40" t="str">
        <f>IFERROR(#REF!/GAMSsternCa!AK124,"")</f>
        <v/>
      </c>
      <c r="AM124" s="40" t="str">
        <f>IFERROR(#REF!/GAMSsternCa!AL124,"")</f>
        <v/>
      </c>
      <c r="AN124" s="40" t="str">
        <f>IFERROR(#REF!/GAMSsternCa!AM124,"")</f>
        <v/>
      </c>
      <c r="AO124" s="40" t="str">
        <f>IFERROR(#REF!/GAMSsternCa!AN124,"")</f>
        <v/>
      </c>
      <c r="AP124" s="40" t="str">
        <f>IFERROR(#REF!/GAMSsternCa!AO124,"")</f>
        <v/>
      </c>
      <c r="AQ124" s="40" t="str">
        <f>IFERROR(#REF!/GAMSsternCa!AP124,"")</f>
        <v/>
      </c>
      <c r="AR124" s="40" t="str">
        <f>IFERROR(#REF!/GAMSsternCa!AQ124,"")</f>
        <v/>
      </c>
      <c r="AS124" s="40" t="str">
        <f>IFERROR(#REF!/GAMSsternCa!AR124,"")</f>
        <v/>
      </c>
      <c r="AT124" s="40" t="str">
        <f>IFERROR(#REF!/GAMSsternCa!AS124,"")</f>
        <v/>
      </c>
      <c r="AU124" s="40" t="str">
        <f>IFERROR(#REF!/GAMSsternCa!AT124,"")</f>
        <v/>
      </c>
      <c r="AV124" s="40" t="str">
        <f>IFERROR(#REF!/GAMSsternCa!AU124,"")</f>
        <v/>
      </c>
      <c r="AW124" s="40" t="str">
        <f>IFERROR(#REF!/GAMSsternCa!AV124,"")</f>
        <v/>
      </c>
      <c r="AX124" s="40" t="str">
        <f>IFERROR(#REF!/GAMSsternCa!AW124,"")</f>
        <v/>
      </c>
      <c r="AY124" s="40" t="str">
        <f>IFERROR(#REF!/GAMSsternCa!AX124,"")</f>
        <v/>
      </c>
      <c r="AZ124" s="40" t="str">
        <f>IFERROR(#REF!/GAMSsternCa!AY124,"")</f>
        <v/>
      </c>
      <c r="BA124" s="40" t="str">
        <f>IFERROR(#REF!/GAMSsternCa!AZ124,"")</f>
        <v/>
      </c>
      <c r="BB124" s="40" t="str">
        <f>IFERROR(#REF!/GAMSsternCa!BA124,"")</f>
        <v/>
      </c>
      <c r="BC124" s="40" t="str">
        <f>IFERROR(#REF!/GAMSsternCa!BB124,"")</f>
        <v/>
      </c>
      <c r="BD124" s="40" t="str">
        <f>IFERROR(#REF!/GAMSsternCa!BC124,"")</f>
        <v/>
      </c>
      <c r="BE124" s="40" t="str">
        <f>IFERROR(#REF!/GAMSsternCa!BD124,"")</f>
        <v/>
      </c>
      <c r="BF124" s="40" t="str">
        <f>IFERROR(#REF!/GAMSsternCa!BE124,"")</f>
        <v/>
      </c>
      <c r="BG124" s="40" t="str">
        <f>IFERROR(#REF!/GAMSsternCa!BF124,"")</f>
        <v/>
      </c>
      <c r="BH124" s="40" t="str">
        <f>IFERROR(#REF!/GAMSsternCa!BG124,"")</f>
        <v/>
      </c>
      <c r="BI124" s="40" t="str">
        <f>IFERROR(#REF!/GAMSsternCa!BH124,"")</f>
        <v/>
      </c>
      <c r="BJ124" s="40" t="str">
        <f>IFERROR(#REF!/GAMSsternCa!BI124,"")</f>
        <v/>
      </c>
    </row>
    <row r="125" spans="1:62" x14ac:dyDescent="0.15">
      <c r="A125" t="e">
        <f>#REF!</f>
        <v>#REF!</v>
      </c>
      <c r="B125" t="str">
        <f>GAMSbase!A125</f>
        <v>Net National Income (consumption basis)</v>
      </c>
      <c r="C125" s="40" t="str">
        <f>IFERROR(#REF!/GAMSsternCa!B125,"")</f>
        <v/>
      </c>
      <c r="D125" s="40" t="str">
        <f>IFERROR(#REF!/GAMSsternCa!C125,"")</f>
        <v/>
      </c>
      <c r="E125" s="40" t="str">
        <f>IFERROR(#REF!/GAMSsternCa!D125,"")</f>
        <v/>
      </c>
      <c r="F125" s="40" t="str">
        <f>IFERROR(#REF!/GAMSsternCa!E125,"")</f>
        <v/>
      </c>
      <c r="G125" s="40" t="str">
        <f>IFERROR(#REF!/GAMSsternCa!F125,"")</f>
        <v/>
      </c>
      <c r="H125" s="40" t="str">
        <f>IFERROR(#REF!/GAMSsternCa!G125,"")</f>
        <v/>
      </c>
      <c r="I125" s="40" t="str">
        <f>IFERROR(#REF!/GAMSsternCa!H125,"")</f>
        <v/>
      </c>
      <c r="J125" s="40" t="str">
        <f>IFERROR(#REF!/GAMSsternCa!I125,"")</f>
        <v/>
      </c>
      <c r="K125" s="40" t="str">
        <f>IFERROR(#REF!/GAMSsternCa!J125,"")</f>
        <v/>
      </c>
      <c r="L125" s="40" t="str">
        <f>IFERROR(#REF!/GAMSsternCa!K125,"")</f>
        <v/>
      </c>
      <c r="M125" s="40" t="str">
        <f>IFERROR(#REF!/GAMSsternCa!L125,"")</f>
        <v/>
      </c>
      <c r="N125" s="40" t="str">
        <f>IFERROR(#REF!/GAMSsternCa!M125,"")</f>
        <v/>
      </c>
      <c r="O125" s="40" t="str">
        <f>IFERROR(#REF!/GAMSsternCa!N125,"")</f>
        <v/>
      </c>
      <c r="P125" s="40" t="str">
        <f>IFERROR(#REF!/GAMSsternCa!O125,"")</f>
        <v/>
      </c>
      <c r="Q125" s="40" t="str">
        <f>IFERROR(#REF!/GAMSsternCa!P125,"")</f>
        <v/>
      </c>
      <c r="R125" s="40" t="str">
        <f>IFERROR(#REF!/GAMSsternCa!Q125,"")</f>
        <v/>
      </c>
      <c r="S125" s="40" t="str">
        <f>IFERROR(#REF!/GAMSsternCa!R125,"")</f>
        <v/>
      </c>
      <c r="T125" s="40" t="str">
        <f>IFERROR(#REF!/GAMSsternCa!S125,"")</f>
        <v/>
      </c>
      <c r="U125" s="40" t="str">
        <f>IFERROR(#REF!/GAMSsternCa!T125,"")</f>
        <v/>
      </c>
      <c r="V125" s="40" t="str">
        <f>IFERROR(#REF!/GAMSsternCa!U125,"")</f>
        <v/>
      </c>
      <c r="W125" s="40" t="str">
        <f>IFERROR(#REF!/GAMSsternCa!V125,"")</f>
        <v/>
      </c>
      <c r="X125" s="40" t="str">
        <f>IFERROR(#REF!/GAMSsternCa!W125,"")</f>
        <v/>
      </c>
      <c r="Y125" s="40" t="str">
        <f>IFERROR(#REF!/GAMSsternCa!X125,"")</f>
        <v/>
      </c>
      <c r="Z125" s="40" t="str">
        <f>IFERROR(#REF!/GAMSsternCa!Y125,"")</f>
        <v/>
      </c>
      <c r="AA125" s="40" t="str">
        <f>IFERROR(#REF!/GAMSsternCa!Z125,"")</f>
        <v/>
      </c>
      <c r="AB125" s="40" t="str">
        <f>IFERROR(#REF!/GAMSsternCa!AA125,"")</f>
        <v/>
      </c>
      <c r="AC125" s="40" t="str">
        <f>IFERROR(#REF!/GAMSsternCa!AB125,"")</f>
        <v/>
      </c>
      <c r="AD125" s="40" t="str">
        <f>IFERROR(#REF!/GAMSsternCa!AC125,"")</f>
        <v/>
      </c>
      <c r="AE125" s="40" t="str">
        <f>IFERROR(#REF!/GAMSsternCa!AD125,"")</f>
        <v/>
      </c>
      <c r="AF125" s="40" t="str">
        <f>IFERROR(#REF!/GAMSsternCa!AE125,"")</f>
        <v/>
      </c>
      <c r="AG125" s="40" t="str">
        <f>IFERROR(#REF!/GAMSsternCa!AF125,"")</f>
        <v/>
      </c>
      <c r="AH125" s="40" t="str">
        <f>IFERROR(#REF!/GAMSsternCa!AG125,"")</f>
        <v/>
      </c>
      <c r="AI125" s="40" t="str">
        <f>IFERROR(#REF!/GAMSsternCa!AH125,"")</f>
        <v/>
      </c>
      <c r="AJ125" s="40" t="str">
        <f>IFERROR(#REF!/GAMSsternCa!AI125,"")</f>
        <v/>
      </c>
      <c r="AK125" s="40" t="str">
        <f>IFERROR(#REF!/GAMSsternCa!AJ125,"")</f>
        <v/>
      </c>
      <c r="AL125" s="40" t="str">
        <f>IFERROR(#REF!/GAMSsternCa!AK125,"")</f>
        <v/>
      </c>
      <c r="AM125" s="40" t="str">
        <f>IFERROR(#REF!/GAMSsternCa!AL125,"")</f>
        <v/>
      </c>
      <c r="AN125" s="40" t="str">
        <f>IFERROR(#REF!/GAMSsternCa!AM125,"")</f>
        <v/>
      </c>
      <c r="AO125" s="40" t="str">
        <f>IFERROR(#REF!/GAMSsternCa!AN125,"")</f>
        <v/>
      </c>
      <c r="AP125" s="40" t="str">
        <f>IFERROR(#REF!/GAMSsternCa!AO125,"")</f>
        <v/>
      </c>
      <c r="AQ125" s="40" t="str">
        <f>IFERROR(#REF!/GAMSsternCa!AP125,"")</f>
        <v/>
      </c>
      <c r="AR125" s="40" t="str">
        <f>IFERROR(#REF!/GAMSsternCa!AQ125,"")</f>
        <v/>
      </c>
      <c r="AS125" s="40" t="str">
        <f>IFERROR(#REF!/GAMSsternCa!AR125,"")</f>
        <v/>
      </c>
      <c r="AT125" s="40" t="str">
        <f>IFERROR(#REF!/GAMSsternCa!AS125,"")</f>
        <v/>
      </c>
      <c r="AU125" s="40" t="str">
        <f>IFERROR(#REF!/GAMSsternCa!AT125,"")</f>
        <v/>
      </c>
      <c r="AV125" s="40" t="str">
        <f>IFERROR(#REF!/GAMSsternCa!AU125,"")</f>
        <v/>
      </c>
      <c r="AW125" s="40" t="str">
        <f>IFERROR(#REF!/GAMSsternCa!AV125,"")</f>
        <v/>
      </c>
      <c r="AX125" s="40" t="str">
        <f>IFERROR(#REF!/GAMSsternCa!AW125,"")</f>
        <v/>
      </c>
      <c r="AY125" s="40" t="str">
        <f>IFERROR(#REF!/GAMSsternCa!AX125,"")</f>
        <v/>
      </c>
      <c r="AZ125" s="40" t="str">
        <f>IFERROR(#REF!/GAMSsternCa!AY125,"")</f>
        <v/>
      </c>
      <c r="BA125" s="40" t="str">
        <f>IFERROR(#REF!/GAMSsternCa!AZ125,"")</f>
        <v/>
      </c>
      <c r="BB125" s="40" t="str">
        <f>IFERROR(#REF!/GAMSsternCa!BA125,"")</f>
        <v/>
      </c>
      <c r="BC125" s="40" t="str">
        <f>IFERROR(#REF!/GAMSsternCa!BB125,"")</f>
        <v/>
      </c>
      <c r="BD125" s="40" t="str">
        <f>IFERROR(#REF!/GAMSsternCa!BC125,"")</f>
        <v/>
      </c>
      <c r="BE125" s="40" t="str">
        <f>IFERROR(#REF!/GAMSsternCa!BD125,"")</f>
        <v/>
      </c>
      <c r="BF125" s="40" t="str">
        <f>IFERROR(#REF!/GAMSsternCa!BE125,"")</f>
        <v/>
      </c>
      <c r="BG125" s="40" t="str">
        <f>IFERROR(#REF!/GAMSsternCa!BF125,"")</f>
        <v/>
      </c>
      <c r="BH125" s="40" t="str">
        <f>IFERROR(#REF!/GAMSsternCa!BG125,"")</f>
        <v/>
      </c>
      <c r="BI125" s="40" t="str">
        <f>IFERROR(#REF!/GAMSsternCa!BH125,"")</f>
        <v/>
      </c>
      <c r="BJ125" s="40" t="str">
        <f>IFERROR(#REF!/GAMSsternCa!BI125,"")</f>
        <v/>
      </c>
    </row>
    <row r="126" spans="1:62" x14ac:dyDescent="0.15">
      <c r="A126" t="e">
        <f>#REF!</f>
        <v>#REF!</v>
      </c>
      <c r="B126" t="str">
        <f>GAMSbase!A126</f>
        <v>Consumption Per Capita (thousand USD per year)</v>
      </c>
      <c r="C126" s="40" t="str">
        <f>IFERROR(#REF!/GAMSsternCa!B126,"")</f>
        <v/>
      </c>
      <c r="D126" s="40" t="str">
        <f>IFERROR(#REF!/GAMSsternCa!C126,"")</f>
        <v/>
      </c>
      <c r="E126" s="40" t="str">
        <f>IFERROR(#REF!/GAMSsternCa!D126,"")</f>
        <v/>
      </c>
      <c r="F126" s="40" t="str">
        <f>IFERROR(#REF!/GAMSsternCa!E126,"")</f>
        <v/>
      </c>
      <c r="G126" s="40" t="str">
        <f>IFERROR(#REF!/GAMSsternCa!F126,"")</f>
        <v/>
      </c>
      <c r="H126" s="40" t="str">
        <f>IFERROR(#REF!/GAMSsternCa!G126,"")</f>
        <v/>
      </c>
      <c r="I126" s="40" t="str">
        <f>IFERROR(#REF!/GAMSsternCa!H126,"")</f>
        <v/>
      </c>
      <c r="J126" s="40" t="str">
        <f>IFERROR(#REF!/GAMSsternCa!I126,"")</f>
        <v/>
      </c>
      <c r="K126" s="40" t="str">
        <f>IFERROR(#REF!/GAMSsternCa!J126,"")</f>
        <v/>
      </c>
      <c r="L126" s="40" t="str">
        <f>IFERROR(#REF!/GAMSsternCa!K126,"")</f>
        <v/>
      </c>
      <c r="M126" s="40" t="str">
        <f>IFERROR(#REF!/GAMSsternCa!L126,"")</f>
        <v/>
      </c>
      <c r="N126" s="40" t="str">
        <f>IFERROR(#REF!/GAMSsternCa!M126,"")</f>
        <v/>
      </c>
      <c r="O126" s="40" t="str">
        <f>IFERROR(#REF!/GAMSsternCa!N126,"")</f>
        <v/>
      </c>
      <c r="P126" s="40" t="str">
        <f>IFERROR(#REF!/GAMSsternCa!O126,"")</f>
        <v/>
      </c>
      <c r="Q126" s="40" t="str">
        <f>IFERROR(#REF!/GAMSsternCa!P126,"")</f>
        <v/>
      </c>
      <c r="R126" s="40" t="str">
        <f>IFERROR(#REF!/GAMSsternCa!Q126,"")</f>
        <v/>
      </c>
      <c r="S126" s="40" t="str">
        <f>IFERROR(#REF!/GAMSsternCa!R126,"")</f>
        <v/>
      </c>
      <c r="T126" s="40" t="str">
        <f>IFERROR(#REF!/GAMSsternCa!S126,"")</f>
        <v/>
      </c>
      <c r="U126" s="40" t="str">
        <f>IFERROR(#REF!/GAMSsternCa!T126,"")</f>
        <v/>
      </c>
      <c r="V126" s="40" t="str">
        <f>IFERROR(#REF!/GAMSsternCa!U126,"")</f>
        <v/>
      </c>
      <c r="W126" s="40" t="str">
        <f>IFERROR(#REF!/GAMSsternCa!V126,"")</f>
        <v/>
      </c>
      <c r="X126" s="40" t="str">
        <f>IFERROR(#REF!/GAMSsternCa!W126,"")</f>
        <v/>
      </c>
      <c r="Y126" s="40" t="str">
        <f>IFERROR(#REF!/GAMSsternCa!X126,"")</f>
        <v/>
      </c>
      <c r="Z126" s="40" t="str">
        <f>IFERROR(#REF!/GAMSsternCa!Y126,"")</f>
        <v/>
      </c>
      <c r="AA126" s="40" t="str">
        <f>IFERROR(#REF!/GAMSsternCa!Z126,"")</f>
        <v/>
      </c>
      <c r="AB126" s="40" t="str">
        <f>IFERROR(#REF!/GAMSsternCa!AA126,"")</f>
        <v/>
      </c>
      <c r="AC126" s="40" t="str">
        <f>IFERROR(#REF!/GAMSsternCa!AB126,"")</f>
        <v/>
      </c>
      <c r="AD126" s="40" t="str">
        <f>IFERROR(#REF!/GAMSsternCa!AC126,"")</f>
        <v/>
      </c>
      <c r="AE126" s="40" t="str">
        <f>IFERROR(#REF!/GAMSsternCa!AD126,"")</f>
        <v/>
      </c>
      <c r="AF126" s="40" t="str">
        <f>IFERROR(#REF!/GAMSsternCa!AE126,"")</f>
        <v/>
      </c>
      <c r="AG126" s="40" t="str">
        <f>IFERROR(#REF!/GAMSsternCa!AF126,"")</f>
        <v/>
      </c>
      <c r="AH126" s="40" t="str">
        <f>IFERROR(#REF!/GAMSsternCa!AG126,"")</f>
        <v/>
      </c>
      <c r="AI126" s="40" t="str">
        <f>IFERROR(#REF!/GAMSsternCa!AH126,"")</f>
        <v/>
      </c>
      <c r="AJ126" s="40" t="str">
        <f>IFERROR(#REF!/GAMSsternCa!AI126,"")</f>
        <v/>
      </c>
      <c r="AK126" s="40" t="str">
        <f>IFERROR(#REF!/GAMSsternCa!AJ126,"")</f>
        <v/>
      </c>
      <c r="AL126" s="40" t="str">
        <f>IFERROR(#REF!/GAMSsternCa!AK126,"")</f>
        <v/>
      </c>
      <c r="AM126" s="40" t="str">
        <f>IFERROR(#REF!/GAMSsternCa!AL126,"")</f>
        <v/>
      </c>
      <c r="AN126" s="40" t="str">
        <f>IFERROR(#REF!/GAMSsternCa!AM126,"")</f>
        <v/>
      </c>
      <c r="AO126" s="40" t="str">
        <f>IFERROR(#REF!/GAMSsternCa!AN126,"")</f>
        <v/>
      </c>
      <c r="AP126" s="40" t="str">
        <f>IFERROR(#REF!/GAMSsternCa!AO126,"")</f>
        <v/>
      </c>
      <c r="AQ126" s="40" t="str">
        <f>IFERROR(#REF!/GAMSsternCa!AP126,"")</f>
        <v/>
      </c>
      <c r="AR126" s="40" t="str">
        <f>IFERROR(#REF!/GAMSsternCa!AQ126,"")</f>
        <v/>
      </c>
      <c r="AS126" s="40" t="str">
        <f>IFERROR(#REF!/GAMSsternCa!AR126,"")</f>
        <v/>
      </c>
      <c r="AT126" s="40" t="str">
        <f>IFERROR(#REF!/GAMSsternCa!AS126,"")</f>
        <v/>
      </c>
      <c r="AU126" s="40" t="str">
        <f>IFERROR(#REF!/GAMSsternCa!AT126,"")</f>
        <v/>
      </c>
      <c r="AV126" s="40" t="str">
        <f>IFERROR(#REF!/GAMSsternCa!AU126,"")</f>
        <v/>
      </c>
      <c r="AW126" s="40" t="str">
        <f>IFERROR(#REF!/GAMSsternCa!AV126,"")</f>
        <v/>
      </c>
      <c r="AX126" s="40" t="str">
        <f>IFERROR(#REF!/GAMSsternCa!AW126,"")</f>
        <v/>
      </c>
      <c r="AY126" s="40" t="str">
        <f>IFERROR(#REF!/GAMSsternCa!AX126,"")</f>
        <v/>
      </c>
      <c r="AZ126" s="40" t="str">
        <f>IFERROR(#REF!/GAMSsternCa!AY126,"")</f>
        <v/>
      </c>
      <c r="BA126" s="40" t="str">
        <f>IFERROR(#REF!/GAMSsternCa!AZ126,"")</f>
        <v/>
      </c>
      <c r="BB126" s="40" t="str">
        <f>IFERROR(#REF!/GAMSsternCa!BA126,"")</f>
        <v/>
      </c>
      <c r="BC126" s="40" t="str">
        <f>IFERROR(#REF!/GAMSsternCa!BB126,"")</f>
        <v/>
      </c>
      <c r="BD126" s="40" t="str">
        <f>IFERROR(#REF!/GAMSsternCa!BC126,"")</f>
        <v/>
      </c>
      <c r="BE126" s="40" t="str">
        <f>IFERROR(#REF!/GAMSsternCa!BD126,"")</f>
        <v/>
      </c>
      <c r="BF126" s="40" t="str">
        <f>IFERROR(#REF!/GAMSsternCa!BE126,"")</f>
        <v/>
      </c>
      <c r="BG126" s="40" t="str">
        <f>IFERROR(#REF!/GAMSsternCa!BF126,"")</f>
        <v/>
      </c>
      <c r="BH126" s="40" t="str">
        <f>IFERROR(#REF!/GAMSsternCa!BG126,"")</f>
        <v/>
      </c>
      <c r="BI126" s="40" t="str">
        <f>IFERROR(#REF!/GAMSsternCa!BH126,"")</f>
        <v/>
      </c>
      <c r="BJ126" s="40" t="str">
        <f>IFERROR(#REF!/GAMSsternCa!BI126,"")</f>
        <v/>
      </c>
    </row>
    <row r="127" spans="1:62" x14ac:dyDescent="0.15">
      <c r="A127" t="e">
        <f>#REF!</f>
        <v>#REF!</v>
      </c>
      <c r="B127" t="str">
        <f>GAMSbase!A127</f>
        <v>Utility of Per Capita Consumption</v>
      </c>
      <c r="C127" s="40" t="str">
        <f>IFERROR(#REF!/GAMSsternCa!B127,"")</f>
        <v/>
      </c>
      <c r="D127" s="40" t="str">
        <f>IFERROR(#REF!/GAMSsternCa!C127,"")</f>
        <v/>
      </c>
      <c r="E127" s="40" t="str">
        <f>IFERROR(#REF!/GAMSsternCa!D127,"")</f>
        <v/>
      </c>
      <c r="F127" s="40" t="str">
        <f>IFERROR(#REF!/GAMSsternCa!E127,"")</f>
        <v/>
      </c>
      <c r="G127" s="40" t="str">
        <f>IFERROR(#REF!/GAMSsternCa!F127,"")</f>
        <v/>
      </c>
      <c r="H127" s="40" t="str">
        <f>IFERROR(#REF!/GAMSsternCa!G127,"")</f>
        <v/>
      </c>
      <c r="I127" s="40" t="str">
        <f>IFERROR(#REF!/GAMSsternCa!H127,"")</f>
        <v/>
      </c>
      <c r="J127" s="40" t="str">
        <f>IFERROR(#REF!/GAMSsternCa!I127,"")</f>
        <v/>
      </c>
      <c r="K127" s="40" t="str">
        <f>IFERROR(#REF!/GAMSsternCa!J127,"")</f>
        <v/>
      </c>
      <c r="L127" s="40" t="str">
        <f>IFERROR(#REF!/GAMSsternCa!K127,"")</f>
        <v/>
      </c>
      <c r="M127" s="40" t="str">
        <f>IFERROR(#REF!/GAMSsternCa!L127,"")</f>
        <v/>
      </c>
      <c r="N127" s="40" t="str">
        <f>IFERROR(#REF!/GAMSsternCa!M127,"")</f>
        <v/>
      </c>
      <c r="O127" s="40" t="str">
        <f>IFERROR(#REF!/GAMSsternCa!N127,"")</f>
        <v/>
      </c>
      <c r="P127" s="40" t="str">
        <f>IFERROR(#REF!/GAMSsternCa!O127,"")</f>
        <v/>
      </c>
      <c r="Q127" s="40" t="str">
        <f>IFERROR(#REF!/GAMSsternCa!P127,"")</f>
        <v/>
      </c>
      <c r="R127" s="40" t="str">
        <f>IFERROR(#REF!/GAMSsternCa!Q127,"")</f>
        <v/>
      </c>
      <c r="S127" s="40" t="str">
        <f>IFERROR(#REF!/GAMSsternCa!R127,"")</f>
        <v/>
      </c>
      <c r="T127" s="40" t="str">
        <f>IFERROR(#REF!/GAMSsternCa!S127,"")</f>
        <v/>
      </c>
      <c r="U127" s="40" t="str">
        <f>IFERROR(#REF!/GAMSsternCa!T127,"")</f>
        <v/>
      </c>
      <c r="V127" s="40" t="str">
        <f>IFERROR(#REF!/GAMSsternCa!U127,"")</f>
        <v/>
      </c>
      <c r="W127" s="40" t="str">
        <f>IFERROR(#REF!/GAMSsternCa!V127,"")</f>
        <v/>
      </c>
      <c r="X127" s="40" t="str">
        <f>IFERROR(#REF!/GAMSsternCa!W127,"")</f>
        <v/>
      </c>
      <c r="Y127" s="40" t="str">
        <f>IFERROR(#REF!/GAMSsternCa!X127,"")</f>
        <v/>
      </c>
      <c r="Z127" s="40" t="str">
        <f>IFERROR(#REF!/GAMSsternCa!Y127,"")</f>
        <v/>
      </c>
      <c r="AA127" s="40" t="str">
        <f>IFERROR(#REF!/GAMSsternCa!Z127,"")</f>
        <v/>
      </c>
      <c r="AB127" s="40" t="str">
        <f>IFERROR(#REF!/GAMSsternCa!AA127,"")</f>
        <v/>
      </c>
      <c r="AC127" s="40" t="str">
        <f>IFERROR(#REF!/GAMSsternCa!AB127,"")</f>
        <v/>
      </c>
      <c r="AD127" s="40" t="str">
        <f>IFERROR(#REF!/GAMSsternCa!AC127,"")</f>
        <v/>
      </c>
      <c r="AE127" s="40" t="str">
        <f>IFERROR(#REF!/GAMSsternCa!AD127,"")</f>
        <v/>
      </c>
      <c r="AF127" s="40" t="str">
        <f>IFERROR(#REF!/GAMSsternCa!AE127,"")</f>
        <v/>
      </c>
      <c r="AG127" s="40" t="str">
        <f>IFERROR(#REF!/GAMSsternCa!AF127,"")</f>
        <v/>
      </c>
      <c r="AH127" s="40" t="str">
        <f>IFERROR(#REF!/GAMSsternCa!AG127,"")</f>
        <v/>
      </c>
      <c r="AI127" s="40" t="str">
        <f>IFERROR(#REF!/GAMSsternCa!AH127,"")</f>
        <v/>
      </c>
      <c r="AJ127" s="40" t="str">
        <f>IFERROR(#REF!/GAMSsternCa!AI127,"")</f>
        <v/>
      </c>
      <c r="AK127" s="40" t="str">
        <f>IFERROR(#REF!/GAMSsternCa!AJ127,"")</f>
        <v/>
      </c>
      <c r="AL127" s="40" t="str">
        <f>IFERROR(#REF!/GAMSsternCa!AK127,"")</f>
        <v/>
      </c>
      <c r="AM127" s="40" t="str">
        <f>IFERROR(#REF!/GAMSsternCa!AL127,"")</f>
        <v/>
      </c>
      <c r="AN127" s="40" t="str">
        <f>IFERROR(#REF!/GAMSsternCa!AM127,"")</f>
        <v/>
      </c>
      <c r="AO127" s="40" t="str">
        <f>IFERROR(#REF!/GAMSsternCa!AN127,"")</f>
        <v/>
      </c>
      <c r="AP127" s="40" t="str">
        <f>IFERROR(#REF!/GAMSsternCa!AO127,"")</f>
        <v/>
      </c>
      <c r="AQ127" s="40" t="str">
        <f>IFERROR(#REF!/GAMSsternCa!AP127,"")</f>
        <v/>
      </c>
      <c r="AR127" s="40" t="str">
        <f>IFERROR(#REF!/GAMSsternCa!AQ127,"")</f>
        <v/>
      </c>
      <c r="AS127" s="40" t="str">
        <f>IFERROR(#REF!/GAMSsternCa!AR127,"")</f>
        <v/>
      </c>
      <c r="AT127" s="40" t="str">
        <f>IFERROR(#REF!/GAMSsternCa!AS127,"")</f>
        <v/>
      </c>
      <c r="AU127" s="40" t="str">
        <f>IFERROR(#REF!/GAMSsternCa!AT127,"")</f>
        <v/>
      </c>
      <c r="AV127" s="40" t="str">
        <f>IFERROR(#REF!/GAMSsternCa!AU127,"")</f>
        <v/>
      </c>
      <c r="AW127" s="40" t="str">
        <f>IFERROR(#REF!/GAMSsternCa!AV127,"")</f>
        <v/>
      </c>
      <c r="AX127" s="40" t="str">
        <f>IFERROR(#REF!/GAMSsternCa!AW127,"")</f>
        <v/>
      </c>
      <c r="AY127" s="40" t="str">
        <f>IFERROR(#REF!/GAMSsternCa!AX127,"")</f>
        <v/>
      </c>
      <c r="AZ127" s="40" t="str">
        <f>IFERROR(#REF!/GAMSsternCa!AY127,"")</f>
        <v/>
      </c>
      <c r="BA127" s="40" t="str">
        <f>IFERROR(#REF!/GAMSsternCa!AZ127,"")</f>
        <v/>
      </c>
      <c r="BB127" s="40" t="str">
        <f>IFERROR(#REF!/GAMSsternCa!BA127,"")</f>
        <v/>
      </c>
      <c r="BC127" s="40" t="str">
        <f>IFERROR(#REF!/GAMSsternCa!BB127,"")</f>
        <v/>
      </c>
      <c r="BD127" s="40" t="str">
        <f>IFERROR(#REF!/GAMSsternCa!BC127,"")</f>
        <v/>
      </c>
      <c r="BE127" s="40" t="str">
        <f>IFERROR(#REF!/GAMSsternCa!BD127,"")</f>
        <v/>
      </c>
      <c r="BF127" s="40" t="str">
        <f>IFERROR(#REF!/GAMSsternCa!BE127,"")</f>
        <v/>
      </c>
      <c r="BG127" s="40" t="str">
        <f>IFERROR(#REF!/GAMSsternCa!BF127,"")</f>
        <v/>
      </c>
      <c r="BH127" s="40" t="str">
        <f>IFERROR(#REF!/GAMSsternCa!BG127,"")</f>
        <v/>
      </c>
      <c r="BI127" s="40" t="str">
        <f>IFERROR(#REF!/GAMSsternCa!BH127,"")</f>
        <v/>
      </c>
      <c r="BJ127" s="40" t="str">
        <f>IFERROR(#REF!/GAMSsternCa!BI127,"")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A129" t="e">
        <f>#REF!</f>
        <v>#REF!</v>
      </c>
      <c r="B129" t="str">
        <f>GAMSbase!A129</f>
        <v>Total Discounted Utility (trillions 2000USD)</v>
      </c>
      <c r="C129" s="40" t="str">
        <f>IFERROR(#REF!/GAMSsternCa!B129,"")</f>
        <v/>
      </c>
      <c r="D129" s="40" t="str">
        <f>IFERROR(#REF!/GAMSsternCa!C129,"")</f>
        <v/>
      </c>
      <c r="E129" s="40" t="str">
        <f>IFERROR(#REF!/GAMSsternCa!D129,"")</f>
        <v/>
      </c>
      <c r="F129" s="40" t="str">
        <f>IFERROR(#REF!/GAMSsternCa!E129,"")</f>
        <v/>
      </c>
      <c r="G129" s="40" t="str">
        <f>IFERROR(#REF!/GAMSsternCa!F129,"")</f>
        <v/>
      </c>
      <c r="H129" s="40" t="str">
        <f>IFERROR(#REF!/GAMSsternCa!G129,"")</f>
        <v/>
      </c>
      <c r="I129" s="40" t="str">
        <f>IFERROR(#REF!/GAMSsternCa!H129,"")</f>
        <v/>
      </c>
      <c r="J129" s="40" t="str">
        <f>IFERROR(#REF!/GAMSsternCa!I129,"")</f>
        <v/>
      </c>
      <c r="K129" s="40" t="str">
        <f>IFERROR(#REF!/GAMSsternCa!J129,"")</f>
        <v/>
      </c>
      <c r="L129" s="40" t="str">
        <f>IFERROR(#REF!/GAMSsternCa!K129,"")</f>
        <v/>
      </c>
      <c r="M129" s="40" t="str">
        <f>IFERROR(#REF!/GAMSsternCa!L129,"")</f>
        <v/>
      </c>
      <c r="N129" s="40" t="str">
        <f>IFERROR(#REF!/GAMSsternCa!M129,"")</f>
        <v/>
      </c>
      <c r="O129" s="40" t="str">
        <f>IFERROR(#REF!/GAMSsternCa!N129,"")</f>
        <v/>
      </c>
      <c r="P129" s="40" t="str">
        <f>IFERROR(#REF!/GAMSsternCa!O129,"")</f>
        <v/>
      </c>
      <c r="Q129" s="40" t="str">
        <f>IFERROR(#REF!/GAMSsternCa!P129,"")</f>
        <v/>
      </c>
      <c r="R129" s="40" t="str">
        <f>IFERROR(#REF!/GAMSsternCa!Q129,"")</f>
        <v/>
      </c>
      <c r="S129" s="40" t="str">
        <f>IFERROR(#REF!/GAMSsternCa!R129,"")</f>
        <v/>
      </c>
      <c r="T129" s="40" t="str">
        <f>IFERROR(#REF!/GAMSsternCa!S129,"")</f>
        <v/>
      </c>
      <c r="U129" s="40" t="str">
        <f>IFERROR(#REF!/GAMSsternCa!T129,"")</f>
        <v/>
      </c>
      <c r="V129" s="40" t="str">
        <f>IFERROR(#REF!/GAMSsternCa!U129,"")</f>
        <v/>
      </c>
      <c r="W129" s="40" t="str">
        <f>IFERROR(#REF!/GAMSsternCa!V129,"")</f>
        <v/>
      </c>
      <c r="X129" s="40" t="str">
        <f>IFERROR(#REF!/GAMSsternCa!W129,"")</f>
        <v/>
      </c>
      <c r="Y129" s="40" t="str">
        <f>IFERROR(#REF!/GAMSsternCa!X129,"")</f>
        <v/>
      </c>
      <c r="Z129" s="40" t="str">
        <f>IFERROR(#REF!/GAMSsternCa!Y129,"")</f>
        <v/>
      </c>
      <c r="AA129" s="40" t="str">
        <f>IFERROR(#REF!/GAMSsternCa!Z129,"")</f>
        <v/>
      </c>
      <c r="AB129" s="40" t="str">
        <f>IFERROR(#REF!/GAMSsternCa!AA129,"")</f>
        <v/>
      </c>
      <c r="AC129" s="40" t="str">
        <f>IFERROR(#REF!/GAMSsternCa!AB129,"")</f>
        <v/>
      </c>
      <c r="AD129" s="40" t="str">
        <f>IFERROR(#REF!/GAMSsternCa!AC129,"")</f>
        <v/>
      </c>
      <c r="AE129" s="40" t="str">
        <f>IFERROR(#REF!/GAMSsternCa!AD129,"")</f>
        <v/>
      </c>
      <c r="AF129" s="40" t="str">
        <f>IFERROR(#REF!/GAMSsternCa!AE129,"")</f>
        <v/>
      </c>
      <c r="AG129" s="40" t="str">
        <f>IFERROR(#REF!/GAMSsternCa!AF129,"")</f>
        <v/>
      </c>
      <c r="AH129" s="40" t="str">
        <f>IFERROR(#REF!/GAMSsternCa!AG129,"")</f>
        <v/>
      </c>
      <c r="AI129" s="40" t="str">
        <f>IFERROR(#REF!/GAMSsternCa!AH129,"")</f>
        <v/>
      </c>
      <c r="AJ129" s="40" t="str">
        <f>IFERROR(#REF!/GAMSsternCa!AI129,"")</f>
        <v/>
      </c>
      <c r="AK129" s="40" t="str">
        <f>IFERROR(#REF!/GAMSsternCa!AJ129,"")</f>
        <v/>
      </c>
      <c r="AL129" s="40" t="str">
        <f>IFERROR(#REF!/GAMSsternCa!AK129,"")</f>
        <v/>
      </c>
      <c r="AM129" s="40" t="str">
        <f>IFERROR(#REF!/GAMSsternCa!AL129,"")</f>
        <v/>
      </c>
      <c r="AN129" s="40" t="str">
        <f>IFERROR(#REF!/GAMSsternCa!AM129,"")</f>
        <v/>
      </c>
      <c r="AO129" s="40" t="str">
        <f>IFERROR(#REF!/GAMSsternCa!AN129,"")</f>
        <v/>
      </c>
      <c r="AP129" s="40" t="str">
        <f>IFERROR(#REF!/GAMSsternCa!AO129,"")</f>
        <v/>
      </c>
      <c r="AQ129" s="40" t="str">
        <f>IFERROR(#REF!/GAMSsternCa!AP129,"")</f>
        <v/>
      </c>
      <c r="AR129" s="40" t="str">
        <f>IFERROR(#REF!/GAMSsternCa!AQ129,"")</f>
        <v/>
      </c>
      <c r="AS129" s="40" t="str">
        <f>IFERROR(#REF!/GAMSsternCa!AR129,"")</f>
        <v/>
      </c>
      <c r="AT129" s="40" t="str">
        <f>IFERROR(#REF!/GAMSsternCa!AS129,"")</f>
        <v/>
      </c>
      <c r="AU129" s="40" t="str">
        <f>IFERROR(#REF!/GAMSsternCa!AT129,"")</f>
        <v/>
      </c>
      <c r="AV129" s="40" t="str">
        <f>IFERROR(#REF!/GAMSsternCa!AU129,"")</f>
        <v/>
      </c>
      <c r="AW129" s="40" t="str">
        <f>IFERROR(#REF!/GAMSsternCa!AV129,"")</f>
        <v/>
      </c>
      <c r="AX129" s="40" t="str">
        <f>IFERROR(#REF!/GAMSsternCa!AW129,"")</f>
        <v/>
      </c>
      <c r="AY129" s="40" t="str">
        <f>IFERROR(#REF!/GAMSsternCa!AX129,"")</f>
        <v/>
      </c>
      <c r="AZ129" s="40" t="str">
        <f>IFERROR(#REF!/GAMSsternCa!AY129,"")</f>
        <v/>
      </c>
      <c r="BA129" s="40" t="str">
        <f>IFERROR(#REF!/GAMSsternCa!AZ129,"")</f>
        <v/>
      </c>
      <c r="BB129" s="40" t="str">
        <f>IFERROR(#REF!/GAMSsternCa!BA129,"")</f>
        <v/>
      </c>
      <c r="BC129" s="40" t="str">
        <f>IFERROR(#REF!/GAMSsternCa!BB129,"")</f>
        <v/>
      </c>
      <c r="BD129" s="40" t="str">
        <f>IFERROR(#REF!/GAMSsternCa!BC129,"")</f>
        <v/>
      </c>
      <c r="BE129" s="40" t="str">
        <f>IFERROR(#REF!/GAMSsternCa!BD129,"")</f>
        <v/>
      </c>
      <c r="BF129" s="40" t="str">
        <f>IFERROR(#REF!/GAMSsternCa!BE129,"")</f>
        <v/>
      </c>
      <c r="BG129" s="40" t="str">
        <f>IFERROR(#REF!/GAMSsternCa!BF129,"")</f>
        <v/>
      </c>
      <c r="BH129" s="40" t="str">
        <f>IFERROR(#REF!/GAMSsternCa!BG129,"")</f>
        <v/>
      </c>
      <c r="BI129" s="40" t="str">
        <f>IFERROR(#REF!/GAMSsternCa!BH129,"")</f>
        <v/>
      </c>
      <c r="BJ129" s="40" t="str">
        <f>IFERROR(#REF!/GAMSsternCa!BI129,"")</f>
        <v/>
      </c>
    </row>
    <row r="130" spans="1:62" x14ac:dyDescent="0.15">
      <c r="A130" t="e">
        <f>#REF!</f>
        <v>#REF!</v>
      </c>
      <c r="B130" t="str">
        <f>GAMSbase!A130</f>
        <v>** CONTROL VARIABLES</v>
      </c>
      <c r="C130" s="40" t="str">
        <f>IFERROR(#REF!/GAMSsternCa!B130,"")</f>
        <v/>
      </c>
      <c r="D130" s="40" t="str">
        <f>IFERROR(#REF!/GAMSsternCa!C130,"")</f>
        <v/>
      </c>
      <c r="E130" s="40" t="str">
        <f>IFERROR(#REF!/GAMSsternCa!D130,"")</f>
        <v/>
      </c>
      <c r="F130" s="40" t="str">
        <f>IFERROR(#REF!/GAMSsternCa!E130,"")</f>
        <v/>
      </c>
      <c r="G130" s="40" t="str">
        <f>IFERROR(#REF!/GAMSsternCa!F130,"")</f>
        <v/>
      </c>
      <c r="H130" s="40" t="str">
        <f>IFERROR(#REF!/GAMSsternCa!G130,"")</f>
        <v/>
      </c>
      <c r="I130" s="40" t="str">
        <f>IFERROR(#REF!/GAMSsternCa!H130,"")</f>
        <v/>
      </c>
      <c r="J130" s="40" t="str">
        <f>IFERROR(#REF!/GAMSsternCa!I130,"")</f>
        <v/>
      </c>
      <c r="K130" s="40" t="str">
        <f>IFERROR(#REF!/GAMSsternCa!J130,"")</f>
        <v/>
      </c>
      <c r="L130" s="40" t="str">
        <f>IFERROR(#REF!/GAMSsternCa!K130,"")</f>
        <v/>
      </c>
      <c r="M130" s="40" t="str">
        <f>IFERROR(#REF!/GAMSsternCa!L130,"")</f>
        <v/>
      </c>
      <c r="N130" s="40" t="str">
        <f>IFERROR(#REF!/GAMSsternCa!M130,"")</f>
        <v/>
      </c>
      <c r="O130" s="40" t="str">
        <f>IFERROR(#REF!/GAMSsternCa!N130,"")</f>
        <v/>
      </c>
      <c r="P130" s="40" t="str">
        <f>IFERROR(#REF!/GAMSsternCa!O130,"")</f>
        <v/>
      </c>
      <c r="Q130" s="40" t="str">
        <f>IFERROR(#REF!/GAMSsternCa!P130,"")</f>
        <v/>
      </c>
      <c r="R130" s="40" t="str">
        <f>IFERROR(#REF!/GAMSsternCa!Q130,"")</f>
        <v/>
      </c>
      <c r="S130" s="40" t="str">
        <f>IFERROR(#REF!/GAMSsternCa!R130,"")</f>
        <v/>
      </c>
      <c r="T130" s="40" t="str">
        <f>IFERROR(#REF!/GAMSsternCa!S130,"")</f>
        <v/>
      </c>
      <c r="U130" s="40" t="str">
        <f>IFERROR(#REF!/GAMSsternCa!T130,"")</f>
        <v/>
      </c>
      <c r="V130" s="40" t="str">
        <f>IFERROR(#REF!/GAMSsternCa!U130,"")</f>
        <v/>
      </c>
      <c r="W130" s="40" t="str">
        <f>IFERROR(#REF!/GAMSsternCa!V130,"")</f>
        <v/>
      </c>
      <c r="X130" s="40" t="str">
        <f>IFERROR(#REF!/GAMSsternCa!W130,"")</f>
        <v/>
      </c>
      <c r="Y130" s="40" t="str">
        <f>IFERROR(#REF!/GAMSsternCa!X130,"")</f>
        <v/>
      </c>
      <c r="Z130" s="40" t="str">
        <f>IFERROR(#REF!/GAMSsternCa!Y130,"")</f>
        <v/>
      </c>
      <c r="AA130" s="40" t="str">
        <f>IFERROR(#REF!/GAMSsternCa!Z130,"")</f>
        <v/>
      </c>
      <c r="AB130" s="40" t="str">
        <f>IFERROR(#REF!/GAMSsternCa!AA130,"")</f>
        <v/>
      </c>
      <c r="AC130" s="40" t="str">
        <f>IFERROR(#REF!/GAMSsternCa!AB130,"")</f>
        <v/>
      </c>
      <c r="AD130" s="40" t="str">
        <f>IFERROR(#REF!/GAMSsternCa!AC130,"")</f>
        <v/>
      </c>
      <c r="AE130" s="40" t="str">
        <f>IFERROR(#REF!/GAMSsternCa!AD130,"")</f>
        <v/>
      </c>
      <c r="AF130" s="40" t="str">
        <f>IFERROR(#REF!/GAMSsternCa!AE130,"")</f>
        <v/>
      </c>
      <c r="AG130" s="40" t="str">
        <f>IFERROR(#REF!/GAMSsternCa!AF130,"")</f>
        <v/>
      </c>
      <c r="AH130" s="40" t="str">
        <f>IFERROR(#REF!/GAMSsternCa!AG130,"")</f>
        <v/>
      </c>
      <c r="AI130" s="40" t="str">
        <f>IFERROR(#REF!/GAMSsternCa!AH130,"")</f>
        <v/>
      </c>
      <c r="AJ130" s="40" t="str">
        <f>IFERROR(#REF!/GAMSsternCa!AI130,"")</f>
        <v/>
      </c>
      <c r="AK130" s="40" t="str">
        <f>IFERROR(#REF!/GAMSsternCa!AJ130,"")</f>
        <v/>
      </c>
      <c r="AL130" s="40" t="str">
        <f>IFERROR(#REF!/GAMSsternCa!AK130,"")</f>
        <v/>
      </c>
      <c r="AM130" s="40" t="str">
        <f>IFERROR(#REF!/GAMSsternCa!AL130,"")</f>
        <v/>
      </c>
      <c r="AN130" s="40" t="str">
        <f>IFERROR(#REF!/GAMSsternCa!AM130,"")</f>
        <v/>
      </c>
      <c r="AO130" s="40" t="str">
        <f>IFERROR(#REF!/GAMSsternCa!AN130,"")</f>
        <v/>
      </c>
      <c r="AP130" s="40" t="str">
        <f>IFERROR(#REF!/GAMSsternCa!AO130,"")</f>
        <v/>
      </c>
      <c r="AQ130" s="40" t="str">
        <f>IFERROR(#REF!/GAMSsternCa!AP130,"")</f>
        <v/>
      </c>
      <c r="AR130" s="40" t="str">
        <f>IFERROR(#REF!/GAMSsternCa!AQ130,"")</f>
        <v/>
      </c>
      <c r="AS130" s="40" t="str">
        <f>IFERROR(#REF!/GAMSsternCa!AR130,"")</f>
        <v/>
      </c>
      <c r="AT130" s="40" t="str">
        <f>IFERROR(#REF!/GAMSsternCa!AS130,"")</f>
        <v/>
      </c>
      <c r="AU130" s="40" t="str">
        <f>IFERROR(#REF!/GAMSsternCa!AT130,"")</f>
        <v/>
      </c>
      <c r="AV130" s="40" t="str">
        <f>IFERROR(#REF!/GAMSsternCa!AU130,"")</f>
        <v/>
      </c>
      <c r="AW130" s="40" t="str">
        <f>IFERROR(#REF!/GAMSsternCa!AV130,"")</f>
        <v/>
      </c>
      <c r="AX130" s="40" t="str">
        <f>IFERROR(#REF!/GAMSsternCa!AW130,"")</f>
        <v/>
      </c>
      <c r="AY130" s="40" t="str">
        <f>IFERROR(#REF!/GAMSsternCa!AX130,"")</f>
        <v/>
      </c>
      <c r="AZ130" s="40" t="str">
        <f>IFERROR(#REF!/GAMSsternCa!AY130,"")</f>
        <v/>
      </c>
      <c r="BA130" s="40" t="str">
        <f>IFERROR(#REF!/GAMSsternCa!AZ130,"")</f>
        <v/>
      </c>
      <c r="BB130" s="40" t="str">
        <f>IFERROR(#REF!/GAMSsternCa!BA130,"")</f>
        <v/>
      </c>
      <c r="BC130" s="40" t="str">
        <f>IFERROR(#REF!/GAMSsternCa!BB130,"")</f>
        <v/>
      </c>
      <c r="BD130" s="40" t="str">
        <f>IFERROR(#REF!/GAMSsternCa!BC130,"")</f>
        <v/>
      </c>
      <c r="BE130" s="40" t="str">
        <f>IFERROR(#REF!/GAMSsternCa!BD130,"")</f>
        <v/>
      </c>
      <c r="BF130" s="40" t="str">
        <f>IFERROR(#REF!/GAMSsternCa!BE130,"")</f>
        <v/>
      </c>
      <c r="BG130" s="40" t="str">
        <f>IFERROR(#REF!/GAMSsternCa!BF130,"")</f>
        <v/>
      </c>
      <c r="BH130" s="40" t="str">
        <f>IFERROR(#REF!/GAMSsternCa!BG130,"")</f>
        <v/>
      </c>
      <c r="BI130" s="40" t="str">
        <f>IFERROR(#REF!/GAMSsternCa!BH130,"")</f>
        <v/>
      </c>
      <c r="BJ130" s="40" t="str">
        <f>IFERROR(#REF!/GAMSsternCa!BI130,"")</f>
        <v/>
      </c>
    </row>
    <row r="131" spans="1:62" x14ac:dyDescent="0.15">
      <c r="A131" t="e">
        <f>#REF!</f>
        <v>#REF!</v>
      </c>
      <c r="B131" t="str">
        <f>GAMSbase!A131</f>
        <v>Savings Rate (proportion of gross output)</v>
      </c>
      <c r="C131" s="40" t="str">
        <f>IFERROR(#REF!/GAMSsternCa!B131,"")</f>
        <v/>
      </c>
      <c r="D131" s="40" t="str">
        <f>IFERROR(#REF!/GAMSsternCa!C131,"")</f>
        <v/>
      </c>
      <c r="E131" s="40" t="str">
        <f>IFERROR(#REF!/GAMSsternCa!D131,"")</f>
        <v/>
      </c>
      <c r="F131" s="40" t="str">
        <f>IFERROR(#REF!/GAMSsternCa!E131,"")</f>
        <v/>
      </c>
      <c r="G131" s="40" t="str">
        <f>IFERROR(#REF!/GAMSsternCa!F131,"")</f>
        <v/>
      </c>
      <c r="H131" s="40" t="str">
        <f>IFERROR(#REF!/GAMSsternCa!G131,"")</f>
        <v/>
      </c>
      <c r="I131" s="40" t="str">
        <f>IFERROR(#REF!/GAMSsternCa!H131,"")</f>
        <v/>
      </c>
      <c r="J131" s="40" t="str">
        <f>IFERROR(#REF!/GAMSsternCa!I131,"")</f>
        <v/>
      </c>
      <c r="K131" s="40" t="str">
        <f>IFERROR(#REF!/GAMSsternCa!J131,"")</f>
        <v/>
      </c>
      <c r="L131" s="40" t="str">
        <f>IFERROR(#REF!/GAMSsternCa!K131,"")</f>
        <v/>
      </c>
      <c r="M131" s="40" t="str">
        <f>IFERROR(#REF!/GAMSsternCa!L131,"")</f>
        <v/>
      </c>
      <c r="N131" s="40" t="str">
        <f>IFERROR(#REF!/GAMSsternCa!M131,"")</f>
        <v/>
      </c>
      <c r="O131" s="40" t="str">
        <f>IFERROR(#REF!/GAMSsternCa!N131,"")</f>
        <v/>
      </c>
      <c r="P131" s="40" t="str">
        <f>IFERROR(#REF!/GAMSsternCa!O131,"")</f>
        <v/>
      </c>
      <c r="Q131" s="40" t="str">
        <f>IFERROR(#REF!/GAMSsternCa!P131,"")</f>
        <v/>
      </c>
      <c r="R131" s="40" t="str">
        <f>IFERROR(#REF!/GAMSsternCa!Q131,"")</f>
        <v/>
      </c>
      <c r="S131" s="40" t="str">
        <f>IFERROR(#REF!/GAMSsternCa!R131,"")</f>
        <v/>
      </c>
      <c r="T131" s="40" t="str">
        <f>IFERROR(#REF!/GAMSsternCa!S131,"")</f>
        <v/>
      </c>
      <c r="U131" s="40" t="str">
        <f>IFERROR(#REF!/GAMSsternCa!T131,"")</f>
        <v/>
      </c>
      <c r="V131" s="40" t="str">
        <f>IFERROR(#REF!/GAMSsternCa!U131,"")</f>
        <v/>
      </c>
      <c r="W131" s="40" t="str">
        <f>IFERROR(#REF!/GAMSsternCa!V131,"")</f>
        <v/>
      </c>
      <c r="X131" s="40" t="str">
        <f>IFERROR(#REF!/GAMSsternCa!W131,"")</f>
        <v/>
      </c>
      <c r="Y131" s="40" t="str">
        <f>IFERROR(#REF!/GAMSsternCa!X131,"")</f>
        <v/>
      </c>
      <c r="Z131" s="40" t="str">
        <f>IFERROR(#REF!/GAMSsternCa!Y131,"")</f>
        <v/>
      </c>
      <c r="AA131" s="40" t="str">
        <f>IFERROR(#REF!/GAMSsternCa!Z131,"")</f>
        <v/>
      </c>
      <c r="AB131" s="40" t="str">
        <f>IFERROR(#REF!/GAMSsternCa!AA131,"")</f>
        <v/>
      </c>
      <c r="AC131" s="40" t="str">
        <f>IFERROR(#REF!/GAMSsternCa!AB131,"")</f>
        <v/>
      </c>
      <c r="AD131" s="40" t="str">
        <f>IFERROR(#REF!/GAMSsternCa!AC131,"")</f>
        <v/>
      </c>
      <c r="AE131" s="40" t="str">
        <f>IFERROR(#REF!/GAMSsternCa!AD131,"")</f>
        <v/>
      </c>
      <c r="AF131" s="40" t="str">
        <f>IFERROR(#REF!/GAMSsternCa!AE131,"")</f>
        <v/>
      </c>
      <c r="AG131" s="40" t="str">
        <f>IFERROR(#REF!/GAMSsternCa!AF131,"")</f>
        <v/>
      </c>
      <c r="AH131" s="40" t="str">
        <f>IFERROR(#REF!/GAMSsternCa!AG131,"")</f>
        <v/>
      </c>
      <c r="AI131" s="40" t="str">
        <f>IFERROR(#REF!/GAMSsternCa!AH131,"")</f>
        <v/>
      </c>
      <c r="AJ131" s="40" t="str">
        <f>IFERROR(#REF!/GAMSsternCa!AI131,"")</f>
        <v/>
      </c>
      <c r="AK131" s="40" t="str">
        <f>IFERROR(#REF!/GAMSsternCa!AJ131,"")</f>
        <v/>
      </c>
      <c r="AL131" s="40" t="str">
        <f>IFERROR(#REF!/GAMSsternCa!AK131,"")</f>
        <v/>
      </c>
      <c r="AM131" s="40" t="str">
        <f>IFERROR(#REF!/GAMSsternCa!AL131,"")</f>
        <v/>
      </c>
      <c r="AN131" s="40" t="str">
        <f>IFERROR(#REF!/GAMSsternCa!AM131,"")</f>
        <v/>
      </c>
      <c r="AO131" s="40" t="str">
        <f>IFERROR(#REF!/GAMSsternCa!AN131,"")</f>
        <v/>
      </c>
      <c r="AP131" s="40" t="str">
        <f>IFERROR(#REF!/GAMSsternCa!AO131,"")</f>
        <v/>
      </c>
      <c r="AQ131" s="40" t="str">
        <f>IFERROR(#REF!/GAMSsternCa!AP131,"")</f>
        <v/>
      </c>
      <c r="AR131" s="40" t="str">
        <f>IFERROR(#REF!/GAMSsternCa!AQ131,"")</f>
        <v/>
      </c>
      <c r="AS131" s="40" t="str">
        <f>IFERROR(#REF!/GAMSsternCa!AR131,"")</f>
        <v/>
      </c>
      <c r="AT131" s="40" t="str">
        <f>IFERROR(#REF!/GAMSsternCa!AS131,"")</f>
        <v/>
      </c>
      <c r="AU131" s="40" t="str">
        <f>IFERROR(#REF!/GAMSsternCa!AT131,"")</f>
        <v/>
      </c>
      <c r="AV131" s="40" t="str">
        <f>IFERROR(#REF!/GAMSsternCa!AU131,"")</f>
        <v/>
      </c>
      <c r="AW131" s="40" t="str">
        <f>IFERROR(#REF!/GAMSsternCa!AV131,"")</f>
        <v/>
      </c>
      <c r="AX131" s="40" t="str">
        <f>IFERROR(#REF!/GAMSsternCa!AW131,"")</f>
        <v/>
      </c>
      <c r="AY131" s="40" t="str">
        <f>IFERROR(#REF!/GAMSsternCa!AX131,"")</f>
        <v/>
      </c>
      <c r="AZ131" s="40" t="str">
        <f>IFERROR(#REF!/GAMSsternCa!AY131,"")</f>
        <v/>
      </c>
      <c r="BA131" s="40" t="str">
        <f>IFERROR(#REF!/GAMSsternCa!AZ131,"")</f>
        <v/>
      </c>
      <c r="BB131" s="40" t="str">
        <f>IFERROR(#REF!/GAMSsternCa!BA131,"")</f>
        <v/>
      </c>
      <c r="BC131" s="40" t="str">
        <f>IFERROR(#REF!/GAMSsternCa!BB131,"")</f>
        <v/>
      </c>
      <c r="BD131" s="40" t="str">
        <f>IFERROR(#REF!/GAMSsternCa!BC131,"")</f>
        <v/>
      </c>
      <c r="BE131" s="40" t="str">
        <f>IFERROR(#REF!/GAMSsternCa!BD131,"")</f>
        <v/>
      </c>
      <c r="BF131" s="40" t="str">
        <f>IFERROR(#REF!/GAMSsternCa!BE131,"")</f>
        <v/>
      </c>
      <c r="BG131" s="40" t="str">
        <f>IFERROR(#REF!/GAMSsternCa!BF131,"")</f>
        <v/>
      </c>
      <c r="BH131" s="40" t="str">
        <f>IFERROR(#REF!/GAMSsternCa!BG131,"")</f>
        <v/>
      </c>
      <c r="BI131" s="40" t="str">
        <f>IFERROR(#REF!/GAMSsternCa!BH131,"")</f>
        <v/>
      </c>
      <c r="BJ131" s="40" t="str">
        <f>IFERROR(#REF!/GAMSsternCa!BI131,"")</f>
        <v/>
      </c>
    </row>
    <row r="132" spans="1:62" x14ac:dyDescent="0.15">
      <c r="A132" t="e">
        <f>#REF!</f>
        <v>#REF!</v>
      </c>
      <c r="B132" t="str">
        <f>GAMSbase!A132</f>
        <v>Carbon Price (per t CO2)</v>
      </c>
      <c r="C132" s="40" t="str">
        <f>IFERROR(#REF!/GAMSsternCa!B132,"")</f>
        <v/>
      </c>
      <c r="D132" s="40" t="str">
        <f>IFERROR(#REF!/GAMSsternCa!C132,"")</f>
        <v/>
      </c>
      <c r="E132" s="40" t="str">
        <f>IFERROR(#REF!/GAMSsternCa!D132,"")</f>
        <v/>
      </c>
      <c r="F132" s="40" t="str">
        <f>IFERROR(#REF!/GAMSsternCa!E132,"")</f>
        <v/>
      </c>
      <c r="G132" s="40" t="str">
        <f>IFERROR(#REF!/GAMSsternCa!F132,"")</f>
        <v/>
      </c>
      <c r="H132" s="40" t="str">
        <f>IFERROR(#REF!/GAMSsternCa!G132,"")</f>
        <v/>
      </c>
      <c r="I132" s="40" t="str">
        <f>IFERROR(#REF!/GAMSsternCa!H132,"")</f>
        <v/>
      </c>
      <c r="J132" s="40" t="str">
        <f>IFERROR(#REF!/GAMSsternCa!I132,"")</f>
        <v/>
      </c>
      <c r="K132" s="40" t="str">
        <f>IFERROR(#REF!/GAMSsternCa!J132,"")</f>
        <v/>
      </c>
      <c r="L132" s="40" t="str">
        <f>IFERROR(#REF!/GAMSsternCa!K132,"")</f>
        <v/>
      </c>
      <c r="M132" s="40" t="str">
        <f>IFERROR(#REF!/GAMSsternCa!L132,"")</f>
        <v/>
      </c>
      <c r="N132" s="40" t="str">
        <f>IFERROR(#REF!/GAMSsternCa!M132,"")</f>
        <v/>
      </c>
      <c r="O132" s="40" t="str">
        <f>IFERROR(#REF!/GAMSsternCa!N132,"")</f>
        <v/>
      </c>
      <c r="P132" s="40" t="str">
        <f>IFERROR(#REF!/GAMSsternCa!O132,"")</f>
        <v/>
      </c>
      <c r="Q132" s="40" t="str">
        <f>IFERROR(#REF!/GAMSsternCa!P132,"")</f>
        <v/>
      </c>
      <c r="R132" s="40" t="str">
        <f>IFERROR(#REF!/GAMSsternCa!Q132,"")</f>
        <v/>
      </c>
      <c r="S132" s="40" t="str">
        <f>IFERROR(#REF!/GAMSsternCa!R132,"")</f>
        <v/>
      </c>
      <c r="T132" s="40" t="str">
        <f>IFERROR(#REF!/GAMSsternCa!S132,"")</f>
        <v/>
      </c>
      <c r="U132" s="40" t="str">
        <f>IFERROR(#REF!/GAMSsternCa!T132,"")</f>
        <v/>
      </c>
      <c r="V132" s="40" t="str">
        <f>IFERROR(#REF!/GAMSsternCa!U132,"")</f>
        <v/>
      </c>
      <c r="W132" s="40" t="str">
        <f>IFERROR(#REF!/GAMSsternCa!V132,"")</f>
        <v/>
      </c>
      <c r="X132" s="40" t="str">
        <f>IFERROR(#REF!/GAMSsternCa!W132,"")</f>
        <v/>
      </c>
      <c r="Y132" s="40" t="str">
        <f>IFERROR(#REF!/GAMSsternCa!X132,"")</f>
        <v/>
      </c>
      <c r="Z132" s="40" t="str">
        <f>IFERROR(#REF!/GAMSsternCa!Y132,"")</f>
        <v/>
      </c>
      <c r="AA132" s="40" t="str">
        <f>IFERROR(#REF!/GAMSsternCa!Z132,"")</f>
        <v/>
      </c>
      <c r="AB132" s="40" t="str">
        <f>IFERROR(#REF!/GAMSsternCa!AA132,"")</f>
        <v/>
      </c>
      <c r="AC132" s="40" t="str">
        <f>IFERROR(#REF!/GAMSsternCa!AB132,"")</f>
        <v/>
      </c>
      <c r="AD132" s="40" t="str">
        <f>IFERROR(#REF!/GAMSsternCa!AC132,"")</f>
        <v/>
      </c>
      <c r="AE132" s="40" t="str">
        <f>IFERROR(#REF!/GAMSsternCa!AD132,"")</f>
        <v/>
      </c>
      <c r="AF132" s="40" t="str">
        <f>IFERROR(#REF!/GAMSsternCa!AE132,"")</f>
        <v/>
      </c>
      <c r="AG132" s="40" t="str">
        <f>IFERROR(#REF!/GAMSsternCa!AF132,"")</f>
        <v/>
      </c>
      <c r="AH132" s="40" t="str">
        <f>IFERROR(#REF!/GAMSsternCa!AG132,"")</f>
        <v/>
      </c>
      <c r="AI132" s="40" t="str">
        <f>IFERROR(#REF!/GAMSsternCa!AH132,"")</f>
        <v/>
      </c>
      <c r="AJ132" s="40" t="str">
        <f>IFERROR(#REF!/GAMSsternCa!AI132,"")</f>
        <v/>
      </c>
      <c r="AK132" s="40" t="str">
        <f>IFERROR(#REF!/GAMSsternCa!AJ132,"")</f>
        <v/>
      </c>
      <c r="AL132" s="40" t="str">
        <f>IFERROR(#REF!/GAMSsternCa!AK132,"")</f>
        <v/>
      </c>
      <c r="AM132" s="40" t="str">
        <f>IFERROR(#REF!/GAMSsternCa!AL132,"")</f>
        <v/>
      </c>
      <c r="AN132" s="40" t="str">
        <f>IFERROR(#REF!/GAMSsternCa!AM132,"")</f>
        <v/>
      </c>
      <c r="AO132" s="40" t="str">
        <f>IFERROR(#REF!/GAMSsternCa!AN132,"")</f>
        <v/>
      </c>
      <c r="AP132" s="40" t="str">
        <f>IFERROR(#REF!/GAMSsternCa!AO132,"")</f>
        <v/>
      </c>
      <c r="AQ132" s="40" t="str">
        <f>IFERROR(#REF!/GAMSsternCa!AP132,"")</f>
        <v/>
      </c>
      <c r="AR132" s="40" t="str">
        <f>IFERROR(#REF!/GAMSsternCa!AQ132,"")</f>
        <v/>
      </c>
      <c r="AS132" s="40" t="str">
        <f>IFERROR(#REF!/GAMSsternCa!AR132,"")</f>
        <v/>
      </c>
      <c r="AT132" s="40" t="str">
        <f>IFERROR(#REF!/GAMSsternCa!AS132,"")</f>
        <v/>
      </c>
      <c r="AU132" s="40" t="str">
        <f>IFERROR(#REF!/GAMSsternCa!AT132,"")</f>
        <v/>
      </c>
      <c r="AV132" s="40" t="str">
        <f>IFERROR(#REF!/GAMSsternCa!AU132,"")</f>
        <v/>
      </c>
      <c r="AW132" s="40" t="str">
        <f>IFERROR(#REF!/GAMSsternCa!AV132,"")</f>
        <v/>
      </c>
      <c r="AX132" s="40" t="str">
        <f>IFERROR(#REF!/GAMSsternCa!AW132,"")</f>
        <v/>
      </c>
      <c r="AY132" s="40" t="str">
        <f>IFERROR(#REF!/GAMSsternCa!AX132,"")</f>
        <v/>
      </c>
      <c r="AZ132" s="40" t="str">
        <f>IFERROR(#REF!/GAMSsternCa!AY132,"")</f>
        <v/>
      </c>
      <c r="BA132" s="40" t="str">
        <f>IFERROR(#REF!/GAMSsternCa!AZ132,"")</f>
        <v/>
      </c>
      <c r="BB132" s="40" t="str">
        <f>IFERROR(#REF!/GAMSsternCa!BA132,"")</f>
        <v/>
      </c>
      <c r="BC132" s="40" t="str">
        <f>IFERROR(#REF!/GAMSsternCa!BB132,"")</f>
        <v/>
      </c>
      <c r="BD132" s="40" t="str">
        <f>IFERROR(#REF!/GAMSsternCa!BC132,"")</f>
        <v/>
      </c>
      <c r="BE132" s="40" t="str">
        <f>IFERROR(#REF!/GAMSsternCa!BD132,"")</f>
        <v/>
      </c>
      <c r="BF132" s="40" t="str">
        <f>IFERROR(#REF!/GAMSsternCa!BE132,"")</f>
        <v/>
      </c>
      <c r="BG132" s="40" t="str">
        <f>IFERROR(#REF!/GAMSsternCa!BF132,"")</f>
        <v/>
      </c>
      <c r="BH132" s="40" t="str">
        <f>IFERROR(#REF!/GAMSsternCa!BG132,"")</f>
        <v/>
      </c>
      <c r="BI132" s="40" t="str">
        <f>IFERROR(#REF!/GAMSsternCa!BH132,"")</f>
        <v/>
      </c>
      <c r="BJ132" s="40" t="str">
        <f>IFERROR(#REF!/GAMSsternCa!BI132,"")</f>
        <v/>
      </c>
    </row>
    <row r="133" spans="1:62" x14ac:dyDescent="0.15">
      <c r="A133" t="e">
        <f>#REF!</f>
        <v>#REF!</v>
      </c>
      <c r="B133" t="str">
        <f>GAMSbase!A133</f>
        <v>Carbon Price (per t CO2) [repeat]</v>
      </c>
      <c r="C133" s="40" t="str">
        <f>IFERROR(#REF!/GAMSsternCa!B133,"")</f>
        <v/>
      </c>
      <c r="D133" s="40" t="str">
        <f>IFERROR(#REF!/GAMSsternCa!C133,"")</f>
        <v/>
      </c>
      <c r="E133" s="40" t="str">
        <f>IFERROR(#REF!/GAMSsternCa!D133,"")</f>
        <v/>
      </c>
      <c r="F133" s="40" t="str">
        <f>IFERROR(#REF!/GAMSsternCa!E133,"")</f>
        <v/>
      </c>
      <c r="G133" s="40" t="str">
        <f>IFERROR(#REF!/GAMSsternCa!F133,"")</f>
        <v/>
      </c>
      <c r="H133" s="40" t="str">
        <f>IFERROR(#REF!/GAMSsternCa!G133,"")</f>
        <v/>
      </c>
      <c r="I133" s="40" t="str">
        <f>IFERROR(#REF!/GAMSsternCa!H133,"")</f>
        <v/>
      </c>
      <c r="J133" s="40" t="str">
        <f>IFERROR(#REF!/GAMSsternCa!I133,"")</f>
        <v/>
      </c>
      <c r="K133" s="40" t="str">
        <f>IFERROR(#REF!/GAMSsternCa!J133,"")</f>
        <v/>
      </c>
      <c r="L133" s="40" t="str">
        <f>IFERROR(#REF!/GAMSsternCa!K133,"")</f>
        <v/>
      </c>
      <c r="M133" s="40" t="str">
        <f>IFERROR(#REF!/GAMSsternCa!L133,"")</f>
        <v/>
      </c>
      <c r="N133" s="40" t="str">
        <f>IFERROR(#REF!/GAMSsternCa!M133,"")</f>
        <v/>
      </c>
      <c r="O133" s="40" t="str">
        <f>IFERROR(#REF!/GAMSsternCa!N133,"")</f>
        <v/>
      </c>
      <c r="P133" s="40" t="str">
        <f>IFERROR(#REF!/GAMSsternCa!O133,"")</f>
        <v/>
      </c>
      <c r="Q133" s="40" t="str">
        <f>IFERROR(#REF!/GAMSsternCa!P133,"")</f>
        <v/>
      </c>
      <c r="R133" s="40" t="str">
        <f>IFERROR(#REF!/GAMSsternCa!Q133,"")</f>
        <v/>
      </c>
      <c r="S133" s="40" t="str">
        <f>IFERROR(#REF!/GAMSsternCa!R133,"")</f>
        <v/>
      </c>
      <c r="T133" s="40" t="str">
        <f>IFERROR(#REF!/GAMSsternCa!S133,"")</f>
        <v/>
      </c>
      <c r="U133" s="40" t="str">
        <f>IFERROR(#REF!/GAMSsternCa!T133,"")</f>
        <v/>
      </c>
      <c r="V133" s="40" t="str">
        <f>IFERROR(#REF!/GAMSsternCa!U133,"")</f>
        <v/>
      </c>
      <c r="W133" s="40" t="str">
        <f>IFERROR(#REF!/GAMSsternCa!V133,"")</f>
        <v/>
      </c>
      <c r="X133" s="40" t="str">
        <f>IFERROR(#REF!/GAMSsternCa!W133,"")</f>
        <v/>
      </c>
      <c r="Y133" s="40" t="str">
        <f>IFERROR(#REF!/GAMSsternCa!X133,"")</f>
        <v/>
      </c>
      <c r="Z133" s="40" t="str">
        <f>IFERROR(#REF!/GAMSsternCa!Y133,"")</f>
        <v/>
      </c>
      <c r="AA133" s="40" t="str">
        <f>IFERROR(#REF!/GAMSsternCa!Z133,"")</f>
        <v/>
      </c>
      <c r="AB133" s="40" t="str">
        <f>IFERROR(#REF!/GAMSsternCa!AA133,"")</f>
        <v/>
      </c>
      <c r="AC133" s="40" t="str">
        <f>IFERROR(#REF!/GAMSsternCa!AB133,"")</f>
        <v/>
      </c>
      <c r="AD133" s="40" t="str">
        <f>IFERROR(#REF!/GAMSsternCa!AC133,"")</f>
        <v/>
      </c>
      <c r="AE133" s="40" t="str">
        <f>IFERROR(#REF!/GAMSsternCa!AD133,"")</f>
        <v/>
      </c>
      <c r="AF133" s="40" t="str">
        <f>IFERROR(#REF!/GAMSsternCa!AE133,"")</f>
        <v/>
      </c>
      <c r="AG133" s="40" t="str">
        <f>IFERROR(#REF!/GAMSsternCa!AF133,"")</f>
        <v/>
      </c>
      <c r="AH133" s="40" t="str">
        <f>IFERROR(#REF!/GAMSsternCa!AG133,"")</f>
        <v/>
      </c>
      <c r="AI133" s="40" t="str">
        <f>IFERROR(#REF!/GAMSsternCa!AH133,"")</f>
        <v/>
      </c>
      <c r="AJ133" s="40" t="str">
        <f>IFERROR(#REF!/GAMSsternCa!AI133,"")</f>
        <v/>
      </c>
      <c r="AK133" s="40" t="str">
        <f>IFERROR(#REF!/GAMSsternCa!AJ133,"")</f>
        <v/>
      </c>
      <c r="AL133" s="40" t="str">
        <f>IFERROR(#REF!/GAMSsternCa!AK133,"")</f>
        <v/>
      </c>
      <c r="AM133" s="40" t="str">
        <f>IFERROR(#REF!/GAMSsternCa!AL133,"")</f>
        <v/>
      </c>
      <c r="AN133" s="40" t="str">
        <f>IFERROR(#REF!/GAMSsternCa!AM133,"")</f>
        <v/>
      </c>
      <c r="AO133" s="40" t="str">
        <f>IFERROR(#REF!/GAMSsternCa!AN133,"")</f>
        <v/>
      </c>
      <c r="AP133" s="40" t="str">
        <f>IFERROR(#REF!/GAMSsternCa!AO133,"")</f>
        <v/>
      </c>
      <c r="AQ133" s="40" t="str">
        <f>IFERROR(#REF!/GAMSsternCa!AP133,"")</f>
        <v/>
      </c>
      <c r="AR133" s="40" t="str">
        <f>IFERROR(#REF!/GAMSsternCa!AQ133,"")</f>
        <v/>
      </c>
      <c r="AS133" s="40" t="str">
        <f>IFERROR(#REF!/GAMSsternCa!AR133,"")</f>
        <v/>
      </c>
      <c r="AT133" s="40" t="str">
        <f>IFERROR(#REF!/GAMSsternCa!AS133,"")</f>
        <v/>
      </c>
      <c r="AU133" s="40" t="str">
        <f>IFERROR(#REF!/GAMSsternCa!AT133,"")</f>
        <v/>
      </c>
      <c r="AV133" s="40" t="str">
        <f>IFERROR(#REF!/GAMSsternCa!AU133,"")</f>
        <v/>
      </c>
      <c r="AW133" s="40" t="str">
        <f>IFERROR(#REF!/GAMSsternCa!AV133,"")</f>
        <v/>
      </c>
      <c r="AX133" s="40" t="str">
        <f>IFERROR(#REF!/GAMSsternCa!AW133,"")</f>
        <v/>
      </c>
      <c r="AY133" s="40" t="str">
        <f>IFERROR(#REF!/GAMSsternCa!AX133,"")</f>
        <v/>
      </c>
      <c r="AZ133" s="40" t="str">
        <f>IFERROR(#REF!/GAMSsternCa!AY133,"")</f>
        <v/>
      </c>
      <c r="BA133" s="40" t="str">
        <f>IFERROR(#REF!/GAMSsternCa!AZ133,"")</f>
        <v/>
      </c>
      <c r="BB133" s="40" t="str">
        <f>IFERROR(#REF!/GAMSsternCa!BA133,"")</f>
        <v/>
      </c>
      <c r="BC133" s="40" t="str">
        <f>IFERROR(#REF!/GAMSsternCa!BB133,"")</f>
        <v/>
      </c>
      <c r="BD133" s="40" t="str">
        <f>IFERROR(#REF!/GAMSsternCa!BC133,"")</f>
        <v/>
      </c>
      <c r="BE133" s="40" t="str">
        <f>IFERROR(#REF!/GAMSsternCa!BD133,"")</f>
        <v/>
      </c>
      <c r="BF133" s="40" t="str">
        <f>IFERROR(#REF!/GAMSsternCa!BE133,"")</f>
        <v/>
      </c>
      <c r="BG133" s="40" t="str">
        <f>IFERROR(#REF!/GAMSsternCa!BF133,"")</f>
        <v/>
      </c>
      <c r="BH133" s="40" t="str">
        <f>IFERROR(#REF!/GAMSsternCa!BG133,"")</f>
        <v/>
      </c>
      <c r="BI133" s="40" t="str">
        <f>IFERROR(#REF!/GAMSsternCa!BH133,"")</f>
        <v/>
      </c>
      <c r="BJ133" s="40" t="str">
        <f>IFERROR(#REF!/GAMSsternCa!BI133,"")</f>
        <v/>
      </c>
    </row>
    <row r="134" spans="1:62" x14ac:dyDescent="0.15">
      <c r="A134" t="e">
        <f>#REF!</f>
        <v>#REF!</v>
      </c>
      <c r="B134" t="str">
        <f>GAMSbase!A134</f>
        <v>Carbon Price (per t C)</v>
      </c>
      <c r="C134" s="40" t="str">
        <f>IFERROR(#REF!/GAMSsternCa!B134,"")</f>
        <v/>
      </c>
      <c r="D134" s="40" t="str">
        <f>IFERROR(#REF!/GAMSsternCa!C134,"")</f>
        <v/>
      </c>
      <c r="E134" s="40" t="str">
        <f>IFERROR(#REF!/GAMSsternCa!D134,"")</f>
        <v/>
      </c>
      <c r="F134" s="40" t="str">
        <f>IFERROR(#REF!/GAMSsternCa!E134,"")</f>
        <v/>
      </c>
      <c r="G134" s="40" t="str">
        <f>IFERROR(#REF!/GAMSsternCa!F134,"")</f>
        <v/>
      </c>
      <c r="H134" s="40" t="str">
        <f>IFERROR(#REF!/GAMSsternCa!G134,"")</f>
        <v/>
      </c>
      <c r="I134" s="40" t="str">
        <f>IFERROR(#REF!/GAMSsternCa!H134,"")</f>
        <v/>
      </c>
      <c r="J134" s="40" t="str">
        <f>IFERROR(#REF!/GAMSsternCa!I134,"")</f>
        <v/>
      </c>
      <c r="K134" s="40" t="str">
        <f>IFERROR(#REF!/GAMSsternCa!J134,"")</f>
        <v/>
      </c>
      <c r="L134" s="40" t="str">
        <f>IFERROR(#REF!/GAMSsternCa!K134,"")</f>
        <v/>
      </c>
      <c r="M134" s="40" t="str">
        <f>IFERROR(#REF!/GAMSsternCa!L134,"")</f>
        <v/>
      </c>
      <c r="N134" s="40" t="str">
        <f>IFERROR(#REF!/GAMSsternCa!M134,"")</f>
        <v/>
      </c>
      <c r="O134" s="40" t="str">
        <f>IFERROR(#REF!/GAMSsternCa!N134,"")</f>
        <v/>
      </c>
      <c r="P134" s="40" t="str">
        <f>IFERROR(#REF!/GAMSsternCa!O134,"")</f>
        <v/>
      </c>
      <c r="Q134" s="40" t="str">
        <f>IFERROR(#REF!/GAMSsternCa!P134,"")</f>
        <v/>
      </c>
      <c r="R134" s="40" t="str">
        <f>IFERROR(#REF!/GAMSsternCa!Q134,"")</f>
        <v/>
      </c>
      <c r="S134" s="40" t="str">
        <f>IFERROR(#REF!/GAMSsternCa!R134,"")</f>
        <v/>
      </c>
      <c r="T134" s="40" t="str">
        <f>IFERROR(#REF!/GAMSsternCa!S134,"")</f>
        <v/>
      </c>
      <c r="U134" s="40" t="str">
        <f>IFERROR(#REF!/GAMSsternCa!T134,"")</f>
        <v/>
      </c>
      <c r="V134" s="40" t="str">
        <f>IFERROR(#REF!/GAMSsternCa!U134,"")</f>
        <v/>
      </c>
      <c r="W134" s="40" t="str">
        <f>IFERROR(#REF!/GAMSsternCa!V134,"")</f>
        <v/>
      </c>
      <c r="X134" s="40" t="str">
        <f>IFERROR(#REF!/GAMSsternCa!W134,"")</f>
        <v/>
      </c>
      <c r="Y134" s="40" t="str">
        <f>IFERROR(#REF!/GAMSsternCa!X134,"")</f>
        <v/>
      </c>
      <c r="Z134" s="40" t="str">
        <f>IFERROR(#REF!/GAMSsternCa!Y134,"")</f>
        <v/>
      </c>
      <c r="AA134" s="40" t="str">
        <f>IFERROR(#REF!/GAMSsternCa!Z134,"")</f>
        <v/>
      </c>
      <c r="AB134" s="40" t="str">
        <f>IFERROR(#REF!/GAMSsternCa!AA134,"")</f>
        <v/>
      </c>
      <c r="AC134" s="40" t="str">
        <f>IFERROR(#REF!/GAMSsternCa!AB134,"")</f>
        <v/>
      </c>
      <c r="AD134" s="40" t="str">
        <f>IFERROR(#REF!/GAMSsternCa!AC134,"")</f>
        <v/>
      </c>
      <c r="AE134" s="40" t="str">
        <f>IFERROR(#REF!/GAMSsternCa!AD134,"")</f>
        <v/>
      </c>
      <c r="AF134" s="40" t="str">
        <f>IFERROR(#REF!/GAMSsternCa!AE134,"")</f>
        <v/>
      </c>
      <c r="AG134" s="40" t="str">
        <f>IFERROR(#REF!/GAMSsternCa!AF134,"")</f>
        <v/>
      </c>
      <c r="AH134" s="40" t="str">
        <f>IFERROR(#REF!/GAMSsternCa!AG134,"")</f>
        <v/>
      </c>
      <c r="AI134" s="40" t="str">
        <f>IFERROR(#REF!/GAMSsternCa!AH134,"")</f>
        <v/>
      </c>
      <c r="AJ134" s="40" t="str">
        <f>IFERROR(#REF!/GAMSsternCa!AI134,"")</f>
        <v/>
      </c>
      <c r="AK134" s="40" t="str">
        <f>IFERROR(#REF!/GAMSsternCa!AJ134,"")</f>
        <v/>
      </c>
      <c r="AL134" s="40" t="str">
        <f>IFERROR(#REF!/GAMSsternCa!AK134,"")</f>
        <v/>
      </c>
      <c r="AM134" s="40" t="str">
        <f>IFERROR(#REF!/GAMSsternCa!AL134,"")</f>
        <v/>
      </c>
      <c r="AN134" s="40" t="str">
        <f>IFERROR(#REF!/GAMSsternCa!AM134,"")</f>
        <v/>
      </c>
      <c r="AO134" s="40" t="str">
        <f>IFERROR(#REF!/GAMSsternCa!AN134,"")</f>
        <v/>
      </c>
      <c r="AP134" s="40" t="str">
        <f>IFERROR(#REF!/GAMSsternCa!AO134,"")</f>
        <v/>
      </c>
      <c r="AQ134" s="40" t="str">
        <f>IFERROR(#REF!/GAMSsternCa!AP134,"")</f>
        <v/>
      </c>
      <c r="AR134" s="40" t="str">
        <f>IFERROR(#REF!/GAMSsternCa!AQ134,"")</f>
        <v/>
      </c>
      <c r="AS134" s="40" t="str">
        <f>IFERROR(#REF!/GAMSsternCa!AR134,"")</f>
        <v/>
      </c>
      <c r="AT134" s="40" t="str">
        <f>IFERROR(#REF!/GAMSsternCa!AS134,"")</f>
        <v/>
      </c>
      <c r="AU134" s="40" t="str">
        <f>IFERROR(#REF!/GAMSsternCa!AT134,"")</f>
        <v/>
      </c>
      <c r="AV134" s="40" t="str">
        <f>IFERROR(#REF!/GAMSsternCa!AU134,"")</f>
        <v/>
      </c>
      <c r="AW134" s="40" t="str">
        <f>IFERROR(#REF!/GAMSsternCa!AV134,"")</f>
        <v/>
      </c>
      <c r="AX134" s="40" t="str">
        <f>IFERROR(#REF!/GAMSsternCa!AW134,"")</f>
        <v/>
      </c>
      <c r="AY134" s="40" t="str">
        <f>IFERROR(#REF!/GAMSsternCa!AX134,"")</f>
        <v/>
      </c>
      <c r="AZ134" s="40" t="str">
        <f>IFERROR(#REF!/GAMSsternCa!AY134,"")</f>
        <v/>
      </c>
      <c r="BA134" s="40" t="str">
        <f>IFERROR(#REF!/GAMSsternCa!AZ134,"")</f>
        <v/>
      </c>
      <c r="BB134" s="40" t="str">
        <f>IFERROR(#REF!/GAMSsternCa!BA134,"")</f>
        <v/>
      </c>
      <c r="BC134" s="40" t="str">
        <f>IFERROR(#REF!/GAMSsternCa!BB134,"")</f>
        <v/>
      </c>
      <c r="BD134" s="40" t="str">
        <f>IFERROR(#REF!/GAMSsternCa!BC134,"")</f>
        <v/>
      </c>
      <c r="BE134" s="40" t="str">
        <f>IFERROR(#REF!/GAMSsternCa!BD134,"")</f>
        <v/>
      </c>
      <c r="BF134" s="40" t="str">
        <f>IFERROR(#REF!/GAMSsternCa!BE134,"")</f>
        <v/>
      </c>
      <c r="BG134" s="40" t="str">
        <f>IFERROR(#REF!/GAMSsternCa!BF134,"")</f>
        <v/>
      </c>
      <c r="BH134" s="40" t="str">
        <f>IFERROR(#REF!/GAMSsternCa!BG134,"")</f>
        <v/>
      </c>
      <c r="BI134" s="40" t="str">
        <f>IFERROR(#REF!/GAMSsternCa!BH134,"")</f>
        <v/>
      </c>
      <c r="BJ134" s="40" t="str">
        <f>IFERROR(#REF!/GAMSsternCa!BI134,"")</f>
        <v/>
      </c>
    </row>
    <row r="135" spans="1:62" x14ac:dyDescent="0.15">
      <c r="A135" t="e">
        <f>#REF!</f>
        <v>#REF!</v>
      </c>
      <c r="B135" t="str">
        <f>GAMSbase!A135</f>
        <v>Emissions Control Rate (total)</v>
      </c>
      <c r="C135" s="40" t="str">
        <f>IFERROR(#REF!/GAMSsternCa!B135,"")</f>
        <v/>
      </c>
      <c r="D135" s="40" t="str">
        <f>IFERROR(#REF!/GAMSsternCa!C135,"")</f>
        <v/>
      </c>
      <c r="E135" s="40" t="str">
        <f>IFERROR(#REF!/GAMSsternCa!D135,"")</f>
        <v/>
      </c>
      <c r="F135" s="40" t="str">
        <f>IFERROR(#REF!/GAMSsternCa!E135,"")</f>
        <v/>
      </c>
      <c r="G135" s="40" t="str">
        <f>IFERROR(#REF!/GAMSsternCa!F135,"")</f>
        <v/>
      </c>
      <c r="H135" s="40" t="str">
        <f>IFERROR(#REF!/GAMSsternCa!G135,"")</f>
        <v/>
      </c>
      <c r="I135" s="40" t="str">
        <f>IFERROR(#REF!/GAMSsternCa!H135,"")</f>
        <v/>
      </c>
      <c r="J135" s="40" t="str">
        <f>IFERROR(#REF!/GAMSsternCa!I135,"")</f>
        <v/>
      </c>
      <c r="K135" s="40" t="str">
        <f>IFERROR(#REF!/GAMSsternCa!J135,"")</f>
        <v/>
      </c>
      <c r="L135" s="40" t="str">
        <f>IFERROR(#REF!/GAMSsternCa!K135,"")</f>
        <v/>
      </c>
      <c r="M135" s="40" t="str">
        <f>IFERROR(#REF!/GAMSsternCa!L135,"")</f>
        <v/>
      </c>
      <c r="N135" s="40" t="str">
        <f>IFERROR(#REF!/GAMSsternCa!M135,"")</f>
        <v/>
      </c>
      <c r="O135" s="40" t="str">
        <f>IFERROR(#REF!/GAMSsternCa!N135,"")</f>
        <v/>
      </c>
      <c r="P135" s="40" t="str">
        <f>IFERROR(#REF!/GAMSsternCa!O135,"")</f>
        <v/>
      </c>
      <c r="Q135" s="40" t="str">
        <f>IFERROR(#REF!/GAMSsternCa!P135,"")</f>
        <v/>
      </c>
      <c r="R135" s="40" t="str">
        <f>IFERROR(#REF!/GAMSsternCa!Q135,"")</f>
        <v/>
      </c>
      <c r="S135" s="40" t="str">
        <f>IFERROR(#REF!/GAMSsternCa!R135,"")</f>
        <v/>
      </c>
      <c r="T135" s="40" t="str">
        <f>IFERROR(#REF!/GAMSsternCa!S135,"")</f>
        <v/>
      </c>
      <c r="U135" s="40" t="str">
        <f>IFERROR(#REF!/GAMSsternCa!T135,"")</f>
        <v/>
      </c>
      <c r="V135" s="40" t="str">
        <f>IFERROR(#REF!/GAMSsternCa!U135,"")</f>
        <v/>
      </c>
      <c r="W135" s="40" t="str">
        <f>IFERROR(#REF!/GAMSsternCa!V135,"")</f>
        <v/>
      </c>
      <c r="X135" s="40" t="str">
        <f>IFERROR(#REF!/GAMSsternCa!W135,"")</f>
        <v/>
      </c>
      <c r="Y135" s="40" t="str">
        <f>IFERROR(#REF!/GAMSsternCa!X135,"")</f>
        <v/>
      </c>
      <c r="Z135" s="40" t="str">
        <f>IFERROR(#REF!/GAMSsternCa!Y135,"")</f>
        <v/>
      </c>
      <c r="AA135" s="40" t="str">
        <f>IFERROR(#REF!/GAMSsternCa!Z135,"")</f>
        <v/>
      </c>
      <c r="AB135" s="40" t="str">
        <f>IFERROR(#REF!/GAMSsternCa!AA135,"")</f>
        <v/>
      </c>
      <c r="AC135" s="40" t="str">
        <f>IFERROR(#REF!/GAMSsternCa!AB135,"")</f>
        <v/>
      </c>
      <c r="AD135" s="40" t="str">
        <f>IFERROR(#REF!/GAMSsternCa!AC135,"")</f>
        <v/>
      </c>
      <c r="AE135" s="40" t="str">
        <f>IFERROR(#REF!/GAMSsternCa!AD135,"")</f>
        <v/>
      </c>
      <c r="AF135" s="40" t="str">
        <f>IFERROR(#REF!/GAMSsternCa!AE135,"")</f>
        <v/>
      </c>
      <c r="AG135" s="40" t="str">
        <f>IFERROR(#REF!/GAMSsternCa!AF135,"")</f>
        <v/>
      </c>
      <c r="AH135" s="40" t="str">
        <f>IFERROR(#REF!/GAMSsternCa!AG135,"")</f>
        <v/>
      </c>
      <c r="AI135" s="40" t="str">
        <f>IFERROR(#REF!/GAMSsternCa!AH135,"")</f>
        <v/>
      </c>
      <c r="AJ135" s="40" t="str">
        <f>IFERROR(#REF!/GAMSsternCa!AI135,"")</f>
        <v/>
      </c>
      <c r="AK135" s="40" t="str">
        <f>IFERROR(#REF!/GAMSsternCa!AJ135,"")</f>
        <v/>
      </c>
      <c r="AL135" s="40" t="str">
        <f>IFERROR(#REF!/GAMSsternCa!AK135,"")</f>
        <v/>
      </c>
      <c r="AM135" s="40" t="str">
        <f>IFERROR(#REF!/GAMSsternCa!AL135,"")</f>
        <v/>
      </c>
      <c r="AN135" s="40" t="str">
        <f>IFERROR(#REF!/GAMSsternCa!AM135,"")</f>
        <v/>
      </c>
      <c r="AO135" s="40" t="str">
        <f>IFERROR(#REF!/GAMSsternCa!AN135,"")</f>
        <v/>
      </c>
      <c r="AP135" s="40" t="str">
        <f>IFERROR(#REF!/GAMSsternCa!AO135,"")</f>
        <v/>
      </c>
      <c r="AQ135" s="40" t="str">
        <f>IFERROR(#REF!/GAMSsternCa!AP135,"")</f>
        <v/>
      </c>
      <c r="AR135" s="40" t="str">
        <f>IFERROR(#REF!/GAMSsternCa!AQ135,"")</f>
        <v/>
      </c>
      <c r="AS135" s="40" t="str">
        <f>IFERROR(#REF!/GAMSsternCa!AR135,"")</f>
        <v/>
      </c>
      <c r="AT135" s="40" t="str">
        <f>IFERROR(#REF!/GAMSsternCa!AS135,"")</f>
        <v/>
      </c>
      <c r="AU135" s="40" t="str">
        <f>IFERROR(#REF!/GAMSsternCa!AT135,"")</f>
        <v/>
      </c>
      <c r="AV135" s="40" t="str">
        <f>IFERROR(#REF!/GAMSsternCa!AU135,"")</f>
        <v/>
      </c>
      <c r="AW135" s="40" t="str">
        <f>IFERROR(#REF!/GAMSsternCa!AV135,"")</f>
        <v/>
      </c>
      <c r="AX135" s="40" t="str">
        <f>IFERROR(#REF!/GAMSsternCa!AW135,"")</f>
        <v/>
      </c>
      <c r="AY135" s="40" t="str">
        <f>IFERROR(#REF!/GAMSsternCa!AX135,"")</f>
        <v/>
      </c>
      <c r="AZ135" s="40" t="str">
        <f>IFERROR(#REF!/GAMSsternCa!AY135,"")</f>
        <v/>
      </c>
      <c r="BA135" s="40" t="str">
        <f>IFERROR(#REF!/GAMSsternCa!AZ135,"")</f>
        <v/>
      </c>
      <c r="BB135" s="40" t="str">
        <f>IFERROR(#REF!/GAMSsternCa!BA135,"")</f>
        <v/>
      </c>
      <c r="BC135" s="40" t="str">
        <f>IFERROR(#REF!/GAMSsternCa!BB135,"")</f>
        <v/>
      </c>
      <c r="BD135" s="40" t="str">
        <f>IFERROR(#REF!/GAMSsternCa!BC135,"")</f>
        <v/>
      </c>
      <c r="BE135" s="40" t="str">
        <f>IFERROR(#REF!/GAMSsternCa!BD135,"")</f>
        <v/>
      </c>
      <c r="BF135" s="40" t="str">
        <f>IFERROR(#REF!/GAMSsternCa!BE135,"")</f>
        <v/>
      </c>
      <c r="BG135" s="40" t="str">
        <f>IFERROR(#REF!/GAMSsternCa!BF135,"")</f>
        <v/>
      </c>
      <c r="BH135" s="40" t="str">
        <f>IFERROR(#REF!/GAMSsternCa!BG135,"")</f>
        <v/>
      </c>
      <c r="BI135" s="40" t="str">
        <f>IFERROR(#REF!/GAMSsternCa!BH135,"")</f>
        <v/>
      </c>
      <c r="BJ135" s="40" t="str">
        <f>IFERROR(#REF!/GAMSsternCa!BI135,"")</f>
        <v/>
      </c>
    </row>
    <row r="136" spans="1:62" x14ac:dyDescent="0.15">
      <c r="A136" t="e">
        <f>#REF!</f>
        <v>#REF!</v>
      </c>
      <c r="B136" t="str">
        <f>GAMSbase!A136</f>
        <v>Emissions Control Rate (participants)</v>
      </c>
      <c r="C136" s="40" t="str">
        <f>IFERROR(#REF!/GAMSsternCa!B136,"")</f>
        <v/>
      </c>
      <c r="D136" s="40" t="str">
        <f>IFERROR(#REF!/GAMSsternCa!C136,"")</f>
        <v/>
      </c>
      <c r="E136" s="40" t="str">
        <f>IFERROR(#REF!/GAMSsternCa!D136,"")</f>
        <v/>
      </c>
      <c r="F136" s="40" t="str">
        <f>IFERROR(#REF!/GAMSsternCa!E136,"")</f>
        <v/>
      </c>
      <c r="G136" s="40" t="str">
        <f>IFERROR(#REF!/GAMSsternCa!F136,"")</f>
        <v/>
      </c>
      <c r="H136" s="40" t="str">
        <f>IFERROR(#REF!/GAMSsternCa!G136,"")</f>
        <v/>
      </c>
      <c r="I136" s="40" t="str">
        <f>IFERROR(#REF!/GAMSsternCa!H136,"")</f>
        <v/>
      </c>
      <c r="J136" s="40" t="str">
        <f>IFERROR(#REF!/GAMSsternCa!I136,"")</f>
        <v/>
      </c>
      <c r="K136" s="40" t="str">
        <f>IFERROR(#REF!/GAMSsternCa!J136,"")</f>
        <v/>
      </c>
      <c r="L136" s="40" t="str">
        <f>IFERROR(#REF!/GAMSsternCa!K136,"")</f>
        <v/>
      </c>
      <c r="M136" s="40" t="str">
        <f>IFERROR(#REF!/GAMSsternCa!L136,"")</f>
        <v/>
      </c>
      <c r="N136" s="40" t="str">
        <f>IFERROR(#REF!/GAMSsternCa!M136,"")</f>
        <v/>
      </c>
      <c r="O136" s="40" t="str">
        <f>IFERROR(#REF!/GAMSsternCa!N136,"")</f>
        <v/>
      </c>
      <c r="P136" s="40" t="str">
        <f>IFERROR(#REF!/GAMSsternCa!O136,"")</f>
        <v/>
      </c>
      <c r="Q136" s="40" t="str">
        <f>IFERROR(#REF!/GAMSsternCa!P136,"")</f>
        <v/>
      </c>
      <c r="R136" s="40" t="str">
        <f>IFERROR(#REF!/GAMSsternCa!Q136,"")</f>
        <v/>
      </c>
      <c r="S136" s="40" t="str">
        <f>IFERROR(#REF!/GAMSsternCa!R136,"")</f>
        <v/>
      </c>
      <c r="T136" s="40" t="str">
        <f>IFERROR(#REF!/GAMSsternCa!S136,"")</f>
        <v/>
      </c>
      <c r="U136" s="40" t="str">
        <f>IFERROR(#REF!/GAMSsternCa!T136,"")</f>
        <v/>
      </c>
      <c r="V136" s="40" t="str">
        <f>IFERROR(#REF!/GAMSsternCa!U136,"")</f>
        <v/>
      </c>
      <c r="W136" s="40" t="str">
        <f>IFERROR(#REF!/GAMSsternCa!V136,"")</f>
        <v/>
      </c>
      <c r="X136" s="40" t="str">
        <f>IFERROR(#REF!/GAMSsternCa!W136,"")</f>
        <v/>
      </c>
      <c r="Y136" s="40" t="str">
        <f>IFERROR(#REF!/GAMSsternCa!X136,"")</f>
        <v/>
      </c>
      <c r="Z136" s="40" t="str">
        <f>IFERROR(#REF!/GAMSsternCa!Y136,"")</f>
        <v/>
      </c>
      <c r="AA136" s="40" t="str">
        <f>IFERROR(#REF!/GAMSsternCa!Z136,"")</f>
        <v/>
      </c>
      <c r="AB136" s="40" t="str">
        <f>IFERROR(#REF!/GAMSsternCa!AA136,"")</f>
        <v/>
      </c>
      <c r="AC136" s="40" t="str">
        <f>IFERROR(#REF!/GAMSsternCa!AB136,"")</f>
        <v/>
      </c>
      <c r="AD136" s="40" t="str">
        <f>IFERROR(#REF!/GAMSsternCa!AC136,"")</f>
        <v/>
      </c>
      <c r="AE136" s="40" t="str">
        <f>IFERROR(#REF!/GAMSsternCa!AD136,"")</f>
        <v/>
      </c>
      <c r="AF136" s="40" t="str">
        <f>IFERROR(#REF!/GAMSsternCa!AE136,"")</f>
        <v/>
      </c>
      <c r="AG136" s="40" t="str">
        <f>IFERROR(#REF!/GAMSsternCa!AF136,"")</f>
        <v/>
      </c>
      <c r="AH136" s="40" t="str">
        <f>IFERROR(#REF!/GAMSsternCa!AG136,"")</f>
        <v/>
      </c>
      <c r="AI136" s="40" t="str">
        <f>IFERROR(#REF!/GAMSsternCa!AH136,"")</f>
        <v/>
      </c>
      <c r="AJ136" s="40" t="str">
        <f>IFERROR(#REF!/GAMSsternCa!AI136,"")</f>
        <v/>
      </c>
      <c r="AK136" s="40" t="str">
        <f>IFERROR(#REF!/GAMSsternCa!AJ136,"")</f>
        <v/>
      </c>
      <c r="AL136" s="40" t="str">
        <f>IFERROR(#REF!/GAMSsternCa!AK136,"")</f>
        <v/>
      </c>
      <c r="AM136" s="40" t="str">
        <f>IFERROR(#REF!/GAMSsternCa!AL136,"")</f>
        <v/>
      </c>
      <c r="AN136" s="40" t="str">
        <f>IFERROR(#REF!/GAMSsternCa!AM136,"")</f>
        <v/>
      </c>
      <c r="AO136" s="40" t="str">
        <f>IFERROR(#REF!/GAMSsternCa!AN136,"")</f>
        <v/>
      </c>
      <c r="AP136" s="40" t="str">
        <f>IFERROR(#REF!/GAMSsternCa!AO136,"")</f>
        <v/>
      </c>
      <c r="AQ136" s="40" t="str">
        <f>IFERROR(#REF!/GAMSsternCa!AP136,"")</f>
        <v/>
      </c>
      <c r="AR136" s="40" t="str">
        <f>IFERROR(#REF!/GAMSsternCa!AQ136,"")</f>
        <v/>
      </c>
      <c r="AS136" s="40" t="str">
        <f>IFERROR(#REF!/GAMSsternCa!AR136,"")</f>
        <v/>
      </c>
      <c r="AT136" s="40" t="str">
        <f>IFERROR(#REF!/GAMSsternCa!AS136,"")</f>
        <v/>
      </c>
      <c r="AU136" s="40" t="str">
        <f>IFERROR(#REF!/GAMSsternCa!AT136,"")</f>
        <v/>
      </c>
      <c r="AV136" s="40" t="str">
        <f>IFERROR(#REF!/GAMSsternCa!AU136,"")</f>
        <v/>
      </c>
      <c r="AW136" s="40" t="str">
        <f>IFERROR(#REF!/GAMSsternCa!AV136,"")</f>
        <v/>
      </c>
      <c r="AX136" s="40" t="str">
        <f>IFERROR(#REF!/GAMSsternCa!AW136,"")</f>
        <v/>
      </c>
      <c r="AY136" s="40" t="str">
        <f>IFERROR(#REF!/GAMSsternCa!AX136,"")</f>
        <v/>
      </c>
      <c r="AZ136" s="40" t="str">
        <f>IFERROR(#REF!/GAMSsternCa!AY136,"")</f>
        <v/>
      </c>
      <c r="BA136" s="40" t="str">
        <f>IFERROR(#REF!/GAMSsternCa!AZ136,"")</f>
        <v/>
      </c>
      <c r="BB136" s="40" t="str">
        <f>IFERROR(#REF!/GAMSsternCa!BA136,"")</f>
        <v/>
      </c>
      <c r="BC136" s="40" t="str">
        <f>IFERROR(#REF!/GAMSsternCa!BB136,"")</f>
        <v/>
      </c>
      <c r="BD136" s="40" t="str">
        <f>IFERROR(#REF!/GAMSsternCa!BC136,"")</f>
        <v/>
      </c>
      <c r="BE136" s="40" t="str">
        <f>IFERROR(#REF!/GAMSsternCa!BD136,"")</f>
        <v/>
      </c>
      <c r="BF136" s="40" t="str">
        <f>IFERROR(#REF!/GAMSsternCa!BE136,"")</f>
        <v/>
      </c>
      <c r="BG136" s="40" t="str">
        <f>IFERROR(#REF!/GAMSsternCa!BF136,"")</f>
        <v/>
      </c>
      <c r="BH136" s="40" t="str">
        <f>IFERROR(#REF!/GAMSsternCa!BG136,"")</f>
        <v/>
      </c>
      <c r="BI136" s="40" t="str">
        <f>IFERROR(#REF!/GAMSsternCa!BH136,"")</f>
        <v/>
      </c>
      <c r="BJ136" s="40" t="str">
        <f>IFERROR(#REF!/GAMSsternCa!BI136,"")</f>
        <v/>
      </c>
    </row>
    <row r="137" spans="1:62" x14ac:dyDescent="0.15">
      <c r="A137" t="e">
        <f>#REF!</f>
        <v>#REF!</v>
      </c>
      <c r="B137" t="str">
        <f>GAMSbase!A137</f>
        <v>Carbon Price (Global Average)</v>
      </c>
      <c r="C137" s="40" t="str">
        <f>IFERROR(#REF!/GAMSsternCa!B137,"")</f>
        <v/>
      </c>
      <c r="D137" s="40" t="str">
        <f>IFERROR(#REF!/GAMSsternCa!C137,"")</f>
        <v/>
      </c>
      <c r="E137" s="40" t="str">
        <f>IFERROR(#REF!/GAMSsternCa!D137,"")</f>
        <v/>
      </c>
      <c r="F137" s="40" t="str">
        <f>IFERROR(#REF!/GAMSsternCa!E137,"")</f>
        <v/>
      </c>
      <c r="G137" s="40" t="str">
        <f>IFERROR(#REF!/GAMSsternCa!F137,"")</f>
        <v/>
      </c>
      <c r="H137" s="40" t="str">
        <f>IFERROR(#REF!/GAMSsternCa!G137,"")</f>
        <v/>
      </c>
      <c r="I137" s="40" t="str">
        <f>IFERROR(#REF!/GAMSsternCa!H137,"")</f>
        <v/>
      </c>
      <c r="J137" s="40" t="str">
        <f>IFERROR(#REF!/GAMSsternCa!I137,"")</f>
        <v/>
      </c>
      <c r="K137" s="40" t="str">
        <f>IFERROR(#REF!/GAMSsternCa!J137,"")</f>
        <v/>
      </c>
      <c r="L137" s="40" t="str">
        <f>IFERROR(#REF!/GAMSsternCa!K137,"")</f>
        <v/>
      </c>
      <c r="M137" s="40" t="str">
        <f>IFERROR(#REF!/GAMSsternCa!L137,"")</f>
        <v/>
      </c>
      <c r="N137" s="40" t="str">
        <f>IFERROR(#REF!/GAMSsternCa!M137,"")</f>
        <v/>
      </c>
      <c r="O137" s="40" t="str">
        <f>IFERROR(#REF!/GAMSsternCa!N137,"")</f>
        <v/>
      </c>
      <c r="P137" s="40" t="str">
        <f>IFERROR(#REF!/GAMSsternCa!O137,"")</f>
        <v/>
      </c>
      <c r="Q137" s="40" t="str">
        <f>IFERROR(#REF!/GAMSsternCa!P137,"")</f>
        <v/>
      </c>
      <c r="R137" s="40" t="str">
        <f>IFERROR(#REF!/GAMSsternCa!Q137,"")</f>
        <v/>
      </c>
      <c r="S137" s="40" t="str">
        <f>IFERROR(#REF!/GAMSsternCa!R137,"")</f>
        <v/>
      </c>
      <c r="T137" s="40" t="str">
        <f>IFERROR(#REF!/GAMSsternCa!S137,"")</f>
        <v/>
      </c>
      <c r="U137" s="40" t="str">
        <f>IFERROR(#REF!/GAMSsternCa!T137,"")</f>
        <v/>
      </c>
      <c r="V137" s="40" t="str">
        <f>IFERROR(#REF!/GAMSsternCa!U137,"")</f>
        <v/>
      </c>
      <c r="W137" s="40" t="str">
        <f>IFERROR(#REF!/GAMSsternCa!V137,"")</f>
        <v/>
      </c>
      <c r="X137" s="40" t="str">
        <f>IFERROR(#REF!/GAMSsternCa!W137,"")</f>
        <v/>
      </c>
      <c r="Y137" s="40" t="str">
        <f>IFERROR(#REF!/GAMSsternCa!X137,"")</f>
        <v/>
      </c>
      <c r="Z137" s="40" t="str">
        <f>IFERROR(#REF!/GAMSsternCa!Y137,"")</f>
        <v/>
      </c>
      <c r="AA137" s="40" t="str">
        <f>IFERROR(#REF!/GAMSsternCa!Z137,"")</f>
        <v/>
      </c>
      <c r="AB137" s="40" t="str">
        <f>IFERROR(#REF!/GAMSsternCa!AA137,"")</f>
        <v/>
      </c>
      <c r="AC137" s="40" t="str">
        <f>IFERROR(#REF!/GAMSsternCa!AB137,"")</f>
        <v/>
      </c>
      <c r="AD137" s="40" t="str">
        <f>IFERROR(#REF!/GAMSsternCa!AC137,"")</f>
        <v/>
      </c>
      <c r="AE137" s="40" t="str">
        <f>IFERROR(#REF!/GAMSsternCa!AD137,"")</f>
        <v/>
      </c>
      <c r="AF137" s="40" t="str">
        <f>IFERROR(#REF!/GAMSsternCa!AE137,"")</f>
        <v/>
      </c>
      <c r="AG137" s="40" t="str">
        <f>IFERROR(#REF!/GAMSsternCa!AF137,"")</f>
        <v/>
      </c>
      <c r="AH137" s="40" t="str">
        <f>IFERROR(#REF!/GAMSsternCa!AG137,"")</f>
        <v/>
      </c>
      <c r="AI137" s="40" t="str">
        <f>IFERROR(#REF!/GAMSsternCa!AH137,"")</f>
        <v/>
      </c>
      <c r="AJ137" s="40" t="str">
        <f>IFERROR(#REF!/GAMSsternCa!AI137,"")</f>
        <v/>
      </c>
      <c r="AK137" s="40" t="str">
        <f>IFERROR(#REF!/GAMSsternCa!AJ137,"")</f>
        <v/>
      </c>
      <c r="AL137" s="40" t="str">
        <f>IFERROR(#REF!/GAMSsternCa!AK137,"")</f>
        <v/>
      </c>
      <c r="AM137" s="40" t="str">
        <f>IFERROR(#REF!/GAMSsternCa!AL137,"")</f>
        <v/>
      </c>
      <c r="AN137" s="40" t="str">
        <f>IFERROR(#REF!/GAMSsternCa!AM137,"")</f>
        <v/>
      </c>
      <c r="AO137" s="40" t="str">
        <f>IFERROR(#REF!/GAMSsternCa!AN137,"")</f>
        <v/>
      </c>
      <c r="AP137" s="40" t="str">
        <f>IFERROR(#REF!/GAMSsternCa!AO137,"")</f>
        <v/>
      </c>
      <c r="AQ137" s="40" t="str">
        <f>IFERROR(#REF!/GAMSsternCa!AP137,"")</f>
        <v/>
      </c>
      <c r="AR137" s="40" t="str">
        <f>IFERROR(#REF!/GAMSsternCa!AQ137,"")</f>
        <v/>
      </c>
      <c r="AS137" s="40" t="str">
        <f>IFERROR(#REF!/GAMSsternCa!AR137,"")</f>
        <v/>
      </c>
      <c r="AT137" s="40" t="str">
        <f>IFERROR(#REF!/GAMSsternCa!AS137,"")</f>
        <v/>
      </c>
      <c r="AU137" s="40" t="str">
        <f>IFERROR(#REF!/GAMSsternCa!AT137,"")</f>
        <v/>
      </c>
      <c r="AV137" s="40" t="str">
        <f>IFERROR(#REF!/GAMSsternCa!AU137,"")</f>
        <v/>
      </c>
      <c r="AW137" s="40" t="str">
        <f>IFERROR(#REF!/GAMSsternCa!AV137,"")</f>
        <v/>
      </c>
      <c r="AX137" s="40" t="str">
        <f>IFERROR(#REF!/GAMSsternCa!AW137,"")</f>
        <v/>
      </c>
      <c r="AY137" s="40" t="str">
        <f>IFERROR(#REF!/GAMSsternCa!AX137,"")</f>
        <v/>
      </c>
      <c r="AZ137" s="40" t="str">
        <f>IFERROR(#REF!/GAMSsternCa!AY137,"")</f>
        <v/>
      </c>
      <c r="BA137" s="40" t="str">
        <f>IFERROR(#REF!/GAMSsternCa!AZ137,"")</f>
        <v/>
      </c>
      <c r="BB137" s="40" t="str">
        <f>IFERROR(#REF!/GAMSsternCa!BA137,"")</f>
        <v/>
      </c>
      <c r="BC137" s="40" t="str">
        <f>IFERROR(#REF!/GAMSsternCa!BB137,"")</f>
        <v/>
      </c>
      <c r="BD137" s="40" t="str">
        <f>IFERROR(#REF!/GAMSsternCa!BC137,"")</f>
        <v/>
      </c>
      <c r="BE137" s="40" t="str">
        <f>IFERROR(#REF!/GAMSsternCa!BD137,"")</f>
        <v/>
      </c>
      <c r="BF137" s="40" t="str">
        <f>IFERROR(#REF!/GAMSsternCa!BE137,"")</f>
        <v/>
      </c>
      <c r="BG137" s="40" t="str">
        <f>IFERROR(#REF!/GAMSsternCa!BF137,"")</f>
        <v/>
      </c>
      <c r="BH137" s="40" t="str">
        <f>IFERROR(#REF!/GAMSsternCa!BG137,"")</f>
        <v/>
      </c>
      <c r="BI137" s="40" t="str">
        <f>IFERROR(#REF!/GAMSsternCa!BH137,"")</f>
        <v/>
      </c>
      <c r="BJ137" s="40" t="str">
        <f>IFERROR(#REF!/GAMSsternCa!BI137,"")</f>
        <v/>
      </c>
    </row>
    <row r="138" spans="1:62" x14ac:dyDescent="0.15">
      <c r="A138" t="e">
        <f>#REF!</f>
        <v>#REF!</v>
      </c>
      <c r="B138" t="str">
        <f>GAMSbase!A138</f>
        <v>Interest Rate (Real Rate of Return)</v>
      </c>
      <c r="C138" s="40" t="str">
        <f>IFERROR(#REF!/GAMSsternCa!B138,"")</f>
        <v/>
      </c>
      <c r="D138" s="40" t="str">
        <f>IFERROR(#REF!/GAMSsternCa!C138,"")</f>
        <v/>
      </c>
      <c r="E138" s="40" t="str">
        <f>IFERROR(#REF!/GAMSsternCa!D138,"")</f>
        <v/>
      </c>
      <c r="F138" s="40" t="str">
        <f>IFERROR(#REF!/GAMSsternCa!E138,"")</f>
        <v/>
      </c>
      <c r="G138" s="40" t="str">
        <f>IFERROR(#REF!/GAMSsternCa!F138,"")</f>
        <v/>
      </c>
      <c r="H138" s="40" t="str">
        <f>IFERROR(#REF!/GAMSsternCa!G138,"")</f>
        <v/>
      </c>
      <c r="I138" s="40" t="str">
        <f>IFERROR(#REF!/GAMSsternCa!H138,"")</f>
        <v/>
      </c>
      <c r="J138" s="40" t="str">
        <f>IFERROR(#REF!/GAMSsternCa!I138,"")</f>
        <v/>
      </c>
      <c r="K138" s="40" t="str">
        <f>IFERROR(#REF!/GAMSsternCa!J138,"")</f>
        <v/>
      </c>
      <c r="L138" s="40" t="str">
        <f>IFERROR(#REF!/GAMSsternCa!K138,"")</f>
        <v/>
      </c>
      <c r="M138" s="40" t="str">
        <f>IFERROR(#REF!/GAMSsternCa!L138,"")</f>
        <v/>
      </c>
      <c r="N138" s="40" t="str">
        <f>IFERROR(#REF!/GAMSsternCa!M138,"")</f>
        <v/>
      </c>
      <c r="O138" s="40" t="str">
        <f>IFERROR(#REF!/GAMSsternCa!N138,"")</f>
        <v/>
      </c>
      <c r="P138" s="40" t="str">
        <f>IFERROR(#REF!/GAMSsternCa!O138,"")</f>
        <v/>
      </c>
      <c r="Q138" s="40" t="str">
        <f>IFERROR(#REF!/GAMSsternCa!P138,"")</f>
        <v/>
      </c>
      <c r="R138" s="40" t="str">
        <f>IFERROR(#REF!/GAMSsternCa!Q138,"")</f>
        <v/>
      </c>
      <c r="S138" s="40" t="str">
        <f>IFERROR(#REF!/GAMSsternCa!R138,"")</f>
        <v/>
      </c>
      <c r="T138" s="40" t="str">
        <f>IFERROR(#REF!/GAMSsternCa!S138,"")</f>
        <v/>
      </c>
      <c r="U138" s="40" t="str">
        <f>IFERROR(#REF!/GAMSsternCa!T138,"")</f>
        <v/>
      </c>
      <c r="V138" s="40" t="str">
        <f>IFERROR(#REF!/GAMSsternCa!U138,"")</f>
        <v/>
      </c>
      <c r="W138" s="40" t="str">
        <f>IFERROR(#REF!/GAMSsternCa!V138,"")</f>
        <v/>
      </c>
      <c r="X138" s="40" t="str">
        <f>IFERROR(#REF!/GAMSsternCa!W138,"")</f>
        <v/>
      </c>
      <c r="Y138" s="40" t="str">
        <f>IFERROR(#REF!/GAMSsternCa!X138,"")</f>
        <v/>
      </c>
      <c r="Z138" s="40" t="str">
        <f>IFERROR(#REF!/GAMSsternCa!Y138,"")</f>
        <v/>
      </c>
      <c r="AA138" s="40" t="str">
        <f>IFERROR(#REF!/GAMSsternCa!Z138,"")</f>
        <v/>
      </c>
      <c r="AB138" s="40" t="str">
        <f>IFERROR(#REF!/GAMSsternCa!AA138,"")</f>
        <v/>
      </c>
      <c r="AC138" s="40" t="str">
        <f>IFERROR(#REF!/GAMSsternCa!AB138,"")</f>
        <v/>
      </c>
      <c r="AD138" s="40" t="str">
        <f>IFERROR(#REF!/GAMSsternCa!AC138,"")</f>
        <v/>
      </c>
      <c r="AE138" s="40" t="str">
        <f>IFERROR(#REF!/GAMSsternCa!AD138,"")</f>
        <v/>
      </c>
      <c r="AF138" s="40" t="str">
        <f>IFERROR(#REF!/GAMSsternCa!AE138,"")</f>
        <v/>
      </c>
      <c r="AG138" s="40" t="str">
        <f>IFERROR(#REF!/GAMSsternCa!AF138,"")</f>
        <v/>
      </c>
      <c r="AH138" s="40" t="str">
        <f>IFERROR(#REF!/GAMSsternCa!AG138,"")</f>
        <v/>
      </c>
      <c r="AI138" s="40" t="str">
        <f>IFERROR(#REF!/GAMSsternCa!AH138,"")</f>
        <v/>
      </c>
      <c r="AJ138" s="40" t="str">
        <f>IFERROR(#REF!/GAMSsternCa!AI138,"")</f>
        <v/>
      </c>
      <c r="AK138" s="40" t="str">
        <f>IFERROR(#REF!/GAMSsternCa!AJ138,"")</f>
        <v/>
      </c>
      <c r="AL138" s="40" t="str">
        <f>IFERROR(#REF!/GAMSsternCa!AK138,"")</f>
        <v/>
      </c>
      <c r="AM138" s="40" t="str">
        <f>IFERROR(#REF!/GAMSsternCa!AL138,"")</f>
        <v/>
      </c>
      <c r="AN138" s="40" t="str">
        <f>IFERROR(#REF!/GAMSsternCa!AM138,"")</f>
        <v/>
      </c>
      <c r="AO138" s="40" t="str">
        <f>IFERROR(#REF!/GAMSsternCa!AN138,"")</f>
        <v/>
      </c>
      <c r="AP138" s="40" t="str">
        <f>IFERROR(#REF!/GAMSsternCa!AO138,"")</f>
        <v/>
      </c>
      <c r="AQ138" s="40" t="str">
        <f>IFERROR(#REF!/GAMSsternCa!AP138,"")</f>
        <v/>
      </c>
      <c r="AR138" s="40" t="str">
        <f>IFERROR(#REF!/GAMSsternCa!AQ138,"")</f>
        <v/>
      </c>
      <c r="AS138" s="40" t="str">
        <f>IFERROR(#REF!/GAMSsternCa!AR138,"")</f>
        <v/>
      </c>
      <c r="AT138" s="40" t="str">
        <f>IFERROR(#REF!/GAMSsternCa!AS138,"")</f>
        <v/>
      </c>
      <c r="AU138" s="40" t="str">
        <f>IFERROR(#REF!/GAMSsternCa!AT138,"")</f>
        <v/>
      </c>
      <c r="AV138" s="40" t="str">
        <f>IFERROR(#REF!/GAMSsternCa!AU138,"")</f>
        <v/>
      </c>
      <c r="AW138" s="40" t="str">
        <f>IFERROR(#REF!/GAMSsternCa!AV138,"")</f>
        <v/>
      </c>
      <c r="AX138" s="40" t="str">
        <f>IFERROR(#REF!/GAMSsternCa!AW138,"")</f>
        <v/>
      </c>
      <c r="AY138" s="40" t="str">
        <f>IFERROR(#REF!/GAMSsternCa!AX138,"")</f>
        <v/>
      </c>
      <c r="AZ138" s="40" t="str">
        <f>IFERROR(#REF!/GAMSsternCa!AY138,"")</f>
        <v/>
      </c>
      <c r="BA138" s="40" t="str">
        <f>IFERROR(#REF!/GAMSsternCa!AZ138,"")</f>
        <v/>
      </c>
      <c r="BB138" s="40" t="str">
        <f>IFERROR(#REF!/GAMSsternCa!BA138,"")</f>
        <v/>
      </c>
      <c r="BC138" s="40" t="str">
        <f>IFERROR(#REF!/GAMSsternCa!BB138,"")</f>
        <v/>
      </c>
      <c r="BD138" s="40" t="str">
        <f>IFERROR(#REF!/GAMSsternCa!BC138,"")</f>
        <v/>
      </c>
      <c r="BE138" s="40" t="str">
        <f>IFERROR(#REF!/GAMSsternCa!BD138,"")</f>
        <v/>
      </c>
      <c r="BF138" s="40" t="str">
        <f>IFERROR(#REF!/GAMSsternCa!BE138,"")</f>
        <v/>
      </c>
      <c r="BG138" s="40" t="str">
        <f>IFERROR(#REF!/GAMSsternCa!BF138,"")</f>
        <v/>
      </c>
      <c r="BH138" s="40" t="str">
        <f>IFERROR(#REF!/GAMSsternCa!BG138,"")</f>
        <v/>
      </c>
      <c r="BI138" s="40" t="str">
        <f>IFERROR(#REF!/GAMSsternCa!BH138,"")</f>
        <v/>
      </c>
      <c r="BJ138" s="40" t="str">
        <f>IFERROR(#REF!/GAMSsternCa!BI138,"")</f>
        <v/>
      </c>
    </row>
    <row r="143" spans="1:62" x14ac:dyDescent="0.1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15">
      <c r="D145" s="1"/>
    </row>
    <row r="146" spans="4:4" x14ac:dyDescent="0.15">
      <c r="D146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3" sqref="C23"/>
    </sheetView>
  </sheetViews>
  <sheetFormatPr baseColWidth="10" defaultColWidth="8.83203125" defaultRowHeight="13" x14ac:dyDescent="0.15"/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15">
      <c r="A16" t="s">
        <v>226</v>
      </c>
      <c r="B16">
        <v>1.4999999999999999E-2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15">
      <c r="A19" t="s">
        <v>229</v>
      </c>
      <c r="B19">
        <v>1.45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0.2</v>
      </c>
      <c r="C47">
        <v>0.39042308199999998</v>
      </c>
      <c r="D47">
        <v>0.379051794</v>
      </c>
      <c r="E47">
        <v>0.43473126899999998</v>
      </c>
      <c r="F47">
        <v>0.42272216000000001</v>
      </c>
      <c r="G47">
        <v>0.41041677700000001</v>
      </c>
      <c r="H47">
        <v>0.70777654800000001</v>
      </c>
      <c r="I47">
        <v>0.69214823700000006</v>
      </c>
      <c r="J47">
        <v>0.84030690500000005</v>
      </c>
      <c r="K47">
        <v>0.83406435599999995</v>
      </c>
      <c r="L47">
        <v>0.93965885199999999</v>
      </c>
      <c r="M47">
        <v>0.93673108500000002</v>
      </c>
      <c r="N47">
        <v>0.93388126699999996</v>
      </c>
      <c r="O47">
        <v>0.93094420099999997</v>
      </c>
      <c r="P47">
        <v>0.92808804899999997</v>
      </c>
      <c r="Q47">
        <v>0.92515381200000002</v>
      </c>
      <c r="R47">
        <v>0.92230100699999995</v>
      </c>
      <c r="S47">
        <v>0.91937849699999996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866.30591914039996</v>
      </c>
      <c r="D87">
        <v>903.78065033159999</v>
      </c>
      <c r="E87">
        <v>940.86574352829996</v>
      </c>
      <c r="F87">
        <v>977.44621110610001</v>
      </c>
      <c r="G87">
        <v>1013.8367400151</v>
      </c>
      <c r="H87">
        <v>1050.2700759735001</v>
      </c>
      <c r="I87">
        <v>1084.2435432891</v>
      </c>
      <c r="J87">
        <v>1115.0372871699999</v>
      </c>
      <c r="K87">
        <v>1142.4477417738001</v>
      </c>
      <c r="L87">
        <v>1166.5035484737</v>
      </c>
      <c r="M87">
        <v>1186.5991106522999</v>
      </c>
      <c r="N87">
        <v>1202.5399772615001</v>
      </c>
      <c r="O87">
        <v>1215.0473023077</v>
      </c>
      <c r="P87">
        <v>1224.6839647653001</v>
      </c>
      <c r="Q87">
        <v>1232.0230932700999</v>
      </c>
      <c r="R87">
        <v>1237.5220385355001</v>
      </c>
      <c r="S87">
        <v>1241.6195963559001</v>
      </c>
      <c r="T87">
        <v>1244.6693378223999</v>
      </c>
      <c r="U87">
        <v>1246.8026021799999</v>
      </c>
      <c r="V87">
        <v>1246.1383699712001</v>
      </c>
      <c r="W87">
        <v>1244.4915826224001</v>
      </c>
      <c r="X87">
        <v>1241.9948827603</v>
      </c>
      <c r="Y87">
        <v>1238.8141569969</v>
      </c>
      <c r="Z87">
        <v>1235.0568872055001</v>
      </c>
      <c r="AA87">
        <v>1230.8372228812</v>
      </c>
      <c r="AB87">
        <v>1226.2431689078001</v>
      </c>
      <c r="AC87">
        <v>1223.4514506679</v>
      </c>
      <c r="AD87">
        <v>1221.8985490122</v>
      </c>
      <c r="AE87">
        <v>1221.4080569875</v>
      </c>
      <c r="AF87">
        <v>1221.8249277386001</v>
      </c>
      <c r="AG87">
        <v>1223.0129543782</v>
      </c>
      <c r="AH87">
        <v>1224.8525412606</v>
      </c>
      <c r="AI87">
        <v>1227.2387375503999</v>
      </c>
      <c r="AJ87">
        <v>1230.0795045478999</v>
      </c>
      <c r="AK87">
        <v>1233.2941899702</v>
      </c>
      <c r="AL87">
        <v>1236.8121846305</v>
      </c>
      <c r="AM87">
        <v>1240.5717396149</v>
      </c>
      <c r="AN87">
        <v>1244.5189238021001</v>
      </c>
      <c r="AO87">
        <v>1248.6067040784001</v>
      </c>
      <c r="AP87">
        <v>1252.7941317926</v>
      </c>
      <c r="AQ87">
        <v>1257.0456206679</v>
      </c>
      <c r="AR87">
        <v>1261.3303011180001</v>
      </c>
      <c r="AS87">
        <v>1265.62143515</v>
      </c>
      <c r="AT87">
        <v>1269.8958734467001</v>
      </c>
      <c r="AU87">
        <v>1274.1335296080999</v>
      </c>
      <c r="AV87">
        <v>1278.31683645</v>
      </c>
      <c r="AW87">
        <v>1282.4301259115</v>
      </c>
      <c r="AX87">
        <v>1286.458838213</v>
      </c>
      <c r="AY87">
        <v>1290.3883961510001</v>
      </c>
      <c r="AZ87">
        <v>1294.2024503231</v>
      </c>
      <c r="BA87">
        <v>1297.8799507575</v>
      </c>
      <c r="BB87">
        <v>1301.5772161769</v>
      </c>
      <c r="BC87">
        <v>1305.2375711666</v>
      </c>
      <c r="BD87">
        <v>1308.8232917324999</v>
      </c>
      <c r="BE87">
        <v>1312.3096434582001</v>
      </c>
      <c r="BF87">
        <v>1315.6808263096</v>
      </c>
      <c r="BG87">
        <v>1318.9271988338</v>
      </c>
      <c r="BH87">
        <v>1322.0433693739999</v>
      </c>
      <c r="BI87">
        <v>1325.0268789257</v>
      </c>
    </row>
    <row r="88" spans="1:61" x14ac:dyDescent="0.15">
      <c r="A88" t="s">
        <v>46</v>
      </c>
      <c r="B88">
        <v>389.85915492959998</v>
      </c>
      <c r="C88">
        <v>406.71639396260002</v>
      </c>
      <c r="D88">
        <v>424.31016447489998</v>
      </c>
      <c r="E88">
        <v>441.72100635129999</v>
      </c>
      <c r="F88">
        <v>458.89493479160001</v>
      </c>
      <c r="G88">
        <v>475.97969014789999</v>
      </c>
      <c r="H88">
        <v>493.08454271059998</v>
      </c>
      <c r="I88">
        <v>509.03452736579999</v>
      </c>
      <c r="J88">
        <v>523.49168411740004</v>
      </c>
      <c r="K88">
        <v>536.36044214729998</v>
      </c>
      <c r="L88">
        <v>547.65424810970001</v>
      </c>
      <c r="M88">
        <v>557.08878434379994</v>
      </c>
      <c r="N88">
        <v>564.57275927770002</v>
      </c>
      <c r="O88">
        <v>570.44474286750005</v>
      </c>
      <c r="P88">
        <v>574.96899754239996</v>
      </c>
      <c r="Q88">
        <v>578.41459777939997</v>
      </c>
      <c r="R88">
        <v>580.99626222330005</v>
      </c>
      <c r="S88">
        <v>582.91999828910002</v>
      </c>
      <c r="T88">
        <v>584.35180179450003</v>
      </c>
      <c r="U88">
        <v>585.35333435680002</v>
      </c>
      <c r="V88">
        <v>585.0414882494</v>
      </c>
      <c r="W88">
        <v>584.26834864900002</v>
      </c>
      <c r="X88">
        <v>583.09618908929997</v>
      </c>
      <c r="Y88">
        <v>581.6028906089</v>
      </c>
      <c r="Z88">
        <v>579.83891418099995</v>
      </c>
      <c r="AA88">
        <v>577.85785111790005</v>
      </c>
      <c r="AB88">
        <v>575.70101826660004</v>
      </c>
      <c r="AC88">
        <v>574.39035242629996</v>
      </c>
      <c r="AD88">
        <v>573.66129061610002</v>
      </c>
      <c r="AE88">
        <v>573.43101267019995</v>
      </c>
      <c r="AF88">
        <v>573.62672663779995</v>
      </c>
      <c r="AG88">
        <v>574.18448562360004</v>
      </c>
      <c r="AH88">
        <v>575.04814143689998</v>
      </c>
      <c r="AI88">
        <v>576.16842138519996</v>
      </c>
      <c r="AJ88">
        <v>577.50211481120004</v>
      </c>
      <c r="AK88">
        <v>579.0113567935</v>
      </c>
      <c r="AL88">
        <v>580.6629974791</v>
      </c>
      <c r="AM88">
        <v>582.42804676749995</v>
      </c>
      <c r="AN88">
        <v>584.28118488359996</v>
      </c>
      <c r="AO88">
        <v>586.20033055320005</v>
      </c>
      <c r="AP88">
        <v>588.16625905759997</v>
      </c>
      <c r="AQ88">
        <v>590.16226322440002</v>
      </c>
      <c r="AR88">
        <v>592.17385029019999</v>
      </c>
      <c r="AS88">
        <v>594.18846720659997</v>
      </c>
      <c r="AT88">
        <v>596.19524574959996</v>
      </c>
      <c r="AU88">
        <v>598.18475568459996</v>
      </c>
      <c r="AV88">
        <v>600.14874950700005</v>
      </c>
      <c r="AW88">
        <v>602.07987131990001</v>
      </c>
      <c r="AX88">
        <v>603.97128554599999</v>
      </c>
      <c r="AY88">
        <v>605.8161484277</v>
      </c>
      <c r="AZ88">
        <v>607.60678418919997</v>
      </c>
      <c r="BA88">
        <v>609.33331021480001</v>
      </c>
      <c r="BB88">
        <v>611.06911557599994</v>
      </c>
      <c r="BC88">
        <v>612.78759209700002</v>
      </c>
      <c r="BD88">
        <v>614.47102898239996</v>
      </c>
      <c r="BE88">
        <v>616.10781383009999</v>
      </c>
      <c r="BF88">
        <v>617.69052878390005</v>
      </c>
      <c r="BG88">
        <v>619.21464733979997</v>
      </c>
      <c r="BH88">
        <v>620.67763820380003</v>
      </c>
      <c r="BI88">
        <v>622.07834691350001</v>
      </c>
    </row>
    <row r="89" spans="1:61" x14ac:dyDescent="0.15">
      <c r="A89" t="s">
        <v>0</v>
      </c>
      <c r="B89">
        <v>1527</v>
      </c>
      <c r="C89">
        <v>1541.1078616667</v>
      </c>
      <c r="D89">
        <v>1557.7995841059001</v>
      </c>
      <c r="E89">
        <v>1577.1077384673999</v>
      </c>
      <c r="F89">
        <v>1598.8912246288</v>
      </c>
      <c r="G89">
        <v>1623.0045867213</v>
      </c>
      <c r="H89">
        <v>1649.3360022121001</v>
      </c>
      <c r="I89">
        <v>1677.7986977410001</v>
      </c>
      <c r="J89">
        <v>1708.0892092114</v>
      </c>
      <c r="K89">
        <v>1739.8531171976999</v>
      </c>
      <c r="L89">
        <v>1772.7325605659</v>
      </c>
      <c r="M89">
        <v>1806.3868109294001</v>
      </c>
      <c r="N89">
        <v>1840.4357598935001</v>
      </c>
      <c r="O89">
        <v>1874.4977074185999</v>
      </c>
      <c r="P89">
        <v>1908.2699997300999</v>
      </c>
      <c r="Q89">
        <v>1941.5118734212999</v>
      </c>
      <c r="R89">
        <v>1974.0428302543</v>
      </c>
      <c r="S89">
        <v>2005.7299879389</v>
      </c>
      <c r="T89">
        <v>2036.4845030423</v>
      </c>
      <c r="U89">
        <v>2066.2522730446999</v>
      </c>
      <c r="V89">
        <v>2094.9929614301</v>
      </c>
      <c r="W89">
        <v>2122.5023480240002</v>
      </c>
      <c r="X89">
        <v>2148.7442647052999</v>
      </c>
      <c r="Y89">
        <v>2173.6956915609999</v>
      </c>
      <c r="Z89">
        <v>2197.3491455005001</v>
      </c>
      <c r="AA89">
        <v>2219.7069062679002</v>
      </c>
      <c r="AB89">
        <v>2240.7812045812998</v>
      </c>
      <c r="AC89">
        <v>2260.5915151221002</v>
      </c>
      <c r="AD89">
        <v>2279.3480681865999</v>
      </c>
      <c r="AE89">
        <v>2297.2029198439</v>
      </c>
      <c r="AF89">
        <v>2314.2863931764</v>
      </c>
      <c r="AG89">
        <v>2330.7098454306001</v>
      </c>
      <c r="AH89">
        <v>2346.5681003981999</v>
      </c>
      <c r="AI89">
        <v>2361.9415853425999</v>
      </c>
      <c r="AJ89">
        <v>2376.8982076162001</v>
      </c>
      <c r="AK89">
        <v>2391.4950021708</v>
      </c>
      <c r="AL89">
        <v>2405.7795775274999</v>
      </c>
      <c r="AM89">
        <v>2419.7913844881</v>
      </c>
      <c r="AN89">
        <v>2433.5628289502001</v>
      </c>
      <c r="AO89">
        <v>2447.1202475417999</v>
      </c>
      <c r="AP89">
        <v>2460.484762475</v>
      </c>
      <c r="AQ89">
        <v>2473.6730298994999</v>
      </c>
      <c r="AR89">
        <v>2486.6978941542998</v>
      </c>
      <c r="AS89">
        <v>2499.5689584821998</v>
      </c>
      <c r="AT89">
        <v>2512.2930809514</v>
      </c>
      <c r="AU89">
        <v>2524.8748023493999</v>
      </c>
      <c r="AV89">
        <v>2537.3167103378</v>
      </c>
      <c r="AW89">
        <v>2549.6197408909002</v>
      </c>
      <c r="AX89">
        <v>2561.7834128575</v>
      </c>
      <c r="AY89">
        <v>2573.8059833498</v>
      </c>
      <c r="AZ89">
        <v>2585.6844977257001</v>
      </c>
      <c r="BA89">
        <v>2597.4146831076</v>
      </c>
      <c r="BB89">
        <v>2608.9905885527</v>
      </c>
      <c r="BC89">
        <v>2620.4202620075998</v>
      </c>
      <c r="BD89">
        <v>2631.7064352603002</v>
      </c>
      <c r="BE89">
        <v>2642.8484087249999</v>
      </c>
      <c r="BF89">
        <v>2653.8433346263</v>
      </c>
      <c r="BG89">
        <v>2664.6870909324002</v>
      </c>
      <c r="BH89">
        <v>2675.3748753346999</v>
      </c>
      <c r="BI89">
        <v>2685.9016070009998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10011.429187146899</v>
      </c>
      <c r="F90">
        <v>10011.993099142401</v>
      </c>
      <c r="G90">
        <v>10012.611279532999</v>
      </c>
      <c r="H90">
        <v>10013.289534693</v>
      </c>
      <c r="I90">
        <v>10014.033389480501</v>
      </c>
      <c r="J90">
        <v>10014.8481499559</v>
      </c>
      <c r="K90">
        <v>10015.738361728399</v>
      </c>
      <c r="L90">
        <v>10016.707682824301</v>
      </c>
      <c r="M90">
        <v>10017.7588753827</v>
      </c>
      <c r="N90">
        <v>10018.893848789599</v>
      </c>
      <c r="O90">
        <v>10020.1135615154</v>
      </c>
      <c r="P90">
        <v>10021.418017456899</v>
      </c>
      <c r="Q90">
        <v>10022.8064638753</v>
      </c>
      <c r="R90">
        <v>10024.2775463773</v>
      </c>
      <c r="S90">
        <v>10025.8294597811</v>
      </c>
      <c r="T90">
        <v>10027.4600673082</v>
      </c>
      <c r="U90">
        <v>10029.1670107931</v>
      </c>
      <c r="V90">
        <v>10030.9477976096</v>
      </c>
      <c r="W90">
        <v>10032.7998351315</v>
      </c>
      <c r="X90">
        <v>10034.720021057199</v>
      </c>
      <c r="Y90">
        <v>10036.7051637118</v>
      </c>
      <c r="Z90">
        <v>10038.752014948001</v>
      </c>
      <c r="AA90">
        <v>10040.8573090067</v>
      </c>
      <c r="AB90">
        <v>10043.017786930601</v>
      </c>
      <c r="AC90">
        <v>10045.2302214389</v>
      </c>
      <c r="AD90">
        <v>10047.491435026999</v>
      </c>
      <c r="AE90">
        <v>10049.798776838201</v>
      </c>
      <c r="AF90">
        <v>10052.1499770506</v>
      </c>
      <c r="AG90">
        <v>10054.543092416299</v>
      </c>
      <c r="AH90">
        <v>10056.976458736201</v>
      </c>
      <c r="AI90">
        <v>10059.448649432299</v>
      </c>
      <c r="AJ90">
        <v>10061.958439476501</v>
      </c>
      <c r="AK90">
        <v>10064.5047740222</v>
      </c>
      <c r="AL90">
        <v>10067.0867411664</v>
      </c>
      <c r="AM90">
        <v>10069.703548335099</v>
      </c>
      <c r="AN90">
        <v>10072.3545018487</v>
      </c>
      <c r="AO90">
        <v>10075.0389892767</v>
      </c>
      <c r="AP90">
        <v>10077.7564642367</v>
      </c>
      <c r="AQ90">
        <v>10080.506433336201</v>
      </c>
      <c r="AR90">
        <v>10083.288444989699</v>
      </c>
      <c r="AS90">
        <v>10086.1020798749</v>
      </c>
      <c r="AT90">
        <v>10088.946942819201</v>
      </c>
      <c r="AU90">
        <v>10091.822655928399</v>
      </c>
      <c r="AV90">
        <v>10094.728852787901</v>
      </c>
      <c r="AW90">
        <v>10097.665173575901</v>
      </c>
      <c r="AX90">
        <v>10100.631260931999</v>
      </c>
      <c r="AY90">
        <v>10103.6267564136</v>
      </c>
      <c r="AZ90">
        <v>10106.651297341699</v>
      </c>
      <c r="BA90">
        <v>10109.7045137732</v>
      </c>
      <c r="BB90">
        <v>10112.786025207501</v>
      </c>
      <c r="BC90">
        <v>10115.8954363954</v>
      </c>
      <c r="BD90">
        <v>10119.0323723406</v>
      </c>
      <c r="BE90">
        <v>10122.1964650031</v>
      </c>
      <c r="BF90">
        <v>10125.387344717999</v>
      </c>
      <c r="BG90">
        <v>10128.6046348257</v>
      </c>
      <c r="BH90">
        <v>10131.847948488799</v>
      </c>
      <c r="BI90">
        <v>10135.1168869945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135.9520874765</v>
      </c>
      <c r="D92">
        <v>186.99213289190001</v>
      </c>
      <c r="E92">
        <v>241.02067241590001</v>
      </c>
      <c r="F92">
        <v>297.64411916540001</v>
      </c>
      <c r="G92">
        <v>356.9226553693</v>
      </c>
      <c r="H92">
        <v>418.89083382780001</v>
      </c>
      <c r="I92">
        <v>480.89098893940002</v>
      </c>
      <c r="J92">
        <v>541.84611474979999</v>
      </c>
      <c r="K92">
        <v>601.15557709919995</v>
      </c>
      <c r="L92">
        <v>658.45605865269999</v>
      </c>
      <c r="M92">
        <v>712.77379206490002</v>
      </c>
      <c r="N92">
        <v>763.51196369440004</v>
      </c>
      <c r="O92">
        <v>810.991655111</v>
      </c>
      <c r="P92">
        <v>855.45763071700003</v>
      </c>
      <c r="Q92">
        <v>897.22913124800004</v>
      </c>
      <c r="R92">
        <v>936.57175738149999</v>
      </c>
      <c r="S92">
        <v>973.78169951680002</v>
      </c>
      <c r="T92">
        <v>1009.115214195</v>
      </c>
      <c r="U92">
        <v>1042.6421125049001</v>
      </c>
      <c r="V92">
        <v>1072.4344918699001</v>
      </c>
      <c r="W92">
        <v>1100.0972377346</v>
      </c>
      <c r="X92">
        <v>1125.7211277573999</v>
      </c>
      <c r="Y92">
        <v>1149.4437613268999</v>
      </c>
      <c r="Z92">
        <v>1171.3602285690999</v>
      </c>
      <c r="AA92">
        <v>1191.5823645572</v>
      </c>
      <c r="AB92">
        <v>1210.2060832103</v>
      </c>
      <c r="AC92">
        <v>1229.4235071308999</v>
      </c>
      <c r="AD92">
        <v>1248.8774898167001</v>
      </c>
      <c r="AE92">
        <v>1268.5404854116</v>
      </c>
      <c r="AF92">
        <v>1288.3850650287</v>
      </c>
      <c r="AG92">
        <v>1308.3840875450001</v>
      </c>
      <c r="AH92">
        <v>1328.5108383203001</v>
      </c>
      <c r="AI92">
        <v>1348.739144335</v>
      </c>
      <c r="AJ92">
        <v>1369.0434709178001</v>
      </c>
      <c r="AK92">
        <v>1389.3990032542999</v>
      </c>
      <c r="AL92">
        <v>1409.7817146666</v>
      </c>
      <c r="AM92">
        <v>1430.1684231812001</v>
      </c>
      <c r="AN92">
        <v>1450.5368368649999</v>
      </c>
      <c r="AO92">
        <v>1470.8655883775</v>
      </c>
      <c r="AP92">
        <v>1491.1342581581</v>
      </c>
      <c r="AQ92">
        <v>1511.3233852961</v>
      </c>
      <c r="AR92">
        <v>1531.4144630454</v>
      </c>
      <c r="AS92">
        <v>1551.3899134031999</v>
      </c>
      <c r="AT92">
        <v>1571.2330308035</v>
      </c>
      <c r="AU92">
        <v>1590.9278764242999</v>
      </c>
      <c r="AV92">
        <v>1610.4590920757</v>
      </c>
      <c r="AW92">
        <v>1629.8115760477999</v>
      </c>
      <c r="AX92">
        <v>1648.9699222075001</v>
      </c>
      <c r="AY92">
        <v>1667.9174457479</v>
      </c>
      <c r="AZ92">
        <v>1686.6344749264999</v>
      </c>
      <c r="BA92">
        <v>1705.0953129365</v>
      </c>
      <c r="BB92">
        <v>1723.4499438451001</v>
      </c>
      <c r="BC92">
        <v>1741.6493423653001</v>
      </c>
      <c r="BD92">
        <v>1759.6581392395001</v>
      </c>
      <c r="BE92">
        <v>1777.4505307805</v>
      </c>
      <c r="BF92">
        <v>1795.0074981985999</v>
      </c>
      <c r="BG92">
        <v>1812.3149002970999</v>
      </c>
      <c r="BH92">
        <v>1829.362155431</v>
      </c>
      <c r="BI92">
        <v>1846.1413243775</v>
      </c>
    </row>
    <row r="93" spans="1:61" x14ac:dyDescent="0.15">
      <c r="A93" t="s">
        <v>300</v>
      </c>
      <c r="B93">
        <v>1.4999999999999999E-2</v>
      </c>
      <c r="C93">
        <v>2.2658681199999999E-2</v>
      </c>
      <c r="D93">
        <v>3.1165355499999998E-2</v>
      </c>
      <c r="E93">
        <v>4.0170112100000002E-2</v>
      </c>
      <c r="F93">
        <v>4.9607353200000003E-2</v>
      </c>
      <c r="G93">
        <v>5.9487109199999999E-2</v>
      </c>
      <c r="H93">
        <v>6.9815138999999998E-2</v>
      </c>
      <c r="I93">
        <v>8.0148498200000001E-2</v>
      </c>
      <c r="J93">
        <v>9.0307685799999995E-2</v>
      </c>
      <c r="K93">
        <v>0.1001925962</v>
      </c>
      <c r="L93">
        <v>0.1097426764</v>
      </c>
      <c r="M93">
        <v>0.118795632</v>
      </c>
      <c r="N93">
        <v>0.1272519939</v>
      </c>
      <c r="O93">
        <v>0.13516527589999999</v>
      </c>
      <c r="P93">
        <v>0.14257627179999999</v>
      </c>
      <c r="Q93">
        <v>0.1495381885</v>
      </c>
      <c r="R93">
        <v>0.15609529289999999</v>
      </c>
      <c r="S93">
        <v>0.16229694989999999</v>
      </c>
      <c r="T93">
        <v>0.16818586899999999</v>
      </c>
      <c r="U93">
        <v>0.17377368539999999</v>
      </c>
      <c r="V93">
        <v>0.17873908199999999</v>
      </c>
      <c r="W93">
        <v>0.1833495396</v>
      </c>
      <c r="X93">
        <v>0.18762018799999999</v>
      </c>
      <c r="Y93">
        <v>0.1915739602</v>
      </c>
      <c r="Z93">
        <v>0.19522670480000001</v>
      </c>
      <c r="AA93">
        <v>0.1985970608</v>
      </c>
      <c r="AB93">
        <v>0.2017010139</v>
      </c>
      <c r="AC93">
        <v>0.20490391790000001</v>
      </c>
      <c r="AD93">
        <v>0.2081462483</v>
      </c>
      <c r="AE93">
        <v>0.21142341419999999</v>
      </c>
      <c r="AF93">
        <v>0.21473084419999999</v>
      </c>
      <c r="AG93">
        <v>0.21806401459999999</v>
      </c>
      <c r="AH93">
        <v>0.22141847310000001</v>
      </c>
      <c r="AI93">
        <v>0.22478985739999999</v>
      </c>
      <c r="AJ93">
        <v>0.22817391179999999</v>
      </c>
      <c r="AK93">
        <v>0.23156650049999999</v>
      </c>
      <c r="AL93">
        <v>0.23496361909999999</v>
      </c>
      <c r="AM93">
        <v>0.23836140389999999</v>
      </c>
      <c r="AN93">
        <v>0.24175613949999999</v>
      </c>
      <c r="AO93">
        <v>0.2451442647</v>
      </c>
      <c r="AP93">
        <v>0.24852237639999999</v>
      </c>
      <c r="AQ93">
        <v>0.25188723089999998</v>
      </c>
      <c r="AR93">
        <v>0.25523574380000003</v>
      </c>
      <c r="AS93">
        <v>0.25856498560000002</v>
      </c>
      <c r="AT93">
        <v>0.2618721718</v>
      </c>
      <c r="AU93">
        <v>0.2651546461</v>
      </c>
      <c r="AV93">
        <v>0.26840984870000001</v>
      </c>
      <c r="AW93">
        <v>0.27163526269999999</v>
      </c>
      <c r="AX93">
        <v>0.27482832039999999</v>
      </c>
      <c r="AY93">
        <v>0.27798624100000002</v>
      </c>
      <c r="AZ93">
        <v>0.28110574579999997</v>
      </c>
      <c r="BA93">
        <v>0.28418255219999999</v>
      </c>
      <c r="BB93">
        <v>0.28724165730000001</v>
      </c>
      <c r="BC93">
        <v>0.29027489039999999</v>
      </c>
      <c r="BD93">
        <v>0.2932763565</v>
      </c>
      <c r="BE93">
        <v>0.2962417551</v>
      </c>
      <c r="BF93">
        <v>0.29916791640000001</v>
      </c>
      <c r="BG93">
        <v>0.30205248340000002</v>
      </c>
      <c r="BH93">
        <v>0.30489369259999999</v>
      </c>
      <c r="BI93">
        <v>0.30769022070000002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</v>
      </c>
      <c r="C99">
        <v>0.92557250899999999</v>
      </c>
      <c r="D99">
        <v>1.0593100382</v>
      </c>
      <c r="E99">
        <v>1.1989695174999999</v>
      </c>
      <c r="F99">
        <v>1.3426507617000001</v>
      </c>
      <c r="G99">
        <v>1.4889736473999999</v>
      </c>
      <c r="H99">
        <v>1.6369303482999999</v>
      </c>
      <c r="I99">
        <v>1.7844574033</v>
      </c>
      <c r="J99">
        <v>1.9295806301</v>
      </c>
      <c r="K99">
        <v>2.0706547022000001</v>
      </c>
      <c r="L99">
        <v>2.2064050722999999</v>
      </c>
      <c r="M99">
        <v>2.3355639815</v>
      </c>
      <c r="N99">
        <v>2.4570472462000001</v>
      </c>
      <c r="O99">
        <v>2.5703139643999999</v>
      </c>
      <c r="P99">
        <v>2.6751909546000001</v>
      </c>
      <c r="Q99">
        <v>2.7718071609999999</v>
      </c>
      <c r="R99">
        <v>2.8604885799000002</v>
      </c>
      <c r="S99">
        <v>2.9417151826999999</v>
      </c>
      <c r="T99">
        <v>3.0160579335</v>
      </c>
      <c r="U99">
        <v>3.0816177122999999</v>
      </c>
      <c r="V99">
        <v>3.1383956947999998</v>
      </c>
      <c r="W99">
        <v>3.1871730723999998</v>
      </c>
      <c r="X99">
        <v>3.2286777388000001</v>
      </c>
      <c r="Y99">
        <v>3.2636058388000002</v>
      </c>
      <c r="Z99">
        <v>3.2926010539999999</v>
      </c>
      <c r="AA99">
        <v>3.3162650363999999</v>
      </c>
      <c r="AB99">
        <v>3.3351522717000002</v>
      </c>
      <c r="AC99">
        <v>3.3506950878000001</v>
      </c>
      <c r="AD99">
        <v>3.3638863362999998</v>
      </c>
      <c r="AE99">
        <v>3.3755067595999999</v>
      </c>
      <c r="AF99">
        <v>3.3861621959999999</v>
      </c>
      <c r="AG99">
        <v>3.3963150943999998</v>
      </c>
      <c r="AH99">
        <v>3.4063110953</v>
      </c>
      <c r="AI99">
        <v>3.4164013510000002</v>
      </c>
      <c r="AJ99">
        <v>3.4267611868999999</v>
      </c>
      <c r="AK99">
        <v>3.4375056316000001</v>
      </c>
      <c r="AL99">
        <v>3.4487022819000002</v>
      </c>
      <c r="AM99">
        <v>3.4603819058999998</v>
      </c>
      <c r="AN99">
        <v>3.4725471361000002</v>
      </c>
      <c r="AO99">
        <v>3.4851795537000001</v>
      </c>
      <c r="AP99">
        <v>3.4982454239999998</v>
      </c>
      <c r="AQ99">
        <v>3.5117003046000002</v>
      </c>
      <c r="AR99">
        <v>3.5254927115000001</v>
      </c>
      <c r="AS99">
        <v>3.5395670016</v>
      </c>
      <c r="AT99">
        <v>3.5538655984999998</v>
      </c>
      <c r="AU99">
        <v>3.5683306623000002</v>
      </c>
      <c r="AV99">
        <v>3.5829052772000001</v>
      </c>
      <c r="AW99">
        <v>3.5975341949000001</v>
      </c>
      <c r="AX99">
        <v>3.6121641285999999</v>
      </c>
      <c r="AY99">
        <v>3.6267435276</v>
      </c>
      <c r="AZ99">
        <v>3.6412216489000002</v>
      </c>
      <c r="BA99">
        <v>3.6555465501</v>
      </c>
      <c r="BB99">
        <v>3.6697385357000001</v>
      </c>
      <c r="BC99">
        <v>3.6837918350000001</v>
      </c>
      <c r="BD99">
        <v>3.6976862178999998</v>
      </c>
      <c r="BE99">
        <v>3.7113944543000001</v>
      </c>
      <c r="BF99">
        <v>3.7248870124</v>
      </c>
      <c r="BG99">
        <v>3.7381349260999999</v>
      </c>
      <c r="BH99">
        <v>3.7511114571999999</v>
      </c>
      <c r="BI99">
        <v>3.7637929738000002</v>
      </c>
    </row>
    <row r="100" spans="1:61" x14ac:dyDescent="0.15">
      <c r="A100" t="s">
        <v>305</v>
      </c>
      <c r="B100">
        <v>2.1423630968</v>
      </c>
      <c r="C100">
        <v>2.3994295946999999</v>
      </c>
      <c r="D100">
        <v>2.6565947555</v>
      </c>
      <c r="E100">
        <v>2.9020563275</v>
      </c>
      <c r="F100">
        <v>3.1361644004000002</v>
      </c>
      <c r="G100">
        <v>3.3615617059999998</v>
      </c>
      <c r="H100">
        <v>3.5801147518000001</v>
      </c>
      <c r="I100">
        <v>3.7796430085999999</v>
      </c>
      <c r="J100">
        <v>3.9581748007000002</v>
      </c>
      <c r="K100">
        <v>4.1163124346000002</v>
      </c>
      <c r="L100">
        <v>4.2555500159999999</v>
      </c>
      <c r="M100">
        <v>4.3741892765000001</v>
      </c>
      <c r="N100">
        <v>4.4723478232999998</v>
      </c>
      <c r="O100">
        <v>4.5540727939999996</v>
      </c>
      <c r="P100">
        <v>4.6223814837999999</v>
      </c>
      <c r="Q100">
        <v>4.6801367053999998</v>
      </c>
      <c r="R100">
        <v>4.729551399</v>
      </c>
      <c r="S100">
        <v>4.7726736557000002</v>
      </c>
      <c r="T100">
        <v>4.8111229587000004</v>
      </c>
      <c r="U100">
        <v>4.8205110414999996</v>
      </c>
      <c r="V100">
        <v>4.8175896075000004</v>
      </c>
      <c r="W100">
        <v>4.8103399663999999</v>
      </c>
      <c r="X100">
        <v>4.7993304430999997</v>
      </c>
      <c r="Y100">
        <v>4.7852725169000001</v>
      </c>
      <c r="Z100">
        <v>4.7686198502000003</v>
      </c>
      <c r="AA100">
        <v>4.7498572926999998</v>
      </c>
      <c r="AB100">
        <v>4.7293567497</v>
      </c>
      <c r="AC100">
        <v>4.7168614133000002</v>
      </c>
      <c r="AD100">
        <v>4.7098984979000003</v>
      </c>
      <c r="AE100">
        <v>4.7076973860000004</v>
      </c>
      <c r="AF100">
        <v>4.7095681745000002</v>
      </c>
      <c r="AG100">
        <v>4.7148961751999998</v>
      </c>
      <c r="AH100">
        <v>4.7231360566999996</v>
      </c>
      <c r="AI100">
        <v>4.7338058941999996</v>
      </c>
      <c r="AJ100">
        <v>4.7464813192999999</v>
      </c>
      <c r="AK100">
        <v>4.7607898999999998</v>
      </c>
      <c r="AL100">
        <v>4.7764058333000001</v>
      </c>
      <c r="AM100">
        <v>4.7930450007000003</v>
      </c>
      <c r="AN100">
        <v>4.8104604086</v>
      </c>
      <c r="AO100">
        <v>4.8284380163999998</v>
      </c>
      <c r="AP100">
        <v>4.8467929395000002</v>
      </c>
      <c r="AQ100">
        <v>4.8653660054000003</v>
      </c>
      <c r="AR100">
        <v>4.8840206263999999</v>
      </c>
      <c r="AS100">
        <v>4.9026399406000003</v>
      </c>
      <c r="AT100">
        <v>4.9211241558000003</v>
      </c>
      <c r="AU100">
        <v>4.9393879969999999</v>
      </c>
      <c r="AV100">
        <v>4.9573581151999999</v>
      </c>
      <c r="AW100">
        <v>4.9749702139999998</v>
      </c>
      <c r="AX100">
        <v>4.9921655001999996</v>
      </c>
      <c r="AY100">
        <v>5.0088857780999998</v>
      </c>
      <c r="AZ100">
        <v>5.0250659638000004</v>
      </c>
      <c r="BA100">
        <v>5.0406217637999999</v>
      </c>
      <c r="BB100">
        <v>5.0562167999999996</v>
      </c>
      <c r="BC100">
        <v>5.0716125712000002</v>
      </c>
      <c r="BD100">
        <v>5.0866526167000004</v>
      </c>
      <c r="BE100">
        <v>5.1012364113000004</v>
      </c>
      <c r="BF100">
        <v>5.1153016430999996</v>
      </c>
      <c r="BG100">
        <v>5.1288121204000001</v>
      </c>
      <c r="BH100">
        <v>5.1417494900999996</v>
      </c>
      <c r="BI100">
        <v>5.1541075495999999</v>
      </c>
    </row>
    <row r="101" spans="1:61" x14ac:dyDescent="0.15">
      <c r="A101" t="s">
        <v>306</v>
      </c>
      <c r="B101">
        <v>6.7999999999999996E-3</v>
      </c>
      <c r="C101">
        <v>2.6630000000000001E-2</v>
      </c>
      <c r="D101">
        <v>4.9103562699999999E-2</v>
      </c>
      <c r="E101">
        <v>7.4358724599999995E-2</v>
      </c>
      <c r="F101">
        <v>0.1024739944</v>
      </c>
      <c r="G101">
        <v>0.13347841360000001</v>
      </c>
      <c r="H101">
        <v>0.1673657945</v>
      </c>
      <c r="I101">
        <v>0.2041049083</v>
      </c>
      <c r="J101">
        <v>0.24361372070000001</v>
      </c>
      <c r="K101">
        <v>0.2857628934</v>
      </c>
      <c r="L101">
        <v>0.33038518859999999</v>
      </c>
      <c r="M101">
        <v>0.37728568569999998</v>
      </c>
      <c r="N101">
        <v>0.42624264309999998</v>
      </c>
      <c r="O101">
        <v>0.4770127582</v>
      </c>
      <c r="P101">
        <v>0.52934528839999995</v>
      </c>
      <c r="Q101">
        <v>0.58299142999999998</v>
      </c>
      <c r="R101">
        <v>0.63771182329999998</v>
      </c>
      <c r="S101">
        <v>0.69328124219999998</v>
      </c>
      <c r="T101">
        <v>0.7494920907</v>
      </c>
      <c r="U101">
        <v>0.80615623680000004</v>
      </c>
      <c r="V101">
        <v>0.86304277370000004</v>
      </c>
      <c r="W101">
        <v>0.91992659669999999</v>
      </c>
      <c r="X101">
        <v>0.97660775860000004</v>
      </c>
      <c r="Y101">
        <v>1.0329095080999999</v>
      </c>
      <c r="Z101">
        <v>1.0886769164000001</v>
      </c>
      <c r="AA101">
        <v>1.1437750198000001</v>
      </c>
      <c r="AB101">
        <v>1.1980872702000001</v>
      </c>
      <c r="AC101">
        <v>1.2515138953</v>
      </c>
      <c r="AD101">
        <v>1.3039934251</v>
      </c>
      <c r="AE101">
        <v>1.3554907479</v>
      </c>
      <c r="AF101">
        <v>1.4059911481</v>
      </c>
      <c r="AG101">
        <v>1.4554954243</v>
      </c>
      <c r="AH101">
        <v>1.5040159161</v>
      </c>
      <c r="AI101">
        <v>1.5515732955999999</v>
      </c>
      <c r="AJ101">
        <v>1.5981939970000001</v>
      </c>
      <c r="AK101">
        <v>1.6439081766999999</v>
      </c>
      <c r="AL101">
        <v>1.6887481130999999</v>
      </c>
      <c r="AM101">
        <v>1.7327469673</v>
      </c>
      <c r="AN101">
        <v>1.7759378407999999</v>
      </c>
      <c r="AO101">
        <v>1.8183530730999999</v>
      </c>
      <c r="AP101">
        <v>1.8600237352</v>
      </c>
      <c r="AQ101">
        <v>1.9009792774000001</v>
      </c>
      <c r="AR101">
        <v>1.9412473030999999</v>
      </c>
      <c r="AS101">
        <v>1.9808534383</v>
      </c>
      <c r="AT101">
        <v>2.0198212774000002</v>
      </c>
      <c r="AU101">
        <v>2.0581723853999998</v>
      </c>
      <c r="AV101">
        <v>2.0959263422999999</v>
      </c>
      <c r="AW101">
        <v>2.1331008157000002</v>
      </c>
      <c r="AX101">
        <v>2.1697116502</v>
      </c>
      <c r="AY101">
        <v>2.2057729621000002</v>
      </c>
      <c r="AZ101">
        <v>2.2412972262999999</v>
      </c>
      <c r="BA101">
        <v>2.2762953368000001</v>
      </c>
      <c r="BB101">
        <v>2.3107766172000002</v>
      </c>
      <c r="BC101">
        <v>2.3447506650999999</v>
      </c>
      <c r="BD101">
        <v>2.3782266943999999</v>
      </c>
      <c r="BE101">
        <v>2.4112131825000001</v>
      </c>
      <c r="BF101">
        <v>2.4437177143</v>
      </c>
      <c r="BG101">
        <v>2.4757469467000002</v>
      </c>
      <c r="BH101">
        <v>2.5073066462</v>
      </c>
      <c r="BI101">
        <v>2.5384017664999998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75.883048081799998</v>
      </c>
      <c r="D104">
        <v>89.652093836199995</v>
      </c>
      <c r="E104">
        <v>104.8908337925</v>
      </c>
      <c r="F104">
        <v>121.6107177099</v>
      </c>
      <c r="G104">
        <v>139.80050146990001</v>
      </c>
      <c r="H104">
        <v>159.45603655709999</v>
      </c>
      <c r="I104">
        <v>180.79207984109999</v>
      </c>
      <c r="J104">
        <v>203.5707524956</v>
      </c>
      <c r="K104">
        <v>227.95512141809999</v>
      </c>
      <c r="L104">
        <v>253.80983786260001</v>
      </c>
      <c r="M104">
        <v>281.2821817583</v>
      </c>
      <c r="N104">
        <v>310.22004558579999</v>
      </c>
      <c r="O104">
        <v>340.6437328829</v>
      </c>
      <c r="P104">
        <v>372.56441661470001</v>
      </c>
      <c r="Q104">
        <v>405.99123842080002</v>
      </c>
      <c r="R104">
        <v>440.9231048963</v>
      </c>
      <c r="S104">
        <v>477.35324250830001</v>
      </c>
      <c r="T104">
        <v>515.26180802379997</v>
      </c>
      <c r="U104">
        <v>554.98263941669995</v>
      </c>
      <c r="V104">
        <v>596.02947959959999</v>
      </c>
      <c r="W104">
        <v>638.48425083660004</v>
      </c>
      <c r="X104">
        <v>682.33025480779997</v>
      </c>
      <c r="Y104">
        <v>727.54232019469998</v>
      </c>
      <c r="Z104">
        <v>774.08162540880005</v>
      </c>
      <c r="AA104">
        <v>821.89706981339998</v>
      </c>
      <c r="AB104">
        <v>870.91748385289998</v>
      </c>
      <c r="AC104">
        <v>921.20592716500005</v>
      </c>
      <c r="AD104">
        <v>972.67801320449996</v>
      </c>
      <c r="AE104">
        <v>1025.2691088931001</v>
      </c>
      <c r="AF104">
        <v>1078.9146647990001</v>
      </c>
      <c r="AG104">
        <v>1133.5498642231</v>
      </c>
      <c r="AH104">
        <v>1189.109510342</v>
      </c>
      <c r="AI104">
        <v>1245.5280533304999</v>
      </c>
      <c r="AJ104">
        <v>1302.7396934643</v>
      </c>
      <c r="AK104">
        <v>1360.6785157008001</v>
      </c>
      <c r="AL104">
        <v>1419.2786412452999</v>
      </c>
      <c r="AM104">
        <v>1478.4743328796999</v>
      </c>
      <c r="AN104">
        <v>1538.2000442995</v>
      </c>
      <c r="AO104">
        <v>1598.3903238831001</v>
      </c>
      <c r="AP104">
        <v>1658.9795096142</v>
      </c>
      <c r="AQ104">
        <v>1719.9009913724999</v>
      </c>
      <c r="AR104">
        <v>1781.0857107415</v>
      </c>
      <c r="AS104">
        <v>1842.4593112831999</v>
      </c>
      <c r="AT104">
        <v>1903.9367893432</v>
      </c>
      <c r="AU104">
        <v>1965.4127824899001</v>
      </c>
      <c r="AV104">
        <v>2026.7436683096</v>
      </c>
      <c r="AW104">
        <v>2087.7150265772998</v>
      </c>
      <c r="AX104">
        <v>2147.9821399166999</v>
      </c>
      <c r="AY104">
        <v>2206.9601124527999</v>
      </c>
      <c r="AZ104">
        <v>2263.6178392143001</v>
      </c>
      <c r="BA104">
        <v>2339.9505579914999</v>
      </c>
      <c r="BB104">
        <v>2411.8095559582998</v>
      </c>
      <c r="BC104">
        <v>2480.3425901751998</v>
      </c>
      <c r="BD104">
        <v>2546.3538525549998</v>
      </c>
      <c r="BE104">
        <v>2610.4072499336999</v>
      </c>
      <c r="BF104">
        <v>2672.8973304149999</v>
      </c>
      <c r="BG104">
        <v>2734.0987163374998</v>
      </c>
      <c r="BH104">
        <v>2794.2009153414001</v>
      </c>
      <c r="BI104">
        <v>2853.3330099640002</v>
      </c>
    </row>
    <row r="105" spans="1:61" x14ac:dyDescent="0.15">
      <c r="A105" t="s">
        <v>310</v>
      </c>
      <c r="B105">
        <v>1.7087999999999999E-3</v>
      </c>
      <c r="C105">
        <v>2.2873475000000001E-3</v>
      </c>
      <c r="D105">
        <v>2.9961077999999999E-3</v>
      </c>
      <c r="E105">
        <v>3.8381995000000002E-3</v>
      </c>
      <c r="F105">
        <v>4.8132386000000003E-3</v>
      </c>
      <c r="G105">
        <v>5.9195035000000002E-3</v>
      </c>
      <c r="H105">
        <v>7.1543743999999999E-3</v>
      </c>
      <c r="I105">
        <v>8.5020496000000004E-3</v>
      </c>
      <c r="J105">
        <v>9.9411614000000006E-3</v>
      </c>
      <c r="K105">
        <v>1.1447921099999999E-2</v>
      </c>
      <c r="L105">
        <v>1.2998156300000001E-2</v>
      </c>
      <c r="M105">
        <v>1.45644738E-2</v>
      </c>
      <c r="N105">
        <v>1.6119006700000001E-2</v>
      </c>
      <c r="O105">
        <v>1.7639392E-2</v>
      </c>
      <c r="P105">
        <v>1.9108246499999999E-2</v>
      </c>
      <c r="Q105">
        <v>2.0513382899999998E-2</v>
      </c>
      <c r="R105">
        <v>2.18469944E-2</v>
      </c>
      <c r="S105">
        <v>2.3105347500000002E-2</v>
      </c>
      <c r="T105">
        <v>2.4287936600000001E-2</v>
      </c>
      <c r="U105">
        <v>2.5355301800000001E-2</v>
      </c>
      <c r="V105">
        <v>2.6298238500000001E-2</v>
      </c>
      <c r="W105">
        <v>2.7122052800000001E-2</v>
      </c>
      <c r="X105">
        <v>2.7833040999999999E-2</v>
      </c>
      <c r="Y105">
        <v>2.8438498600000001E-2</v>
      </c>
      <c r="Z105">
        <v>2.89460619E-2</v>
      </c>
      <c r="AA105">
        <v>2.93636288E-2</v>
      </c>
      <c r="AB105">
        <v>2.9699052600000001E-2</v>
      </c>
      <c r="AC105">
        <v>2.99765107E-2</v>
      </c>
      <c r="AD105">
        <v>3.0213002499999999E-2</v>
      </c>
      <c r="AE105">
        <v>3.0422102499999999E-2</v>
      </c>
      <c r="AF105">
        <v>3.0614472100000002E-2</v>
      </c>
      <c r="AG105">
        <v>3.0798333099999999E-2</v>
      </c>
      <c r="AH105">
        <v>3.0979890600000001E-2</v>
      </c>
      <c r="AI105">
        <v>3.1163701200000001E-2</v>
      </c>
      <c r="AJ105">
        <v>3.1352988300000002E-2</v>
      </c>
      <c r="AK105">
        <v>3.1549908100000003E-2</v>
      </c>
      <c r="AL105">
        <v>3.1755771600000003E-2</v>
      </c>
      <c r="AM105">
        <v>3.1971228599999998E-2</v>
      </c>
      <c r="AN105">
        <v>3.21964182E-2</v>
      </c>
      <c r="AO105">
        <v>3.2431092299999999E-2</v>
      </c>
      <c r="AP105">
        <v>3.2674715200000003E-2</v>
      </c>
      <c r="AQ105">
        <v>3.2926544199999998E-2</v>
      </c>
      <c r="AR105">
        <v>3.3185694000000002E-2</v>
      </c>
      <c r="AS105">
        <v>3.3451187299999997E-2</v>
      </c>
      <c r="AT105">
        <v>3.3721994999999998E-2</v>
      </c>
      <c r="AU105">
        <v>3.3997066499999999E-2</v>
      </c>
      <c r="AV105">
        <v>3.42753513E-2</v>
      </c>
      <c r="AW105">
        <v>3.4555813599999999E-2</v>
      </c>
      <c r="AX105">
        <v>3.4837438300000002E-2</v>
      </c>
      <c r="AY105">
        <v>3.5119227199999999E-2</v>
      </c>
      <c r="AZ105">
        <v>3.5400181900000001E-2</v>
      </c>
      <c r="BA105">
        <v>3.56792649E-2</v>
      </c>
      <c r="BB105">
        <v>3.5956839099999999E-2</v>
      </c>
      <c r="BC105">
        <v>3.6232760500000002E-2</v>
      </c>
      <c r="BD105">
        <v>3.6506598600000002E-2</v>
      </c>
      <c r="BE105">
        <v>3.6777778300000001E-2</v>
      </c>
      <c r="BF105">
        <v>3.7045671299999999E-2</v>
      </c>
      <c r="BG105">
        <v>3.7309652800000002E-2</v>
      </c>
      <c r="BH105">
        <v>3.7569135199999999E-2</v>
      </c>
      <c r="BI105">
        <v>3.7823587300000003E-2</v>
      </c>
    </row>
    <row r="106" spans="1:61" x14ac:dyDescent="0.15">
      <c r="A106" t="s">
        <v>311</v>
      </c>
      <c r="B106">
        <v>0.1086488991</v>
      </c>
      <c r="C106">
        <v>0.17357090289999999</v>
      </c>
      <c r="D106">
        <v>0.26860733860000002</v>
      </c>
      <c r="E106">
        <v>0.40259194619999999</v>
      </c>
      <c r="F106">
        <v>0.58534139480000003</v>
      </c>
      <c r="G106">
        <v>0.82754956270000002</v>
      </c>
      <c r="H106">
        <v>1.1408081821</v>
      </c>
      <c r="I106">
        <v>1.5371032227000001</v>
      </c>
      <c r="J106">
        <v>2.0237296986</v>
      </c>
      <c r="K106">
        <v>2.6096122424999999</v>
      </c>
      <c r="L106">
        <v>3.2990599497000002</v>
      </c>
      <c r="M106">
        <v>4.0967269745000001</v>
      </c>
      <c r="N106">
        <v>5.0004390009000002</v>
      </c>
      <c r="O106">
        <v>6.0087483531999997</v>
      </c>
      <c r="P106">
        <v>7.1190527241000003</v>
      </c>
      <c r="Q106">
        <v>8.3282537208999994</v>
      </c>
      <c r="R106">
        <v>9.6328446144999997</v>
      </c>
      <c r="S106">
        <v>11.0294125664</v>
      </c>
      <c r="T106">
        <v>12.514646112299999</v>
      </c>
      <c r="U106">
        <v>14.071752330200001</v>
      </c>
      <c r="V106">
        <v>15.6745254215</v>
      </c>
      <c r="W106">
        <v>17.3170035359</v>
      </c>
      <c r="X106">
        <v>18.991325986100001</v>
      </c>
      <c r="Y106">
        <v>20.690211253499999</v>
      </c>
      <c r="Z106">
        <v>22.4066146762</v>
      </c>
      <c r="AA106">
        <v>24.133880488999999</v>
      </c>
      <c r="AB106">
        <v>25.865424166</v>
      </c>
      <c r="AC106">
        <v>27.614539347499999</v>
      </c>
      <c r="AD106">
        <v>29.387523270300001</v>
      </c>
      <c r="AE106">
        <v>31.190841932000001</v>
      </c>
      <c r="AF106">
        <v>33.0304028981</v>
      </c>
      <c r="AG106">
        <v>34.911446313399999</v>
      </c>
      <c r="AH106">
        <v>36.838482531899999</v>
      </c>
      <c r="AI106">
        <v>38.815264054099998</v>
      </c>
      <c r="AJ106">
        <v>40.844782315099998</v>
      </c>
      <c r="AK106">
        <v>42.929282073499998</v>
      </c>
      <c r="AL106">
        <v>45.070288417999997</v>
      </c>
      <c r="AM106">
        <v>47.268640927600003</v>
      </c>
      <c r="AN106">
        <v>49.524531970600002</v>
      </c>
      <c r="AO106">
        <v>51.837544143800002</v>
      </c>
      <c r="AP106">
        <v>54.206682990399997</v>
      </c>
      <c r="AQ106">
        <v>56.630396026299998</v>
      </c>
      <c r="AR106">
        <v>59.106565300600003</v>
      </c>
      <c r="AS106">
        <v>61.632451463700001</v>
      </c>
      <c r="AT106">
        <v>64.2045469822</v>
      </c>
      <c r="AU106">
        <v>66.818269106100004</v>
      </c>
      <c r="AV106">
        <v>69.467351230399998</v>
      </c>
      <c r="AW106">
        <v>72.142691300500005</v>
      </c>
      <c r="AX106">
        <v>74.830195222100002</v>
      </c>
      <c r="AY106">
        <v>77.506733616899993</v>
      </c>
      <c r="AZ106">
        <v>80.132483278899997</v>
      </c>
      <c r="BA106">
        <v>83.487715925000003</v>
      </c>
      <c r="BB106">
        <v>86.721048039699994</v>
      </c>
      <c r="BC106">
        <v>89.869659021000004</v>
      </c>
      <c r="BD106">
        <v>92.958717954199997</v>
      </c>
      <c r="BE106">
        <v>96.004979067799994</v>
      </c>
      <c r="BF106">
        <v>99.019275900099998</v>
      </c>
      <c r="BG106">
        <v>102.00827376479999</v>
      </c>
      <c r="BH106">
        <v>104.9757120438</v>
      </c>
      <c r="BI106">
        <v>107.9232900761</v>
      </c>
    </row>
    <row r="107" spans="1:61" x14ac:dyDescent="0.15">
      <c r="A107" t="s">
        <v>312</v>
      </c>
      <c r="B107">
        <v>63.473337920100001</v>
      </c>
      <c r="C107">
        <v>75.709477179000004</v>
      </c>
      <c r="D107">
        <v>89.383486497600003</v>
      </c>
      <c r="E107">
        <v>104.4882418463</v>
      </c>
      <c r="F107">
        <v>121.02537631520001</v>
      </c>
      <c r="G107">
        <v>138.97295190720001</v>
      </c>
      <c r="H107">
        <v>158.315228375</v>
      </c>
      <c r="I107">
        <v>179.25497661840001</v>
      </c>
      <c r="J107">
        <v>201.54702279700001</v>
      </c>
      <c r="K107">
        <v>225.3455091756</v>
      </c>
      <c r="L107">
        <v>250.51077791290001</v>
      </c>
      <c r="M107">
        <v>277.18545478380003</v>
      </c>
      <c r="N107">
        <v>305.21960658479998</v>
      </c>
      <c r="O107">
        <v>334.63498452969998</v>
      </c>
      <c r="P107">
        <v>365.44536389059999</v>
      </c>
      <c r="Q107">
        <v>397.66298469980001</v>
      </c>
      <c r="R107">
        <v>431.2902602817</v>
      </c>
      <c r="S107">
        <v>466.32382994189999</v>
      </c>
      <c r="T107">
        <v>502.74716191149997</v>
      </c>
      <c r="U107">
        <v>540.9108870865</v>
      </c>
      <c r="V107">
        <v>580.3549541781</v>
      </c>
      <c r="W107">
        <v>621.16724730069996</v>
      </c>
      <c r="X107">
        <v>663.33892882170005</v>
      </c>
      <c r="Y107">
        <v>706.85210894119996</v>
      </c>
      <c r="Z107">
        <v>751.67501073259996</v>
      </c>
      <c r="AA107">
        <v>797.76318932449999</v>
      </c>
      <c r="AB107">
        <v>845.05205968689995</v>
      </c>
      <c r="AC107">
        <v>893.59138781750005</v>
      </c>
      <c r="AD107">
        <v>943.29048993419997</v>
      </c>
      <c r="AE107">
        <v>994.07826696100005</v>
      </c>
      <c r="AF107">
        <v>1045.8842619008999</v>
      </c>
      <c r="AG107">
        <v>1098.6384179098</v>
      </c>
      <c r="AH107">
        <v>1152.2710278100999</v>
      </c>
      <c r="AI107">
        <v>1206.7127892763001</v>
      </c>
      <c r="AJ107">
        <v>1261.8949111492</v>
      </c>
      <c r="AK107">
        <v>1317.7492336273001</v>
      </c>
      <c r="AL107">
        <v>1374.2083528272999</v>
      </c>
      <c r="AM107">
        <v>1431.2056919521001</v>
      </c>
      <c r="AN107">
        <v>1488.6755123288999</v>
      </c>
      <c r="AO107">
        <v>1546.5527797392999</v>
      </c>
      <c r="AP107">
        <v>1604.7728266238</v>
      </c>
      <c r="AQ107">
        <v>1663.2705953461</v>
      </c>
      <c r="AR107">
        <v>1721.9791454409001</v>
      </c>
      <c r="AS107">
        <v>1780.8268598193999</v>
      </c>
      <c r="AT107">
        <v>1839.7322423610001</v>
      </c>
      <c r="AU107">
        <v>1898.5945133837999</v>
      </c>
      <c r="AV107">
        <v>1957.2763170792</v>
      </c>
      <c r="AW107">
        <v>2015.5723352769</v>
      </c>
      <c r="AX107">
        <v>2073.1519446945999</v>
      </c>
      <c r="AY107">
        <v>2129.4533788358999</v>
      </c>
      <c r="AZ107">
        <v>2183.4853559355001</v>
      </c>
      <c r="BA107">
        <v>2256.4628420665999</v>
      </c>
      <c r="BB107">
        <v>2325.0885079186</v>
      </c>
      <c r="BC107">
        <v>2390.4729311542001</v>
      </c>
      <c r="BD107">
        <v>2453.3951346007998</v>
      </c>
      <c r="BE107">
        <v>2514.402270866</v>
      </c>
      <c r="BF107">
        <v>2573.8780545149002</v>
      </c>
      <c r="BG107">
        <v>2632.0904425726999</v>
      </c>
      <c r="BH107">
        <v>2689.2252032975998</v>
      </c>
      <c r="BI107">
        <v>2745.4097198878999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6.5242433000000004E-3</v>
      </c>
      <c r="C109">
        <v>8.0158547999999996E-3</v>
      </c>
      <c r="D109">
        <v>6.3223871500000001E-2</v>
      </c>
      <c r="E109">
        <v>0.1580332804</v>
      </c>
      <c r="F109">
        <v>0.3445425728</v>
      </c>
      <c r="G109">
        <v>0.60629365889999998</v>
      </c>
      <c r="H109">
        <v>0.44720511429999998</v>
      </c>
      <c r="I109">
        <v>0.83154193730000003</v>
      </c>
      <c r="J109">
        <v>0.93498052939999998</v>
      </c>
      <c r="K109">
        <v>1.384679617</v>
      </c>
      <c r="L109">
        <v>1.5748174416</v>
      </c>
      <c r="M109">
        <v>2.1377187438999998</v>
      </c>
      <c r="N109">
        <v>2.7155415701000001</v>
      </c>
      <c r="O109">
        <v>3.2948864728</v>
      </c>
      <c r="P109">
        <v>3.8509510949000001</v>
      </c>
      <c r="Q109">
        <v>4.3773496959999996</v>
      </c>
      <c r="R109">
        <v>4.8596559317999999</v>
      </c>
      <c r="S109">
        <v>5.2967165187000003</v>
      </c>
      <c r="T109">
        <v>4.8767770642999997</v>
      </c>
      <c r="U109">
        <v>5.3927421924000001</v>
      </c>
      <c r="V109">
        <v>5.7126803192000004</v>
      </c>
      <c r="W109">
        <v>5.9991790580000002</v>
      </c>
      <c r="X109">
        <v>6.2469486285000002</v>
      </c>
      <c r="Y109">
        <v>6.4610454116999998</v>
      </c>
      <c r="Z109">
        <v>6.6401530702000002</v>
      </c>
      <c r="AA109">
        <v>6.7868146467999999</v>
      </c>
      <c r="AB109">
        <v>6.6729377358999997</v>
      </c>
      <c r="AC109">
        <v>6.5862019447</v>
      </c>
      <c r="AD109">
        <v>6.4905397711999999</v>
      </c>
      <c r="AE109">
        <v>6.3867167040000004</v>
      </c>
      <c r="AF109">
        <v>6.2755115650000004</v>
      </c>
      <c r="AG109">
        <v>6.1577017438999997</v>
      </c>
      <c r="AH109">
        <v>6.0340528731000003</v>
      </c>
      <c r="AI109">
        <v>5.9053113771000003</v>
      </c>
      <c r="AJ109">
        <v>5.7721989596999999</v>
      </c>
      <c r="AK109">
        <v>5.6354084517</v>
      </c>
      <c r="AL109">
        <v>5.4956007305999997</v>
      </c>
      <c r="AM109">
        <v>5.3534023069999996</v>
      </c>
      <c r="AN109">
        <v>5.2094035039</v>
      </c>
      <c r="AO109">
        <v>5.0641569074000001</v>
      </c>
      <c r="AP109">
        <v>4.9181759848000004</v>
      </c>
      <c r="AQ109">
        <v>4.7719333795000001</v>
      </c>
      <c r="AR109">
        <v>4.6258583803000004</v>
      </c>
      <c r="AS109">
        <v>4.4803327604999996</v>
      </c>
      <c r="AT109">
        <v>4.3356834393000003</v>
      </c>
      <c r="AU109">
        <v>4.1921699023999999</v>
      </c>
      <c r="AV109">
        <v>4.0499618526000001</v>
      </c>
      <c r="AW109">
        <v>3.9091006062</v>
      </c>
      <c r="AX109">
        <v>3.7694319103999998</v>
      </c>
      <c r="AY109">
        <v>3.6304877907000002</v>
      </c>
      <c r="AZ109">
        <v>3.4912752554000002</v>
      </c>
      <c r="BA109">
        <v>3.3844098496999999</v>
      </c>
      <c r="BB109">
        <v>3.2718918904000001</v>
      </c>
      <c r="BC109">
        <v>3.1566848472000002</v>
      </c>
      <c r="BD109">
        <v>3.0407832814</v>
      </c>
      <c r="BE109">
        <v>2.9255347462999999</v>
      </c>
      <c r="BF109">
        <v>2.8118506959</v>
      </c>
      <c r="BG109">
        <v>2.7003462183</v>
      </c>
      <c r="BH109">
        <v>2.5914333966999998</v>
      </c>
      <c r="BI109">
        <v>2.4853841118000002</v>
      </c>
    </row>
    <row r="110" spans="1:61" x14ac:dyDescent="0.15">
      <c r="A110" t="s">
        <v>315</v>
      </c>
      <c r="B110">
        <v>63.466813676699999</v>
      </c>
      <c r="C110">
        <v>75.701461324199997</v>
      </c>
      <c r="D110">
        <v>89.320262626100003</v>
      </c>
      <c r="E110">
        <v>104.33020856589999</v>
      </c>
      <c r="F110">
        <v>120.6808337424</v>
      </c>
      <c r="G110">
        <v>138.36665824830001</v>
      </c>
      <c r="H110">
        <v>157.8680232607</v>
      </c>
      <c r="I110">
        <v>178.42343468109999</v>
      </c>
      <c r="J110">
        <v>200.6120422676</v>
      </c>
      <c r="K110">
        <v>223.96082955860001</v>
      </c>
      <c r="L110">
        <v>248.93596047130001</v>
      </c>
      <c r="M110">
        <v>275.04773603979999</v>
      </c>
      <c r="N110">
        <v>302.50406501470002</v>
      </c>
      <c r="O110">
        <v>331.34009805689999</v>
      </c>
      <c r="P110">
        <v>361.59441279560002</v>
      </c>
      <c r="Q110">
        <v>393.2856350038</v>
      </c>
      <c r="R110">
        <v>426.43060434990002</v>
      </c>
      <c r="S110">
        <v>461.02711342319998</v>
      </c>
      <c r="T110">
        <v>497.8703848472</v>
      </c>
      <c r="U110">
        <v>535.51814489410003</v>
      </c>
      <c r="V110">
        <v>574.64227385900006</v>
      </c>
      <c r="W110">
        <v>615.16806824269997</v>
      </c>
      <c r="X110">
        <v>657.09198019320002</v>
      </c>
      <c r="Y110">
        <v>700.3910635295</v>
      </c>
      <c r="Z110">
        <v>745.03485766239999</v>
      </c>
      <c r="AA110">
        <v>790.97637467760001</v>
      </c>
      <c r="AB110">
        <v>838.379121951</v>
      </c>
      <c r="AC110">
        <v>887.00518587279998</v>
      </c>
      <c r="AD110">
        <v>936.79995016299995</v>
      </c>
      <c r="AE110">
        <v>987.69155025709995</v>
      </c>
      <c r="AF110">
        <v>1039.6087503358999</v>
      </c>
      <c r="AG110">
        <v>1092.4807161659</v>
      </c>
      <c r="AH110">
        <v>1146.236974937</v>
      </c>
      <c r="AI110">
        <v>1200.8074778992</v>
      </c>
      <c r="AJ110">
        <v>1256.1227121894999</v>
      </c>
      <c r="AK110">
        <v>1312.1138251755999</v>
      </c>
      <c r="AL110">
        <v>1368.7127520966999</v>
      </c>
      <c r="AM110">
        <v>1425.8522896451</v>
      </c>
      <c r="AN110">
        <v>1483.466108825</v>
      </c>
      <c r="AO110">
        <v>1541.4886228319001</v>
      </c>
      <c r="AP110">
        <v>1599.8546506390001</v>
      </c>
      <c r="AQ110">
        <v>1658.4986619665999</v>
      </c>
      <c r="AR110">
        <v>1717.3532870607</v>
      </c>
      <c r="AS110">
        <v>1776.3465270588999</v>
      </c>
      <c r="AT110">
        <v>1835.3965589217</v>
      </c>
      <c r="AU110">
        <v>1894.4023434815001</v>
      </c>
      <c r="AV110">
        <v>1953.2263552265999</v>
      </c>
      <c r="AW110">
        <v>2011.6632346706001</v>
      </c>
      <c r="AX110">
        <v>2069.3825127842001</v>
      </c>
      <c r="AY110">
        <v>2125.8228910451999</v>
      </c>
      <c r="AZ110">
        <v>2179.9940806801001</v>
      </c>
      <c r="BA110">
        <v>2253.0784322168001</v>
      </c>
      <c r="BB110">
        <v>2321.8166160281999</v>
      </c>
      <c r="BC110">
        <v>2387.3162463069998</v>
      </c>
      <c r="BD110">
        <v>2450.3543513192999</v>
      </c>
      <c r="BE110">
        <v>2511.4767361197</v>
      </c>
      <c r="BF110">
        <v>2571.0662038189998</v>
      </c>
      <c r="BG110">
        <v>2629.3900963544002</v>
      </c>
      <c r="BH110">
        <v>2686.6337699009</v>
      </c>
      <c r="BI110">
        <v>2742.9243357761002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36.992070537799997</v>
      </c>
      <c r="C112">
        <v>40.062561298600002</v>
      </c>
      <c r="D112">
        <v>41.725725179000001</v>
      </c>
      <c r="E112">
        <v>43.205911156699997</v>
      </c>
      <c r="F112">
        <v>44.8147027447</v>
      </c>
      <c r="G112">
        <v>46.5164124458</v>
      </c>
      <c r="H112">
        <v>46.323588927800003</v>
      </c>
      <c r="I112">
        <v>45.3843584042</v>
      </c>
      <c r="J112">
        <v>44.039345922599999</v>
      </c>
      <c r="K112">
        <v>42.455631577399998</v>
      </c>
      <c r="L112">
        <v>40.180096939800002</v>
      </c>
      <c r="M112">
        <v>37.4846952802</v>
      </c>
      <c r="N112">
        <v>35.038884019900003</v>
      </c>
      <c r="O112">
        <v>32.783872732900001</v>
      </c>
      <c r="P112">
        <v>30.771999724099999</v>
      </c>
      <c r="Q112">
        <v>28.962121909</v>
      </c>
      <c r="R112">
        <v>27.375216315900001</v>
      </c>
      <c r="S112">
        <v>25.980842355899998</v>
      </c>
      <c r="T112">
        <v>24.641369355999998</v>
      </c>
      <c r="U112">
        <v>21.891330562499999</v>
      </c>
      <c r="V112">
        <v>20.320371677600001</v>
      </c>
      <c r="W112">
        <v>18.8178732925</v>
      </c>
      <c r="X112">
        <v>17.417784635299999</v>
      </c>
      <c r="Y112">
        <v>16.088633543699999</v>
      </c>
      <c r="Z112">
        <v>14.8424539159</v>
      </c>
      <c r="AA112">
        <v>13.667377563900001</v>
      </c>
      <c r="AB112">
        <v>14.100188856600001</v>
      </c>
      <c r="AC112">
        <v>14.2716390156</v>
      </c>
      <c r="AD112">
        <v>14.423291498499999</v>
      </c>
      <c r="AE112">
        <v>14.5551522779</v>
      </c>
      <c r="AF112">
        <v>14.667368511099999</v>
      </c>
      <c r="AG112">
        <v>14.7602018302</v>
      </c>
      <c r="AH112">
        <v>14.834008499399999</v>
      </c>
      <c r="AI112">
        <v>14.889223874000001</v>
      </c>
      <c r="AJ112">
        <v>14.926349608000001</v>
      </c>
      <c r="AK112">
        <v>14.945942646600001</v>
      </c>
      <c r="AL112">
        <v>14.9486055941</v>
      </c>
      <c r="AM112">
        <v>14.9349776419</v>
      </c>
      <c r="AN112">
        <v>14.905725992100001</v>
      </c>
      <c r="AO112">
        <v>14.861536989699999</v>
      </c>
      <c r="AP112">
        <v>14.803106662799999</v>
      </c>
      <c r="AQ112">
        <v>14.731129122</v>
      </c>
      <c r="AR112">
        <v>14.6462809353</v>
      </c>
      <c r="AS112">
        <v>14.549198264299999</v>
      </c>
      <c r="AT112">
        <v>14.440440478199999</v>
      </c>
      <c r="AU112">
        <v>14.3204310509</v>
      </c>
      <c r="AV112">
        <v>14.1893562365</v>
      </c>
      <c r="AW112">
        <v>14.046991394899999</v>
      </c>
      <c r="AX112">
        <v>13.8923978523</v>
      </c>
      <c r="AY112">
        <v>13.7233846677</v>
      </c>
      <c r="AZ112">
        <v>13.5355335281</v>
      </c>
      <c r="BA112">
        <v>13.4576530615</v>
      </c>
      <c r="BB112">
        <v>13.3438291385</v>
      </c>
      <c r="BC112">
        <v>13.204073982900001</v>
      </c>
      <c r="BD112">
        <v>13.045400769700001</v>
      </c>
      <c r="BE112">
        <v>12.8727839444</v>
      </c>
      <c r="BF112">
        <v>12.6897995654</v>
      </c>
      <c r="BG112">
        <v>12.4990573416</v>
      </c>
      <c r="BH112">
        <v>12.302494573500001</v>
      </c>
      <c r="BI112">
        <v>12.1015773405</v>
      </c>
    </row>
    <row r="113" spans="1:61" x14ac:dyDescent="0.15">
      <c r="A113" t="s">
        <v>317</v>
      </c>
      <c r="B113">
        <v>33.692070537799999</v>
      </c>
      <c r="C113">
        <v>37.422561298600002</v>
      </c>
      <c r="D113">
        <v>39.613725178999999</v>
      </c>
      <c r="E113">
        <v>41.516311156699999</v>
      </c>
      <c r="F113">
        <v>43.463022744699998</v>
      </c>
      <c r="G113">
        <v>45.435068445799999</v>
      </c>
      <c r="H113">
        <v>45.458513727800003</v>
      </c>
      <c r="I113">
        <v>44.692298244200003</v>
      </c>
      <c r="J113">
        <v>43.4856977946</v>
      </c>
      <c r="K113">
        <v>42.012713075000001</v>
      </c>
      <c r="L113">
        <v>39.825762137799998</v>
      </c>
      <c r="M113">
        <v>37.201227438700002</v>
      </c>
      <c r="N113">
        <v>34.812109746700003</v>
      </c>
      <c r="O113">
        <v>32.6024533143</v>
      </c>
      <c r="P113">
        <v>30.626864189300001</v>
      </c>
      <c r="Q113">
        <v>28.846013481100002</v>
      </c>
      <c r="R113">
        <v>27.282329573599998</v>
      </c>
      <c r="S113">
        <v>25.906532962099998</v>
      </c>
      <c r="T113">
        <v>24.581921840900002</v>
      </c>
      <c r="U113">
        <v>21.843772550400001</v>
      </c>
      <c r="V113">
        <v>20.282325268000001</v>
      </c>
      <c r="W113">
        <v>18.787436164799999</v>
      </c>
      <c r="X113">
        <v>17.3934349331</v>
      </c>
      <c r="Y113">
        <v>16.069153782000001</v>
      </c>
      <c r="Z113">
        <v>14.826870106499999</v>
      </c>
      <c r="AA113">
        <v>13.654910516399999</v>
      </c>
      <c r="AB113">
        <v>14.090215218599999</v>
      </c>
      <c r="AC113">
        <v>14.2636601052</v>
      </c>
      <c r="AD113">
        <v>14.4169083702</v>
      </c>
      <c r="AE113">
        <v>14.550045775199999</v>
      </c>
      <c r="AF113">
        <v>14.663283308900001</v>
      </c>
      <c r="AG113">
        <v>14.7569336685</v>
      </c>
      <c r="AH113">
        <v>14.831393970000001</v>
      </c>
      <c r="AI113">
        <v>14.887132250500001</v>
      </c>
      <c r="AJ113">
        <v>14.924676309200001</v>
      </c>
      <c r="AK113">
        <v>14.944604007500001</v>
      </c>
      <c r="AL113">
        <v>14.947534682900001</v>
      </c>
      <c r="AM113">
        <v>14.934120912999999</v>
      </c>
      <c r="AN113">
        <v>14.9050406089</v>
      </c>
      <c r="AO113">
        <v>14.8609886832</v>
      </c>
      <c r="AP113">
        <v>14.8026680175</v>
      </c>
      <c r="AQ113">
        <v>14.7307782058</v>
      </c>
      <c r="AR113">
        <v>14.6460002023</v>
      </c>
      <c r="AS113">
        <v>14.548973677899999</v>
      </c>
      <c r="AT113">
        <v>14.4402608091</v>
      </c>
      <c r="AU113">
        <v>14.3202873157</v>
      </c>
      <c r="AV113">
        <v>14.1892412483</v>
      </c>
      <c r="AW113">
        <v>14.0468994043</v>
      </c>
      <c r="AX113">
        <v>13.892324259800001</v>
      </c>
      <c r="AY113">
        <v>13.723325793800001</v>
      </c>
      <c r="AZ113">
        <v>13.535486428900001</v>
      </c>
      <c r="BA113">
        <v>13.4576153822</v>
      </c>
      <c r="BB113">
        <v>13.343798995</v>
      </c>
      <c r="BC113">
        <v>13.2040498681</v>
      </c>
      <c r="BD113">
        <v>13.045381477899999</v>
      </c>
      <c r="BE113">
        <v>12.872768511</v>
      </c>
      <c r="BF113">
        <v>12.689787218599999</v>
      </c>
      <c r="BG113">
        <v>12.4990474642</v>
      </c>
      <c r="BH113">
        <v>12.302486671600001</v>
      </c>
      <c r="BI113">
        <v>12.101571019</v>
      </c>
    </row>
    <row r="114" spans="1:61" x14ac:dyDescent="0.15">
      <c r="A114" t="s">
        <v>318</v>
      </c>
      <c r="B114">
        <v>0.52989961819999998</v>
      </c>
      <c r="C114">
        <v>0.49316101880000002</v>
      </c>
      <c r="D114">
        <v>0.44186056880000002</v>
      </c>
      <c r="E114">
        <v>0.39580494939999999</v>
      </c>
      <c r="F114">
        <v>0.35739467349999998</v>
      </c>
      <c r="G114">
        <v>0.32499932380000002</v>
      </c>
      <c r="H114">
        <v>0.28508493439999999</v>
      </c>
      <c r="I114">
        <v>0.24720274410000001</v>
      </c>
      <c r="J114">
        <v>0.2136146635</v>
      </c>
      <c r="K114">
        <v>0.18430256280000001</v>
      </c>
      <c r="L114">
        <v>0.15691181430000001</v>
      </c>
      <c r="M114">
        <v>0.13225589760000001</v>
      </c>
      <c r="N114">
        <v>0.1122174735</v>
      </c>
      <c r="O114">
        <v>9.5708360899999997E-2</v>
      </c>
      <c r="P114">
        <v>8.2205553799999997E-2</v>
      </c>
      <c r="Q114">
        <v>7.1050827600000005E-2</v>
      </c>
      <c r="R114">
        <v>6.18754818E-2</v>
      </c>
      <c r="S114">
        <v>5.4271199300000003E-2</v>
      </c>
      <c r="T114">
        <v>4.7707634200000001E-2</v>
      </c>
      <c r="U114">
        <v>3.9359379899999998E-2</v>
      </c>
      <c r="V114">
        <v>3.4029063900000003E-2</v>
      </c>
      <c r="W114">
        <v>2.9425058099999998E-2</v>
      </c>
      <c r="X114">
        <v>2.5491226299999999E-2</v>
      </c>
      <c r="Y114">
        <v>2.2086899100000001E-2</v>
      </c>
      <c r="Z114">
        <v>1.9154142900000001E-2</v>
      </c>
      <c r="AA114">
        <v>1.66138937E-2</v>
      </c>
      <c r="AB114">
        <v>1.6178588099999999E-2</v>
      </c>
      <c r="AC114">
        <v>1.54836825E-2</v>
      </c>
      <c r="AD114">
        <v>1.4821871299999999E-2</v>
      </c>
      <c r="AE114">
        <v>1.41914407E-2</v>
      </c>
      <c r="AF114">
        <v>1.3590772100000001E-2</v>
      </c>
      <c r="AG114">
        <v>1.3018336599999999E-2</v>
      </c>
      <c r="AH114">
        <v>1.2472689699999999E-2</v>
      </c>
      <c r="AI114">
        <v>1.19524664E-2</v>
      </c>
      <c r="AJ114">
        <v>1.1456376399999999E-2</v>
      </c>
      <c r="AK114">
        <v>1.0983199799999999E-2</v>
      </c>
      <c r="AL114">
        <v>1.0531782999999999E-2</v>
      </c>
      <c r="AM114">
        <v>1.0101035E-2</v>
      </c>
      <c r="AN114">
        <v>9.6899233999999997E-3</v>
      </c>
      <c r="AO114">
        <v>9.2974715999999992E-3</v>
      </c>
      <c r="AP114">
        <v>8.9227552000000002E-3</v>
      </c>
      <c r="AQ114">
        <v>8.5648990000000008E-3</v>
      </c>
      <c r="AR114">
        <v>8.2230742999999992E-3</v>
      </c>
      <c r="AS114">
        <v>7.8964966000000004E-3</v>
      </c>
      <c r="AT114">
        <v>7.5844223999999997E-3</v>
      </c>
      <c r="AU114">
        <v>7.2861473999999999E-3</v>
      </c>
      <c r="AV114">
        <v>7.0010044E-3</v>
      </c>
      <c r="AW114">
        <v>6.7283604999999998E-3</v>
      </c>
      <c r="AX114">
        <v>6.4676163000000004E-3</v>
      </c>
      <c r="AY114">
        <v>6.2182028999999998E-3</v>
      </c>
      <c r="AZ114">
        <v>5.9795810999999999E-3</v>
      </c>
      <c r="BA114">
        <v>5.7512392000000001E-3</v>
      </c>
      <c r="BB114">
        <v>5.5326917999999996E-3</v>
      </c>
      <c r="BC114">
        <v>5.3234783000000001E-3</v>
      </c>
      <c r="BD114">
        <v>5.1231612999999999E-3</v>
      </c>
      <c r="BE114">
        <v>4.9313257999999997E-3</v>
      </c>
      <c r="BF114">
        <v>4.7475775E-3</v>
      </c>
      <c r="BG114">
        <v>4.5715421000000001E-3</v>
      </c>
      <c r="BH114">
        <v>4.4028640000000003E-3</v>
      </c>
      <c r="BI114">
        <v>4.2412053000000002E-3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16.418178609800002</v>
      </c>
      <c r="C116">
        <v>19.3952902403</v>
      </c>
      <c r="D116">
        <v>22.675528253100001</v>
      </c>
      <c r="E116">
        <v>26.2701354322</v>
      </c>
      <c r="F116">
        <v>30.149981332100001</v>
      </c>
      <c r="G116">
        <v>34.3161989193</v>
      </c>
      <c r="H116">
        <v>39.090556633799999</v>
      </c>
      <c r="I116">
        <v>43.934234350600001</v>
      </c>
      <c r="J116">
        <v>49.299788135299998</v>
      </c>
      <c r="K116">
        <v>54.842210323000003</v>
      </c>
      <c r="L116">
        <v>60.909207615600003</v>
      </c>
      <c r="M116">
        <v>67.141454441600004</v>
      </c>
      <c r="N116">
        <v>73.711877386699996</v>
      </c>
      <c r="O116">
        <v>80.626946923399998</v>
      </c>
      <c r="P116">
        <v>87.899752527999993</v>
      </c>
      <c r="Q116">
        <v>95.530756864699995</v>
      </c>
      <c r="R116">
        <v>103.52235263990001</v>
      </c>
      <c r="S116">
        <v>111.8629397788</v>
      </c>
      <c r="T116">
        <v>121.1193076293</v>
      </c>
      <c r="U116">
        <v>130.2210078235</v>
      </c>
      <c r="V116">
        <v>139.7713073699</v>
      </c>
      <c r="W116">
        <v>149.68602135340001</v>
      </c>
      <c r="X116">
        <v>159.96117594020001</v>
      </c>
      <c r="Y116">
        <v>170.5797669239</v>
      </c>
      <c r="Z116">
        <v>181.51864653050001</v>
      </c>
      <c r="AA116">
        <v>192.73407773829999</v>
      </c>
      <c r="AB116">
        <v>204.42558387700001</v>
      </c>
      <c r="AC116">
        <v>216.419008719</v>
      </c>
      <c r="AD116">
        <v>228.71648715719999</v>
      </c>
      <c r="AE116">
        <v>241.3015193697</v>
      </c>
      <c r="AF116">
        <v>254.15744164700001</v>
      </c>
      <c r="AG116">
        <v>267.26748547739999</v>
      </c>
      <c r="AH116">
        <v>280.61483690540001</v>
      </c>
      <c r="AI116">
        <v>294.18268638059999</v>
      </c>
      <c r="AJ116">
        <v>307.95425785949999</v>
      </c>
      <c r="AK116">
        <v>321.91283763690001</v>
      </c>
      <c r="AL116">
        <v>336.041708519</v>
      </c>
      <c r="AM116">
        <v>350.32403544649998</v>
      </c>
      <c r="AN116">
        <v>364.74255524879999</v>
      </c>
      <c r="AO116">
        <v>379.27904796630003</v>
      </c>
      <c r="AP116">
        <v>393.91325652170002</v>
      </c>
      <c r="AQ116">
        <v>408.62089286330001</v>
      </c>
      <c r="AR116">
        <v>423.3700157998</v>
      </c>
      <c r="AS116">
        <v>438.11432014579998</v>
      </c>
      <c r="AT116">
        <v>452.7811746978</v>
      </c>
      <c r="AU116">
        <v>467.24947139220001</v>
      </c>
      <c r="AV116">
        <v>481.30974146369999</v>
      </c>
      <c r="AW116">
        <v>494.59144231369999</v>
      </c>
      <c r="AX116">
        <v>506.42957903169997</v>
      </c>
      <c r="AY116">
        <v>515.61815179710004</v>
      </c>
      <c r="AZ116">
        <v>563.04482878490001</v>
      </c>
      <c r="BA116">
        <v>581.92091957920002</v>
      </c>
      <c r="BB116">
        <v>599.67449023250003</v>
      </c>
      <c r="BC116">
        <v>616.59161328460004</v>
      </c>
      <c r="BD116">
        <v>632.87297815529996</v>
      </c>
      <c r="BE116">
        <v>648.65955436199999</v>
      </c>
      <c r="BF116">
        <v>664.05021158240004</v>
      </c>
      <c r="BG116">
        <v>679.11399839620003</v>
      </c>
      <c r="BH116">
        <v>693.89878825259996</v>
      </c>
      <c r="BI116">
        <v>708.43741122699998</v>
      </c>
    </row>
    <row r="117" spans="1:61" x14ac:dyDescent="0.15">
      <c r="A117" t="s">
        <v>321</v>
      </c>
      <c r="B117">
        <v>135</v>
      </c>
      <c r="C117">
        <v>161.80704304919999</v>
      </c>
      <c r="D117">
        <v>192.52189205170001</v>
      </c>
      <c r="E117">
        <v>227.05989330310001</v>
      </c>
      <c r="F117">
        <v>265.4272735577</v>
      </c>
      <c r="G117">
        <v>307.4820574236</v>
      </c>
      <c r="H117">
        <v>353.14607468460002</v>
      </c>
      <c r="I117">
        <v>403.9820088093</v>
      </c>
      <c r="J117">
        <v>458.21850813470002</v>
      </c>
      <c r="K117">
        <v>517.07238754510001</v>
      </c>
      <c r="L117">
        <v>579.5371257365</v>
      </c>
      <c r="M117">
        <v>646.75691545439997</v>
      </c>
      <c r="N117">
        <v>717.61076321480004</v>
      </c>
      <c r="O117">
        <v>792.30136650429995</v>
      </c>
      <c r="P117">
        <v>870.98076852429995</v>
      </c>
      <c r="Q117">
        <v>953.80419664609997</v>
      </c>
      <c r="R117">
        <v>1040.8656244009001</v>
      </c>
      <c r="S117">
        <v>1132.2325057521</v>
      </c>
      <c r="T117">
        <v>1227.8866712155</v>
      </c>
      <c r="U117">
        <v>1330.6513386324</v>
      </c>
      <c r="V117">
        <v>1436.8413480664999</v>
      </c>
      <c r="W117">
        <v>1547.2969844693</v>
      </c>
      <c r="X117">
        <v>1662.0935031264</v>
      </c>
      <c r="Y117">
        <v>1781.2554723623</v>
      </c>
      <c r="Z117">
        <v>1904.7123784948001</v>
      </c>
      <c r="AA117">
        <v>2032.3068450297001</v>
      </c>
      <c r="AB117">
        <v>2163.7272576130999</v>
      </c>
      <c r="AC117">
        <v>2299.7872277329002</v>
      </c>
      <c r="AD117">
        <v>2440.0964036992</v>
      </c>
      <c r="AE117">
        <v>2584.4349612062001</v>
      </c>
      <c r="AF117">
        <v>2732.5905970909998</v>
      </c>
      <c r="AG117">
        <v>2884.3546299115001</v>
      </c>
      <c r="AH117">
        <v>3039.5199928036</v>
      </c>
      <c r="AI117">
        <v>3197.8803450775999</v>
      </c>
      <c r="AJ117">
        <v>3359.2297968678999</v>
      </c>
      <c r="AK117">
        <v>3523.3628920499</v>
      </c>
      <c r="AL117">
        <v>3690.0747423112002</v>
      </c>
      <c r="AM117">
        <v>3859.1607771821</v>
      </c>
      <c r="AN117">
        <v>4030.4160245506</v>
      </c>
      <c r="AO117">
        <v>4203.6331345808003</v>
      </c>
      <c r="AP117">
        <v>4378.5985694700003</v>
      </c>
      <c r="AQ117">
        <v>4555.0849518948999</v>
      </c>
      <c r="AR117">
        <v>4732.8365775609</v>
      </c>
      <c r="AS117">
        <v>4911.5427496828997</v>
      </c>
      <c r="AT117">
        <v>5090.7884789891996</v>
      </c>
      <c r="AU117">
        <v>5269.9655624474999</v>
      </c>
      <c r="AV117">
        <v>5448.1093219308004</v>
      </c>
      <c r="AW117">
        <v>5623.6027808255003</v>
      </c>
      <c r="AX117">
        <v>5793.6384176181</v>
      </c>
      <c r="AY117">
        <v>5953.2334443776999</v>
      </c>
      <c r="AZ117">
        <v>6093.4155755561997</v>
      </c>
      <c r="BA117">
        <v>6413.3251071348004</v>
      </c>
      <c r="BB117">
        <v>6696.6089404079003</v>
      </c>
      <c r="BC117">
        <v>6952.6530643837996</v>
      </c>
      <c r="BD117">
        <v>7188.4301744108998</v>
      </c>
      <c r="BE117">
        <v>7409.0610244645004</v>
      </c>
      <c r="BF117">
        <v>7618.2742161463002</v>
      </c>
      <c r="BG117">
        <v>7818.7657998041996</v>
      </c>
      <c r="BH117">
        <v>8012.4730091071997</v>
      </c>
      <c r="BI117">
        <v>8200.7791284105006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15">
      <c r="A120" t="s">
        <v>324</v>
      </c>
      <c r="B120">
        <v>0.14129330400000001</v>
      </c>
      <c r="C120">
        <v>0.14069174000000001</v>
      </c>
      <c r="D120">
        <v>0.1397016613</v>
      </c>
      <c r="E120">
        <v>0.13858568190000001</v>
      </c>
      <c r="F120">
        <v>0.13745089129999999</v>
      </c>
      <c r="G120">
        <v>0.13639869199999999</v>
      </c>
      <c r="H120">
        <v>0.135458991</v>
      </c>
      <c r="I120">
        <v>0.13425752329999999</v>
      </c>
      <c r="J120">
        <v>0.133279701</v>
      </c>
      <c r="K120">
        <v>0.13225718110000001</v>
      </c>
      <c r="L120">
        <v>0.13138580429999999</v>
      </c>
      <c r="M120">
        <v>0.1304735249</v>
      </c>
      <c r="N120">
        <v>0.12968870930000001</v>
      </c>
      <c r="O120">
        <v>0.12898263739999999</v>
      </c>
      <c r="P120">
        <v>0.12832582419999999</v>
      </c>
      <c r="Q120">
        <v>0.12769640979999999</v>
      </c>
      <c r="R120">
        <v>0.1270835816</v>
      </c>
      <c r="S120">
        <v>0.1264810646</v>
      </c>
      <c r="T120">
        <v>0.12588990990000001</v>
      </c>
      <c r="U120">
        <v>0.1251227778</v>
      </c>
      <c r="V120">
        <v>0.1244457811</v>
      </c>
      <c r="W120">
        <v>0.123793478</v>
      </c>
      <c r="X120">
        <v>0.1231573772</v>
      </c>
      <c r="Y120">
        <v>0.122533067</v>
      </c>
      <c r="Z120">
        <v>0.1219210261</v>
      </c>
      <c r="AA120">
        <v>0.12132475049999999</v>
      </c>
      <c r="AB120">
        <v>0.1207523935</v>
      </c>
      <c r="AC120">
        <v>0.1201684116</v>
      </c>
      <c r="AD120">
        <v>0.11958683420000001</v>
      </c>
      <c r="AE120">
        <v>0.119012758</v>
      </c>
      <c r="AF120">
        <v>0.1184496499</v>
      </c>
      <c r="AG120">
        <v>0.1178998434</v>
      </c>
      <c r="AH120">
        <v>0.1173648648</v>
      </c>
      <c r="AI120">
        <v>0.1168456526</v>
      </c>
      <c r="AJ120">
        <v>0.116342713</v>
      </c>
      <c r="AK120">
        <v>0.11585623370000001</v>
      </c>
      <c r="AL120">
        <v>0.1153861702</v>
      </c>
      <c r="AM120">
        <v>0.1149323196</v>
      </c>
      <c r="AN120">
        <v>0.1144943873</v>
      </c>
      <c r="AO120">
        <v>0.11407206139999999</v>
      </c>
      <c r="AP120">
        <v>0.113665102</v>
      </c>
      <c r="AQ120">
        <v>0.11327347409999999</v>
      </c>
      <c r="AR120">
        <v>0.11289756250000001</v>
      </c>
      <c r="AS120">
        <v>0.1125385284</v>
      </c>
      <c r="AT120">
        <v>0.1121989333</v>
      </c>
      <c r="AU120">
        <v>0.1118838117</v>
      </c>
      <c r="AV120">
        <v>0.1116025881</v>
      </c>
      <c r="AW120">
        <v>0.11137246570000001</v>
      </c>
      <c r="AX120">
        <v>0.11122451830000001</v>
      </c>
      <c r="AY120">
        <v>0.11121486160000001</v>
      </c>
      <c r="AZ120">
        <v>0.1114457636</v>
      </c>
      <c r="BA120">
        <v>0.10945728709999999</v>
      </c>
      <c r="BB120">
        <v>0.10804615789999999</v>
      </c>
      <c r="BC120">
        <v>0.1070242928</v>
      </c>
      <c r="BD120">
        <v>0.1062688427</v>
      </c>
      <c r="BE120">
        <v>0.1056978978</v>
      </c>
      <c r="BF120">
        <v>0.1052560168</v>
      </c>
      <c r="BG120">
        <v>0.1049052543</v>
      </c>
      <c r="BH120">
        <v>0.1046194195</v>
      </c>
      <c r="BI120">
        <v>0.1043803143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47.048635066899998</v>
      </c>
      <c r="C123">
        <v>56.306171083800002</v>
      </c>
      <c r="D123">
        <v>66.644734373000006</v>
      </c>
      <c r="E123">
        <v>78.060073133700001</v>
      </c>
      <c r="F123">
        <v>90.5308524103</v>
      </c>
      <c r="G123">
        <v>104.05045932900001</v>
      </c>
      <c r="H123">
        <v>118.777466627</v>
      </c>
      <c r="I123">
        <v>134.4892003306</v>
      </c>
      <c r="J123">
        <v>151.31225413230001</v>
      </c>
      <c r="K123">
        <v>169.11861923559999</v>
      </c>
      <c r="L123">
        <v>188.02675285570001</v>
      </c>
      <c r="M123">
        <v>207.9062815982</v>
      </c>
      <c r="N123">
        <v>228.79218762799999</v>
      </c>
      <c r="O123">
        <v>250.71315113349999</v>
      </c>
      <c r="P123">
        <v>273.6946602676</v>
      </c>
      <c r="Q123">
        <v>297.75487813910001</v>
      </c>
      <c r="R123">
        <v>322.90825171</v>
      </c>
      <c r="S123">
        <v>349.16417364440002</v>
      </c>
      <c r="T123">
        <v>376.75107721789999</v>
      </c>
      <c r="U123">
        <v>405.2971370706</v>
      </c>
      <c r="V123">
        <v>434.87096648900001</v>
      </c>
      <c r="W123">
        <v>465.48204688930002</v>
      </c>
      <c r="X123">
        <v>497.13080425290002</v>
      </c>
      <c r="Y123">
        <v>529.81129660559998</v>
      </c>
      <c r="Z123">
        <v>563.51621113190004</v>
      </c>
      <c r="AA123">
        <v>598.24229693929999</v>
      </c>
      <c r="AB123">
        <v>633.95353807399999</v>
      </c>
      <c r="AC123">
        <v>670.58617715369996</v>
      </c>
      <c r="AD123">
        <v>708.08346300580001</v>
      </c>
      <c r="AE123">
        <v>746.39003088740003</v>
      </c>
      <c r="AF123">
        <v>785.45130868889999</v>
      </c>
      <c r="AG123">
        <v>825.21323068849995</v>
      </c>
      <c r="AH123">
        <v>865.6221380316</v>
      </c>
      <c r="AI123">
        <v>906.62479151859998</v>
      </c>
      <c r="AJ123">
        <v>948.16845433009996</v>
      </c>
      <c r="AK123">
        <v>990.20098753859997</v>
      </c>
      <c r="AL123">
        <v>1032.6710435778</v>
      </c>
      <c r="AM123">
        <v>1075.5282541986001</v>
      </c>
      <c r="AN123">
        <v>1118.7235535761999</v>
      </c>
      <c r="AO123">
        <v>1162.2095748656</v>
      </c>
      <c r="AP123">
        <v>1205.9413941173</v>
      </c>
      <c r="AQ123">
        <v>1249.8777691032999</v>
      </c>
      <c r="AR123">
        <v>1293.9832712609</v>
      </c>
      <c r="AS123">
        <v>1338.2322069131999</v>
      </c>
      <c r="AT123">
        <v>1382.6153842239</v>
      </c>
      <c r="AU123">
        <v>1427.1528720891999</v>
      </c>
      <c r="AV123">
        <v>1471.9166137628999</v>
      </c>
      <c r="AW123">
        <v>1517.0717923569</v>
      </c>
      <c r="AX123">
        <v>1562.9529337525</v>
      </c>
      <c r="AY123">
        <v>1610.2047392480999</v>
      </c>
      <c r="AZ123">
        <v>1616.9492518952</v>
      </c>
      <c r="BA123">
        <v>1671.1575126375999</v>
      </c>
      <c r="BB123">
        <v>1722.1421257958</v>
      </c>
      <c r="BC123">
        <v>1770.7246330224</v>
      </c>
      <c r="BD123">
        <v>1817.4813731639999</v>
      </c>
      <c r="BE123">
        <v>1862.8171817576001</v>
      </c>
      <c r="BF123">
        <v>1907.0159922365999</v>
      </c>
      <c r="BG123">
        <v>1950.2760979581999</v>
      </c>
      <c r="BH123">
        <v>1992.7349816484</v>
      </c>
      <c r="BI123">
        <v>2034.4869245492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6.8804672516999998</v>
      </c>
      <c r="C126">
        <v>7.7744205908000001</v>
      </c>
      <c r="D126">
        <v>8.7551481375000009</v>
      </c>
      <c r="E126">
        <v>9.8221951621999999</v>
      </c>
      <c r="F126">
        <v>10.9740360279</v>
      </c>
      <c r="G126">
        <v>12.2116980787</v>
      </c>
      <c r="H126">
        <v>13.5553099675</v>
      </c>
      <c r="I126">
        <v>14.9808045241</v>
      </c>
      <c r="J126">
        <v>16.504594766299999</v>
      </c>
      <c r="K126">
        <v>18.114522906000001</v>
      </c>
      <c r="L126">
        <v>19.825210268500001</v>
      </c>
      <c r="M126">
        <v>21.624428984800002</v>
      </c>
      <c r="N126">
        <v>23.517466767799998</v>
      </c>
      <c r="O126">
        <v>25.508556602300001</v>
      </c>
      <c r="P126">
        <v>27.601300967299998</v>
      </c>
      <c r="Q126">
        <v>29.798326530499999</v>
      </c>
      <c r="R126">
        <v>32.101708451599997</v>
      </c>
      <c r="S126">
        <v>34.512875635500002</v>
      </c>
      <c r="T126">
        <v>37.054683664099997</v>
      </c>
      <c r="U126">
        <v>39.690731575000001</v>
      </c>
      <c r="V126">
        <v>42.428133754900003</v>
      </c>
      <c r="W126">
        <v>45.2680465603</v>
      </c>
      <c r="X126">
        <v>48.210654272500001</v>
      </c>
      <c r="Y126">
        <v>51.255456249799998</v>
      </c>
      <c r="Z126">
        <v>54.401767074600002</v>
      </c>
      <c r="AA126">
        <v>57.6492495468</v>
      </c>
      <c r="AB126">
        <v>60.994375639399998</v>
      </c>
      <c r="AC126">
        <v>64.430938127999994</v>
      </c>
      <c r="AD126">
        <v>67.953401763000002</v>
      </c>
      <c r="AE126">
        <v>71.556358334999999</v>
      </c>
      <c r="AF126">
        <v>75.234468989199996</v>
      </c>
      <c r="AG126">
        <v>78.982437293700002</v>
      </c>
      <c r="AH126">
        <v>82.795000854400001</v>
      </c>
      <c r="AI126">
        <v>86.6669339794</v>
      </c>
      <c r="AJ126">
        <v>90.593057119700006</v>
      </c>
      <c r="AK126">
        <v>94.568247494900007</v>
      </c>
      <c r="AL126">
        <v>98.587458963800003</v>
      </c>
      <c r="AM126">
        <v>102.6457412046</v>
      </c>
      <c r="AN126">
        <v>106.73827161289999</v>
      </c>
      <c r="AO126">
        <v>110.8603940073</v>
      </c>
      <c r="AP126">
        <v>115.0076902684</v>
      </c>
      <c r="AQ126">
        <v>119.1760989564</v>
      </c>
      <c r="AR126">
        <v>123.3621188563</v>
      </c>
      <c r="AS126">
        <v>127.56318284220001</v>
      </c>
      <c r="AT126">
        <v>131.77830268260001</v>
      </c>
      <c r="AU126">
        <v>136.0092845357</v>
      </c>
      <c r="AV126">
        <v>140.26288302559999</v>
      </c>
      <c r="AW126">
        <v>144.5547414026</v>
      </c>
      <c r="AX126">
        <v>148.91664039560001</v>
      </c>
      <c r="AY126">
        <v>153.40991245629999</v>
      </c>
      <c r="AZ126">
        <v>154.0448040654</v>
      </c>
      <c r="BA126">
        <v>159.20228431909999</v>
      </c>
      <c r="BB126">
        <v>164.05318169360001</v>
      </c>
      <c r="BC126">
        <v>168.67574258240001</v>
      </c>
      <c r="BD126">
        <v>173.1248418724</v>
      </c>
      <c r="BE126">
        <v>177.43901078580001</v>
      </c>
      <c r="BF126">
        <v>181.64526132469999</v>
      </c>
      <c r="BG126">
        <v>185.7624476956</v>
      </c>
      <c r="BH126">
        <v>189.8036328487</v>
      </c>
      <c r="BI126">
        <v>193.77776657179999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0.2892699715</v>
      </c>
      <c r="C128">
        <v>0.33916901579999997</v>
      </c>
      <c r="D128">
        <v>0.38513847109999999</v>
      </c>
      <c r="E128">
        <v>0.42735674569999998</v>
      </c>
      <c r="F128">
        <v>0.46604670079999999</v>
      </c>
      <c r="G128">
        <v>0.50154920820000004</v>
      </c>
      <c r="H128">
        <v>0.53461847880000002</v>
      </c>
      <c r="I128">
        <v>0.56487221129999998</v>
      </c>
      <c r="J128">
        <v>0.59291126039999997</v>
      </c>
      <c r="K128">
        <v>0.61872485320000004</v>
      </c>
      <c r="L128">
        <v>0.64274085619999999</v>
      </c>
      <c r="M128">
        <v>0.6649564174</v>
      </c>
      <c r="N128">
        <v>0.68560853769999996</v>
      </c>
      <c r="O128">
        <v>0.70487891140000003</v>
      </c>
      <c r="P128">
        <v>0.7229134599</v>
      </c>
      <c r="Q128">
        <v>0.73982906069999999</v>
      </c>
      <c r="R128">
        <v>0.75572418539999997</v>
      </c>
      <c r="S128">
        <v>0.77068249079999995</v>
      </c>
      <c r="T128">
        <v>0.7848934139</v>
      </c>
      <c r="U128">
        <v>0.79821096250000001</v>
      </c>
      <c r="V128">
        <v>0.81074744570000001</v>
      </c>
      <c r="W128">
        <v>0.82257095260000002</v>
      </c>
      <c r="X128">
        <v>0.83373823290000004</v>
      </c>
      <c r="Y128">
        <v>0.844298251</v>
      </c>
      <c r="Z128">
        <v>0.85429524430000003</v>
      </c>
      <c r="AA128">
        <v>0.86377077349999998</v>
      </c>
      <c r="AB128">
        <v>0.87275449090000001</v>
      </c>
      <c r="AC128">
        <v>0.8812688568</v>
      </c>
      <c r="AD128">
        <v>0.88933858730000004</v>
      </c>
      <c r="AE128">
        <v>0.89698834039999997</v>
      </c>
      <c r="AF128">
        <v>0.90424215320000001</v>
      </c>
      <c r="AG128">
        <v>0.91112312770000004</v>
      </c>
      <c r="AH128">
        <v>0.91765326629999999</v>
      </c>
      <c r="AI128">
        <v>0.92385339899999996</v>
      </c>
      <c r="AJ128">
        <v>0.92974316489999997</v>
      </c>
      <c r="AK128">
        <v>0.93534102620000004</v>
      </c>
      <c r="AL128">
        <v>0.94066431189999999</v>
      </c>
      <c r="AM128">
        <v>0.94572927009999996</v>
      </c>
      <c r="AN128">
        <v>0.95055114080000003</v>
      </c>
      <c r="AO128">
        <v>0.95514423280000005</v>
      </c>
      <c r="AP128">
        <v>0.95952203059999996</v>
      </c>
      <c r="AQ128">
        <v>0.96369733229999999</v>
      </c>
      <c r="AR128">
        <v>0.96768244059999997</v>
      </c>
      <c r="AS128">
        <v>0.97148946290000004</v>
      </c>
      <c r="AT128">
        <v>0.97513076710000002</v>
      </c>
      <c r="AU128">
        <v>0.97861978110000003</v>
      </c>
      <c r="AV128">
        <v>0.98197230670000002</v>
      </c>
      <c r="AW128">
        <v>0.98520880460000004</v>
      </c>
      <c r="AX128">
        <v>0.9883584057</v>
      </c>
      <c r="AY128">
        <v>0.99146598620000004</v>
      </c>
      <c r="AZ128">
        <v>0.99189444739999999</v>
      </c>
      <c r="BA128">
        <v>0.99528261259999995</v>
      </c>
      <c r="BB128">
        <v>0.99832722470000002</v>
      </c>
      <c r="BC128">
        <v>1.0011094639</v>
      </c>
      <c r="BD128">
        <v>1.0036848277999999</v>
      </c>
      <c r="BE128">
        <v>1.0060920557999999</v>
      </c>
      <c r="BF128">
        <v>1.0083587303999999</v>
      </c>
      <c r="BG128">
        <v>1.0105048865999999</v>
      </c>
      <c r="BH128">
        <v>1.0125453874999999</v>
      </c>
      <c r="BI128">
        <v>1.0144915098</v>
      </c>
    </row>
    <row r="129" spans="1:61" x14ac:dyDescent="0.15">
      <c r="A129" t="s">
        <v>332</v>
      </c>
      <c r="B129">
        <v>2683.1858984114001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0.2586891898</v>
      </c>
      <c r="C131">
        <v>0.25620760679999999</v>
      </c>
      <c r="D131">
        <v>0.25386768450000002</v>
      </c>
      <c r="E131">
        <v>0.25179797679999999</v>
      </c>
      <c r="F131">
        <v>0.24983239169999999</v>
      </c>
      <c r="G131">
        <v>0.24800916170000001</v>
      </c>
      <c r="H131">
        <v>0.24761541840000001</v>
      </c>
      <c r="I131">
        <v>0.2462357842</v>
      </c>
      <c r="J131">
        <v>0.24574690320000001</v>
      </c>
      <c r="K131">
        <v>0.24487411670000001</v>
      </c>
      <c r="L131">
        <v>0.2446782197</v>
      </c>
      <c r="M131">
        <v>0.24410836969999999</v>
      </c>
      <c r="N131">
        <v>0.2436723532</v>
      </c>
      <c r="O131">
        <v>0.24333591800000001</v>
      </c>
      <c r="P131">
        <v>0.2430893549</v>
      </c>
      <c r="Q131">
        <v>0.24290426179999999</v>
      </c>
      <c r="R131">
        <v>0.2427648288</v>
      </c>
      <c r="S131">
        <v>0.24263852720000001</v>
      </c>
      <c r="T131">
        <v>0.24327477859999999</v>
      </c>
      <c r="U131">
        <v>0.24316824570000001</v>
      </c>
      <c r="V131">
        <v>0.243231857</v>
      </c>
      <c r="W131">
        <v>0.24332540829999999</v>
      </c>
      <c r="X131">
        <v>0.24343802810000001</v>
      </c>
      <c r="Y131">
        <v>0.2435493195</v>
      </c>
      <c r="Z131">
        <v>0.24363779050000001</v>
      </c>
      <c r="AA131">
        <v>0.24366603589999999</v>
      </c>
      <c r="AB131">
        <v>0.24383429710000001</v>
      </c>
      <c r="AC131">
        <v>0.24398843680000001</v>
      </c>
      <c r="AD131">
        <v>0.24414656200000001</v>
      </c>
      <c r="AE131">
        <v>0.24430857919999999</v>
      </c>
      <c r="AF131">
        <v>0.24447412700000001</v>
      </c>
      <c r="AG131">
        <v>0.24464274890000001</v>
      </c>
      <c r="AH131">
        <v>0.24481398090000001</v>
      </c>
      <c r="AI131">
        <v>0.24498738710000001</v>
      </c>
      <c r="AJ131">
        <v>0.24516255849999999</v>
      </c>
      <c r="AK131">
        <v>0.2453391097</v>
      </c>
      <c r="AL131">
        <v>0.2455166053</v>
      </c>
      <c r="AM131">
        <v>0.24569447899999999</v>
      </c>
      <c r="AN131">
        <v>0.24587184910000001</v>
      </c>
      <c r="AO131">
        <v>0.2460472574</v>
      </c>
      <c r="AP131">
        <v>0.24621815259999999</v>
      </c>
      <c r="AQ131">
        <v>0.2463799955</v>
      </c>
      <c r="AR131">
        <v>0.2465247069</v>
      </c>
      <c r="AS131">
        <v>0.2466378679</v>
      </c>
      <c r="AT131">
        <v>0.2466939215</v>
      </c>
      <c r="AU131">
        <v>0.246647431</v>
      </c>
      <c r="AV131">
        <v>0.2464178001</v>
      </c>
      <c r="AW131">
        <v>0.2458619484</v>
      </c>
      <c r="AX131">
        <v>0.24472497269999999</v>
      </c>
      <c r="AY131">
        <v>0.24254991040000001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14.941808096100001</v>
      </c>
      <c r="C132">
        <v>10.134164868199999</v>
      </c>
      <c r="D132">
        <v>35.813674955800003</v>
      </c>
      <c r="E132">
        <v>54.653995910699997</v>
      </c>
      <c r="F132">
        <v>85.423518868000002</v>
      </c>
      <c r="G132">
        <v>117.0705409121</v>
      </c>
      <c r="H132">
        <v>63.722283717800003</v>
      </c>
      <c r="I132">
        <v>90.835515444999999</v>
      </c>
      <c r="J132">
        <v>81.894988705599999</v>
      </c>
      <c r="K132">
        <v>100.66421538279999</v>
      </c>
      <c r="L132">
        <v>96.591805709599996</v>
      </c>
      <c r="M132">
        <v>112.6652591567</v>
      </c>
      <c r="N132">
        <v>126.29416398639999</v>
      </c>
      <c r="O132">
        <v>137.8326190855</v>
      </c>
      <c r="P132">
        <v>147.19561307149999</v>
      </c>
      <c r="Q132">
        <v>154.75672951019999</v>
      </c>
      <c r="R132">
        <v>160.5732618081</v>
      </c>
      <c r="S132">
        <v>164.96731771450001</v>
      </c>
      <c r="T132">
        <v>144.02156453629999</v>
      </c>
      <c r="U132">
        <v>149.48680529009999</v>
      </c>
      <c r="V132">
        <v>151.19572102629999</v>
      </c>
      <c r="W132">
        <v>152.29820479399999</v>
      </c>
      <c r="X132">
        <v>152.78873107960001</v>
      </c>
      <c r="Y132">
        <v>152.81460639669999</v>
      </c>
      <c r="Z132">
        <v>152.4063863335</v>
      </c>
      <c r="AA132">
        <v>151.6427993513</v>
      </c>
      <c r="AB132">
        <v>147.33806696240001</v>
      </c>
      <c r="AC132">
        <v>143.65461528840001</v>
      </c>
      <c r="AD132">
        <v>140.06324990620001</v>
      </c>
      <c r="AE132">
        <v>136.5616686585</v>
      </c>
      <c r="AF132">
        <v>133.14762694199999</v>
      </c>
      <c r="AG132">
        <v>129.81893626850001</v>
      </c>
      <c r="AH132">
        <v>126.5734628618</v>
      </c>
      <c r="AI132">
        <v>123.40912629020001</v>
      </c>
      <c r="AJ132">
        <v>120.323898133</v>
      </c>
      <c r="AK132">
        <v>117.3158006797</v>
      </c>
      <c r="AL132">
        <v>114.3829056627</v>
      </c>
      <c r="AM132">
        <v>111.5233330211</v>
      </c>
      <c r="AN132">
        <v>108.7352496956</v>
      </c>
      <c r="AO132">
        <v>106.0168684532</v>
      </c>
      <c r="AP132">
        <v>103.36644674190001</v>
      </c>
      <c r="AQ132">
        <v>100.7822855733</v>
      </c>
      <c r="AR132">
        <v>98.262728433999996</v>
      </c>
      <c r="AS132">
        <v>95.806160223099994</v>
      </c>
      <c r="AT132">
        <v>93.411006217500002</v>
      </c>
      <c r="AU132">
        <v>91.075731062100004</v>
      </c>
      <c r="AV132">
        <v>88.7988377856</v>
      </c>
      <c r="AW132">
        <v>86.578866840900005</v>
      </c>
      <c r="AX132">
        <v>84.414395169900004</v>
      </c>
      <c r="AY132">
        <v>82.304035290599998</v>
      </c>
      <c r="AZ132">
        <v>80.246434408400006</v>
      </c>
      <c r="BA132">
        <v>78.240273548199994</v>
      </c>
      <c r="BB132">
        <v>76.284266709500002</v>
      </c>
      <c r="BC132">
        <v>74.377160041699995</v>
      </c>
      <c r="BD132">
        <v>72.517731040699999</v>
      </c>
      <c r="BE132">
        <v>70.704787764700001</v>
      </c>
      <c r="BF132">
        <v>68.937168070599995</v>
      </c>
      <c r="BG132">
        <v>67.213738868799993</v>
      </c>
      <c r="BH132">
        <v>65.533395397099994</v>
      </c>
      <c r="BI132">
        <v>63.895060512100002</v>
      </c>
    </row>
    <row r="133" spans="1:61" x14ac:dyDescent="0.15">
      <c r="A133" t="s">
        <v>343</v>
      </c>
      <c r="B133">
        <v>14.941808096100001</v>
      </c>
      <c r="C133">
        <v>10.134164868199999</v>
      </c>
      <c r="D133">
        <v>35.813674955800003</v>
      </c>
      <c r="E133">
        <v>54.653995910699997</v>
      </c>
      <c r="F133">
        <v>85.423518868000002</v>
      </c>
      <c r="G133">
        <v>117.0705409121</v>
      </c>
      <c r="H133">
        <v>63.722283717800003</v>
      </c>
      <c r="I133">
        <v>90.835515444999999</v>
      </c>
      <c r="J133">
        <v>81.894988705599999</v>
      </c>
      <c r="K133">
        <v>100.66421538279999</v>
      </c>
      <c r="L133">
        <v>96.591805709599996</v>
      </c>
      <c r="M133">
        <v>112.6652591567</v>
      </c>
      <c r="N133">
        <v>126.29416398639999</v>
      </c>
      <c r="O133">
        <v>137.8326190855</v>
      </c>
      <c r="P133">
        <v>147.19561307149999</v>
      </c>
      <c r="Q133">
        <v>154.75672951019999</v>
      </c>
      <c r="R133">
        <v>160.5732618081</v>
      </c>
      <c r="S133">
        <v>164.96731771450001</v>
      </c>
      <c r="T133">
        <v>144.02156453629999</v>
      </c>
      <c r="U133">
        <v>149.48680529009999</v>
      </c>
      <c r="V133">
        <v>151.19572102629999</v>
      </c>
      <c r="W133">
        <v>152.29820479399999</v>
      </c>
      <c r="X133">
        <v>152.78873107960001</v>
      </c>
      <c r="Y133">
        <v>152.81460639669999</v>
      </c>
      <c r="Z133">
        <v>152.4063863335</v>
      </c>
      <c r="AA133">
        <v>151.6427993513</v>
      </c>
      <c r="AB133">
        <v>147.33806696240001</v>
      </c>
      <c r="AC133">
        <v>143.65461528840001</v>
      </c>
      <c r="AD133">
        <v>140.06324990620001</v>
      </c>
      <c r="AE133">
        <v>136.5616686585</v>
      </c>
      <c r="AF133">
        <v>133.14762694199999</v>
      </c>
      <c r="AG133">
        <v>129.81893626850001</v>
      </c>
      <c r="AH133">
        <v>126.5734628618</v>
      </c>
      <c r="AI133">
        <v>123.40912629020001</v>
      </c>
      <c r="AJ133">
        <v>120.323898133</v>
      </c>
      <c r="AK133">
        <v>117.3158006797</v>
      </c>
      <c r="AL133">
        <v>114.3829056627</v>
      </c>
      <c r="AM133">
        <v>111.5233330211</v>
      </c>
      <c r="AN133">
        <v>108.7352496956</v>
      </c>
      <c r="AO133">
        <v>106.0168684532</v>
      </c>
      <c r="AP133">
        <v>103.36644674190001</v>
      </c>
      <c r="AQ133">
        <v>100.7822855733</v>
      </c>
      <c r="AR133">
        <v>98.262728433999996</v>
      </c>
      <c r="AS133">
        <v>95.806160223099994</v>
      </c>
      <c r="AT133">
        <v>93.411006217500002</v>
      </c>
      <c r="AU133">
        <v>91.075731062100004</v>
      </c>
      <c r="AV133">
        <v>88.7988377856</v>
      </c>
      <c r="AW133">
        <v>86.578866840900005</v>
      </c>
      <c r="AX133">
        <v>84.414395169900004</v>
      </c>
      <c r="AY133">
        <v>82.304035290599998</v>
      </c>
      <c r="AZ133">
        <v>80.246434408400006</v>
      </c>
      <c r="BA133">
        <v>78.240273548199994</v>
      </c>
      <c r="BB133">
        <v>76.284266709500002</v>
      </c>
      <c r="BC133">
        <v>74.377160041699995</v>
      </c>
      <c r="BD133">
        <v>72.517731040699999</v>
      </c>
      <c r="BE133">
        <v>70.704787764700001</v>
      </c>
      <c r="BF133">
        <v>68.937168070599995</v>
      </c>
      <c r="BG133">
        <v>67.213738868799993</v>
      </c>
      <c r="BH133">
        <v>65.533395397099994</v>
      </c>
      <c r="BI133">
        <v>63.895060512100002</v>
      </c>
    </row>
    <row r="134" spans="1:61" x14ac:dyDescent="0.15">
      <c r="A134" t="s">
        <v>344</v>
      </c>
      <c r="B134">
        <v>54.776668480399998</v>
      </c>
      <c r="C134">
        <v>37.151848406900001</v>
      </c>
      <c r="D134">
        <v>131.29293238810001</v>
      </c>
      <c r="E134">
        <v>200.3615490087</v>
      </c>
      <c r="F134">
        <v>313.16262017010001</v>
      </c>
      <c r="G134">
        <v>429.18060298379999</v>
      </c>
      <c r="H134">
        <v>233.6058921094</v>
      </c>
      <c r="I134">
        <v>333.00299962129998</v>
      </c>
      <c r="J134">
        <v>300.22702859470002</v>
      </c>
      <c r="K134">
        <v>369.03501359320001</v>
      </c>
      <c r="L134">
        <v>354.10555973160001</v>
      </c>
      <c r="M134">
        <v>413.03084006860001</v>
      </c>
      <c r="N134">
        <v>462.99440517400001</v>
      </c>
      <c r="O134">
        <v>505.29438156729998</v>
      </c>
      <c r="P134">
        <v>539.61911752000003</v>
      </c>
      <c r="Q134">
        <v>567.33817038450002</v>
      </c>
      <c r="R134">
        <v>588.66157778859997</v>
      </c>
      <c r="S134">
        <v>604.77018674129999</v>
      </c>
      <c r="T134">
        <v>527.98305559000005</v>
      </c>
      <c r="U134">
        <v>548.01862819350004</v>
      </c>
      <c r="V134">
        <v>554.28351328240001</v>
      </c>
      <c r="W134">
        <v>558.32521877490001</v>
      </c>
      <c r="X134">
        <v>560.12348813799997</v>
      </c>
      <c r="Y134">
        <v>560.21834705039998</v>
      </c>
      <c r="Z134">
        <v>558.72181229880005</v>
      </c>
      <c r="AA134">
        <v>555.92250242169996</v>
      </c>
      <c r="AB134">
        <v>540.1413534843</v>
      </c>
      <c r="AC134">
        <v>526.63781964719999</v>
      </c>
      <c r="AD134">
        <v>513.47187415600001</v>
      </c>
      <c r="AE134">
        <v>500.6350773021</v>
      </c>
      <c r="AF134">
        <v>488.11920036949999</v>
      </c>
      <c r="AG134">
        <v>475.91622036029997</v>
      </c>
      <c r="AH134">
        <v>464.01831485129998</v>
      </c>
      <c r="AI134">
        <v>452.41785698000001</v>
      </c>
      <c r="AJ134">
        <v>441.1074105555</v>
      </c>
      <c r="AK134">
        <v>430.07972529160003</v>
      </c>
      <c r="AL134">
        <v>419.32773215930001</v>
      </c>
      <c r="AM134">
        <v>408.8445388554</v>
      </c>
      <c r="AN134">
        <v>398.62342538399997</v>
      </c>
      <c r="AO134">
        <v>388.65783974940001</v>
      </c>
      <c r="AP134">
        <v>378.94139375560002</v>
      </c>
      <c r="AQ134">
        <v>369.46785891169998</v>
      </c>
      <c r="AR134">
        <v>360.231162439</v>
      </c>
      <c r="AS134">
        <v>351.225383378</v>
      </c>
      <c r="AT134">
        <v>342.44474879350003</v>
      </c>
      <c r="AU134">
        <v>333.88363007369998</v>
      </c>
      <c r="AV134">
        <v>325.53653932179998</v>
      </c>
      <c r="AW134">
        <v>317.39812583880001</v>
      </c>
      <c r="AX134">
        <v>309.46317269280001</v>
      </c>
      <c r="AY134">
        <v>301.72659337549999</v>
      </c>
      <c r="AZ134">
        <v>294.1834285411</v>
      </c>
      <c r="BA134">
        <v>286.8288428276</v>
      </c>
      <c r="BB134">
        <v>279.65812175690002</v>
      </c>
      <c r="BC134">
        <v>272.66666871299998</v>
      </c>
      <c r="BD134">
        <v>265.85000199519999</v>
      </c>
      <c r="BE134">
        <v>259.20375194529998</v>
      </c>
      <c r="BF134">
        <v>252.7236581466</v>
      </c>
      <c r="BG134">
        <v>246.405566693</v>
      </c>
      <c r="BH134">
        <v>240.24542752569999</v>
      </c>
      <c r="BI134">
        <v>234.23929183749999</v>
      </c>
    </row>
    <row r="135" spans="1:61" x14ac:dyDescent="0.15">
      <c r="A135" t="s">
        <v>337</v>
      </c>
      <c r="B135">
        <v>3.5016848500000003E-2</v>
      </c>
      <c r="C135">
        <v>5.5874801000000002E-2</v>
      </c>
      <c r="D135">
        <v>0.110937151</v>
      </c>
      <c r="E135">
        <v>0.16318975699999999</v>
      </c>
      <c r="F135">
        <v>0.20624748200000001</v>
      </c>
      <c r="G135">
        <v>0.24193921900000001</v>
      </c>
      <c r="H135">
        <v>0.30180913999999998</v>
      </c>
      <c r="I135">
        <v>0.36448497899999999</v>
      </c>
      <c r="J135">
        <v>0.423670192</v>
      </c>
      <c r="K135">
        <v>0.47828388100000002</v>
      </c>
      <c r="L135">
        <v>0.53407364300000004</v>
      </c>
      <c r="M135">
        <v>0.58815684700000004</v>
      </c>
      <c r="N135">
        <v>0.63362200000000002</v>
      </c>
      <c r="O135">
        <v>0.67245699999999997</v>
      </c>
      <c r="P135">
        <v>0.70517310200000005</v>
      </c>
      <c r="Q135">
        <v>0.73301857299999995</v>
      </c>
      <c r="R135">
        <v>0.75645711800000004</v>
      </c>
      <c r="S135">
        <v>0.77629758100000001</v>
      </c>
      <c r="T135">
        <v>0.79411081500000003</v>
      </c>
      <c r="U135">
        <v>0.822197128</v>
      </c>
      <c r="V135">
        <v>0.83912581100000005</v>
      </c>
      <c r="W135">
        <v>0.85445375400000001</v>
      </c>
      <c r="X135">
        <v>0.86810641300000002</v>
      </c>
      <c r="Y135">
        <v>0.88048582500000006</v>
      </c>
      <c r="Z135">
        <v>0.891631752</v>
      </c>
      <c r="AA135">
        <v>0.90174179399999999</v>
      </c>
      <c r="AB135">
        <v>0.9</v>
      </c>
      <c r="AC135">
        <v>0.9</v>
      </c>
      <c r="AD135">
        <v>0.9</v>
      </c>
      <c r="AE135">
        <v>0.9</v>
      </c>
      <c r="AF135">
        <v>0.9</v>
      </c>
      <c r="AG135">
        <v>0.9</v>
      </c>
      <c r="AH135">
        <v>0.9</v>
      </c>
      <c r="AI135">
        <v>0.9</v>
      </c>
      <c r="AJ135">
        <v>0.9</v>
      </c>
      <c r="AK135">
        <v>0.9</v>
      </c>
      <c r="AL135">
        <v>0.9</v>
      </c>
      <c r="AM135">
        <v>0.9</v>
      </c>
      <c r="AN135">
        <v>0.9</v>
      </c>
      <c r="AO135">
        <v>0.9</v>
      </c>
      <c r="AP135">
        <v>0.9</v>
      </c>
      <c r="AQ135">
        <v>0.9</v>
      </c>
      <c r="AR135">
        <v>0.9</v>
      </c>
      <c r="AS135">
        <v>0.9</v>
      </c>
      <c r="AT135">
        <v>0.9</v>
      </c>
      <c r="AU135">
        <v>0.9</v>
      </c>
      <c r="AV135">
        <v>0.9</v>
      </c>
      <c r="AW135">
        <v>0.9</v>
      </c>
      <c r="AX135">
        <v>0.9</v>
      </c>
      <c r="AY135">
        <v>0.9</v>
      </c>
      <c r="AZ135">
        <v>0.9</v>
      </c>
      <c r="BA135">
        <v>0.9</v>
      </c>
      <c r="BB135">
        <v>0.9</v>
      </c>
      <c r="BC135">
        <v>0.9</v>
      </c>
      <c r="BD135">
        <v>0.9</v>
      </c>
      <c r="BE135">
        <v>0.9</v>
      </c>
      <c r="BF135">
        <v>0.9</v>
      </c>
      <c r="BG135">
        <v>0.9</v>
      </c>
      <c r="BH135">
        <v>0.9</v>
      </c>
      <c r="BI135">
        <v>0.9</v>
      </c>
    </row>
    <row r="136" spans="1:61" x14ac:dyDescent="0.15">
      <c r="A136" t="s">
        <v>345</v>
      </c>
      <c r="B136">
        <v>0.1750842427</v>
      </c>
      <c r="C136">
        <v>0.1431134674</v>
      </c>
      <c r="D136">
        <v>0.29267016480000002</v>
      </c>
      <c r="E136">
        <v>0.37538076650000002</v>
      </c>
      <c r="F136">
        <v>0.48790317030000002</v>
      </c>
      <c r="G136">
        <v>0.5894964157</v>
      </c>
      <c r="H136">
        <v>0.4264186781</v>
      </c>
      <c r="I136">
        <v>0.52659959170000004</v>
      </c>
      <c r="J136">
        <v>0.50418506559999998</v>
      </c>
      <c r="K136">
        <v>0.57343762210000004</v>
      </c>
      <c r="L136">
        <v>0.56836972470000002</v>
      </c>
      <c r="M136">
        <v>0.62788227740000002</v>
      </c>
      <c r="N136">
        <v>0.67848239639999997</v>
      </c>
      <c r="O136">
        <v>0.72233867429999998</v>
      </c>
      <c r="P136">
        <v>0.75981271689999996</v>
      </c>
      <c r="Q136">
        <v>0.79232076169999999</v>
      </c>
      <c r="R136">
        <v>0.82018463850000001</v>
      </c>
      <c r="S136">
        <v>0.8443721313</v>
      </c>
      <c r="T136">
        <v>0.79411081500000003</v>
      </c>
      <c r="U136">
        <v>0.822197128</v>
      </c>
      <c r="V136">
        <v>0.83912581100000005</v>
      </c>
      <c r="W136">
        <v>0.85445375400000001</v>
      </c>
      <c r="X136">
        <v>0.86810641300000002</v>
      </c>
      <c r="Y136">
        <v>0.88048582500000006</v>
      </c>
      <c r="Z136">
        <v>0.891631752</v>
      </c>
      <c r="AA136">
        <v>0.90174179399999999</v>
      </c>
      <c r="AB136">
        <v>0.9</v>
      </c>
      <c r="AC136">
        <v>0.9</v>
      </c>
      <c r="AD136">
        <v>0.9</v>
      </c>
      <c r="AE136">
        <v>0.9</v>
      </c>
      <c r="AF136">
        <v>0.9</v>
      </c>
      <c r="AG136">
        <v>0.9</v>
      </c>
      <c r="AH136">
        <v>0.9</v>
      </c>
      <c r="AI136">
        <v>0.9</v>
      </c>
      <c r="AJ136">
        <v>0.9</v>
      </c>
      <c r="AK136">
        <v>0.9</v>
      </c>
      <c r="AL136">
        <v>0.9</v>
      </c>
      <c r="AM136">
        <v>0.9</v>
      </c>
      <c r="AN136">
        <v>0.9</v>
      </c>
      <c r="AO136">
        <v>0.9</v>
      </c>
      <c r="AP136">
        <v>0.9</v>
      </c>
      <c r="AQ136">
        <v>0.9</v>
      </c>
      <c r="AR136">
        <v>0.9</v>
      </c>
      <c r="AS136">
        <v>0.9</v>
      </c>
      <c r="AT136">
        <v>0.9</v>
      </c>
      <c r="AU136">
        <v>0.9</v>
      </c>
      <c r="AV136">
        <v>0.9</v>
      </c>
      <c r="AW136">
        <v>0.9</v>
      </c>
      <c r="AX136">
        <v>0.9</v>
      </c>
      <c r="AY136">
        <v>0.9</v>
      </c>
      <c r="AZ136">
        <v>0.9</v>
      </c>
      <c r="BA136">
        <v>0.9</v>
      </c>
      <c r="BB136">
        <v>0.9</v>
      </c>
      <c r="BC136">
        <v>0.9</v>
      </c>
      <c r="BD136">
        <v>0.9</v>
      </c>
      <c r="BE136">
        <v>0.9</v>
      </c>
      <c r="BF136">
        <v>0.9</v>
      </c>
      <c r="BG136">
        <v>0.9</v>
      </c>
      <c r="BH136">
        <v>0.9</v>
      </c>
      <c r="BI136">
        <v>0.9</v>
      </c>
    </row>
    <row r="137" spans="1:61" x14ac:dyDescent="0.15">
      <c r="A137" t="s">
        <v>346</v>
      </c>
      <c r="B137">
        <v>2.9883616192</v>
      </c>
      <c r="C137">
        <v>3.9566118813000002</v>
      </c>
      <c r="D137">
        <v>13.575237741700001</v>
      </c>
      <c r="E137">
        <v>23.759800998199999</v>
      </c>
      <c r="F137">
        <v>36.110414410700002</v>
      </c>
      <c r="G137">
        <v>48.047714082799999</v>
      </c>
      <c r="H137">
        <v>45.101138000399999</v>
      </c>
      <c r="I137">
        <v>62.871641872200001</v>
      </c>
      <c r="J137">
        <v>68.816924494199995</v>
      </c>
      <c r="K137">
        <v>83.960433975499996</v>
      </c>
      <c r="L137">
        <v>90.763345265699996</v>
      </c>
      <c r="M137">
        <v>105.5370504517</v>
      </c>
      <c r="N137">
        <v>117.9437538783</v>
      </c>
      <c r="O137">
        <v>128.31447744619999</v>
      </c>
      <c r="P137">
        <v>136.61048935689999</v>
      </c>
      <c r="Q137">
        <v>143.173778239</v>
      </c>
      <c r="R137">
        <v>148.0968810629</v>
      </c>
      <c r="S137">
        <v>151.66740461449999</v>
      </c>
      <c r="T137">
        <v>144.02156453629999</v>
      </c>
      <c r="U137">
        <v>149.48680529009999</v>
      </c>
      <c r="V137">
        <v>151.19572102629999</v>
      </c>
      <c r="W137">
        <v>152.29820479399999</v>
      </c>
      <c r="X137">
        <v>152.78873107960001</v>
      </c>
      <c r="Y137">
        <v>152.81460639669999</v>
      </c>
      <c r="Z137">
        <v>152.4063863335</v>
      </c>
      <c r="AA137">
        <v>151.6427993513</v>
      </c>
      <c r="AB137">
        <v>147.33806696240001</v>
      </c>
      <c r="AC137">
        <v>143.65461528840001</v>
      </c>
      <c r="AD137">
        <v>140.06324990620001</v>
      </c>
      <c r="AE137">
        <v>136.5616686585</v>
      </c>
      <c r="AF137">
        <v>133.14762694199999</v>
      </c>
      <c r="AG137">
        <v>129.81893626850001</v>
      </c>
      <c r="AH137">
        <v>126.5734628618</v>
      </c>
      <c r="AI137">
        <v>123.40912629020001</v>
      </c>
      <c r="AJ137">
        <v>120.323898133</v>
      </c>
      <c r="AK137">
        <v>117.3158006797</v>
      </c>
      <c r="AL137">
        <v>114.3829056627</v>
      </c>
      <c r="AM137">
        <v>111.5233330211</v>
      </c>
      <c r="AN137">
        <v>108.7352496956</v>
      </c>
      <c r="AO137">
        <v>106.0168684532</v>
      </c>
      <c r="AP137">
        <v>103.36644674190001</v>
      </c>
      <c r="AQ137">
        <v>100.7822855733</v>
      </c>
      <c r="AR137">
        <v>98.262728433999996</v>
      </c>
      <c r="AS137">
        <v>95.806160223099994</v>
      </c>
      <c r="AT137">
        <v>93.411006217500002</v>
      </c>
      <c r="AU137">
        <v>91.075731062100004</v>
      </c>
      <c r="AV137">
        <v>88.7988377856</v>
      </c>
      <c r="AW137">
        <v>86.578866840900005</v>
      </c>
      <c r="AX137">
        <v>84.414395169900004</v>
      </c>
      <c r="AY137">
        <v>82.304035290599998</v>
      </c>
      <c r="AZ137">
        <v>80.246434408400006</v>
      </c>
      <c r="BA137">
        <v>78.240273548199994</v>
      </c>
      <c r="BB137">
        <v>76.284266709500002</v>
      </c>
      <c r="BC137">
        <v>74.377160041699995</v>
      </c>
      <c r="BD137">
        <v>72.517731040699999</v>
      </c>
      <c r="BE137">
        <v>70.704787764700001</v>
      </c>
      <c r="BF137">
        <v>68.937168070599995</v>
      </c>
      <c r="BG137">
        <v>67.213738868799993</v>
      </c>
      <c r="BH137">
        <v>65.533395397099994</v>
      </c>
      <c r="BI137">
        <v>63.895060512100002</v>
      </c>
    </row>
    <row r="138" spans="1:61" x14ac:dyDescent="0.15">
      <c r="A138" t="s">
        <v>338</v>
      </c>
      <c r="B138">
        <v>5.15999849E-2</v>
      </c>
      <c r="C138">
        <v>5.0579029400000003E-2</v>
      </c>
      <c r="D138">
        <v>4.9421867799999998E-2</v>
      </c>
      <c r="E138">
        <v>4.8170205899999999E-2</v>
      </c>
      <c r="F138">
        <v>4.69473657E-2</v>
      </c>
      <c r="G138">
        <v>4.6195208600000003E-2</v>
      </c>
      <c r="H138">
        <v>4.4863337199999999E-2</v>
      </c>
      <c r="I138">
        <v>4.39177054E-2</v>
      </c>
      <c r="J138">
        <v>4.27697696E-2</v>
      </c>
      <c r="K138">
        <v>4.1912872900000002E-2</v>
      </c>
      <c r="L138">
        <v>4.0894772900000001E-2</v>
      </c>
      <c r="M138">
        <v>4.0004816300000003E-2</v>
      </c>
      <c r="N138">
        <v>3.9206112500000001E-2</v>
      </c>
      <c r="O138">
        <v>3.8476578300000001E-2</v>
      </c>
      <c r="P138">
        <v>3.77962944E-2</v>
      </c>
      <c r="Q138">
        <v>3.7154750600000001E-2</v>
      </c>
      <c r="R138">
        <v>3.6543212999999998E-2</v>
      </c>
      <c r="S138">
        <v>3.6134206799999999E-2</v>
      </c>
      <c r="T138">
        <v>3.5431517799999999E-2</v>
      </c>
      <c r="U138">
        <v>3.4822449200000001E-2</v>
      </c>
      <c r="V138">
        <v>3.4251147400000001E-2</v>
      </c>
      <c r="W138">
        <v>3.3708080000000001E-2</v>
      </c>
      <c r="X138">
        <v>3.3187623100000001E-2</v>
      </c>
      <c r="Y138">
        <v>3.2688127499999997E-2</v>
      </c>
      <c r="Z138">
        <v>3.22108771E-2</v>
      </c>
      <c r="AA138">
        <v>3.1739173900000001E-2</v>
      </c>
      <c r="AB138">
        <v>3.1262902100000003E-2</v>
      </c>
      <c r="AC138">
        <v>3.07892936E-2</v>
      </c>
      <c r="AD138">
        <v>3.03215423E-2</v>
      </c>
      <c r="AE138">
        <v>2.9861789199999999E-2</v>
      </c>
      <c r="AF138">
        <v>2.9411479399999999E-2</v>
      </c>
      <c r="AG138">
        <v>2.8971584000000002E-2</v>
      </c>
      <c r="AH138">
        <v>2.8542743200000002E-2</v>
      </c>
      <c r="AI138">
        <v>2.8125361200000001E-2</v>
      </c>
      <c r="AJ138">
        <v>2.77196626E-2</v>
      </c>
      <c r="AK138">
        <v>2.7325761099999998E-2</v>
      </c>
      <c r="AL138">
        <v>2.69436841E-2</v>
      </c>
      <c r="AM138">
        <v>2.6573429199999998E-2</v>
      </c>
      <c r="AN138">
        <v>2.6214992600000001E-2</v>
      </c>
      <c r="AO138">
        <v>2.5868457500000001E-2</v>
      </c>
      <c r="AP138">
        <v>2.5534097499999998E-2</v>
      </c>
      <c r="AQ138">
        <v>2.52125458E-2</v>
      </c>
      <c r="AR138">
        <v>2.4905125399999999E-2</v>
      </c>
      <c r="AS138">
        <v>2.4614329800000001E-2</v>
      </c>
      <c r="AT138">
        <v>2.4344853400000002E-2</v>
      </c>
      <c r="AU138">
        <v>2.4105177500000002E-2</v>
      </c>
      <c r="AV138">
        <v>2.3910555999999999E-2</v>
      </c>
      <c r="AW138">
        <v>2.3788389399999998E-2</v>
      </c>
      <c r="AX138">
        <v>2.3787913300000001E-2</v>
      </c>
      <c r="AY138">
        <v>1.6216391E-2</v>
      </c>
      <c r="AZ138">
        <v>2.4740007500000001E-2</v>
      </c>
      <c r="BA138">
        <v>2.38734876E-2</v>
      </c>
      <c r="BB138">
        <v>2.3212305499999999E-2</v>
      </c>
      <c r="BC138">
        <v>2.26923383E-2</v>
      </c>
      <c r="BD138">
        <v>2.2271046199999998E-2</v>
      </c>
      <c r="BE138">
        <v>2.1919725399999999E-2</v>
      </c>
      <c r="BF138">
        <v>2.1618760300000001E-2</v>
      </c>
      <c r="BG138">
        <v>2.1354613599999999E-2</v>
      </c>
      <c r="BH138">
        <v>2.1117867700000001E-2</v>
      </c>
      <c r="BI138">
        <v>0</v>
      </c>
    </row>
    <row r="139" spans="1:61" x14ac:dyDescent="0.15">
      <c r="A139" t="s">
        <v>335</v>
      </c>
      <c r="B139">
        <v>14.941808162899999</v>
      </c>
      <c r="C139">
        <v>17.9585028682</v>
      </c>
      <c r="D139">
        <v>21.411084540800001</v>
      </c>
      <c r="E139">
        <v>25.314985456599999</v>
      </c>
      <c r="F139">
        <v>29.6790962625</v>
      </c>
      <c r="G139">
        <v>34.523532258800003</v>
      </c>
      <c r="H139">
        <v>39.956235812199999</v>
      </c>
      <c r="I139">
        <v>45.8917349536</v>
      </c>
      <c r="J139">
        <v>52.4122752926</v>
      </c>
      <c r="K139">
        <v>59.470374782500002</v>
      </c>
      <c r="L139">
        <v>67.142140284199996</v>
      </c>
      <c r="M139">
        <v>75.366654623399995</v>
      </c>
      <c r="N139">
        <v>84.159265851399994</v>
      </c>
      <c r="O139">
        <v>93.530906923700002</v>
      </c>
      <c r="P139">
        <v>103.4892295211</v>
      </c>
      <c r="Q139">
        <v>114.0378210409</v>
      </c>
      <c r="R139">
        <v>125.1787615747</v>
      </c>
      <c r="S139">
        <v>136.9143490486</v>
      </c>
      <c r="T139">
        <v>149.378431406</v>
      </c>
      <c r="U139">
        <v>162.36108926599999</v>
      </c>
      <c r="V139">
        <v>175.8608717072</v>
      </c>
      <c r="W139">
        <v>189.86467520639999</v>
      </c>
      <c r="X139">
        <v>204.34856051349999</v>
      </c>
      <c r="Y139">
        <v>219.2784698726</v>
      </c>
      <c r="Z139">
        <v>234.60946193039999</v>
      </c>
      <c r="AA139">
        <v>250.28548752660001</v>
      </c>
      <c r="AB139">
        <v>266.2105100727</v>
      </c>
      <c r="AC139">
        <v>282.33153035449999</v>
      </c>
      <c r="AD139">
        <v>298.58199341260001</v>
      </c>
      <c r="AE139">
        <v>314.88735017800002</v>
      </c>
      <c r="AF139">
        <v>331.16341993600003</v>
      </c>
      <c r="AG139">
        <v>347.31484143059998</v>
      </c>
      <c r="AH139">
        <v>363.23353118590001</v>
      </c>
      <c r="AI139">
        <v>378.7970839194</v>
      </c>
      <c r="AJ139">
        <v>393.8670919004</v>
      </c>
      <c r="AK139">
        <v>408.28733494760002</v>
      </c>
      <c r="AL139">
        <v>421.88191244630002</v>
      </c>
      <c r="AM139">
        <v>434.45328345140001</v>
      </c>
      <c r="AN139">
        <v>445.78035843480001</v>
      </c>
      <c r="AO139">
        <v>455.61669891560001</v>
      </c>
      <c r="AP139">
        <v>463.6891216976</v>
      </c>
      <c r="AQ139">
        <v>469.696968158</v>
      </c>
      <c r="AR139">
        <v>473.3124737247</v>
      </c>
      <c r="AS139">
        <v>474.18292861840001</v>
      </c>
      <c r="AT139">
        <v>471.93527219700002</v>
      </c>
      <c r="AU139">
        <v>466.18446925030003</v>
      </c>
      <c r="AV139">
        <v>456.54635955190003</v>
      </c>
      <c r="AW139">
        <v>442.65620624939999</v>
      </c>
      <c r="AX139">
        <v>424.19273073229999</v>
      </c>
      <c r="AY139">
        <v>400.90495814280001</v>
      </c>
      <c r="AZ139">
        <v>364.12833129299997</v>
      </c>
      <c r="BA139">
        <v>333.80344324729998</v>
      </c>
      <c r="BB139">
        <v>296.93479542569997</v>
      </c>
      <c r="BC139">
        <v>254.59539400919999</v>
      </c>
      <c r="BD139">
        <v>208.1273077678</v>
      </c>
      <c r="BE139">
        <v>159.28462585880001</v>
      </c>
      <c r="BF139">
        <v>110.3753032291</v>
      </c>
      <c r="BG139">
        <v>64.437543723199994</v>
      </c>
      <c r="BH139">
        <v>25.5818226126</v>
      </c>
      <c r="BI139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>
    <tabColor rgb="FF92D050"/>
  </sheetPr>
  <dimension ref="A1:BJ14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23" sqref="F23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e">
        <f>#REF!</f>
        <v>#REF!</v>
      </c>
      <c r="B3" t="str">
        <f>GAMSbase!A3</f>
        <v>** World Economic Parameters</v>
      </c>
      <c r="C3" s="40" t="str">
        <f>IFERROR(#REF!/GAMSCopen!B3,"")</f>
        <v/>
      </c>
      <c r="D3" s="40" t="str">
        <f>IFERROR(#REF!/GAMSCopen!C3,"")</f>
        <v/>
      </c>
      <c r="E3" s="40" t="str">
        <f>IFERROR(#REF!/GAMSCopen!D3,"")</f>
        <v/>
      </c>
      <c r="F3" s="40" t="str">
        <f>IFERROR(#REF!/GAMSCopen!E3,"")</f>
        <v/>
      </c>
      <c r="G3" s="40" t="str">
        <f>IFERROR(#REF!/GAMSCopen!F3,"")</f>
        <v/>
      </c>
      <c r="H3" s="40" t="str">
        <f>IFERROR(#REF!/GAMSCopen!G3,"")</f>
        <v/>
      </c>
      <c r="I3" s="40" t="str">
        <f>IFERROR(#REF!/GAMSCopen!H3,"")</f>
        <v/>
      </c>
      <c r="J3" s="40" t="str">
        <f>IFERROR(#REF!/GAMSCopen!I3,"")</f>
        <v/>
      </c>
      <c r="K3" s="40" t="str">
        <f>IFERROR(#REF!/GAMSCopen!J3,"")</f>
        <v/>
      </c>
      <c r="L3" s="40" t="str">
        <f>IFERROR(#REF!/GAMSCopen!K3,"")</f>
        <v/>
      </c>
      <c r="M3" s="40" t="str">
        <f>IFERROR(#REF!/GAMSCopen!L3,"")</f>
        <v/>
      </c>
      <c r="N3" s="40" t="str">
        <f>IFERROR(#REF!/GAMSCopen!M3,"")</f>
        <v/>
      </c>
      <c r="O3" s="40" t="str">
        <f>IFERROR(#REF!/GAMSCopen!N3,"")</f>
        <v/>
      </c>
      <c r="P3" s="40" t="str">
        <f>IFERROR(#REF!/GAMSCopen!O3,"")</f>
        <v/>
      </c>
      <c r="Q3" s="40" t="str">
        <f>IFERROR(#REF!/GAMSCopen!P3,"")</f>
        <v/>
      </c>
      <c r="R3" s="40" t="str">
        <f>IFERROR(#REF!/GAMSCopen!Q3,"")</f>
        <v/>
      </c>
      <c r="S3" s="40" t="str">
        <f>IFERROR(#REF!/GAMSCopen!R3,"")</f>
        <v/>
      </c>
      <c r="T3" s="40" t="str">
        <f>IFERROR(#REF!/GAMSCopen!S3,"")</f>
        <v/>
      </c>
      <c r="U3" s="40" t="str">
        <f>IFERROR(#REF!/GAMSCopen!T3,"")</f>
        <v/>
      </c>
      <c r="V3" s="40" t="str">
        <f>IFERROR(#REF!/GAMSCopen!U3,"")</f>
        <v/>
      </c>
      <c r="W3" s="40" t="str">
        <f>IFERROR(#REF!/GAMSCopen!V3,"")</f>
        <v/>
      </c>
      <c r="X3" s="40" t="str">
        <f>IFERROR(#REF!/GAMSCopen!W3,"")</f>
        <v/>
      </c>
      <c r="Y3" s="40" t="str">
        <f>IFERROR(#REF!/GAMSCopen!X3,"")</f>
        <v/>
      </c>
      <c r="Z3" s="40" t="str">
        <f>IFERROR(#REF!/GAMSCopen!Y3,"")</f>
        <v/>
      </c>
      <c r="AA3" s="40" t="str">
        <f>IFERROR(#REF!/GAMSCopen!Z3,"")</f>
        <v/>
      </c>
      <c r="AB3" s="40" t="str">
        <f>IFERROR(#REF!/GAMSCopen!AA3,"")</f>
        <v/>
      </c>
      <c r="AC3" s="40" t="str">
        <f>IFERROR(#REF!/GAMSCopen!AB3,"")</f>
        <v/>
      </c>
      <c r="AD3" s="40" t="str">
        <f>IFERROR(#REF!/GAMSCopen!AC3,"")</f>
        <v/>
      </c>
      <c r="AE3" s="40" t="str">
        <f>IFERROR(#REF!/GAMSCopen!AD3,"")</f>
        <v/>
      </c>
      <c r="AF3" s="40" t="str">
        <f>IFERROR(#REF!/GAMSCopen!AE3,"")</f>
        <v/>
      </c>
      <c r="AG3" s="40" t="str">
        <f>IFERROR(#REF!/GAMSCopen!AF3,"")</f>
        <v/>
      </c>
      <c r="AH3" s="40" t="str">
        <f>IFERROR(#REF!/GAMSCopen!AG3,"")</f>
        <v/>
      </c>
      <c r="AI3" s="40" t="str">
        <f>IFERROR(#REF!/GAMSCopen!AH3,"")</f>
        <v/>
      </c>
      <c r="AJ3" s="40" t="str">
        <f>IFERROR(#REF!/GAMSCopen!AI3,"")</f>
        <v/>
      </c>
      <c r="AK3" s="40" t="str">
        <f>IFERROR(#REF!/GAMSCopen!AJ3,"")</f>
        <v/>
      </c>
      <c r="AL3" s="40" t="str">
        <f>IFERROR(#REF!/GAMSCopen!AK3,"")</f>
        <v/>
      </c>
      <c r="AM3" s="40" t="str">
        <f>IFERROR(#REF!/GAMSCopen!AL3,"")</f>
        <v/>
      </c>
      <c r="AN3" s="40" t="str">
        <f>IFERROR(#REF!/GAMSCopen!AM3,"")</f>
        <v/>
      </c>
      <c r="AO3" s="40" t="str">
        <f>IFERROR(#REF!/GAMSCopen!AN3,"")</f>
        <v/>
      </c>
      <c r="AP3" s="40" t="str">
        <f>IFERROR(#REF!/GAMSCopen!AO3,"")</f>
        <v/>
      </c>
      <c r="AQ3" s="40" t="str">
        <f>IFERROR(#REF!/GAMSCopen!AP3,"")</f>
        <v/>
      </c>
      <c r="AR3" s="40" t="str">
        <f>IFERROR(#REF!/GAMSCopen!AQ3,"")</f>
        <v/>
      </c>
      <c r="AS3" s="40" t="str">
        <f>IFERROR(#REF!/GAMSCopen!AR3,"")</f>
        <v/>
      </c>
      <c r="AT3" s="40" t="str">
        <f>IFERROR(#REF!/GAMSCopen!AS3,"")</f>
        <v/>
      </c>
      <c r="AU3" s="40" t="str">
        <f>IFERROR(#REF!/GAMSCopen!AT3,"")</f>
        <v/>
      </c>
      <c r="AV3" s="40" t="str">
        <f>IFERROR(#REF!/GAMSCopen!AU3,"")</f>
        <v/>
      </c>
      <c r="AW3" s="40" t="str">
        <f>IFERROR(#REF!/GAMSCopen!AV3,"")</f>
        <v/>
      </c>
      <c r="AX3" s="40" t="str">
        <f>IFERROR(#REF!/GAMSCopen!AW3,"")</f>
        <v/>
      </c>
      <c r="AY3" s="40" t="str">
        <f>IFERROR(#REF!/GAMSCopen!AX3,"")</f>
        <v/>
      </c>
      <c r="AZ3" s="40" t="str">
        <f>IFERROR(#REF!/GAMSCopen!AY3,"")</f>
        <v/>
      </c>
      <c r="BA3" s="40" t="str">
        <f>IFERROR(#REF!/GAMSCopen!AZ3,"")</f>
        <v/>
      </c>
      <c r="BB3" s="40" t="str">
        <f>IFERROR(#REF!/GAMSCopen!BA3,"")</f>
        <v/>
      </c>
      <c r="BC3" s="40" t="str">
        <f>IFERROR(#REF!/GAMSCopen!BB3,"")</f>
        <v/>
      </c>
      <c r="BD3" s="40" t="str">
        <f>IFERROR(#REF!/GAMSCopen!BC3,"")</f>
        <v/>
      </c>
      <c r="BE3" s="40" t="str">
        <f>IFERROR(#REF!/GAMSCopen!BD3,"")</f>
        <v/>
      </c>
      <c r="BF3" s="40" t="str">
        <f>IFERROR(#REF!/GAMSCopen!BE3,"")</f>
        <v/>
      </c>
      <c r="BG3" s="40" t="str">
        <f>IFERROR(#REF!/GAMSCopen!BF3,"")</f>
        <v/>
      </c>
      <c r="BH3" s="40" t="str">
        <f>IFERROR(#REF!/GAMSCopen!BG3,"")</f>
        <v/>
      </c>
      <c r="BI3" s="40" t="str">
        <f>IFERROR(#REF!/GAMSCopen!BH3,"")</f>
        <v/>
      </c>
      <c r="BJ3" s="40" t="str">
        <f>IFERROR(#REF!/GAMSCopen!BI3,"")</f>
        <v/>
      </c>
    </row>
    <row r="4" spans="1:62" x14ac:dyDescent="0.15">
      <c r="A4" t="e">
        <f>#REF!</f>
        <v>#REF!</v>
      </c>
      <c r="B4" t="str">
        <f>GAMSbase!A4</f>
        <v>* OUTPUT AND CAPTIAL ACCUMULATION</v>
      </c>
      <c r="C4" s="40" t="str">
        <f>IFERROR(#REF!/GAMSCopen!B4,"")</f>
        <v/>
      </c>
      <c r="D4" s="40" t="str">
        <f>IFERROR(#REF!/GAMSCopen!C4,"")</f>
        <v/>
      </c>
      <c r="E4" s="40" t="str">
        <f>IFERROR(#REF!/GAMSCopen!D4,"")</f>
        <v/>
      </c>
      <c r="F4" s="40" t="str">
        <f>IFERROR(#REF!/GAMSCopen!E4,"")</f>
        <v/>
      </c>
      <c r="G4" s="40" t="str">
        <f>IFERROR(#REF!/GAMSCopen!F4,"")</f>
        <v/>
      </c>
      <c r="H4" s="40" t="str">
        <f>IFERROR(#REF!/GAMSCopen!G4,"")</f>
        <v/>
      </c>
      <c r="I4" s="40" t="str">
        <f>IFERROR(#REF!/GAMSCopen!H4,"")</f>
        <v/>
      </c>
      <c r="J4" s="40" t="str">
        <f>IFERROR(#REF!/GAMSCopen!I4,"")</f>
        <v/>
      </c>
      <c r="K4" s="40" t="str">
        <f>IFERROR(#REF!/GAMSCopen!J4,"")</f>
        <v/>
      </c>
      <c r="L4" s="40" t="str">
        <f>IFERROR(#REF!/GAMSCopen!K4,"")</f>
        <v/>
      </c>
      <c r="M4" s="40" t="str">
        <f>IFERROR(#REF!/GAMSCopen!L4,"")</f>
        <v/>
      </c>
      <c r="N4" s="40" t="str">
        <f>IFERROR(#REF!/GAMSCopen!M4,"")</f>
        <v/>
      </c>
      <c r="O4" s="40" t="str">
        <f>IFERROR(#REF!/GAMSCopen!N4,"")</f>
        <v/>
      </c>
      <c r="P4" s="40" t="str">
        <f>IFERROR(#REF!/GAMSCopen!O4,"")</f>
        <v/>
      </c>
      <c r="Q4" s="40" t="str">
        <f>IFERROR(#REF!/GAMSCopen!P4,"")</f>
        <v/>
      </c>
      <c r="R4" s="40" t="str">
        <f>IFERROR(#REF!/GAMSCopen!Q4,"")</f>
        <v/>
      </c>
      <c r="S4" s="40" t="str">
        <f>IFERROR(#REF!/GAMSCopen!R4,"")</f>
        <v/>
      </c>
      <c r="T4" s="40" t="str">
        <f>IFERROR(#REF!/GAMSCopen!S4,"")</f>
        <v/>
      </c>
      <c r="U4" s="40" t="str">
        <f>IFERROR(#REF!/GAMSCopen!T4,"")</f>
        <v/>
      </c>
      <c r="V4" s="40" t="str">
        <f>IFERROR(#REF!/GAMSCopen!U4,"")</f>
        <v/>
      </c>
      <c r="W4" s="40" t="str">
        <f>IFERROR(#REF!/GAMSCopen!V4,"")</f>
        <v/>
      </c>
      <c r="X4" s="40" t="str">
        <f>IFERROR(#REF!/GAMSCopen!W4,"")</f>
        <v/>
      </c>
      <c r="Y4" s="40" t="str">
        <f>IFERROR(#REF!/GAMSCopen!X4,"")</f>
        <v/>
      </c>
      <c r="Z4" s="40" t="str">
        <f>IFERROR(#REF!/GAMSCopen!Y4,"")</f>
        <v/>
      </c>
      <c r="AA4" s="40" t="str">
        <f>IFERROR(#REF!/GAMSCopen!Z4,"")</f>
        <v/>
      </c>
      <c r="AB4" s="40" t="str">
        <f>IFERROR(#REF!/GAMSCopen!AA4,"")</f>
        <v/>
      </c>
      <c r="AC4" s="40" t="str">
        <f>IFERROR(#REF!/GAMSCopen!AB4,"")</f>
        <v/>
      </c>
      <c r="AD4" s="40" t="str">
        <f>IFERROR(#REF!/GAMSCopen!AC4,"")</f>
        <v/>
      </c>
      <c r="AE4" s="40" t="str">
        <f>IFERROR(#REF!/GAMSCopen!AD4,"")</f>
        <v/>
      </c>
      <c r="AF4" s="40" t="str">
        <f>IFERROR(#REF!/GAMSCopen!AE4,"")</f>
        <v/>
      </c>
      <c r="AG4" s="40" t="str">
        <f>IFERROR(#REF!/GAMSCopen!AF4,"")</f>
        <v/>
      </c>
      <c r="AH4" s="40" t="str">
        <f>IFERROR(#REF!/GAMSCopen!AG4,"")</f>
        <v/>
      </c>
      <c r="AI4" s="40" t="str">
        <f>IFERROR(#REF!/GAMSCopen!AH4,"")</f>
        <v/>
      </c>
      <c r="AJ4" s="40" t="str">
        <f>IFERROR(#REF!/GAMSCopen!AI4,"")</f>
        <v/>
      </c>
      <c r="AK4" s="40" t="str">
        <f>IFERROR(#REF!/GAMSCopen!AJ4,"")</f>
        <v/>
      </c>
      <c r="AL4" s="40" t="str">
        <f>IFERROR(#REF!/GAMSCopen!AK4,"")</f>
        <v/>
      </c>
      <c r="AM4" s="40" t="str">
        <f>IFERROR(#REF!/GAMSCopen!AL4,"")</f>
        <v/>
      </c>
      <c r="AN4" s="40" t="str">
        <f>IFERROR(#REF!/GAMSCopen!AM4,"")</f>
        <v/>
      </c>
      <c r="AO4" s="40" t="str">
        <f>IFERROR(#REF!/GAMSCopen!AN4,"")</f>
        <v/>
      </c>
      <c r="AP4" s="40" t="str">
        <f>IFERROR(#REF!/GAMSCopen!AO4,"")</f>
        <v/>
      </c>
      <c r="AQ4" s="40" t="str">
        <f>IFERROR(#REF!/GAMSCopen!AP4,"")</f>
        <v/>
      </c>
      <c r="AR4" s="40" t="str">
        <f>IFERROR(#REF!/GAMSCopen!AQ4,"")</f>
        <v/>
      </c>
      <c r="AS4" s="40" t="str">
        <f>IFERROR(#REF!/GAMSCopen!AR4,"")</f>
        <v/>
      </c>
      <c r="AT4" s="40" t="str">
        <f>IFERROR(#REF!/GAMSCopen!AS4,"")</f>
        <v/>
      </c>
      <c r="AU4" s="40" t="str">
        <f>IFERROR(#REF!/GAMSCopen!AT4,"")</f>
        <v/>
      </c>
      <c r="AV4" s="40" t="str">
        <f>IFERROR(#REF!/GAMSCopen!AU4,"")</f>
        <v/>
      </c>
      <c r="AW4" s="40" t="str">
        <f>IFERROR(#REF!/GAMSCopen!AV4,"")</f>
        <v/>
      </c>
      <c r="AX4" s="40" t="str">
        <f>IFERROR(#REF!/GAMSCopen!AW4,"")</f>
        <v/>
      </c>
      <c r="AY4" s="40" t="str">
        <f>IFERROR(#REF!/GAMSCopen!AX4,"")</f>
        <v/>
      </c>
      <c r="AZ4" s="40" t="str">
        <f>IFERROR(#REF!/GAMSCopen!AY4,"")</f>
        <v/>
      </c>
      <c r="BA4" s="40" t="str">
        <f>IFERROR(#REF!/GAMSCopen!AZ4,"")</f>
        <v/>
      </c>
      <c r="BB4" s="40" t="str">
        <f>IFERROR(#REF!/GAMSCopen!BA4,"")</f>
        <v/>
      </c>
      <c r="BC4" s="40" t="str">
        <f>IFERROR(#REF!/GAMSCopen!BB4,"")</f>
        <v/>
      </c>
      <c r="BD4" s="40" t="str">
        <f>IFERROR(#REF!/GAMSCopen!BC4,"")</f>
        <v/>
      </c>
      <c r="BE4" s="40" t="str">
        <f>IFERROR(#REF!/GAMSCopen!BD4,"")</f>
        <v/>
      </c>
      <c r="BF4" s="40" t="str">
        <f>IFERROR(#REF!/GAMSCopen!BE4,"")</f>
        <v/>
      </c>
      <c r="BG4" s="40" t="str">
        <f>IFERROR(#REF!/GAMSCopen!BF4,"")</f>
        <v/>
      </c>
      <c r="BH4" s="40" t="str">
        <f>IFERROR(#REF!/GAMSCopen!BG4,"")</f>
        <v/>
      </c>
      <c r="BI4" s="40" t="str">
        <f>IFERROR(#REF!/GAMSCopen!BH4,"")</f>
        <v/>
      </c>
      <c r="BJ4" s="40" t="str">
        <f>IFERROR(#REF!/GAMSCopen!BI4,"")</f>
        <v/>
      </c>
    </row>
    <row r="5" spans="1:62" x14ac:dyDescent="0.15">
      <c r="A5" t="e">
        <f>#REF!</f>
        <v>#REF!</v>
      </c>
      <c r="B5" t="str">
        <f>GAMSbase!A5</f>
        <v>Capital Share</v>
      </c>
      <c r="C5" s="40" t="str">
        <f>IFERROR(#REF!/GAMSCopen!B5,"")</f>
        <v/>
      </c>
      <c r="D5" s="40" t="str">
        <f>IFERROR(#REF!/GAMSCopen!C5,"")</f>
        <v/>
      </c>
      <c r="E5" s="40" t="str">
        <f>IFERROR(#REF!/GAMSCopen!D5,"")</f>
        <v/>
      </c>
      <c r="F5" s="40" t="str">
        <f>IFERROR(#REF!/GAMSCopen!E5,"")</f>
        <v/>
      </c>
      <c r="G5" s="40" t="str">
        <f>IFERROR(#REF!/GAMSCopen!F5,"")</f>
        <v/>
      </c>
      <c r="H5" s="40" t="str">
        <f>IFERROR(#REF!/GAMSCopen!G5,"")</f>
        <v/>
      </c>
      <c r="I5" s="40" t="str">
        <f>IFERROR(#REF!/GAMSCopen!H5,"")</f>
        <v/>
      </c>
      <c r="J5" s="40" t="str">
        <f>IFERROR(#REF!/GAMSCopen!I5,"")</f>
        <v/>
      </c>
      <c r="K5" s="40" t="str">
        <f>IFERROR(#REF!/GAMSCopen!J5,"")</f>
        <v/>
      </c>
      <c r="L5" s="40" t="str">
        <f>IFERROR(#REF!/GAMSCopen!K5,"")</f>
        <v/>
      </c>
      <c r="M5" s="40" t="str">
        <f>IFERROR(#REF!/GAMSCopen!L5,"")</f>
        <v/>
      </c>
      <c r="N5" s="40" t="str">
        <f>IFERROR(#REF!/GAMSCopen!M5,"")</f>
        <v/>
      </c>
      <c r="O5" s="40" t="str">
        <f>IFERROR(#REF!/GAMSCopen!N5,"")</f>
        <v/>
      </c>
      <c r="P5" s="40" t="str">
        <f>IFERROR(#REF!/GAMSCopen!O5,"")</f>
        <v/>
      </c>
      <c r="Q5" s="40" t="str">
        <f>IFERROR(#REF!/GAMSCopen!P5,"")</f>
        <v/>
      </c>
      <c r="R5" s="40" t="str">
        <f>IFERROR(#REF!/GAMSCopen!Q5,"")</f>
        <v/>
      </c>
      <c r="S5" s="40" t="str">
        <f>IFERROR(#REF!/GAMSCopen!R5,"")</f>
        <v/>
      </c>
      <c r="T5" s="40" t="str">
        <f>IFERROR(#REF!/GAMSCopen!S5,"")</f>
        <v/>
      </c>
      <c r="U5" s="40" t="str">
        <f>IFERROR(#REF!/GAMSCopen!T5,"")</f>
        <v/>
      </c>
      <c r="V5" s="40" t="str">
        <f>IFERROR(#REF!/GAMSCopen!U5,"")</f>
        <v/>
      </c>
      <c r="W5" s="40" t="str">
        <f>IFERROR(#REF!/GAMSCopen!V5,"")</f>
        <v/>
      </c>
      <c r="X5" s="40" t="str">
        <f>IFERROR(#REF!/GAMSCopen!W5,"")</f>
        <v/>
      </c>
      <c r="Y5" s="40" t="str">
        <f>IFERROR(#REF!/GAMSCopen!X5,"")</f>
        <v/>
      </c>
      <c r="Z5" s="40" t="str">
        <f>IFERROR(#REF!/GAMSCopen!Y5,"")</f>
        <v/>
      </c>
      <c r="AA5" s="40" t="str">
        <f>IFERROR(#REF!/GAMSCopen!Z5,"")</f>
        <v/>
      </c>
      <c r="AB5" s="40" t="str">
        <f>IFERROR(#REF!/GAMSCopen!AA5,"")</f>
        <v/>
      </c>
      <c r="AC5" s="40" t="str">
        <f>IFERROR(#REF!/GAMSCopen!AB5,"")</f>
        <v/>
      </c>
      <c r="AD5" s="40" t="str">
        <f>IFERROR(#REF!/GAMSCopen!AC5,"")</f>
        <v/>
      </c>
      <c r="AE5" s="40" t="str">
        <f>IFERROR(#REF!/GAMSCopen!AD5,"")</f>
        <v/>
      </c>
      <c r="AF5" s="40" t="str">
        <f>IFERROR(#REF!/GAMSCopen!AE5,"")</f>
        <v/>
      </c>
      <c r="AG5" s="40" t="str">
        <f>IFERROR(#REF!/GAMSCopen!AF5,"")</f>
        <v/>
      </c>
      <c r="AH5" s="40" t="str">
        <f>IFERROR(#REF!/GAMSCopen!AG5,"")</f>
        <v/>
      </c>
      <c r="AI5" s="40" t="str">
        <f>IFERROR(#REF!/GAMSCopen!AH5,"")</f>
        <v/>
      </c>
      <c r="AJ5" s="40" t="str">
        <f>IFERROR(#REF!/GAMSCopen!AI5,"")</f>
        <v/>
      </c>
      <c r="AK5" s="40" t="str">
        <f>IFERROR(#REF!/GAMSCopen!AJ5,"")</f>
        <v/>
      </c>
      <c r="AL5" s="40" t="str">
        <f>IFERROR(#REF!/GAMSCopen!AK5,"")</f>
        <v/>
      </c>
      <c r="AM5" s="40" t="str">
        <f>IFERROR(#REF!/GAMSCopen!AL5,"")</f>
        <v/>
      </c>
      <c r="AN5" s="40" t="str">
        <f>IFERROR(#REF!/GAMSCopen!AM5,"")</f>
        <v/>
      </c>
      <c r="AO5" s="40" t="str">
        <f>IFERROR(#REF!/GAMSCopen!AN5,"")</f>
        <v/>
      </c>
      <c r="AP5" s="40" t="str">
        <f>IFERROR(#REF!/GAMSCopen!AO5,"")</f>
        <v/>
      </c>
      <c r="AQ5" s="40" t="str">
        <f>IFERROR(#REF!/GAMSCopen!AP5,"")</f>
        <v/>
      </c>
      <c r="AR5" s="40" t="str">
        <f>IFERROR(#REF!/GAMSCopen!AQ5,"")</f>
        <v/>
      </c>
      <c r="AS5" s="40" t="str">
        <f>IFERROR(#REF!/GAMSCopen!AR5,"")</f>
        <v/>
      </c>
      <c r="AT5" s="40" t="str">
        <f>IFERROR(#REF!/GAMSCopen!AS5,"")</f>
        <v/>
      </c>
      <c r="AU5" s="40" t="str">
        <f>IFERROR(#REF!/GAMSCopen!AT5,"")</f>
        <v/>
      </c>
      <c r="AV5" s="40" t="str">
        <f>IFERROR(#REF!/GAMSCopen!AU5,"")</f>
        <v/>
      </c>
      <c r="AW5" s="40" t="str">
        <f>IFERROR(#REF!/GAMSCopen!AV5,"")</f>
        <v/>
      </c>
      <c r="AX5" s="40" t="str">
        <f>IFERROR(#REF!/GAMSCopen!AW5,"")</f>
        <v/>
      </c>
      <c r="AY5" s="40" t="str">
        <f>IFERROR(#REF!/GAMSCopen!AX5,"")</f>
        <v/>
      </c>
      <c r="AZ5" s="40" t="str">
        <f>IFERROR(#REF!/GAMSCopen!AY5,"")</f>
        <v/>
      </c>
      <c r="BA5" s="40" t="str">
        <f>IFERROR(#REF!/GAMSCopen!AZ5,"")</f>
        <v/>
      </c>
      <c r="BB5" s="40" t="str">
        <f>IFERROR(#REF!/GAMSCopen!BA5,"")</f>
        <v/>
      </c>
      <c r="BC5" s="40" t="str">
        <f>IFERROR(#REF!/GAMSCopen!BB5,"")</f>
        <v/>
      </c>
      <c r="BD5" s="40" t="str">
        <f>IFERROR(#REF!/GAMSCopen!BC5,"")</f>
        <v/>
      </c>
      <c r="BE5" s="40" t="str">
        <f>IFERROR(#REF!/GAMSCopen!BD5,"")</f>
        <v/>
      </c>
      <c r="BF5" s="40" t="str">
        <f>IFERROR(#REF!/GAMSCopen!BE5,"")</f>
        <v/>
      </c>
      <c r="BG5" s="40" t="str">
        <f>IFERROR(#REF!/GAMSCopen!BF5,"")</f>
        <v/>
      </c>
      <c r="BH5" s="40" t="str">
        <f>IFERROR(#REF!/GAMSCopen!BG5,"")</f>
        <v/>
      </c>
      <c r="BI5" s="40" t="str">
        <f>IFERROR(#REF!/GAMSCopen!BH5,"")</f>
        <v/>
      </c>
      <c r="BJ5" s="40" t="str">
        <f>IFERROR(#REF!/GAMSCopen!BI5,"")</f>
        <v/>
      </c>
    </row>
    <row r="6" spans="1:62" x14ac:dyDescent="0.15">
      <c r="A6" t="e">
        <f>#REF!</f>
        <v>#REF!</v>
      </c>
      <c r="B6" t="str">
        <f>GAMSbase!A6</f>
        <v>Depreciation</v>
      </c>
      <c r="C6" s="40" t="str">
        <f>IFERROR(#REF!/GAMSCopen!B6,"")</f>
        <v/>
      </c>
      <c r="D6" s="40" t="str">
        <f>IFERROR(#REF!/GAMSCopen!C6,"")</f>
        <v/>
      </c>
      <c r="E6" s="40" t="str">
        <f>IFERROR(#REF!/GAMSCopen!D6,"")</f>
        <v/>
      </c>
      <c r="F6" s="40" t="str">
        <f>IFERROR(#REF!/GAMSCopen!E6,"")</f>
        <v/>
      </c>
      <c r="G6" s="40" t="str">
        <f>IFERROR(#REF!/GAMSCopen!F6,"")</f>
        <v/>
      </c>
      <c r="H6" s="40" t="str">
        <f>IFERROR(#REF!/GAMSCopen!G6,"")</f>
        <v/>
      </c>
      <c r="I6" s="40" t="str">
        <f>IFERROR(#REF!/GAMSCopen!H6,"")</f>
        <v/>
      </c>
      <c r="J6" s="40" t="str">
        <f>IFERROR(#REF!/GAMSCopen!I6,"")</f>
        <v/>
      </c>
      <c r="K6" s="40" t="str">
        <f>IFERROR(#REF!/GAMSCopen!J6,"")</f>
        <v/>
      </c>
      <c r="L6" s="40" t="str">
        <f>IFERROR(#REF!/GAMSCopen!K6,"")</f>
        <v/>
      </c>
      <c r="M6" s="40" t="str">
        <f>IFERROR(#REF!/GAMSCopen!L6,"")</f>
        <v/>
      </c>
      <c r="N6" s="40" t="str">
        <f>IFERROR(#REF!/GAMSCopen!M6,"")</f>
        <v/>
      </c>
      <c r="O6" s="40" t="str">
        <f>IFERROR(#REF!/GAMSCopen!N6,"")</f>
        <v/>
      </c>
      <c r="P6" s="40" t="str">
        <f>IFERROR(#REF!/GAMSCopen!O6,"")</f>
        <v/>
      </c>
      <c r="Q6" s="40" t="str">
        <f>IFERROR(#REF!/GAMSCopen!P6,"")</f>
        <v/>
      </c>
      <c r="R6" s="40" t="str">
        <f>IFERROR(#REF!/GAMSCopen!Q6,"")</f>
        <v/>
      </c>
      <c r="S6" s="40" t="str">
        <f>IFERROR(#REF!/GAMSCopen!R6,"")</f>
        <v/>
      </c>
      <c r="T6" s="40" t="str">
        <f>IFERROR(#REF!/GAMSCopen!S6,"")</f>
        <v/>
      </c>
      <c r="U6" s="40" t="str">
        <f>IFERROR(#REF!/GAMSCopen!T6,"")</f>
        <v/>
      </c>
      <c r="V6" s="40" t="str">
        <f>IFERROR(#REF!/GAMSCopen!U6,"")</f>
        <v/>
      </c>
      <c r="W6" s="40" t="str">
        <f>IFERROR(#REF!/GAMSCopen!V6,"")</f>
        <v/>
      </c>
      <c r="X6" s="40" t="str">
        <f>IFERROR(#REF!/GAMSCopen!W6,"")</f>
        <v/>
      </c>
      <c r="Y6" s="40" t="str">
        <f>IFERROR(#REF!/GAMSCopen!X6,"")</f>
        <v/>
      </c>
      <c r="Z6" s="40" t="str">
        <f>IFERROR(#REF!/GAMSCopen!Y6,"")</f>
        <v/>
      </c>
      <c r="AA6" s="40" t="str">
        <f>IFERROR(#REF!/GAMSCopen!Z6,"")</f>
        <v/>
      </c>
      <c r="AB6" s="40" t="str">
        <f>IFERROR(#REF!/GAMSCopen!AA6,"")</f>
        <v/>
      </c>
      <c r="AC6" s="40" t="str">
        <f>IFERROR(#REF!/GAMSCopen!AB6,"")</f>
        <v/>
      </c>
      <c r="AD6" s="40" t="str">
        <f>IFERROR(#REF!/GAMSCopen!AC6,"")</f>
        <v/>
      </c>
      <c r="AE6" s="40" t="str">
        <f>IFERROR(#REF!/GAMSCopen!AD6,"")</f>
        <v/>
      </c>
      <c r="AF6" s="40" t="str">
        <f>IFERROR(#REF!/GAMSCopen!AE6,"")</f>
        <v/>
      </c>
      <c r="AG6" s="40" t="str">
        <f>IFERROR(#REF!/GAMSCopen!AF6,"")</f>
        <v/>
      </c>
      <c r="AH6" s="40" t="str">
        <f>IFERROR(#REF!/GAMSCopen!AG6,"")</f>
        <v/>
      </c>
      <c r="AI6" s="40" t="str">
        <f>IFERROR(#REF!/GAMSCopen!AH6,"")</f>
        <v/>
      </c>
      <c r="AJ6" s="40" t="str">
        <f>IFERROR(#REF!/GAMSCopen!AI6,"")</f>
        <v/>
      </c>
      <c r="AK6" s="40" t="str">
        <f>IFERROR(#REF!/GAMSCopen!AJ6,"")</f>
        <v/>
      </c>
      <c r="AL6" s="40" t="str">
        <f>IFERROR(#REF!/GAMSCopen!AK6,"")</f>
        <v/>
      </c>
      <c r="AM6" s="40" t="str">
        <f>IFERROR(#REF!/GAMSCopen!AL6,"")</f>
        <v/>
      </c>
      <c r="AN6" s="40" t="str">
        <f>IFERROR(#REF!/GAMSCopen!AM6,"")</f>
        <v/>
      </c>
      <c r="AO6" s="40" t="str">
        <f>IFERROR(#REF!/GAMSCopen!AN6,"")</f>
        <v/>
      </c>
      <c r="AP6" s="40" t="str">
        <f>IFERROR(#REF!/GAMSCopen!AO6,"")</f>
        <v/>
      </c>
      <c r="AQ6" s="40" t="str">
        <f>IFERROR(#REF!/GAMSCopen!AP6,"")</f>
        <v/>
      </c>
      <c r="AR6" s="40" t="str">
        <f>IFERROR(#REF!/GAMSCopen!AQ6,"")</f>
        <v/>
      </c>
      <c r="AS6" s="40" t="str">
        <f>IFERROR(#REF!/GAMSCopen!AR6,"")</f>
        <v/>
      </c>
      <c r="AT6" s="40" t="str">
        <f>IFERROR(#REF!/GAMSCopen!AS6,"")</f>
        <v/>
      </c>
      <c r="AU6" s="40" t="str">
        <f>IFERROR(#REF!/GAMSCopen!AT6,"")</f>
        <v/>
      </c>
      <c r="AV6" s="40" t="str">
        <f>IFERROR(#REF!/GAMSCopen!AU6,"")</f>
        <v/>
      </c>
      <c r="AW6" s="40" t="str">
        <f>IFERROR(#REF!/GAMSCopen!AV6,"")</f>
        <v/>
      </c>
      <c r="AX6" s="40" t="str">
        <f>IFERROR(#REF!/GAMSCopen!AW6,"")</f>
        <v/>
      </c>
      <c r="AY6" s="40" t="str">
        <f>IFERROR(#REF!/GAMSCopen!AX6,"")</f>
        <v/>
      </c>
      <c r="AZ6" s="40" t="str">
        <f>IFERROR(#REF!/GAMSCopen!AY6,"")</f>
        <v/>
      </c>
      <c r="BA6" s="40" t="str">
        <f>IFERROR(#REF!/GAMSCopen!AZ6,"")</f>
        <v/>
      </c>
      <c r="BB6" s="40" t="str">
        <f>IFERROR(#REF!/GAMSCopen!BA6,"")</f>
        <v/>
      </c>
      <c r="BC6" s="40" t="str">
        <f>IFERROR(#REF!/GAMSCopen!BB6,"")</f>
        <v/>
      </c>
      <c r="BD6" s="40" t="str">
        <f>IFERROR(#REF!/GAMSCopen!BC6,"")</f>
        <v/>
      </c>
      <c r="BE6" s="40" t="str">
        <f>IFERROR(#REF!/GAMSCopen!BD6,"")</f>
        <v/>
      </c>
      <c r="BF6" s="40" t="str">
        <f>IFERROR(#REF!/GAMSCopen!BE6,"")</f>
        <v/>
      </c>
      <c r="BG6" s="40" t="str">
        <f>IFERROR(#REF!/GAMSCopen!BF6,"")</f>
        <v/>
      </c>
      <c r="BH6" s="40" t="str">
        <f>IFERROR(#REF!/GAMSCopen!BG6,"")</f>
        <v/>
      </c>
      <c r="BI6" s="40" t="str">
        <f>IFERROR(#REF!/GAMSCopen!BH6,"")</f>
        <v/>
      </c>
      <c r="BJ6" s="40" t="str">
        <f>IFERROR(#REF!/GAMSCopen!BI6,"")</f>
        <v/>
      </c>
    </row>
    <row r="7" spans="1:62" x14ac:dyDescent="0.15">
      <c r="A7" t="e">
        <f>#REF!</f>
        <v>#REF!</v>
      </c>
      <c r="B7" t="str">
        <f>GAMSbase!A7</f>
        <v>World Capital Risk Premium</v>
      </c>
      <c r="C7" s="40" t="str">
        <f>IFERROR(#REF!/GAMSCopen!B7,"")</f>
        <v/>
      </c>
      <c r="D7" s="40" t="str">
        <f>IFERROR(#REF!/GAMSCopen!C7,"")</f>
        <v/>
      </c>
      <c r="E7" s="40" t="str">
        <f>IFERROR(#REF!/GAMSCopen!D7,"")</f>
        <v/>
      </c>
      <c r="F7" s="40" t="str">
        <f>IFERROR(#REF!/GAMSCopen!E7,"")</f>
        <v/>
      </c>
      <c r="G7" s="40" t="str">
        <f>IFERROR(#REF!/GAMSCopen!F7,"")</f>
        <v/>
      </c>
      <c r="H7" s="40" t="str">
        <f>IFERROR(#REF!/GAMSCopen!G7,"")</f>
        <v/>
      </c>
      <c r="I7" s="40" t="str">
        <f>IFERROR(#REF!/GAMSCopen!H7,"")</f>
        <v/>
      </c>
      <c r="J7" s="40" t="str">
        <f>IFERROR(#REF!/GAMSCopen!I7,"")</f>
        <v/>
      </c>
      <c r="K7" s="40" t="str">
        <f>IFERROR(#REF!/GAMSCopen!J7,"")</f>
        <v/>
      </c>
      <c r="L7" s="40" t="str">
        <f>IFERROR(#REF!/GAMSCopen!K7,"")</f>
        <v/>
      </c>
      <c r="M7" s="40" t="str">
        <f>IFERROR(#REF!/GAMSCopen!L7,"")</f>
        <v/>
      </c>
      <c r="N7" s="40" t="str">
        <f>IFERROR(#REF!/GAMSCopen!M7,"")</f>
        <v/>
      </c>
      <c r="O7" s="40" t="str">
        <f>IFERROR(#REF!/GAMSCopen!N7,"")</f>
        <v/>
      </c>
      <c r="P7" s="40" t="str">
        <f>IFERROR(#REF!/GAMSCopen!O7,"")</f>
        <v/>
      </c>
      <c r="Q7" s="40" t="str">
        <f>IFERROR(#REF!/GAMSCopen!P7,"")</f>
        <v/>
      </c>
      <c r="R7" s="40" t="str">
        <f>IFERROR(#REF!/GAMSCopen!Q7,"")</f>
        <v/>
      </c>
      <c r="S7" s="40" t="str">
        <f>IFERROR(#REF!/GAMSCopen!R7,"")</f>
        <v/>
      </c>
      <c r="T7" s="40" t="str">
        <f>IFERROR(#REF!/GAMSCopen!S7,"")</f>
        <v/>
      </c>
      <c r="U7" s="40" t="str">
        <f>IFERROR(#REF!/GAMSCopen!T7,"")</f>
        <v/>
      </c>
      <c r="V7" s="40" t="str">
        <f>IFERROR(#REF!/GAMSCopen!U7,"")</f>
        <v/>
      </c>
      <c r="W7" s="40" t="str">
        <f>IFERROR(#REF!/GAMSCopen!V7,"")</f>
        <v/>
      </c>
      <c r="X7" s="40" t="str">
        <f>IFERROR(#REF!/GAMSCopen!W7,"")</f>
        <v/>
      </c>
      <c r="Y7" s="40" t="str">
        <f>IFERROR(#REF!/GAMSCopen!X7,"")</f>
        <v/>
      </c>
      <c r="Z7" s="40" t="str">
        <f>IFERROR(#REF!/GAMSCopen!Y7,"")</f>
        <v/>
      </c>
      <c r="AA7" s="40" t="str">
        <f>IFERROR(#REF!/GAMSCopen!Z7,"")</f>
        <v/>
      </c>
      <c r="AB7" s="40" t="str">
        <f>IFERROR(#REF!/GAMSCopen!AA7,"")</f>
        <v/>
      </c>
      <c r="AC7" s="40" t="str">
        <f>IFERROR(#REF!/GAMSCopen!AB7,"")</f>
        <v/>
      </c>
      <c r="AD7" s="40" t="str">
        <f>IFERROR(#REF!/GAMSCopen!AC7,"")</f>
        <v/>
      </c>
      <c r="AE7" s="40" t="str">
        <f>IFERROR(#REF!/GAMSCopen!AD7,"")</f>
        <v/>
      </c>
      <c r="AF7" s="40" t="str">
        <f>IFERROR(#REF!/GAMSCopen!AE7,"")</f>
        <v/>
      </c>
      <c r="AG7" s="40" t="str">
        <f>IFERROR(#REF!/GAMSCopen!AF7,"")</f>
        <v/>
      </c>
      <c r="AH7" s="40" t="str">
        <f>IFERROR(#REF!/GAMSCopen!AG7,"")</f>
        <v/>
      </c>
      <c r="AI7" s="40" t="str">
        <f>IFERROR(#REF!/GAMSCopen!AH7,"")</f>
        <v/>
      </c>
      <c r="AJ7" s="40" t="str">
        <f>IFERROR(#REF!/GAMSCopen!AI7,"")</f>
        <v/>
      </c>
      <c r="AK7" s="40" t="str">
        <f>IFERROR(#REF!/GAMSCopen!AJ7,"")</f>
        <v/>
      </c>
      <c r="AL7" s="40" t="str">
        <f>IFERROR(#REF!/GAMSCopen!AK7,"")</f>
        <v/>
      </c>
      <c r="AM7" s="40" t="str">
        <f>IFERROR(#REF!/GAMSCopen!AL7,"")</f>
        <v/>
      </c>
      <c r="AN7" s="40" t="str">
        <f>IFERROR(#REF!/GAMSCopen!AM7,"")</f>
        <v/>
      </c>
      <c r="AO7" s="40" t="str">
        <f>IFERROR(#REF!/GAMSCopen!AN7,"")</f>
        <v/>
      </c>
      <c r="AP7" s="40" t="str">
        <f>IFERROR(#REF!/GAMSCopen!AO7,"")</f>
        <v/>
      </c>
      <c r="AQ7" s="40" t="str">
        <f>IFERROR(#REF!/GAMSCopen!AP7,"")</f>
        <v/>
      </c>
      <c r="AR7" s="40" t="str">
        <f>IFERROR(#REF!/GAMSCopen!AQ7,"")</f>
        <v/>
      </c>
      <c r="AS7" s="40" t="str">
        <f>IFERROR(#REF!/GAMSCopen!AR7,"")</f>
        <v/>
      </c>
      <c r="AT7" s="40" t="str">
        <f>IFERROR(#REF!/GAMSCopen!AS7,"")</f>
        <v/>
      </c>
      <c r="AU7" s="40" t="str">
        <f>IFERROR(#REF!/GAMSCopen!AT7,"")</f>
        <v/>
      </c>
      <c r="AV7" s="40" t="str">
        <f>IFERROR(#REF!/GAMSCopen!AU7,"")</f>
        <v/>
      </c>
      <c r="AW7" s="40" t="str">
        <f>IFERROR(#REF!/GAMSCopen!AV7,"")</f>
        <v/>
      </c>
      <c r="AX7" s="40" t="str">
        <f>IFERROR(#REF!/GAMSCopen!AW7,"")</f>
        <v/>
      </c>
      <c r="AY7" s="40" t="str">
        <f>IFERROR(#REF!/GAMSCopen!AX7,"")</f>
        <v/>
      </c>
      <c r="AZ7" s="40" t="str">
        <f>IFERROR(#REF!/GAMSCopen!AY7,"")</f>
        <v/>
      </c>
      <c r="BA7" s="40" t="str">
        <f>IFERROR(#REF!/GAMSCopen!AZ7,"")</f>
        <v/>
      </c>
      <c r="BB7" s="40" t="str">
        <f>IFERROR(#REF!/GAMSCopen!BA7,"")</f>
        <v/>
      </c>
      <c r="BC7" s="40" t="str">
        <f>IFERROR(#REF!/GAMSCopen!BB7,"")</f>
        <v/>
      </c>
      <c r="BD7" s="40" t="str">
        <f>IFERROR(#REF!/GAMSCopen!BC7,"")</f>
        <v/>
      </c>
      <c r="BE7" s="40" t="str">
        <f>IFERROR(#REF!/GAMSCopen!BD7,"")</f>
        <v/>
      </c>
      <c r="BF7" s="40" t="str">
        <f>IFERROR(#REF!/GAMSCopen!BE7,"")</f>
        <v/>
      </c>
      <c r="BG7" s="40" t="str">
        <f>IFERROR(#REF!/GAMSCopen!BF7,"")</f>
        <v/>
      </c>
      <c r="BH7" s="40" t="str">
        <f>IFERROR(#REF!/GAMSCopen!BG7,"")</f>
        <v/>
      </c>
      <c r="BI7" s="40" t="str">
        <f>IFERROR(#REF!/GAMSCopen!BH7,"")</f>
        <v/>
      </c>
      <c r="BJ7" s="40" t="str">
        <f>IFERROR(#REF!/GAMSCopen!BI7,"")</f>
        <v/>
      </c>
    </row>
    <row r="8" spans="1:62" x14ac:dyDescent="0.15">
      <c r="A8" t="e">
        <f>#REF!</f>
        <v>#REF!</v>
      </c>
      <c r="B8" t="str">
        <f>GAMSbase!A8</f>
        <v>Fraction Diversifiable Risk</v>
      </c>
      <c r="C8" s="40" t="str">
        <f>IFERROR(#REF!/GAMSCopen!B8,"")</f>
        <v/>
      </c>
      <c r="D8" s="40" t="str">
        <f>IFERROR(#REF!/GAMSCopen!C8,"")</f>
        <v/>
      </c>
      <c r="E8" s="40" t="str">
        <f>IFERROR(#REF!/GAMSCopen!D8,"")</f>
        <v/>
      </c>
      <c r="F8" s="40" t="str">
        <f>IFERROR(#REF!/GAMSCopen!E8,"")</f>
        <v/>
      </c>
      <c r="G8" s="40" t="str">
        <f>IFERROR(#REF!/GAMSCopen!F8,"")</f>
        <v/>
      </c>
      <c r="H8" s="40" t="str">
        <f>IFERROR(#REF!/GAMSCopen!G8,"")</f>
        <v/>
      </c>
      <c r="I8" s="40" t="str">
        <f>IFERROR(#REF!/GAMSCopen!H8,"")</f>
        <v/>
      </c>
      <c r="J8" s="40" t="str">
        <f>IFERROR(#REF!/GAMSCopen!I8,"")</f>
        <v/>
      </c>
      <c r="K8" s="40" t="str">
        <f>IFERROR(#REF!/GAMSCopen!J8,"")</f>
        <v/>
      </c>
      <c r="L8" s="40" t="str">
        <f>IFERROR(#REF!/GAMSCopen!K8,"")</f>
        <v/>
      </c>
      <c r="M8" s="40" t="str">
        <f>IFERROR(#REF!/GAMSCopen!L8,"")</f>
        <v/>
      </c>
      <c r="N8" s="40" t="str">
        <f>IFERROR(#REF!/GAMSCopen!M8,"")</f>
        <v/>
      </c>
      <c r="O8" s="40" t="str">
        <f>IFERROR(#REF!/GAMSCopen!N8,"")</f>
        <v/>
      </c>
      <c r="P8" s="40" t="str">
        <f>IFERROR(#REF!/GAMSCopen!O8,"")</f>
        <v/>
      </c>
      <c r="Q8" s="40" t="str">
        <f>IFERROR(#REF!/GAMSCopen!P8,"")</f>
        <v/>
      </c>
      <c r="R8" s="40" t="str">
        <f>IFERROR(#REF!/GAMSCopen!Q8,"")</f>
        <v/>
      </c>
      <c r="S8" s="40" t="str">
        <f>IFERROR(#REF!/GAMSCopen!R8,"")</f>
        <v/>
      </c>
      <c r="T8" s="40" t="str">
        <f>IFERROR(#REF!/GAMSCopen!S8,"")</f>
        <v/>
      </c>
      <c r="U8" s="40" t="str">
        <f>IFERROR(#REF!/GAMSCopen!T8,"")</f>
        <v/>
      </c>
      <c r="V8" s="40" t="str">
        <f>IFERROR(#REF!/GAMSCopen!U8,"")</f>
        <v/>
      </c>
      <c r="W8" s="40" t="str">
        <f>IFERROR(#REF!/GAMSCopen!V8,"")</f>
        <v/>
      </c>
      <c r="X8" s="40" t="str">
        <f>IFERROR(#REF!/GAMSCopen!W8,"")</f>
        <v/>
      </c>
      <c r="Y8" s="40" t="str">
        <f>IFERROR(#REF!/GAMSCopen!X8,"")</f>
        <v/>
      </c>
      <c r="Z8" s="40" t="str">
        <f>IFERROR(#REF!/GAMSCopen!Y8,"")</f>
        <v/>
      </c>
      <c r="AA8" s="40" t="str">
        <f>IFERROR(#REF!/GAMSCopen!Z8,"")</f>
        <v/>
      </c>
      <c r="AB8" s="40" t="str">
        <f>IFERROR(#REF!/GAMSCopen!AA8,"")</f>
        <v/>
      </c>
      <c r="AC8" s="40" t="str">
        <f>IFERROR(#REF!/GAMSCopen!AB8,"")</f>
        <v/>
      </c>
      <c r="AD8" s="40" t="str">
        <f>IFERROR(#REF!/GAMSCopen!AC8,"")</f>
        <v/>
      </c>
      <c r="AE8" s="40" t="str">
        <f>IFERROR(#REF!/GAMSCopen!AD8,"")</f>
        <v/>
      </c>
      <c r="AF8" s="40" t="str">
        <f>IFERROR(#REF!/GAMSCopen!AE8,"")</f>
        <v/>
      </c>
      <c r="AG8" s="40" t="str">
        <f>IFERROR(#REF!/GAMSCopen!AF8,"")</f>
        <v/>
      </c>
      <c r="AH8" s="40" t="str">
        <f>IFERROR(#REF!/GAMSCopen!AG8,"")</f>
        <v/>
      </c>
      <c r="AI8" s="40" t="str">
        <f>IFERROR(#REF!/GAMSCopen!AH8,"")</f>
        <v/>
      </c>
      <c r="AJ8" s="40" t="str">
        <f>IFERROR(#REF!/GAMSCopen!AI8,"")</f>
        <v/>
      </c>
      <c r="AK8" s="40" t="str">
        <f>IFERROR(#REF!/GAMSCopen!AJ8,"")</f>
        <v/>
      </c>
      <c r="AL8" s="40" t="str">
        <f>IFERROR(#REF!/GAMSCopen!AK8,"")</f>
        <v/>
      </c>
      <c r="AM8" s="40" t="str">
        <f>IFERROR(#REF!/GAMSCopen!AL8,"")</f>
        <v/>
      </c>
      <c r="AN8" s="40" t="str">
        <f>IFERROR(#REF!/GAMSCopen!AM8,"")</f>
        <v/>
      </c>
      <c r="AO8" s="40" t="str">
        <f>IFERROR(#REF!/GAMSCopen!AN8,"")</f>
        <v/>
      </c>
      <c r="AP8" s="40" t="str">
        <f>IFERROR(#REF!/GAMSCopen!AO8,"")</f>
        <v/>
      </c>
      <c r="AQ8" s="40" t="str">
        <f>IFERROR(#REF!/GAMSCopen!AP8,"")</f>
        <v/>
      </c>
      <c r="AR8" s="40" t="str">
        <f>IFERROR(#REF!/GAMSCopen!AQ8,"")</f>
        <v/>
      </c>
      <c r="AS8" s="40" t="str">
        <f>IFERROR(#REF!/GAMSCopen!AR8,"")</f>
        <v/>
      </c>
      <c r="AT8" s="40" t="str">
        <f>IFERROR(#REF!/GAMSCopen!AS8,"")</f>
        <v/>
      </c>
      <c r="AU8" s="40" t="str">
        <f>IFERROR(#REF!/GAMSCopen!AT8,"")</f>
        <v/>
      </c>
      <c r="AV8" s="40" t="str">
        <f>IFERROR(#REF!/GAMSCopen!AU8,"")</f>
        <v/>
      </c>
      <c r="AW8" s="40" t="str">
        <f>IFERROR(#REF!/GAMSCopen!AV8,"")</f>
        <v/>
      </c>
      <c r="AX8" s="40" t="str">
        <f>IFERROR(#REF!/GAMSCopen!AW8,"")</f>
        <v/>
      </c>
      <c r="AY8" s="40" t="str">
        <f>IFERROR(#REF!/GAMSCopen!AX8,"")</f>
        <v/>
      </c>
      <c r="AZ8" s="40" t="str">
        <f>IFERROR(#REF!/GAMSCopen!AY8,"")</f>
        <v/>
      </c>
      <c r="BA8" s="40" t="str">
        <f>IFERROR(#REF!/GAMSCopen!AZ8,"")</f>
        <v/>
      </c>
      <c r="BB8" s="40" t="str">
        <f>IFERROR(#REF!/GAMSCopen!BA8,"")</f>
        <v/>
      </c>
      <c r="BC8" s="40" t="str">
        <f>IFERROR(#REF!/GAMSCopen!BB8,"")</f>
        <v/>
      </c>
      <c r="BD8" s="40" t="str">
        <f>IFERROR(#REF!/GAMSCopen!BC8,"")</f>
        <v/>
      </c>
      <c r="BE8" s="40" t="str">
        <f>IFERROR(#REF!/GAMSCopen!BD8,"")</f>
        <v/>
      </c>
      <c r="BF8" s="40" t="str">
        <f>IFERROR(#REF!/GAMSCopen!BE8,"")</f>
        <v/>
      </c>
      <c r="BG8" s="40" t="str">
        <f>IFERROR(#REF!/GAMSCopen!BF8,"")</f>
        <v/>
      </c>
      <c r="BH8" s="40" t="str">
        <f>IFERROR(#REF!/GAMSCopen!BG8,"")</f>
        <v/>
      </c>
      <c r="BI8" s="40" t="str">
        <f>IFERROR(#REF!/GAMSCopen!BH8,"")</f>
        <v/>
      </c>
      <c r="BJ8" s="40" t="str">
        <f>IFERROR(#REF!/GAMSCopen!BI8,"")</f>
        <v/>
      </c>
    </row>
    <row r="9" spans="1:62" x14ac:dyDescent="0.15">
      <c r="A9" t="e">
        <f>#REF!</f>
        <v>#REF!</v>
      </c>
      <c r="B9" t="str">
        <f>GAMSbase!A9</f>
        <v>Diversifiable Risk ( per year)</v>
      </c>
      <c r="C9" s="40" t="str">
        <f>IFERROR(#REF!/GAMSCopen!B9,"")</f>
        <v/>
      </c>
      <c r="D9" s="40" t="str">
        <f>IFERROR(#REF!/GAMSCopen!C9,"")</f>
        <v/>
      </c>
      <c r="E9" s="40" t="str">
        <f>IFERROR(#REF!/GAMSCopen!D9,"")</f>
        <v/>
      </c>
      <c r="F9" s="40" t="str">
        <f>IFERROR(#REF!/GAMSCopen!E9,"")</f>
        <v/>
      </c>
      <c r="G9" s="40" t="str">
        <f>IFERROR(#REF!/GAMSCopen!F9,"")</f>
        <v/>
      </c>
      <c r="H9" s="40" t="str">
        <f>IFERROR(#REF!/GAMSCopen!G9,"")</f>
        <v/>
      </c>
      <c r="I9" s="40" t="str">
        <f>IFERROR(#REF!/GAMSCopen!H9,"")</f>
        <v/>
      </c>
      <c r="J9" s="40" t="str">
        <f>IFERROR(#REF!/GAMSCopen!I9,"")</f>
        <v/>
      </c>
      <c r="K9" s="40" t="str">
        <f>IFERROR(#REF!/GAMSCopen!J9,"")</f>
        <v/>
      </c>
      <c r="L9" s="40" t="str">
        <f>IFERROR(#REF!/GAMSCopen!K9,"")</f>
        <v/>
      </c>
      <c r="M9" s="40" t="str">
        <f>IFERROR(#REF!/GAMSCopen!L9,"")</f>
        <v/>
      </c>
      <c r="N9" s="40" t="str">
        <f>IFERROR(#REF!/GAMSCopen!M9,"")</f>
        <v/>
      </c>
      <c r="O9" s="40" t="str">
        <f>IFERROR(#REF!/GAMSCopen!N9,"")</f>
        <v/>
      </c>
      <c r="P9" s="40" t="str">
        <f>IFERROR(#REF!/GAMSCopen!O9,"")</f>
        <v/>
      </c>
      <c r="Q9" s="40" t="str">
        <f>IFERROR(#REF!/GAMSCopen!P9,"")</f>
        <v/>
      </c>
      <c r="R9" s="40" t="str">
        <f>IFERROR(#REF!/GAMSCopen!Q9,"")</f>
        <v/>
      </c>
      <c r="S9" s="40" t="str">
        <f>IFERROR(#REF!/GAMSCopen!R9,"")</f>
        <v/>
      </c>
      <c r="T9" s="40" t="str">
        <f>IFERROR(#REF!/GAMSCopen!S9,"")</f>
        <v/>
      </c>
      <c r="U9" s="40" t="str">
        <f>IFERROR(#REF!/GAMSCopen!T9,"")</f>
        <v/>
      </c>
      <c r="V9" s="40" t="str">
        <f>IFERROR(#REF!/GAMSCopen!U9,"")</f>
        <v/>
      </c>
      <c r="W9" s="40" t="str">
        <f>IFERROR(#REF!/GAMSCopen!V9,"")</f>
        <v/>
      </c>
      <c r="X9" s="40" t="str">
        <f>IFERROR(#REF!/GAMSCopen!W9,"")</f>
        <v/>
      </c>
      <c r="Y9" s="40" t="str">
        <f>IFERROR(#REF!/GAMSCopen!X9,"")</f>
        <v/>
      </c>
      <c r="Z9" s="40" t="str">
        <f>IFERROR(#REF!/GAMSCopen!Y9,"")</f>
        <v/>
      </c>
      <c r="AA9" s="40" t="str">
        <f>IFERROR(#REF!/GAMSCopen!Z9,"")</f>
        <v/>
      </c>
      <c r="AB9" s="40" t="str">
        <f>IFERROR(#REF!/GAMSCopen!AA9,"")</f>
        <v/>
      </c>
      <c r="AC9" s="40" t="str">
        <f>IFERROR(#REF!/GAMSCopen!AB9,"")</f>
        <v/>
      </c>
      <c r="AD9" s="40" t="str">
        <f>IFERROR(#REF!/GAMSCopen!AC9,"")</f>
        <v/>
      </c>
      <c r="AE9" s="40" t="str">
        <f>IFERROR(#REF!/GAMSCopen!AD9,"")</f>
        <v/>
      </c>
      <c r="AF9" s="40" t="str">
        <f>IFERROR(#REF!/GAMSCopen!AE9,"")</f>
        <v/>
      </c>
      <c r="AG9" s="40" t="str">
        <f>IFERROR(#REF!/GAMSCopen!AF9,"")</f>
        <v/>
      </c>
      <c r="AH9" s="40" t="str">
        <f>IFERROR(#REF!/GAMSCopen!AG9,"")</f>
        <v/>
      </c>
      <c r="AI9" s="40" t="str">
        <f>IFERROR(#REF!/GAMSCopen!AH9,"")</f>
        <v/>
      </c>
      <c r="AJ9" s="40" t="str">
        <f>IFERROR(#REF!/GAMSCopen!AI9,"")</f>
        <v/>
      </c>
      <c r="AK9" s="40" t="str">
        <f>IFERROR(#REF!/GAMSCopen!AJ9,"")</f>
        <v/>
      </c>
      <c r="AL9" s="40" t="str">
        <f>IFERROR(#REF!/GAMSCopen!AK9,"")</f>
        <v/>
      </c>
      <c r="AM9" s="40" t="str">
        <f>IFERROR(#REF!/GAMSCopen!AL9,"")</f>
        <v/>
      </c>
      <c r="AN9" s="40" t="str">
        <f>IFERROR(#REF!/GAMSCopen!AM9,"")</f>
        <v/>
      </c>
      <c r="AO9" s="40" t="str">
        <f>IFERROR(#REF!/GAMSCopen!AN9,"")</f>
        <v/>
      </c>
      <c r="AP9" s="40" t="str">
        <f>IFERROR(#REF!/GAMSCopen!AO9,"")</f>
        <v/>
      </c>
      <c r="AQ9" s="40" t="str">
        <f>IFERROR(#REF!/GAMSCopen!AP9,"")</f>
        <v/>
      </c>
      <c r="AR9" s="40" t="str">
        <f>IFERROR(#REF!/GAMSCopen!AQ9,"")</f>
        <v/>
      </c>
      <c r="AS9" s="40" t="str">
        <f>IFERROR(#REF!/GAMSCopen!AR9,"")</f>
        <v/>
      </c>
      <c r="AT9" s="40" t="str">
        <f>IFERROR(#REF!/GAMSCopen!AS9,"")</f>
        <v/>
      </c>
      <c r="AU9" s="40" t="str">
        <f>IFERROR(#REF!/GAMSCopen!AT9,"")</f>
        <v/>
      </c>
      <c r="AV9" s="40" t="str">
        <f>IFERROR(#REF!/GAMSCopen!AU9,"")</f>
        <v/>
      </c>
      <c r="AW9" s="40" t="str">
        <f>IFERROR(#REF!/GAMSCopen!AV9,"")</f>
        <v/>
      </c>
      <c r="AX9" s="40" t="str">
        <f>IFERROR(#REF!/GAMSCopen!AW9,"")</f>
        <v/>
      </c>
      <c r="AY9" s="40" t="str">
        <f>IFERROR(#REF!/GAMSCopen!AX9,"")</f>
        <v/>
      </c>
      <c r="AZ9" s="40" t="str">
        <f>IFERROR(#REF!/GAMSCopen!AY9,"")</f>
        <v/>
      </c>
      <c r="BA9" s="40" t="str">
        <f>IFERROR(#REF!/GAMSCopen!AZ9,"")</f>
        <v/>
      </c>
      <c r="BB9" s="40" t="str">
        <f>IFERROR(#REF!/GAMSCopen!BA9,"")</f>
        <v/>
      </c>
      <c r="BC9" s="40" t="str">
        <f>IFERROR(#REF!/GAMSCopen!BB9,"")</f>
        <v/>
      </c>
      <c r="BD9" s="40" t="str">
        <f>IFERROR(#REF!/GAMSCopen!BC9,"")</f>
        <v/>
      </c>
      <c r="BE9" s="40" t="str">
        <f>IFERROR(#REF!/GAMSCopen!BD9,"")</f>
        <v/>
      </c>
      <c r="BF9" s="40" t="str">
        <f>IFERROR(#REF!/GAMSCopen!BE9,"")</f>
        <v/>
      </c>
      <c r="BG9" s="40" t="str">
        <f>IFERROR(#REF!/GAMSCopen!BF9,"")</f>
        <v/>
      </c>
      <c r="BH9" s="40" t="str">
        <f>IFERROR(#REF!/GAMSCopen!BG9,"")</f>
        <v/>
      </c>
      <c r="BI9" s="40" t="str">
        <f>IFERROR(#REF!/GAMSCopen!BH9,"")</f>
        <v/>
      </c>
      <c r="BJ9" s="40" t="str">
        <f>IFERROR(#REF!/GAMSCopen!BI9,"")</f>
        <v/>
      </c>
    </row>
    <row r="10" spans="1:62" x14ac:dyDescent="0.15">
      <c r="A10" t="e">
        <f>#REF!</f>
        <v>#REF!</v>
      </c>
      <c r="B10" t="str">
        <f>GAMSbase!A10</f>
        <v>Depreciation with no Risk (per year)</v>
      </c>
      <c r="C10" s="40" t="str">
        <f>IFERROR(#REF!/GAMSCopen!B10,"")</f>
        <v/>
      </c>
      <c r="D10" s="40" t="str">
        <f>IFERROR(#REF!/GAMSCopen!C10,"")</f>
        <v/>
      </c>
      <c r="E10" s="40" t="str">
        <f>IFERROR(#REF!/GAMSCopen!D10,"")</f>
        <v/>
      </c>
      <c r="F10" s="40" t="str">
        <f>IFERROR(#REF!/GAMSCopen!E10,"")</f>
        <v/>
      </c>
      <c r="G10" s="40" t="str">
        <f>IFERROR(#REF!/GAMSCopen!F10,"")</f>
        <v/>
      </c>
      <c r="H10" s="40" t="str">
        <f>IFERROR(#REF!/GAMSCopen!G10,"")</f>
        <v/>
      </c>
      <c r="I10" s="40" t="str">
        <f>IFERROR(#REF!/GAMSCopen!H10,"")</f>
        <v/>
      </c>
      <c r="J10" s="40" t="str">
        <f>IFERROR(#REF!/GAMSCopen!I10,"")</f>
        <v/>
      </c>
      <c r="K10" s="40" t="str">
        <f>IFERROR(#REF!/GAMSCopen!J10,"")</f>
        <v/>
      </c>
      <c r="L10" s="40" t="str">
        <f>IFERROR(#REF!/GAMSCopen!K10,"")</f>
        <v/>
      </c>
      <c r="M10" s="40" t="str">
        <f>IFERROR(#REF!/GAMSCopen!L10,"")</f>
        <v/>
      </c>
      <c r="N10" s="40" t="str">
        <f>IFERROR(#REF!/GAMSCopen!M10,"")</f>
        <v/>
      </c>
      <c r="O10" s="40" t="str">
        <f>IFERROR(#REF!/GAMSCopen!N10,"")</f>
        <v/>
      </c>
      <c r="P10" s="40" t="str">
        <f>IFERROR(#REF!/GAMSCopen!O10,"")</f>
        <v/>
      </c>
      <c r="Q10" s="40" t="str">
        <f>IFERROR(#REF!/GAMSCopen!P10,"")</f>
        <v/>
      </c>
      <c r="R10" s="40" t="str">
        <f>IFERROR(#REF!/GAMSCopen!Q10,"")</f>
        <v/>
      </c>
      <c r="S10" s="40" t="str">
        <f>IFERROR(#REF!/GAMSCopen!R10,"")</f>
        <v/>
      </c>
      <c r="T10" s="40" t="str">
        <f>IFERROR(#REF!/GAMSCopen!S10,"")</f>
        <v/>
      </c>
      <c r="U10" s="40" t="str">
        <f>IFERROR(#REF!/GAMSCopen!T10,"")</f>
        <v/>
      </c>
      <c r="V10" s="40" t="str">
        <f>IFERROR(#REF!/GAMSCopen!U10,"")</f>
        <v/>
      </c>
      <c r="W10" s="40" t="str">
        <f>IFERROR(#REF!/GAMSCopen!V10,"")</f>
        <v/>
      </c>
      <c r="X10" s="40" t="str">
        <f>IFERROR(#REF!/GAMSCopen!W10,"")</f>
        <v/>
      </c>
      <c r="Y10" s="40" t="str">
        <f>IFERROR(#REF!/GAMSCopen!X10,"")</f>
        <v/>
      </c>
      <c r="Z10" s="40" t="str">
        <f>IFERROR(#REF!/GAMSCopen!Y10,"")</f>
        <v/>
      </c>
      <c r="AA10" s="40" t="str">
        <f>IFERROR(#REF!/GAMSCopen!Z10,"")</f>
        <v/>
      </c>
      <c r="AB10" s="40" t="str">
        <f>IFERROR(#REF!/GAMSCopen!AA10,"")</f>
        <v/>
      </c>
      <c r="AC10" s="40" t="str">
        <f>IFERROR(#REF!/GAMSCopen!AB10,"")</f>
        <v/>
      </c>
      <c r="AD10" s="40" t="str">
        <f>IFERROR(#REF!/GAMSCopen!AC10,"")</f>
        <v/>
      </c>
      <c r="AE10" s="40" t="str">
        <f>IFERROR(#REF!/GAMSCopen!AD10,"")</f>
        <v/>
      </c>
      <c r="AF10" s="40" t="str">
        <f>IFERROR(#REF!/GAMSCopen!AE10,"")</f>
        <v/>
      </c>
      <c r="AG10" s="40" t="str">
        <f>IFERROR(#REF!/GAMSCopen!AF10,"")</f>
        <v/>
      </c>
      <c r="AH10" s="40" t="str">
        <f>IFERROR(#REF!/GAMSCopen!AG10,"")</f>
        <v/>
      </c>
      <c r="AI10" s="40" t="str">
        <f>IFERROR(#REF!/GAMSCopen!AH10,"")</f>
        <v/>
      </c>
      <c r="AJ10" s="40" t="str">
        <f>IFERROR(#REF!/GAMSCopen!AI10,"")</f>
        <v/>
      </c>
      <c r="AK10" s="40" t="str">
        <f>IFERROR(#REF!/GAMSCopen!AJ10,"")</f>
        <v/>
      </c>
      <c r="AL10" s="40" t="str">
        <f>IFERROR(#REF!/GAMSCopen!AK10,"")</f>
        <v/>
      </c>
      <c r="AM10" s="40" t="str">
        <f>IFERROR(#REF!/GAMSCopen!AL10,"")</f>
        <v/>
      </c>
      <c r="AN10" s="40" t="str">
        <f>IFERROR(#REF!/GAMSCopen!AM10,"")</f>
        <v/>
      </c>
      <c r="AO10" s="40" t="str">
        <f>IFERROR(#REF!/GAMSCopen!AN10,"")</f>
        <v/>
      </c>
      <c r="AP10" s="40" t="str">
        <f>IFERROR(#REF!/GAMSCopen!AO10,"")</f>
        <v/>
      </c>
      <c r="AQ10" s="40" t="str">
        <f>IFERROR(#REF!/GAMSCopen!AP10,"")</f>
        <v/>
      </c>
      <c r="AR10" s="40" t="str">
        <f>IFERROR(#REF!/GAMSCopen!AQ10,"")</f>
        <v/>
      </c>
      <c r="AS10" s="40" t="str">
        <f>IFERROR(#REF!/GAMSCopen!AR10,"")</f>
        <v/>
      </c>
      <c r="AT10" s="40" t="str">
        <f>IFERROR(#REF!/GAMSCopen!AS10,"")</f>
        <v/>
      </c>
      <c r="AU10" s="40" t="str">
        <f>IFERROR(#REF!/GAMSCopen!AT10,"")</f>
        <v/>
      </c>
      <c r="AV10" s="40" t="str">
        <f>IFERROR(#REF!/GAMSCopen!AU10,"")</f>
        <v/>
      </c>
      <c r="AW10" s="40" t="str">
        <f>IFERROR(#REF!/GAMSCopen!AV10,"")</f>
        <v/>
      </c>
      <c r="AX10" s="40" t="str">
        <f>IFERROR(#REF!/GAMSCopen!AW10,"")</f>
        <v/>
      </c>
      <c r="AY10" s="40" t="str">
        <f>IFERROR(#REF!/GAMSCopen!AX10,"")</f>
        <v/>
      </c>
      <c r="AZ10" s="40" t="str">
        <f>IFERROR(#REF!/GAMSCopen!AY10,"")</f>
        <v/>
      </c>
      <c r="BA10" s="40" t="str">
        <f>IFERROR(#REF!/GAMSCopen!AZ10,"")</f>
        <v/>
      </c>
      <c r="BB10" s="40" t="str">
        <f>IFERROR(#REF!/GAMSCopen!BA10,"")</f>
        <v/>
      </c>
      <c r="BC10" s="40" t="str">
        <f>IFERROR(#REF!/GAMSCopen!BB10,"")</f>
        <v/>
      </c>
      <c r="BD10" s="40" t="str">
        <f>IFERROR(#REF!/GAMSCopen!BC10,"")</f>
        <v/>
      </c>
      <c r="BE10" s="40" t="str">
        <f>IFERROR(#REF!/GAMSCopen!BD10,"")</f>
        <v/>
      </c>
      <c r="BF10" s="40" t="str">
        <f>IFERROR(#REF!/GAMSCopen!BE10,"")</f>
        <v/>
      </c>
      <c r="BG10" s="40" t="str">
        <f>IFERROR(#REF!/GAMSCopen!BF10,"")</f>
        <v/>
      </c>
      <c r="BH10" s="40" t="str">
        <f>IFERROR(#REF!/GAMSCopen!BG10,"")</f>
        <v/>
      </c>
      <c r="BI10" s="40" t="str">
        <f>IFERROR(#REF!/GAMSCopen!BH10,"")</f>
        <v/>
      </c>
      <c r="BJ10" s="40" t="str">
        <f>IFERROR(#REF!/GAMSCopen!BI10,"")</f>
        <v/>
      </c>
    </row>
    <row r="11" spans="1:62" x14ac:dyDescent="0.15">
      <c r="A11" t="e">
        <f>#REF!</f>
        <v>#REF!</v>
      </c>
      <c r="B11" t="str">
        <f>GAMSbase!A11</f>
        <v>Initial Output (2005 US International $, trillions)</v>
      </c>
      <c r="C11" s="40" t="str">
        <f>IFERROR(#REF!/GAMSCopen!B11,"")</f>
        <v/>
      </c>
      <c r="D11" s="40" t="str">
        <f>IFERROR(#REF!/GAMSCopen!C11,"")</f>
        <v/>
      </c>
      <c r="E11" s="40" t="str">
        <f>IFERROR(#REF!/GAMSCopen!D11,"")</f>
        <v/>
      </c>
      <c r="F11" s="40" t="str">
        <f>IFERROR(#REF!/GAMSCopen!E11,"")</f>
        <v/>
      </c>
      <c r="G11" s="40" t="str">
        <f>IFERROR(#REF!/GAMSCopen!F11,"")</f>
        <v/>
      </c>
      <c r="H11" s="40" t="str">
        <f>IFERROR(#REF!/GAMSCopen!G11,"")</f>
        <v/>
      </c>
      <c r="I11" s="40" t="str">
        <f>IFERROR(#REF!/GAMSCopen!H11,"")</f>
        <v/>
      </c>
      <c r="J11" s="40" t="str">
        <f>IFERROR(#REF!/GAMSCopen!I11,"")</f>
        <v/>
      </c>
      <c r="K11" s="40" t="str">
        <f>IFERROR(#REF!/GAMSCopen!J11,"")</f>
        <v/>
      </c>
      <c r="L11" s="40" t="str">
        <f>IFERROR(#REF!/GAMSCopen!K11,"")</f>
        <v/>
      </c>
      <c r="M11" s="40" t="str">
        <f>IFERROR(#REF!/GAMSCopen!L11,"")</f>
        <v/>
      </c>
      <c r="N11" s="40" t="str">
        <f>IFERROR(#REF!/GAMSCopen!M11,"")</f>
        <v/>
      </c>
      <c r="O11" s="40" t="str">
        <f>IFERROR(#REF!/GAMSCopen!N11,"")</f>
        <v/>
      </c>
      <c r="P11" s="40" t="str">
        <f>IFERROR(#REF!/GAMSCopen!O11,"")</f>
        <v/>
      </c>
      <c r="Q11" s="40" t="str">
        <f>IFERROR(#REF!/GAMSCopen!P11,"")</f>
        <v/>
      </c>
      <c r="R11" s="40" t="str">
        <f>IFERROR(#REF!/GAMSCopen!Q11,"")</f>
        <v/>
      </c>
      <c r="S11" s="40" t="str">
        <f>IFERROR(#REF!/GAMSCopen!R11,"")</f>
        <v/>
      </c>
      <c r="T11" s="40" t="str">
        <f>IFERROR(#REF!/GAMSCopen!S11,"")</f>
        <v/>
      </c>
      <c r="U11" s="40" t="str">
        <f>IFERROR(#REF!/GAMSCopen!T11,"")</f>
        <v/>
      </c>
      <c r="V11" s="40" t="str">
        <f>IFERROR(#REF!/GAMSCopen!U11,"")</f>
        <v/>
      </c>
      <c r="W11" s="40" t="str">
        <f>IFERROR(#REF!/GAMSCopen!V11,"")</f>
        <v/>
      </c>
      <c r="X11" s="40" t="str">
        <f>IFERROR(#REF!/GAMSCopen!W11,"")</f>
        <v/>
      </c>
      <c r="Y11" s="40" t="str">
        <f>IFERROR(#REF!/GAMSCopen!X11,"")</f>
        <v/>
      </c>
      <c r="Z11" s="40" t="str">
        <f>IFERROR(#REF!/GAMSCopen!Y11,"")</f>
        <v/>
      </c>
      <c r="AA11" s="40" t="str">
        <f>IFERROR(#REF!/GAMSCopen!Z11,"")</f>
        <v/>
      </c>
      <c r="AB11" s="40" t="str">
        <f>IFERROR(#REF!/GAMSCopen!AA11,"")</f>
        <v/>
      </c>
      <c r="AC11" s="40" t="str">
        <f>IFERROR(#REF!/GAMSCopen!AB11,"")</f>
        <v/>
      </c>
      <c r="AD11" s="40" t="str">
        <f>IFERROR(#REF!/GAMSCopen!AC11,"")</f>
        <v/>
      </c>
      <c r="AE11" s="40" t="str">
        <f>IFERROR(#REF!/GAMSCopen!AD11,"")</f>
        <v/>
      </c>
      <c r="AF11" s="40" t="str">
        <f>IFERROR(#REF!/GAMSCopen!AE11,"")</f>
        <v/>
      </c>
      <c r="AG11" s="40" t="str">
        <f>IFERROR(#REF!/GAMSCopen!AF11,"")</f>
        <v/>
      </c>
      <c r="AH11" s="40" t="str">
        <f>IFERROR(#REF!/GAMSCopen!AG11,"")</f>
        <v/>
      </c>
      <c r="AI11" s="40" t="str">
        <f>IFERROR(#REF!/GAMSCopen!AH11,"")</f>
        <v/>
      </c>
      <c r="AJ11" s="40" t="str">
        <f>IFERROR(#REF!/GAMSCopen!AI11,"")</f>
        <v/>
      </c>
      <c r="AK11" s="40" t="str">
        <f>IFERROR(#REF!/GAMSCopen!AJ11,"")</f>
        <v/>
      </c>
      <c r="AL11" s="40" t="str">
        <f>IFERROR(#REF!/GAMSCopen!AK11,"")</f>
        <v/>
      </c>
      <c r="AM11" s="40" t="str">
        <f>IFERROR(#REF!/GAMSCopen!AL11,"")</f>
        <v/>
      </c>
      <c r="AN11" s="40" t="str">
        <f>IFERROR(#REF!/GAMSCopen!AM11,"")</f>
        <v/>
      </c>
      <c r="AO11" s="40" t="str">
        <f>IFERROR(#REF!/GAMSCopen!AN11,"")</f>
        <v/>
      </c>
      <c r="AP11" s="40" t="str">
        <f>IFERROR(#REF!/GAMSCopen!AO11,"")</f>
        <v/>
      </c>
      <c r="AQ11" s="40" t="str">
        <f>IFERROR(#REF!/GAMSCopen!AP11,"")</f>
        <v/>
      </c>
      <c r="AR11" s="40" t="str">
        <f>IFERROR(#REF!/GAMSCopen!AQ11,"")</f>
        <v/>
      </c>
      <c r="AS11" s="40" t="str">
        <f>IFERROR(#REF!/GAMSCopen!AR11,"")</f>
        <v/>
      </c>
      <c r="AT11" s="40" t="str">
        <f>IFERROR(#REF!/GAMSCopen!AS11,"")</f>
        <v/>
      </c>
      <c r="AU11" s="40" t="str">
        <f>IFERROR(#REF!/GAMSCopen!AT11,"")</f>
        <v/>
      </c>
      <c r="AV11" s="40" t="str">
        <f>IFERROR(#REF!/GAMSCopen!AU11,"")</f>
        <v/>
      </c>
      <c r="AW11" s="40" t="str">
        <f>IFERROR(#REF!/GAMSCopen!AV11,"")</f>
        <v/>
      </c>
      <c r="AX11" s="40" t="str">
        <f>IFERROR(#REF!/GAMSCopen!AW11,"")</f>
        <v/>
      </c>
      <c r="AY11" s="40" t="str">
        <f>IFERROR(#REF!/GAMSCopen!AX11,"")</f>
        <v/>
      </c>
      <c r="AZ11" s="40" t="str">
        <f>IFERROR(#REF!/GAMSCopen!AY11,"")</f>
        <v/>
      </c>
      <c r="BA11" s="40" t="str">
        <f>IFERROR(#REF!/GAMSCopen!AZ11,"")</f>
        <v/>
      </c>
      <c r="BB11" s="40" t="str">
        <f>IFERROR(#REF!/GAMSCopen!BA11,"")</f>
        <v/>
      </c>
      <c r="BC11" s="40" t="str">
        <f>IFERROR(#REF!/GAMSCopen!BB11,"")</f>
        <v/>
      </c>
      <c r="BD11" s="40" t="str">
        <f>IFERROR(#REF!/GAMSCopen!BC11,"")</f>
        <v/>
      </c>
      <c r="BE11" s="40" t="str">
        <f>IFERROR(#REF!/GAMSCopen!BD11,"")</f>
        <v/>
      </c>
      <c r="BF11" s="40" t="str">
        <f>IFERROR(#REF!/GAMSCopen!BE11,"")</f>
        <v/>
      </c>
      <c r="BG11" s="40" t="str">
        <f>IFERROR(#REF!/GAMSCopen!BF11,"")</f>
        <v/>
      </c>
      <c r="BH11" s="40" t="str">
        <f>IFERROR(#REF!/GAMSCopen!BG11,"")</f>
        <v/>
      </c>
      <c r="BI11" s="40" t="str">
        <f>IFERROR(#REF!/GAMSCopen!BH11,"")</f>
        <v/>
      </c>
      <c r="BJ11" s="40" t="str">
        <f>IFERROR(#REF!/GAMSCopen!BI11,"")</f>
        <v/>
      </c>
    </row>
    <row r="12" spans="1:62" x14ac:dyDescent="0.15">
      <c r="A12" t="e">
        <f>#REF!</f>
        <v>#REF!</v>
      </c>
      <c r="B12" t="str">
        <f>GAMSbase!A12</f>
        <v>Initial K (Capital Stock)</v>
      </c>
      <c r="C12" s="40" t="str">
        <f>IFERROR(#REF!/GAMSCopen!B12,"")</f>
        <v/>
      </c>
      <c r="D12" s="40" t="str">
        <f>IFERROR(#REF!/GAMSCopen!C12,"")</f>
        <v/>
      </c>
      <c r="E12" s="40" t="str">
        <f>IFERROR(#REF!/GAMSCopen!D12,"")</f>
        <v/>
      </c>
      <c r="F12" s="40" t="str">
        <f>IFERROR(#REF!/GAMSCopen!E12,"")</f>
        <v/>
      </c>
      <c r="G12" s="40" t="str">
        <f>IFERROR(#REF!/GAMSCopen!F12,"")</f>
        <v/>
      </c>
      <c r="H12" s="40" t="str">
        <f>IFERROR(#REF!/GAMSCopen!G12,"")</f>
        <v/>
      </c>
      <c r="I12" s="40" t="str">
        <f>IFERROR(#REF!/GAMSCopen!H12,"")</f>
        <v/>
      </c>
      <c r="J12" s="40" t="str">
        <f>IFERROR(#REF!/GAMSCopen!I12,"")</f>
        <v/>
      </c>
      <c r="K12" s="40" t="str">
        <f>IFERROR(#REF!/GAMSCopen!J12,"")</f>
        <v/>
      </c>
      <c r="L12" s="40" t="str">
        <f>IFERROR(#REF!/GAMSCopen!K12,"")</f>
        <v/>
      </c>
      <c r="M12" s="40" t="str">
        <f>IFERROR(#REF!/GAMSCopen!L12,"")</f>
        <v/>
      </c>
      <c r="N12" s="40" t="str">
        <f>IFERROR(#REF!/GAMSCopen!M12,"")</f>
        <v/>
      </c>
      <c r="O12" s="40" t="str">
        <f>IFERROR(#REF!/GAMSCopen!N12,"")</f>
        <v/>
      </c>
      <c r="P12" s="40" t="str">
        <f>IFERROR(#REF!/GAMSCopen!O12,"")</f>
        <v/>
      </c>
      <c r="Q12" s="40" t="str">
        <f>IFERROR(#REF!/GAMSCopen!P12,"")</f>
        <v/>
      </c>
      <c r="R12" s="40" t="str">
        <f>IFERROR(#REF!/GAMSCopen!Q12,"")</f>
        <v/>
      </c>
      <c r="S12" s="40" t="str">
        <f>IFERROR(#REF!/GAMSCopen!R12,"")</f>
        <v/>
      </c>
      <c r="T12" s="40" t="str">
        <f>IFERROR(#REF!/GAMSCopen!S12,"")</f>
        <v/>
      </c>
      <c r="U12" s="40" t="str">
        <f>IFERROR(#REF!/GAMSCopen!T12,"")</f>
        <v/>
      </c>
      <c r="V12" s="40" t="str">
        <f>IFERROR(#REF!/GAMSCopen!U12,"")</f>
        <v/>
      </c>
      <c r="W12" s="40" t="str">
        <f>IFERROR(#REF!/GAMSCopen!V12,"")</f>
        <v/>
      </c>
      <c r="X12" s="40" t="str">
        <f>IFERROR(#REF!/GAMSCopen!W12,"")</f>
        <v/>
      </c>
      <c r="Y12" s="40" t="str">
        <f>IFERROR(#REF!/GAMSCopen!X12,"")</f>
        <v/>
      </c>
      <c r="Z12" s="40" t="str">
        <f>IFERROR(#REF!/GAMSCopen!Y12,"")</f>
        <v/>
      </c>
      <c r="AA12" s="40" t="str">
        <f>IFERROR(#REF!/GAMSCopen!Z12,"")</f>
        <v/>
      </c>
      <c r="AB12" s="40" t="str">
        <f>IFERROR(#REF!/GAMSCopen!AA12,"")</f>
        <v/>
      </c>
      <c r="AC12" s="40" t="str">
        <f>IFERROR(#REF!/GAMSCopen!AB12,"")</f>
        <v/>
      </c>
      <c r="AD12" s="40" t="str">
        <f>IFERROR(#REF!/GAMSCopen!AC12,"")</f>
        <v/>
      </c>
      <c r="AE12" s="40" t="str">
        <f>IFERROR(#REF!/GAMSCopen!AD12,"")</f>
        <v/>
      </c>
      <c r="AF12" s="40" t="str">
        <f>IFERROR(#REF!/GAMSCopen!AE12,"")</f>
        <v/>
      </c>
      <c r="AG12" s="40" t="str">
        <f>IFERROR(#REF!/GAMSCopen!AF12,"")</f>
        <v/>
      </c>
      <c r="AH12" s="40" t="str">
        <f>IFERROR(#REF!/GAMSCopen!AG12,"")</f>
        <v/>
      </c>
      <c r="AI12" s="40" t="str">
        <f>IFERROR(#REF!/GAMSCopen!AH12,"")</f>
        <v/>
      </c>
      <c r="AJ12" s="40" t="str">
        <f>IFERROR(#REF!/GAMSCopen!AI12,"")</f>
        <v/>
      </c>
      <c r="AK12" s="40" t="str">
        <f>IFERROR(#REF!/GAMSCopen!AJ12,"")</f>
        <v/>
      </c>
      <c r="AL12" s="40" t="str">
        <f>IFERROR(#REF!/GAMSCopen!AK12,"")</f>
        <v/>
      </c>
      <c r="AM12" s="40" t="str">
        <f>IFERROR(#REF!/GAMSCopen!AL12,"")</f>
        <v/>
      </c>
      <c r="AN12" s="40" t="str">
        <f>IFERROR(#REF!/GAMSCopen!AM12,"")</f>
        <v/>
      </c>
      <c r="AO12" s="40" t="str">
        <f>IFERROR(#REF!/GAMSCopen!AN12,"")</f>
        <v/>
      </c>
      <c r="AP12" s="40" t="str">
        <f>IFERROR(#REF!/GAMSCopen!AO12,"")</f>
        <v/>
      </c>
      <c r="AQ12" s="40" t="str">
        <f>IFERROR(#REF!/GAMSCopen!AP12,"")</f>
        <v/>
      </c>
      <c r="AR12" s="40" t="str">
        <f>IFERROR(#REF!/GAMSCopen!AQ12,"")</f>
        <v/>
      </c>
      <c r="AS12" s="40" t="str">
        <f>IFERROR(#REF!/GAMSCopen!AR12,"")</f>
        <v/>
      </c>
      <c r="AT12" s="40" t="str">
        <f>IFERROR(#REF!/GAMSCopen!AS12,"")</f>
        <v/>
      </c>
      <c r="AU12" s="40" t="str">
        <f>IFERROR(#REF!/GAMSCopen!AT12,"")</f>
        <v/>
      </c>
      <c r="AV12" s="40" t="str">
        <f>IFERROR(#REF!/GAMSCopen!AU12,"")</f>
        <v/>
      </c>
      <c r="AW12" s="40" t="str">
        <f>IFERROR(#REF!/GAMSCopen!AV12,"")</f>
        <v/>
      </c>
      <c r="AX12" s="40" t="str">
        <f>IFERROR(#REF!/GAMSCopen!AW12,"")</f>
        <v/>
      </c>
      <c r="AY12" s="40" t="str">
        <f>IFERROR(#REF!/GAMSCopen!AX12,"")</f>
        <v/>
      </c>
      <c r="AZ12" s="40" t="str">
        <f>IFERROR(#REF!/GAMSCopen!AY12,"")</f>
        <v/>
      </c>
      <c r="BA12" s="40" t="str">
        <f>IFERROR(#REF!/GAMSCopen!AZ12,"")</f>
        <v/>
      </c>
      <c r="BB12" s="40" t="str">
        <f>IFERROR(#REF!/GAMSCopen!BA12,"")</f>
        <v/>
      </c>
      <c r="BC12" s="40" t="str">
        <f>IFERROR(#REF!/GAMSCopen!BB12,"")</f>
        <v/>
      </c>
      <c r="BD12" s="40" t="str">
        <f>IFERROR(#REF!/GAMSCopen!BC12,"")</f>
        <v/>
      </c>
      <c r="BE12" s="40" t="str">
        <f>IFERROR(#REF!/GAMSCopen!BD12,"")</f>
        <v/>
      </c>
      <c r="BF12" s="40" t="str">
        <f>IFERROR(#REF!/GAMSCopen!BE12,"")</f>
        <v/>
      </c>
      <c r="BG12" s="40" t="str">
        <f>IFERROR(#REF!/GAMSCopen!BF12,"")</f>
        <v/>
      </c>
      <c r="BH12" s="40" t="str">
        <f>IFERROR(#REF!/GAMSCopen!BG12,"")</f>
        <v/>
      </c>
      <c r="BI12" s="40" t="str">
        <f>IFERROR(#REF!/GAMSCopen!BH12,"")</f>
        <v/>
      </c>
      <c r="BJ12" s="40" t="str">
        <f>IFERROR(#REF!/GAMSCopen!BI12,"")</f>
        <v/>
      </c>
    </row>
    <row r="13" spans="1:62" x14ac:dyDescent="0.15">
      <c r="A13" t="e">
        <f>#REF!</f>
        <v>#REF!</v>
      </c>
      <c r="B13" t="str">
        <f>GAMSbase!A13</f>
        <v>Initial A (Total Factor Productivity)</v>
      </c>
      <c r="C13" s="40" t="str">
        <f>IFERROR(#REF!/GAMSCopen!B13,"")</f>
        <v/>
      </c>
      <c r="D13" s="40" t="str">
        <f>IFERROR(#REF!/GAMSCopen!C13,"")</f>
        <v/>
      </c>
      <c r="E13" s="40" t="str">
        <f>IFERROR(#REF!/GAMSCopen!D13,"")</f>
        <v/>
      </c>
      <c r="F13" s="40" t="str">
        <f>IFERROR(#REF!/GAMSCopen!E13,"")</f>
        <v/>
      </c>
      <c r="G13" s="40" t="str">
        <f>IFERROR(#REF!/GAMSCopen!F13,"")</f>
        <v/>
      </c>
      <c r="H13" s="40" t="str">
        <f>IFERROR(#REF!/GAMSCopen!G13,"")</f>
        <v/>
      </c>
      <c r="I13" s="40" t="str">
        <f>IFERROR(#REF!/GAMSCopen!H13,"")</f>
        <v/>
      </c>
      <c r="J13" s="40" t="str">
        <f>IFERROR(#REF!/GAMSCopen!I13,"")</f>
        <v/>
      </c>
      <c r="K13" s="40" t="str">
        <f>IFERROR(#REF!/GAMSCopen!J13,"")</f>
        <v/>
      </c>
      <c r="L13" s="40" t="str">
        <f>IFERROR(#REF!/GAMSCopen!K13,"")</f>
        <v/>
      </c>
      <c r="M13" s="40" t="str">
        <f>IFERROR(#REF!/GAMSCopen!L13,"")</f>
        <v/>
      </c>
      <c r="N13" s="40" t="str">
        <f>IFERROR(#REF!/GAMSCopen!M13,"")</f>
        <v/>
      </c>
      <c r="O13" s="40" t="str">
        <f>IFERROR(#REF!/GAMSCopen!N13,"")</f>
        <v/>
      </c>
      <c r="P13" s="40" t="str">
        <f>IFERROR(#REF!/GAMSCopen!O13,"")</f>
        <v/>
      </c>
      <c r="Q13" s="40" t="str">
        <f>IFERROR(#REF!/GAMSCopen!P13,"")</f>
        <v/>
      </c>
      <c r="R13" s="40" t="str">
        <f>IFERROR(#REF!/GAMSCopen!Q13,"")</f>
        <v/>
      </c>
      <c r="S13" s="40" t="str">
        <f>IFERROR(#REF!/GAMSCopen!R13,"")</f>
        <v/>
      </c>
      <c r="T13" s="40" t="str">
        <f>IFERROR(#REF!/GAMSCopen!S13,"")</f>
        <v/>
      </c>
      <c r="U13" s="40" t="str">
        <f>IFERROR(#REF!/GAMSCopen!T13,"")</f>
        <v/>
      </c>
      <c r="V13" s="40" t="str">
        <f>IFERROR(#REF!/GAMSCopen!U13,"")</f>
        <v/>
      </c>
      <c r="W13" s="40" t="str">
        <f>IFERROR(#REF!/GAMSCopen!V13,"")</f>
        <v/>
      </c>
      <c r="X13" s="40" t="str">
        <f>IFERROR(#REF!/GAMSCopen!W13,"")</f>
        <v/>
      </c>
      <c r="Y13" s="40" t="str">
        <f>IFERROR(#REF!/GAMSCopen!X13,"")</f>
        <v/>
      </c>
      <c r="Z13" s="40" t="str">
        <f>IFERROR(#REF!/GAMSCopen!Y13,"")</f>
        <v/>
      </c>
      <c r="AA13" s="40" t="str">
        <f>IFERROR(#REF!/GAMSCopen!Z13,"")</f>
        <v/>
      </c>
      <c r="AB13" s="40" t="str">
        <f>IFERROR(#REF!/GAMSCopen!AA13,"")</f>
        <v/>
      </c>
      <c r="AC13" s="40" t="str">
        <f>IFERROR(#REF!/GAMSCopen!AB13,"")</f>
        <v/>
      </c>
      <c r="AD13" s="40" t="str">
        <f>IFERROR(#REF!/GAMSCopen!AC13,"")</f>
        <v/>
      </c>
      <c r="AE13" s="40" t="str">
        <f>IFERROR(#REF!/GAMSCopen!AD13,"")</f>
        <v/>
      </c>
      <c r="AF13" s="40" t="str">
        <f>IFERROR(#REF!/GAMSCopen!AE13,"")</f>
        <v/>
      </c>
      <c r="AG13" s="40" t="str">
        <f>IFERROR(#REF!/GAMSCopen!AF13,"")</f>
        <v/>
      </c>
      <c r="AH13" s="40" t="str">
        <f>IFERROR(#REF!/GAMSCopen!AG13,"")</f>
        <v/>
      </c>
      <c r="AI13" s="40" t="str">
        <f>IFERROR(#REF!/GAMSCopen!AH13,"")</f>
        <v/>
      </c>
      <c r="AJ13" s="40" t="str">
        <f>IFERROR(#REF!/GAMSCopen!AI13,"")</f>
        <v/>
      </c>
      <c r="AK13" s="40" t="str">
        <f>IFERROR(#REF!/GAMSCopen!AJ13,"")</f>
        <v/>
      </c>
      <c r="AL13" s="40" t="str">
        <f>IFERROR(#REF!/GAMSCopen!AK13,"")</f>
        <v/>
      </c>
      <c r="AM13" s="40" t="str">
        <f>IFERROR(#REF!/GAMSCopen!AL13,"")</f>
        <v/>
      </c>
      <c r="AN13" s="40" t="str">
        <f>IFERROR(#REF!/GAMSCopen!AM13,"")</f>
        <v/>
      </c>
      <c r="AO13" s="40" t="str">
        <f>IFERROR(#REF!/GAMSCopen!AN13,"")</f>
        <v/>
      </c>
      <c r="AP13" s="40" t="str">
        <f>IFERROR(#REF!/GAMSCopen!AO13,"")</f>
        <v/>
      </c>
      <c r="AQ13" s="40" t="str">
        <f>IFERROR(#REF!/GAMSCopen!AP13,"")</f>
        <v/>
      </c>
      <c r="AR13" s="40" t="str">
        <f>IFERROR(#REF!/GAMSCopen!AQ13,"")</f>
        <v/>
      </c>
      <c r="AS13" s="40" t="str">
        <f>IFERROR(#REF!/GAMSCopen!AR13,"")</f>
        <v/>
      </c>
      <c r="AT13" s="40" t="str">
        <f>IFERROR(#REF!/GAMSCopen!AS13,"")</f>
        <v/>
      </c>
      <c r="AU13" s="40" t="str">
        <f>IFERROR(#REF!/GAMSCopen!AT13,"")</f>
        <v/>
      </c>
      <c r="AV13" s="40" t="str">
        <f>IFERROR(#REF!/GAMSCopen!AU13,"")</f>
        <v/>
      </c>
      <c r="AW13" s="40" t="str">
        <f>IFERROR(#REF!/GAMSCopen!AV13,"")</f>
        <v/>
      </c>
      <c r="AX13" s="40" t="str">
        <f>IFERROR(#REF!/GAMSCopen!AW13,"")</f>
        <v/>
      </c>
      <c r="AY13" s="40" t="str">
        <f>IFERROR(#REF!/GAMSCopen!AX13,"")</f>
        <v/>
      </c>
      <c r="AZ13" s="40" t="str">
        <f>IFERROR(#REF!/GAMSCopen!AY13,"")</f>
        <v/>
      </c>
      <c r="BA13" s="40" t="str">
        <f>IFERROR(#REF!/GAMSCopen!AZ13,"")</f>
        <v/>
      </c>
      <c r="BB13" s="40" t="str">
        <f>IFERROR(#REF!/GAMSCopen!BA13,"")</f>
        <v/>
      </c>
      <c r="BC13" s="40" t="str">
        <f>IFERROR(#REF!/GAMSCopen!BB13,"")</f>
        <v/>
      </c>
      <c r="BD13" s="40" t="str">
        <f>IFERROR(#REF!/GAMSCopen!BC13,"")</f>
        <v/>
      </c>
      <c r="BE13" s="40" t="str">
        <f>IFERROR(#REF!/GAMSCopen!BD13,"")</f>
        <v/>
      </c>
      <c r="BF13" s="40" t="str">
        <f>IFERROR(#REF!/GAMSCopen!BE13,"")</f>
        <v/>
      </c>
      <c r="BG13" s="40" t="str">
        <f>IFERROR(#REF!/GAMSCopen!BF13,"")</f>
        <v/>
      </c>
      <c r="BH13" s="40" t="str">
        <f>IFERROR(#REF!/GAMSCopen!BG13,"")</f>
        <v/>
      </c>
      <c r="BI13" s="40" t="str">
        <f>IFERROR(#REF!/GAMSCopen!BH13,"")</f>
        <v/>
      </c>
      <c r="BJ13" s="40" t="str">
        <f>IFERROR(#REF!/GAMSCopen!BI13,"")</f>
        <v/>
      </c>
    </row>
    <row r="14" spans="1:62" x14ac:dyDescent="0.15">
      <c r="A14" t="e">
        <f>#REF!</f>
        <v>#REF!</v>
      </c>
      <c r="B14" t="str">
        <f>GAMSbase!A14</f>
        <v>* WELFARE</v>
      </c>
      <c r="C14" s="40" t="str">
        <f>IFERROR(#REF!/GAMSCopen!B14,"")</f>
        <v/>
      </c>
      <c r="D14" s="40" t="str">
        <f>IFERROR(#REF!/GAMSCopen!C14,"")</f>
        <v/>
      </c>
      <c r="E14" s="40" t="str">
        <f>IFERROR(#REF!/GAMSCopen!D14,"")</f>
        <v/>
      </c>
      <c r="F14" s="40" t="str">
        <f>IFERROR(#REF!/GAMSCopen!E14,"")</f>
        <v/>
      </c>
      <c r="G14" s="40" t="str">
        <f>IFERROR(#REF!/GAMSCopen!F14,"")</f>
        <v/>
      </c>
      <c r="H14" s="40" t="str">
        <f>IFERROR(#REF!/GAMSCopen!G14,"")</f>
        <v/>
      </c>
      <c r="I14" s="40" t="str">
        <f>IFERROR(#REF!/GAMSCopen!H14,"")</f>
        <v/>
      </c>
      <c r="J14" s="40" t="str">
        <f>IFERROR(#REF!/GAMSCopen!I14,"")</f>
        <v/>
      </c>
      <c r="K14" s="40" t="str">
        <f>IFERROR(#REF!/GAMSCopen!J14,"")</f>
        <v/>
      </c>
      <c r="L14" s="40" t="str">
        <f>IFERROR(#REF!/GAMSCopen!K14,"")</f>
        <v/>
      </c>
      <c r="M14" s="40" t="str">
        <f>IFERROR(#REF!/GAMSCopen!L14,"")</f>
        <v/>
      </c>
      <c r="N14" s="40" t="str">
        <f>IFERROR(#REF!/GAMSCopen!M14,"")</f>
        <v/>
      </c>
      <c r="O14" s="40" t="str">
        <f>IFERROR(#REF!/GAMSCopen!N14,"")</f>
        <v/>
      </c>
      <c r="P14" s="40" t="str">
        <f>IFERROR(#REF!/GAMSCopen!O14,"")</f>
        <v/>
      </c>
      <c r="Q14" s="40" t="str">
        <f>IFERROR(#REF!/GAMSCopen!P14,"")</f>
        <v/>
      </c>
      <c r="R14" s="40" t="str">
        <f>IFERROR(#REF!/GAMSCopen!Q14,"")</f>
        <v/>
      </c>
      <c r="S14" s="40" t="str">
        <f>IFERROR(#REF!/GAMSCopen!R14,"")</f>
        <v/>
      </c>
      <c r="T14" s="40" t="str">
        <f>IFERROR(#REF!/GAMSCopen!S14,"")</f>
        <v/>
      </c>
      <c r="U14" s="40" t="str">
        <f>IFERROR(#REF!/GAMSCopen!T14,"")</f>
        <v/>
      </c>
      <c r="V14" s="40" t="str">
        <f>IFERROR(#REF!/GAMSCopen!U14,"")</f>
        <v/>
      </c>
      <c r="W14" s="40" t="str">
        <f>IFERROR(#REF!/GAMSCopen!V14,"")</f>
        <v/>
      </c>
      <c r="X14" s="40" t="str">
        <f>IFERROR(#REF!/GAMSCopen!W14,"")</f>
        <v/>
      </c>
      <c r="Y14" s="40" t="str">
        <f>IFERROR(#REF!/GAMSCopen!X14,"")</f>
        <v/>
      </c>
      <c r="Z14" s="40" t="str">
        <f>IFERROR(#REF!/GAMSCopen!Y14,"")</f>
        <v/>
      </c>
      <c r="AA14" s="40" t="str">
        <f>IFERROR(#REF!/GAMSCopen!Z14,"")</f>
        <v/>
      </c>
      <c r="AB14" s="40" t="str">
        <f>IFERROR(#REF!/GAMSCopen!AA14,"")</f>
        <v/>
      </c>
      <c r="AC14" s="40" t="str">
        <f>IFERROR(#REF!/GAMSCopen!AB14,"")</f>
        <v/>
      </c>
      <c r="AD14" s="40" t="str">
        <f>IFERROR(#REF!/GAMSCopen!AC14,"")</f>
        <v/>
      </c>
      <c r="AE14" s="40" t="str">
        <f>IFERROR(#REF!/GAMSCopen!AD14,"")</f>
        <v/>
      </c>
      <c r="AF14" s="40" t="str">
        <f>IFERROR(#REF!/GAMSCopen!AE14,"")</f>
        <v/>
      </c>
      <c r="AG14" s="40" t="str">
        <f>IFERROR(#REF!/GAMSCopen!AF14,"")</f>
        <v/>
      </c>
      <c r="AH14" s="40" t="str">
        <f>IFERROR(#REF!/GAMSCopen!AG14,"")</f>
        <v/>
      </c>
      <c r="AI14" s="40" t="str">
        <f>IFERROR(#REF!/GAMSCopen!AH14,"")</f>
        <v/>
      </c>
      <c r="AJ14" s="40" t="str">
        <f>IFERROR(#REF!/GAMSCopen!AI14,"")</f>
        <v/>
      </c>
      <c r="AK14" s="40" t="str">
        <f>IFERROR(#REF!/GAMSCopen!AJ14,"")</f>
        <v/>
      </c>
      <c r="AL14" s="40" t="str">
        <f>IFERROR(#REF!/GAMSCopen!AK14,"")</f>
        <v/>
      </c>
      <c r="AM14" s="40" t="str">
        <f>IFERROR(#REF!/GAMSCopen!AL14,"")</f>
        <v/>
      </c>
      <c r="AN14" s="40" t="str">
        <f>IFERROR(#REF!/GAMSCopen!AM14,"")</f>
        <v/>
      </c>
      <c r="AO14" s="40" t="str">
        <f>IFERROR(#REF!/GAMSCopen!AN14,"")</f>
        <v/>
      </c>
      <c r="AP14" s="40" t="str">
        <f>IFERROR(#REF!/GAMSCopen!AO14,"")</f>
        <v/>
      </c>
      <c r="AQ14" s="40" t="str">
        <f>IFERROR(#REF!/GAMSCopen!AP14,"")</f>
        <v/>
      </c>
      <c r="AR14" s="40" t="str">
        <f>IFERROR(#REF!/GAMSCopen!AQ14,"")</f>
        <v/>
      </c>
      <c r="AS14" s="40" t="str">
        <f>IFERROR(#REF!/GAMSCopen!AR14,"")</f>
        <v/>
      </c>
      <c r="AT14" s="40" t="str">
        <f>IFERROR(#REF!/GAMSCopen!AS14,"")</f>
        <v/>
      </c>
      <c r="AU14" s="40" t="str">
        <f>IFERROR(#REF!/GAMSCopen!AT14,"")</f>
        <v/>
      </c>
      <c r="AV14" s="40" t="str">
        <f>IFERROR(#REF!/GAMSCopen!AU14,"")</f>
        <v/>
      </c>
      <c r="AW14" s="40" t="str">
        <f>IFERROR(#REF!/GAMSCopen!AV14,"")</f>
        <v/>
      </c>
      <c r="AX14" s="40" t="str">
        <f>IFERROR(#REF!/GAMSCopen!AW14,"")</f>
        <v/>
      </c>
      <c r="AY14" s="40" t="str">
        <f>IFERROR(#REF!/GAMSCopen!AX14,"")</f>
        <v/>
      </c>
      <c r="AZ14" s="40" t="str">
        <f>IFERROR(#REF!/GAMSCopen!AY14,"")</f>
        <v/>
      </c>
      <c r="BA14" s="40" t="str">
        <f>IFERROR(#REF!/GAMSCopen!AZ14,"")</f>
        <v/>
      </c>
      <c r="BB14" s="40" t="str">
        <f>IFERROR(#REF!/GAMSCopen!BA14,"")</f>
        <v/>
      </c>
      <c r="BC14" s="40" t="str">
        <f>IFERROR(#REF!/GAMSCopen!BB14,"")</f>
        <v/>
      </c>
      <c r="BD14" s="40" t="str">
        <f>IFERROR(#REF!/GAMSCopen!BC14,"")</f>
        <v/>
      </c>
      <c r="BE14" s="40" t="str">
        <f>IFERROR(#REF!/GAMSCopen!BD14,"")</f>
        <v/>
      </c>
      <c r="BF14" s="40" t="str">
        <f>IFERROR(#REF!/GAMSCopen!BE14,"")</f>
        <v/>
      </c>
      <c r="BG14" s="40" t="str">
        <f>IFERROR(#REF!/GAMSCopen!BF14,"")</f>
        <v/>
      </c>
      <c r="BH14" s="40" t="str">
        <f>IFERROR(#REF!/GAMSCopen!BG14,"")</f>
        <v/>
      </c>
      <c r="BI14" s="40" t="str">
        <f>IFERROR(#REF!/GAMSCopen!BH14,"")</f>
        <v/>
      </c>
      <c r="BJ14" s="40" t="str">
        <f>IFERROR(#REF!/GAMSCopen!BI14,"")</f>
        <v/>
      </c>
    </row>
    <row r="15" spans="1:62" x14ac:dyDescent="0.15">
      <c r="A15" t="e">
        <f>#REF!</f>
        <v>#REF!</v>
      </c>
      <c r="B15" t="str">
        <f>GAMSbase!A15</f>
        <v>Time Preference plus Risk (per year)</v>
      </c>
      <c r="C15" s="40" t="str">
        <f>IFERROR(#REF!/GAMSCopen!B15,"")</f>
        <v/>
      </c>
      <c r="D15" s="40" t="str">
        <f>IFERROR(#REF!/GAMSCopen!C15,"")</f>
        <v/>
      </c>
      <c r="E15" s="40" t="str">
        <f>IFERROR(#REF!/GAMSCopen!D15,"")</f>
        <v/>
      </c>
      <c r="F15" s="40" t="str">
        <f>IFERROR(#REF!/GAMSCopen!E15,"")</f>
        <v/>
      </c>
      <c r="G15" s="40" t="str">
        <f>IFERROR(#REF!/GAMSCopen!F15,"")</f>
        <v/>
      </c>
      <c r="H15" s="40" t="str">
        <f>IFERROR(#REF!/GAMSCopen!G15,"")</f>
        <v/>
      </c>
      <c r="I15" s="40" t="str">
        <f>IFERROR(#REF!/GAMSCopen!H15,"")</f>
        <v/>
      </c>
      <c r="J15" s="40" t="str">
        <f>IFERROR(#REF!/GAMSCopen!I15,"")</f>
        <v/>
      </c>
      <c r="K15" s="40" t="str">
        <f>IFERROR(#REF!/GAMSCopen!J15,"")</f>
        <v/>
      </c>
      <c r="L15" s="40" t="str">
        <f>IFERROR(#REF!/GAMSCopen!K15,"")</f>
        <v/>
      </c>
      <c r="M15" s="40" t="str">
        <f>IFERROR(#REF!/GAMSCopen!L15,"")</f>
        <v/>
      </c>
      <c r="N15" s="40" t="str">
        <f>IFERROR(#REF!/GAMSCopen!M15,"")</f>
        <v/>
      </c>
      <c r="O15" s="40" t="str">
        <f>IFERROR(#REF!/GAMSCopen!N15,"")</f>
        <v/>
      </c>
      <c r="P15" s="40" t="str">
        <f>IFERROR(#REF!/GAMSCopen!O15,"")</f>
        <v/>
      </c>
      <c r="Q15" s="40" t="str">
        <f>IFERROR(#REF!/GAMSCopen!P15,"")</f>
        <v/>
      </c>
      <c r="R15" s="40" t="str">
        <f>IFERROR(#REF!/GAMSCopen!Q15,"")</f>
        <v/>
      </c>
      <c r="S15" s="40" t="str">
        <f>IFERROR(#REF!/GAMSCopen!R15,"")</f>
        <v/>
      </c>
      <c r="T15" s="40" t="str">
        <f>IFERROR(#REF!/GAMSCopen!S15,"")</f>
        <v/>
      </c>
      <c r="U15" s="40" t="str">
        <f>IFERROR(#REF!/GAMSCopen!T15,"")</f>
        <v/>
      </c>
      <c r="V15" s="40" t="str">
        <f>IFERROR(#REF!/GAMSCopen!U15,"")</f>
        <v/>
      </c>
      <c r="W15" s="40" t="str">
        <f>IFERROR(#REF!/GAMSCopen!V15,"")</f>
        <v/>
      </c>
      <c r="X15" s="40" t="str">
        <f>IFERROR(#REF!/GAMSCopen!W15,"")</f>
        <v/>
      </c>
      <c r="Y15" s="40" t="str">
        <f>IFERROR(#REF!/GAMSCopen!X15,"")</f>
        <v/>
      </c>
      <c r="Z15" s="40" t="str">
        <f>IFERROR(#REF!/GAMSCopen!Y15,"")</f>
        <v/>
      </c>
      <c r="AA15" s="40" t="str">
        <f>IFERROR(#REF!/GAMSCopen!Z15,"")</f>
        <v/>
      </c>
      <c r="AB15" s="40" t="str">
        <f>IFERROR(#REF!/GAMSCopen!AA15,"")</f>
        <v/>
      </c>
      <c r="AC15" s="40" t="str">
        <f>IFERROR(#REF!/GAMSCopen!AB15,"")</f>
        <v/>
      </c>
      <c r="AD15" s="40" t="str">
        <f>IFERROR(#REF!/GAMSCopen!AC15,"")</f>
        <v/>
      </c>
      <c r="AE15" s="40" t="str">
        <f>IFERROR(#REF!/GAMSCopen!AD15,"")</f>
        <v/>
      </c>
      <c r="AF15" s="40" t="str">
        <f>IFERROR(#REF!/GAMSCopen!AE15,"")</f>
        <v/>
      </c>
      <c r="AG15" s="40" t="str">
        <f>IFERROR(#REF!/GAMSCopen!AF15,"")</f>
        <v/>
      </c>
      <c r="AH15" s="40" t="str">
        <f>IFERROR(#REF!/GAMSCopen!AG15,"")</f>
        <v/>
      </c>
      <c r="AI15" s="40" t="str">
        <f>IFERROR(#REF!/GAMSCopen!AH15,"")</f>
        <v/>
      </c>
      <c r="AJ15" s="40" t="str">
        <f>IFERROR(#REF!/GAMSCopen!AI15,"")</f>
        <v/>
      </c>
      <c r="AK15" s="40" t="str">
        <f>IFERROR(#REF!/GAMSCopen!AJ15,"")</f>
        <v/>
      </c>
      <c r="AL15" s="40" t="str">
        <f>IFERROR(#REF!/GAMSCopen!AK15,"")</f>
        <v/>
      </c>
      <c r="AM15" s="40" t="str">
        <f>IFERROR(#REF!/GAMSCopen!AL15,"")</f>
        <v/>
      </c>
      <c r="AN15" s="40" t="str">
        <f>IFERROR(#REF!/GAMSCopen!AM15,"")</f>
        <v/>
      </c>
      <c r="AO15" s="40" t="str">
        <f>IFERROR(#REF!/GAMSCopen!AN15,"")</f>
        <v/>
      </c>
      <c r="AP15" s="40" t="str">
        <f>IFERROR(#REF!/GAMSCopen!AO15,"")</f>
        <v/>
      </c>
      <c r="AQ15" s="40" t="str">
        <f>IFERROR(#REF!/GAMSCopen!AP15,"")</f>
        <v/>
      </c>
      <c r="AR15" s="40" t="str">
        <f>IFERROR(#REF!/GAMSCopen!AQ15,"")</f>
        <v/>
      </c>
      <c r="AS15" s="40" t="str">
        <f>IFERROR(#REF!/GAMSCopen!AR15,"")</f>
        <v/>
      </c>
      <c r="AT15" s="40" t="str">
        <f>IFERROR(#REF!/GAMSCopen!AS15,"")</f>
        <v/>
      </c>
      <c r="AU15" s="40" t="str">
        <f>IFERROR(#REF!/GAMSCopen!AT15,"")</f>
        <v/>
      </c>
      <c r="AV15" s="40" t="str">
        <f>IFERROR(#REF!/GAMSCopen!AU15,"")</f>
        <v/>
      </c>
      <c r="AW15" s="40" t="str">
        <f>IFERROR(#REF!/GAMSCopen!AV15,"")</f>
        <v/>
      </c>
      <c r="AX15" s="40" t="str">
        <f>IFERROR(#REF!/GAMSCopen!AW15,"")</f>
        <v/>
      </c>
      <c r="AY15" s="40" t="str">
        <f>IFERROR(#REF!/GAMSCopen!AX15,"")</f>
        <v/>
      </c>
      <c r="AZ15" s="40" t="str">
        <f>IFERROR(#REF!/GAMSCopen!AY15,"")</f>
        <v/>
      </c>
      <c r="BA15" s="40" t="str">
        <f>IFERROR(#REF!/GAMSCopen!AZ15,"")</f>
        <v/>
      </c>
      <c r="BB15" s="40" t="str">
        <f>IFERROR(#REF!/GAMSCopen!BA15,"")</f>
        <v/>
      </c>
      <c r="BC15" s="40" t="str">
        <f>IFERROR(#REF!/GAMSCopen!BB15,"")</f>
        <v/>
      </c>
      <c r="BD15" s="40" t="str">
        <f>IFERROR(#REF!/GAMSCopen!BC15,"")</f>
        <v/>
      </c>
      <c r="BE15" s="40" t="str">
        <f>IFERROR(#REF!/GAMSCopen!BD15,"")</f>
        <v/>
      </c>
      <c r="BF15" s="40" t="str">
        <f>IFERROR(#REF!/GAMSCopen!BE15,"")</f>
        <v/>
      </c>
      <c r="BG15" s="40" t="str">
        <f>IFERROR(#REF!/GAMSCopen!BF15,"")</f>
        <v/>
      </c>
      <c r="BH15" s="40" t="str">
        <f>IFERROR(#REF!/GAMSCopen!BG15,"")</f>
        <v/>
      </c>
      <c r="BI15" s="40" t="str">
        <f>IFERROR(#REF!/GAMSCopen!BH15,"")</f>
        <v/>
      </c>
      <c r="BJ15" s="40" t="str">
        <f>IFERROR(#REF!/GAMSCopen!BI15,"")</f>
        <v/>
      </c>
    </row>
    <row r="16" spans="1:62" x14ac:dyDescent="0.15">
      <c r="A16" t="e">
        <f>#REF!</f>
        <v>#REF!</v>
      </c>
      <c r="B16" t="str">
        <f>GAMSbase!A16</f>
        <v>Time Premium</v>
      </c>
      <c r="C16" s="40" t="str">
        <f>IFERROR(#REF!/GAMSCopen!B16,"")</f>
        <v/>
      </c>
      <c r="D16" s="40" t="str">
        <f>IFERROR(#REF!/GAMSCopen!C16,"")</f>
        <v/>
      </c>
      <c r="E16" s="40" t="str">
        <f>IFERROR(#REF!/GAMSCopen!D16,"")</f>
        <v/>
      </c>
      <c r="F16" s="40" t="str">
        <f>IFERROR(#REF!/GAMSCopen!E16,"")</f>
        <v/>
      </c>
      <c r="G16" s="40" t="str">
        <f>IFERROR(#REF!/GAMSCopen!F16,"")</f>
        <v/>
      </c>
      <c r="H16" s="40" t="str">
        <f>IFERROR(#REF!/GAMSCopen!G16,"")</f>
        <v/>
      </c>
      <c r="I16" s="40" t="str">
        <f>IFERROR(#REF!/GAMSCopen!H16,"")</f>
        <v/>
      </c>
      <c r="J16" s="40" t="str">
        <f>IFERROR(#REF!/GAMSCopen!I16,"")</f>
        <v/>
      </c>
      <c r="K16" s="40" t="str">
        <f>IFERROR(#REF!/GAMSCopen!J16,"")</f>
        <v/>
      </c>
      <c r="L16" s="40" t="str">
        <f>IFERROR(#REF!/GAMSCopen!K16,"")</f>
        <v/>
      </c>
      <c r="M16" s="40" t="str">
        <f>IFERROR(#REF!/GAMSCopen!L16,"")</f>
        <v/>
      </c>
      <c r="N16" s="40" t="str">
        <f>IFERROR(#REF!/GAMSCopen!M16,"")</f>
        <v/>
      </c>
      <c r="O16" s="40" t="str">
        <f>IFERROR(#REF!/GAMSCopen!N16,"")</f>
        <v/>
      </c>
      <c r="P16" s="40" t="str">
        <f>IFERROR(#REF!/GAMSCopen!O16,"")</f>
        <v/>
      </c>
      <c r="Q16" s="40" t="str">
        <f>IFERROR(#REF!/GAMSCopen!P16,"")</f>
        <v/>
      </c>
      <c r="R16" s="40" t="str">
        <f>IFERROR(#REF!/GAMSCopen!Q16,"")</f>
        <v/>
      </c>
      <c r="S16" s="40" t="str">
        <f>IFERROR(#REF!/GAMSCopen!R16,"")</f>
        <v/>
      </c>
      <c r="T16" s="40" t="str">
        <f>IFERROR(#REF!/GAMSCopen!S16,"")</f>
        <v/>
      </c>
      <c r="U16" s="40" t="str">
        <f>IFERROR(#REF!/GAMSCopen!T16,"")</f>
        <v/>
      </c>
      <c r="V16" s="40" t="str">
        <f>IFERROR(#REF!/GAMSCopen!U16,"")</f>
        <v/>
      </c>
      <c r="W16" s="40" t="str">
        <f>IFERROR(#REF!/GAMSCopen!V16,"")</f>
        <v/>
      </c>
      <c r="X16" s="40" t="str">
        <f>IFERROR(#REF!/GAMSCopen!W16,"")</f>
        <v/>
      </c>
      <c r="Y16" s="40" t="str">
        <f>IFERROR(#REF!/GAMSCopen!X16,"")</f>
        <v/>
      </c>
      <c r="Z16" s="40" t="str">
        <f>IFERROR(#REF!/GAMSCopen!Y16,"")</f>
        <v/>
      </c>
      <c r="AA16" s="40" t="str">
        <f>IFERROR(#REF!/GAMSCopen!Z16,"")</f>
        <v/>
      </c>
      <c r="AB16" s="40" t="str">
        <f>IFERROR(#REF!/GAMSCopen!AA16,"")</f>
        <v/>
      </c>
      <c r="AC16" s="40" t="str">
        <f>IFERROR(#REF!/GAMSCopen!AB16,"")</f>
        <v/>
      </c>
      <c r="AD16" s="40" t="str">
        <f>IFERROR(#REF!/GAMSCopen!AC16,"")</f>
        <v/>
      </c>
      <c r="AE16" s="40" t="str">
        <f>IFERROR(#REF!/GAMSCopen!AD16,"")</f>
        <v/>
      </c>
      <c r="AF16" s="40" t="str">
        <f>IFERROR(#REF!/GAMSCopen!AE16,"")</f>
        <v/>
      </c>
      <c r="AG16" s="40" t="str">
        <f>IFERROR(#REF!/GAMSCopen!AF16,"")</f>
        <v/>
      </c>
      <c r="AH16" s="40" t="str">
        <f>IFERROR(#REF!/GAMSCopen!AG16,"")</f>
        <v/>
      </c>
      <c r="AI16" s="40" t="str">
        <f>IFERROR(#REF!/GAMSCopen!AH16,"")</f>
        <v/>
      </c>
      <c r="AJ16" s="40" t="str">
        <f>IFERROR(#REF!/GAMSCopen!AI16,"")</f>
        <v/>
      </c>
      <c r="AK16" s="40" t="str">
        <f>IFERROR(#REF!/GAMSCopen!AJ16,"")</f>
        <v/>
      </c>
      <c r="AL16" s="40" t="str">
        <f>IFERROR(#REF!/GAMSCopen!AK16,"")</f>
        <v/>
      </c>
      <c r="AM16" s="40" t="str">
        <f>IFERROR(#REF!/GAMSCopen!AL16,"")</f>
        <v/>
      </c>
      <c r="AN16" s="40" t="str">
        <f>IFERROR(#REF!/GAMSCopen!AM16,"")</f>
        <v/>
      </c>
      <c r="AO16" s="40" t="str">
        <f>IFERROR(#REF!/GAMSCopen!AN16,"")</f>
        <v/>
      </c>
      <c r="AP16" s="40" t="str">
        <f>IFERROR(#REF!/GAMSCopen!AO16,"")</f>
        <v/>
      </c>
      <c r="AQ16" s="40" t="str">
        <f>IFERROR(#REF!/GAMSCopen!AP16,"")</f>
        <v/>
      </c>
      <c r="AR16" s="40" t="str">
        <f>IFERROR(#REF!/GAMSCopen!AQ16,"")</f>
        <v/>
      </c>
      <c r="AS16" s="40" t="str">
        <f>IFERROR(#REF!/GAMSCopen!AR16,"")</f>
        <v/>
      </c>
      <c r="AT16" s="40" t="str">
        <f>IFERROR(#REF!/GAMSCopen!AS16,"")</f>
        <v/>
      </c>
      <c r="AU16" s="40" t="str">
        <f>IFERROR(#REF!/GAMSCopen!AT16,"")</f>
        <v/>
      </c>
      <c r="AV16" s="40" t="str">
        <f>IFERROR(#REF!/GAMSCopen!AU16,"")</f>
        <v/>
      </c>
      <c r="AW16" s="40" t="str">
        <f>IFERROR(#REF!/GAMSCopen!AV16,"")</f>
        <v/>
      </c>
      <c r="AX16" s="40" t="str">
        <f>IFERROR(#REF!/GAMSCopen!AW16,"")</f>
        <v/>
      </c>
      <c r="AY16" s="40" t="str">
        <f>IFERROR(#REF!/GAMSCopen!AX16,"")</f>
        <v/>
      </c>
      <c r="AZ16" s="40" t="str">
        <f>IFERROR(#REF!/GAMSCopen!AY16,"")</f>
        <v/>
      </c>
      <c r="BA16" s="40" t="str">
        <f>IFERROR(#REF!/GAMSCopen!AZ16,"")</f>
        <v/>
      </c>
      <c r="BB16" s="40" t="str">
        <f>IFERROR(#REF!/GAMSCopen!BA16,"")</f>
        <v/>
      </c>
      <c r="BC16" s="40" t="str">
        <f>IFERROR(#REF!/GAMSCopen!BB16,"")</f>
        <v/>
      </c>
      <c r="BD16" s="40" t="str">
        <f>IFERROR(#REF!/GAMSCopen!BC16,"")</f>
        <v/>
      </c>
      <c r="BE16" s="40" t="str">
        <f>IFERROR(#REF!/GAMSCopen!BD16,"")</f>
        <v/>
      </c>
      <c r="BF16" s="40" t="str">
        <f>IFERROR(#REF!/GAMSCopen!BE16,"")</f>
        <v/>
      </c>
      <c r="BG16" s="40" t="str">
        <f>IFERROR(#REF!/GAMSCopen!BF16,"")</f>
        <v/>
      </c>
      <c r="BH16" s="40" t="str">
        <f>IFERROR(#REF!/GAMSCopen!BG16,"")</f>
        <v/>
      </c>
      <c r="BI16" s="40" t="str">
        <f>IFERROR(#REF!/GAMSCopen!BH16,"")</f>
        <v/>
      </c>
      <c r="BJ16" s="40" t="str">
        <f>IFERROR(#REF!/GAMSCopen!BI16,"")</f>
        <v/>
      </c>
    </row>
    <row r="17" spans="1:62" x14ac:dyDescent="0.15">
      <c r="A17" t="e">
        <f>#REF!</f>
        <v>#REF!</v>
      </c>
      <c r="B17" t="str">
        <f>GAMSbase!A17</f>
        <v>Non-Diversifiable Global Risk (per year)</v>
      </c>
      <c r="C17" s="40" t="str">
        <f>IFERROR(#REF!/GAMSCopen!B17,"")</f>
        <v/>
      </c>
      <c r="D17" s="40" t="str">
        <f>IFERROR(#REF!/GAMSCopen!C17,"")</f>
        <v/>
      </c>
      <c r="E17" s="40" t="str">
        <f>IFERROR(#REF!/GAMSCopen!D17,"")</f>
        <v/>
      </c>
      <c r="F17" s="40" t="str">
        <f>IFERROR(#REF!/GAMSCopen!E17,"")</f>
        <v/>
      </c>
      <c r="G17" s="40" t="str">
        <f>IFERROR(#REF!/GAMSCopen!F17,"")</f>
        <v/>
      </c>
      <c r="H17" s="40" t="str">
        <f>IFERROR(#REF!/GAMSCopen!G17,"")</f>
        <v/>
      </c>
      <c r="I17" s="40" t="str">
        <f>IFERROR(#REF!/GAMSCopen!H17,"")</f>
        <v/>
      </c>
      <c r="J17" s="40" t="str">
        <f>IFERROR(#REF!/GAMSCopen!I17,"")</f>
        <v/>
      </c>
      <c r="K17" s="40" t="str">
        <f>IFERROR(#REF!/GAMSCopen!J17,"")</f>
        <v/>
      </c>
      <c r="L17" s="40" t="str">
        <f>IFERROR(#REF!/GAMSCopen!K17,"")</f>
        <v/>
      </c>
      <c r="M17" s="40" t="str">
        <f>IFERROR(#REF!/GAMSCopen!L17,"")</f>
        <v/>
      </c>
      <c r="N17" s="40" t="str">
        <f>IFERROR(#REF!/GAMSCopen!M17,"")</f>
        <v/>
      </c>
      <c r="O17" s="40" t="str">
        <f>IFERROR(#REF!/GAMSCopen!N17,"")</f>
        <v/>
      </c>
      <c r="P17" s="40" t="str">
        <f>IFERROR(#REF!/GAMSCopen!O17,"")</f>
        <v/>
      </c>
      <c r="Q17" s="40" t="str">
        <f>IFERROR(#REF!/GAMSCopen!P17,"")</f>
        <v/>
      </c>
      <c r="R17" s="40" t="str">
        <f>IFERROR(#REF!/GAMSCopen!Q17,"")</f>
        <v/>
      </c>
      <c r="S17" s="40" t="str">
        <f>IFERROR(#REF!/GAMSCopen!R17,"")</f>
        <v/>
      </c>
      <c r="T17" s="40" t="str">
        <f>IFERROR(#REF!/GAMSCopen!S17,"")</f>
        <v/>
      </c>
      <c r="U17" s="40" t="str">
        <f>IFERROR(#REF!/GAMSCopen!T17,"")</f>
        <v/>
      </c>
      <c r="V17" s="40" t="str">
        <f>IFERROR(#REF!/GAMSCopen!U17,"")</f>
        <v/>
      </c>
      <c r="W17" s="40" t="str">
        <f>IFERROR(#REF!/GAMSCopen!V17,"")</f>
        <v/>
      </c>
      <c r="X17" s="40" t="str">
        <f>IFERROR(#REF!/GAMSCopen!W17,"")</f>
        <v/>
      </c>
      <c r="Y17" s="40" t="str">
        <f>IFERROR(#REF!/GAMSCopen!X17,"")</f>
        <v/>
      </c>
      <c r="Z17" s="40" t="str">
        <f>IFERROR(#REF!/GAMSCopen!Y17,"")</f>
        <v/>
      </c>
      <c r="AA17" s="40" t="str">
        <f>IFERROR(#REF!/GAMSCopen!Z17,"")</f>
        <v/>
      </c>
      <c r="AB17" s="40" t="str">
        <f>IFERROR(#REF!/GAMSCopen!AA17,"")</f>
        <v/>
      </c>
      <c r="AC17" s="40" t="str">
        <f>IFERROR(#REF!/GAMSCopen!AB17,"")</f>
        <v/>
      </c>
      <c r="AD17" s="40" t="str">
        <f>IFERROR(#REF!/GAMSCopen!AC17,"")</f>
        <v/>
      </c>
      <c r="AE17" s="40" t="str">
        <f>IFERROR(#REF!/GAMSCopen!AD17,"")</f>
        <v/>
      </c>
      <c r="AF17" s="40" t="str">
        <f>IFERROR(#REF!/GAMSCopen!AE17,"")</f>
        <v/>
      </c>
      <c r="AG17" s="40" t="str">
        <f>IFERROR(#REF!/GAMSCopen!AF17,"")</f>
        <v/>
      </c>
      <c r="AH17" s="40" t="str">
        <f>IFERROR(#REF!/GAMSCopen!AG17,"")</f>
        <v/>
      </c>
      <c r="AI17" s="40" t="str">
        <f>IFERROR(#REF!/GAMSCopen!AH17,"")</f>
        <v/>
      </c>
      <c r="AJ17" s="40" t="str">
        <f>IFERROR(#REF!/GAMSCopen!AI17,"")</f>
        <v/>
      </c>
      <c r="AK17" s="40" t="str">
        <f>IFERROR(#REF!/GAMSCopen!AJ17,"")</f>
        <v/>
      </c>
      <c r="AL17" s="40" t="str">
        <f>IFERROR(#REF!/GAMSCopen!AK17,"")</f>
        <v/>
      </c>
      <c r="AM17" s="40" t="str">
        <f>IFERROR(#REF!/GAMSCopen!AL17,"")</f>
        <v/>
      </c>
      <c r="AN17" s="40" t="str">
        <f>IFERROR(#REF!/GAMSCopen!AM17,"")</f>
        <v/>
      </c>
      <c r="AO17" s="40" t="str">
        <f>IFERROR(#REF!/GAMSCopen!AN17,"")</f>
        <v/>
      </c>
      <c r="AP17" s="40" t="str">
        <f>IFERROR(#REF!/GAMSCopen!AO17,"")</f>
        <v/>
      </c>
      <c r="AQ17" s="40" t="str">
        <f>IFERROR(#REF!/GAMSCopen!AP17,"")</f>
        <v/>
      </c>
      <c r="AR17" s="40" t="str">
        <f>IFERROR(#REF!/GAMSCopen!AQ17,"")</f>
        <v/>
      </c>
      <c r="AS17" s="40" t="str">
        <f>IFERROR(#REF!/GAMSCopen!AR17,"")</f>
        <v/>
      </c>
      <c r="AT17" s="40" t="str">
        <f>IFERROR(#REF!/GAMSCopen!AS17,"")</f>
        <v/>
      </c>
      <c r="AU17" s="40" t="str">
        <f>IFERROR(#REF!/GAMSCopen!AT17,"")</f>
        <v/>
      </c>
      <c r="AV17" s="40" t="str">
        <f>IFERROR(#REF!/GAMSCopen!AU17,"")</f>
        <v/>
      </c>
      <c r="AW17" s="40" t="str">
        <f>IFERROR(#REF!/GAMSCopen!AV17,"")</f>
        <v/>
      </c>
      <c r="AX17" s="40" t="str">
        <f>IFERROR(#REF!/GAMSCopen!AW17,"")</f>
        <v/>
      </c>
      <c r="AY17" s="40" t="str">
        <f>IFERROR(#REF!/GAMSCopen!AX17,"")</f>
        <v/>
      </c>
      <c r="AZ17" s="40" t="str">
        <f>IFERROR(#REF!/GAMSCopen!AY17,"")</f>
        <v/>
      </c>
      <c r="BA17" s="40" t="str">
        <f>IFERROR(#REF!/GAMSCopen!AZ17,"")</f>
        <v/>
      </c>
      <c r="BB17" s="40" t="str">
        <f>IFERROR(#REF!/GAMSCopen!BA17,"")</f>
        <v/>
      </c>
      <c r="BC17" s="40" t="str">
        <f>IFERROR(#REF!/GAMSCopen!BB17,"")</f>
        <v/>
      </c>
      <c r="BD17" s="40" t="str">
        <f>IFERROR(#REF!/GAMSCopen!BC17,"")</f>
        <v/>
      </c>
      <c r="BE17" s="40" t="str">
        <f>IFERROR(#REF!/GAMSCopen!BD17,"")</f>
        <v/>
      </c>
      <c r="BF17" s="40" t="str">
        <f>IFERROR(#REF!/GAMSCopen!BE17,"")</f>
        <v/>
      </c>
      <c r="BG17" s="40" t="str">
        <f>IFERROR(#REF!/GAMSCopen!BF17,"")</f>
        <v/>
      </c>
      <c r="BH17" s="40" t="str">
        <f>IFERROR(#REF!/GAMSCopen!BG17,"")</f>
        <v/>
      </c>
      <c r="BI17" s="40" t="str">
        <f>IFERROR(#REF!/GAMSCopen!BH17,"")</f>
        <v/>
      </c>
      <c r="BJ17" s="40" t="str">
        <f>IFERROR(#REF!/GAMSCopen!BI17,"")</f>
        <v/>
      </c>
    </row>
    <row r="18" spans="1:62" x14ac:dyDescent="0.15">
      <c r="A18" t="e">
        <f>#REF!</f>
        <v>#REF!</v>
      </c>
      <c r="B18" t="str">
        <f>GAMSbase!A18</f>
        <v>Social Time Preference Factor</v>
      </c>
      <c r="C18" s="40" t="str">
        <f>IFERROR(#REF!/GAMSCopen!B18,"")</f>
        <v/>
      </c>
      <c r="D18" s="40" t="str">
        <f>IFERROR(#REF!/GAMSCopen!C18,"")</f>
        <v/>
      </c>
      <c r="E18" s="40" t="str">
        <f>IFERROR(#REF!/GAMSCopen!D18,"")</f>
        <v/>
      </c>
      <c r="F18" s="40" t="str">
        <f>IFERROR(#REF!/GAMSCopen!E18,"")</f>
        <v/>
      </c>
      <c r="G18" s="40" t="str">
        <f>IFERROR(#REF!/GAMSCopen!F18,"")</f>
        <v/>
      </c>
      <c r="H18" s="40" t="str">
        <f>IFERROR(#REF!/GAMSCopen!G18,"")</f>
        <v/>
      </c>
      <c r="I18" s="40" t="str">
        <f>IFERROR(#REF!/GAMSCopen!H18,"")</f>
        <v/>
      </c>
      <c r="J18" s="40" t="str">
        <f>IFERROR(#REF!/GAMSCopen!I18,"")</f>
        <v/>
      </c>
      <c r="K18" s="40" t="str">
        <f>IFERROR(#REF!/GAMSCopen!J18,"")</f>
        <v/>
      </c>
      <c r="L18" s="40" t="str">
        <f>IFERROR(#REF!/GAMSCopen!K18,"")</f>
        <v/>
      </c>
      <c r="M18" s="40" t="str">
        <f>IFERROR(#REF!/GAMSCopen!L18,"")</f>
        <v/>
      </c>
      <c r="N18" s="40" t="str">
        <f>IFERROR(#REF!/GAMSCopen!M18,"")</f>
        <v/>
      </c>
      <c r="O18" s="40" t="str">
        <f>IFERROR(#REF!/GAMSCopen!N18,"")</f>
        <v/>
      </c>
      <c r="P18" s="40" t="str">
        <f>IFERROR(#REF!/GAMSCopen!O18,"")</f>
        <v/>
      </c>
      <c r="Q18" s="40" t="str">
        <f>IFERROR(#REF!/GAMSCopen!P18,"")</f>
        <v/>
      </c>
      <c r="R18" s="40" t="str">
        <f>IFERROR(#REF!/GAMSCopen!Q18,"")</f>
        <v/>
      </c>
      <c r="S18" s="40" t="str">
        <f>IFERROR(#REF!/GAMSCopen!R18,"")</f>
        <v/>
      </c>
      <c r="T18" s="40" t="str">
        <f>IFERROR(#REF!/GAMSCopen!S18,"")</f>
        <v/>
      </c>
      <c r="U18" s="40" t="str">
        <f>IFERROR(#REF!/GAMSCopen!T18,"")</f>
        <v/>
      </c>
      <c r="V18" s="40" t="str">
        <f>IFERROR(#REF!/GAMSCopen!U18,"")</f>
        <v/>
      </c>
      <c r="W18" s="40" t="str">
        <f>IFERROR(#REF!/GAMSCopen!V18,"")</f>
        <v/>
      </c>
      <c r="X18" s="40" t="str">
        <f>IFERROR(#REF!/GAMSCopen!W18,"")</f>
        <v/>
      </c>
      <c r="Y18" s="40" t="str">
        <f>IFERROR(#REF!/GAMSCopen!X18,"")</f>
        <v/>
      </c>
      <c r="Z18" s="40" t="str">
        <f>IFERROR(#REF!/GAMSCopen!Y18,"")</f>
        <v/>
      </c>
      <c r="AA18" s="40" t="str">
        <f>IFERROR(#REF!/GAMSCopen!Z18,"")</f>
        <v/>
      </c>
      <c r="AB18" s="40" t="str">
        <f>IFERROR(#REF!/GAMSCopen!AA18,"")</f>
        <v/>
      </c>
      <c r="AC18" s="40" t="str">
        <f>IFERROR(#REF!/GAMSCopen!AB18,"")</f>
        <v/>
      </c>
      <c r="AD18" s="40" t="str">
        <f>IFERROR(#REF!/GAMSCopen!AC18,"")</f>
        <v/>
      </c>
      <c r="AE18" s="40" t="str">
        <f>IFERROR(#REF!/GAMSCopen!AD18,"")</f>
        <v/>
      </c>
      <c r="AF18" s="40" t="str">
        <f>IFERROR(#REF!/GAMSCopen!AE18,"")</f>
        <v/>
      </c>
      <c r="AG18" s="40" t="str">
        <f>IFERROR(#REF!/GAMSCopen!AF18,"")</f>
        <v/>
      </c>
      <c r="AH18" s="40" t="str">
        <f>IFERROR(#REF!/GAMSCopen!AG18,"")</f>
        <v/>
      </c>
      <c r="AI18" s="40" t="str">
        <f>IFERROR(#REF!/GAMSCopen!AH18,"")</f>
        <v/>
      </c>
      <c r="AJ18" s="40" t="str">
        <f>IFERROR(#REF!/GAMSCopen!AI18,"")</f>
        <v/>
      </c>
      <c r="AK18" s="40" t="str">
        <f>IFERROR(#REF!/GAMSCopen!AJ18,"")</f>
        <v/>
      </c>
      <c r="AL18" s="40" t="str">
        <f>IFERROR(#REF!/GAMSCopen!AK18,"")</f>
        <v/>
      </c>
      <c r="AM18" s="40" t="str">
        <f>IFERROR(#REF!/GAMSCopen!AL18,"")</f>
        <v/>
      </c>
      <c r="AN18" s="40" t="str">
        <f>IFERROR(#REF!/GAMSCopen!AM18,"")</f>
        <v/>
      </c>
      <c r="AO18" s="40" t="str">
        <f>IFERROR(#REF!/GAMSCopen!AN18,"")</f>
        <v/>
      </c>
      <c r="AP18" s="40" t="str">
        <f>IFERROR(#REF!/GAMSCopen!AO18,"")</f>
        <v/>
      </c>
      <c r="AQ18" s="40" t="str">
        <f>IFERROR(#REF!/GAMSCopen!AP18,"")</f>
        <v/>
      </c>
      <c r="AR18" s="40" t="str">
        <f>IFERROR(#REF!/GAMSCopen!AQ18,"")</f>
        <v/>
      </c>
      <c r="AS18" s="40" t="str">
        <f>IFERROR(#REF!/GAMSCopen!AR18,"")</f>
        <v/>
      </c>
      <c r="AT18" s="40" t="str">
        <f>IFERROR(#REF!/GAMSCopen!AS18,"")</f>
        <v/>
      </c>
      <c r="AU18" s="40" t="str">
        <f>IFERROR(#REF!/GAMSCopen!AT18,"")</f>
        <v/>
      </c>
      <c r="AV18" s="40" t="str">
        <f>IFERROR(#REF!/GAMSCopen!AU18,"")</f>
        <v/>
      </c>
      <c r="AW18" s="40" t="str">
        <f>IFERROR(#REF!/GAMSCopen!AV18,"")</f>
        <v/>
      </c>
      <c r="AX18" s="40" t="str">
        <f>IFERROR(#REF!/GAMSCopen!AW18,"")</f>
        <v/>
      </c>
      <c r="AY18" s="40" t="str">
        <f>IFERROR(#REF!/GAMSCopen!AX18,"")</f>
        <v/>
      </c>
      <c r="AZ18" s="40" t="str">
        <f>IFERROR(#REF!/GAMSCopen!AY18,"")</f>
        <v/>
      </c>
      <c r="BA18" s="40" t="str">
        <f>IFERROR(#REF!/GAMSCopen!AZ18,"")</f>
        <v/>
      </c>
      <c r="BB18" s="40" t="str">
        <f>IFERROR(#REF!/GAMSCopen!BA18,"")</f>
        <v/>
      </c>
      <c r="BC18" s="40" t="str">
        <f>IFERROR(#REF!/GAMSCopen!BB18,"")</f>
        <v/>
      </c>
      <c r="BD18" s="40" t="str">
        <f>IFERROR(#REF!/GAMSCopen!BC18,"")</f>
        <v/>
      </c>
      <c r="BE18" s="40" t="str">
        <f>IFERROR(#REF!/GAMSCopen!BD18,"")</f>
        <v/>
      </c>
      <c r="BF18" s="40" t="str">
        <f>IFERROR(#REF!/GAMSCopen!BE18,"")</f>
        <v/>
      </c>
      <c r="BG18" s="40" t="str">
        <f>IFERROR(#REF!/GAMSCopen!BF18,"")</f>
        <v/>
      </c>
      <c r="BH18" s="40" t="str">
        <f>IFERROR(#REF!/GAMSCopen!BG18,"")</f>
        <v/>
      </c>
      <c r="BI18" s="40" t="str">
        <f>IFERROR(#REF!/GAMSCopen!BH18,"")</f>
        <v/>
      </c>
      <c r="BJ18" s="40" t="str">
        <f>IFERROR(#REF!/GAMSCopen!BI18,"")</f>
        <v/>
      </c>
    </row>
    <row r="19" spans="1:62" x14ac:dyDescent="0.15">
      <c r="A19" t="e">
        <f>#REF!</f>
        <v>#REF!</v>
      </c>
      <c r="B19" t="str">
        <f>GAMSbase!A19</f>
        <v>Elasticity of MU of Consumption</v>
      </c>
      <c r="C19" s="40" t="str">
        <f>IFERROR(#REF!/GAMSCopen!B19,"")</f>
        <v/>
      </c>
      <c r="D19" s="40" t="str">
        <f>IFERROR(#REF!/GAMSCopen!C19,"")</f>
        <v/>
      </c>
      <c r="E19" s="40" t="str">
        <f>IFERROR(#REF!/GAMSCopen!D19,"")</f>
        <v/>
      </c>
      <c r="F19" s="40" t="str">
        <f>IFERROR(#REF!/GAMSCopen!E19,"")</f>
        <v/>
      </c>
      <c r="G19" s="40" t="str">
        <f>IFERROR(#REF!/GAMSCopen!F19,"")</f>
        <v/>
      </c>
      <c r="H19" s="40" t="str">
        <f>IFERROR(#REF!/GAMSCopen!G19,"")</f>
        <v/>
      </c>
      <c r="I19" s="40" t="str">
        <f>IFERROR(#REF!/GAMSCopen!H19,"")</f>
        <v/>
      </c>
      <c r="J19" s="40" t="str">
        <f>IFERROR(#REF!/GAMSCopen!I19,"")</f>
        <v/>
      </c>
      <c r="K19" s="40" t="str">
        <f>IFERROR(#REF!/GAMSCopen!J19,"")</f>
        <v/>
      </c>
      <c r="L19" s="40" t="str">
        <f>IFERROR(#REF!/GAMSCopen!K19,"")</f>
        <v/>
      </c>
      <c r="M19" s="40" t="str">
        <f>IFERROR(#REF!/GAMSCopen!L19,"")</f>
        <v/>
      </c>
      <c r="N19" s="40" t="str">
        <f>IFERROR(#REF!/GAMSCopen!M19,"")</f>
        <v/>
      </c>
      <c r="O19" s="40" t="str">
        <f>IFERROR(#REF!/GAMSCopen!N19,"")</f>
        <v/>
      </c>
      <c r="P19" s="40" t="str">
        <f>IFERROR(#REF!/GAMSCopen!O19,"")</f>
        <v/>
      </c>
      <c r="Q19" s="40" t="str">
        <f>IFERROR(#REF!/GAMSCopen!P19,"")</f>
        <v/>
      </c>
      <c r="R19" s="40" t="str">
        <f>IFERROR(#REF!/GAMSCopen!Q19,"")</f>
        <v/>
      </c>
      <c r="S19" s="40" t="str">
        <f>IFERROR(#REF!/GAMSCopen!R19,"")</f>
        <v/>
      </c>
      <c r="T19" s="40" t="str">
        <f>IFERROR(#REF!/GAMSCopen!S19,"")</f>
        <v/>
      </c>
      <c r="U19" s="40" t="str">
        <f>IFERROR(#REF!/GAMSCopen!T19,"")</f>
        <v/>
      </c>
      <c r="V19" s="40" t="str">
        <f>IFERROR(#REF!/GAMSCopen!U19,"")</f>
        <v/>
      </c>
      <c r="W19" s="40" t="str">
        <f>IFERROR(#REF!/GAMSCopen!V19,"")</f>
        <v/>
      </c>
      <c r="X19" s="40" t="str">
        <f>IFERROR(#REF!/GAMSCopen!W19,"")</f>
        <v/>
      </c>
      <c r="Y19" s="40" t="str">
        <f>IFERROR(#REF!/GAMSCopen!X19,"")</f>
        <v/>
      </c>
      <c r="Z19" s="40" t="str">
        <f>IFERROR(#REF!/GAMSCopen!Y19,"")</f>
        <v/>
      </c>
      <c r="AA19" s="40" t="str">
        <f>IFERROR(#REF!/GAMSCopen!Z19,"")</f>
        <v/>
      </c>
      <c r="AB19" s="40" t="str">
        <f>IFERROR(#REF!/GAMSCopen!AA19,"")</f>
        <v/>
      </c>
      <c r="AC19" s="40" t="str">
        <f>IFERROR(#REF!/GAMSCopen!AB19,"")</f>
        <v/>
      </c>
      <c r="AD19" s="40" t="str">
        <f>IFERROR(#REF!/GAMSCopen!AC19,"")</f>
        <v/>
      </c>
      <c r="AE19" s="40" t="str">
        <f>IFERROR(#REF!/GAMSCopen!AD19,"")</f>
        <v/>
      </c>
      <c r="AF19" s="40" t="str">
        <f>IFERROR(#REF!/GAMSCopen!AE19,"")</f>
        <v/>
      </c>
      <c r="AG19" s="40" t="str">
        <f>IFERROR(#REF!/GAMSCopen!AF19,"")</f>
        <v/>
      </c>
      <c r="AH19" s="40" t="str">
        <f>IFERROR(#REF!/GAMSCopen!AG19,"")</f>
        <v/>
      </c>
      <c r="AI19" s="40" t="str">
        <f>IFERROR(#REF!/GAMSCopen!AH19,"")</f>
        <v/>
      </c>
      <c r="AJ19" s="40" t="str">
        <f>IFERROR(#REF!/GAMSCopen!AI19,"")</f>
        <v/>
      </c>
      <c r="AK19" s="40" t="str">
        <f>IFERROR(#REF!/GAMSCopen!AJ19,"")</f>
        <v/>
      </c>
      <c r="AL19" s="40" t="str">
        <f>IFERROR(#REF!/GAMSCopen!AK19,"")</f>
        <v/>
      </c>
      <c r="AM19" s="40" t="str">
        <f>IFERROR(#REF!/GAMSCopen!AL19,"")</f>
        <v/>
      </c>
      <c r="AN19" s="40" t="str">
        <f>IFERROR(#REF!/GAMSCopen!AM19,"")</f>
        <v/>
      </c>
      <c r="AO19" s="40" t="str">
        <f>IFERROR(#REF!/GAMSCopen!AN19,"")</f>
        <v/>
      </c>
      <c r="AP19" s="40" t="str">
        <f>IFERROR(#REF!/GAMSCopen!AO19,"")</f>
        <v/>
      </c>
      <c r="AQ19" s="40" t="str">
        <f>IFERROR(#REF!/GAMSCopen!AP19,"")</f>
        <v/>
      </c>
      <c r="AR19" s="40" t="str">
        <f>IFERROR(#REF!/GAMSCopen!AQ19,"")</f>
        <v/>
      </c>
      <c r="AS19" s="40" t="str">
        <f>IFERROR(#REF!/GAMSCopen!AR19,"")</f>
        <v/>
      </c>
      <c r="AT19" s="40" t="str">
        <f>IFERROR(#REF!/GAMSCopen!AS19,"")</f>
        <v/>
      </c>
      <c r="AU19" s="40" t="str">
        <f>IFERROR(#REF!/GAMSCopen!AT19,"")</f>
        <v/>
      </c>
      <c r="AV19" s="40" t="str">
        <f>IFERROR(#REF!/GAMSCopen!AU19,"")</f>
        <v/>
      </c>
      <c r="AW19" s="40" t="str">
        <f>IFERROR(#REF!/GAMSCopen!AV19,"")</f>
        <v/>
      </c>
      <c r="AX19" s="40" t="str">
        <f>IFERROR(#REF!/GAMSCopen!AW19,"")</f>
        <v/>
      </c>
      <c r="AY19" s="40" t="str">
        <f>IFERROR(#REF!/GAMSCopen!AX19,"")</f>
        <v/>
      </c>
      <c r="AZ19" s="40" t="str">
        <f>IFERROR(#REF!/GAMSCopen!AY19,"")</f>
        <v/>
      </c>
      <c r="BA19" s="40" t="str">
        <f>IFERROR(#REF!/GAMSCopen!AZ19,"")</f>
        <v/>
      </c>
      <c r="BB19" s="40" t="str">
        <f>IFERROR(#REF!/GAMSCopen!BA19,"")</f>
        <v/>
      </c>
      <c r="BC19" s="40" t="str">
        <f>IFERROR(#REF!/GAMSCopen!BB19,"")</f>
        <v/>
      </c>
      <c r="BD19" s="40" t="str">
        <f>IFERROR(#REF!/GAMSCopen!BC19,"")</f>
        <v/>
      </c>
      <c r="BE19" s="40" t="str">
        <f>IFERROR(#REF!/GAMSCopen!BD19,"")</f>
        <v/>
      </c>
      <c r="BF19" s="40" t="str">
        <f>IFERROR(#REF!/GAMSCopen!BE19,"")</f>
        <v/>
      </c>
      <c r="BG19" s="40" t="str">
        <f>IFERROR(#REF!/GAMSCopen!BF19,"")</f>
        <v/>
      </c>
      <c r="BH19" s="40" t="str">
        <f>IFERROR(#REF!/GAMSCopen!BG19,"")</f>
        <v/>
      </c>
      <c r="BI19" s="40" t="str">
        <f>IFERROR(#REF!/GAMSCopen!BH19,"")</f>
        <v/>
      </c>
      <c r="BJ19" s="40" t="str">
        <f>IFERROR(#REF!/GAMSCopen!BI19,"")</f>
        <v/>
      </c>
    </row>
    <row r="20" spans="1:62" x14ac:dyDescent="0.15">
      <c r="A20" t="e">
        <f>#REF!</f>
        <v>#REF!</v>
      </c>
      <c r="B20" t="str">
        <f>GAMSbase!A20</f>
        <v>* PRODUCTIVITY</v>
      </c>
      <c r="C20" s="40" t="str">
        <f>IFERROR(#REF!/GAMSCopen!B20,"")</f>
        <v/>
      </c>
      <c r="D20" s="40" t="str">
        <f>IFERROR(#REF!/GAMSCopen!C20,"")</f>
        <v/>
      </c>
      <c r="E20" s="40" t="str">
        <f>IFERROR(#REF!/GAMSCopen!D20,"")</f>
        <v/>
      </c>
      <c r="F20" s="40" t="str">
        <f>IFERROR(#REF!/GAMSCopen!E20,"")</f>
        <v/>
      </c>
      <c r="G20" s="40" t="str">
        <f>IFERROR(#REF!/GAMSCopen!F20,"")</f>
        <v/>
      </c>
      <c r="H20" s="40" t="str">
        <f>IFERROR(#REF!/GAMSCopen!G20,"")</f>
        <v/>
      </c>
      <c r="I20" s="40" t="str">
        <f>IFERROR(#REF!/GAMSCopen!H20,"")</f>
        <v/>
      </c>
      <c r="J20" s="40" t="str">
        <f>IFERROR(#REF!/GAMSCopen!I20,"")</f>
        <v/>
      </c>
      <c r="K20" s="40" t="str">
        <f>IFERROR(#REF!/GAMSCopen!J20,"")</f>
        <v/>
      </c>
      <c r="L20" s="40" t="str">
        <f>IFERROR(#REF!/GAMSCopen!K20,"")</f>
        <v/>
      </c>
      <c r="M20" s="40" t="str">
        <f>IFERROR(#REF!/GAMSCopen!L20,"")</f>
        <v/>
      </c>
      <c r="N20" s="40" t="str">
        <f>IFERROR(#REF!/GAMSCopen!M20,"")</f>
        <v/>
      </c>
      <c r="O20" s="40" t="str">
        <f>IFERROR(#REF!/GAMSCopen!N20,"")</f>
        <v/>
      </c>
      <c r="P20" s="40" t="str">
        <f>IFERROR(#REF!/GAMSCopen!O20,"")</f>
        <v/>
      </c>
      <c r="Q20" s="40" t="str">
        <f>IFERROR(#REF!/GAMSCopen!P20,"")</f>
        <v/>
      </c>
      <c r="R20" s="40" t="str">
        <f>IFERROR(#REF!/GAMSCopen!Q20,"")</f>
        <v/>
      </c>
      <c r="S20" s="40" t="str">
        <f>IFERROR(#REF!/GAMSCopen!R20,"")</f>
        <v/>
      </c>
      <c r="T20" s="40" t="str">
        <f>IFERROR(#REF!/GAMSCopen!S20,"")</f>
        <v/>
      </c>
      <c r="U20" s="40" t="str">
        <f>IFERROR(#REF!/GAMSCopen!T20,"")</f>
        <v/>
      </c>
      <c r="V20" s="40" t="str">
        <f>IFERROR(#REF!/GAMSCopen!U20,"")</f>
        <v/>
      </c>
      <c r="W20" s="40" t="str">
        <f>IFERROR(#REF!/GAMSCopen!V20,"")</f>
        <v/>
      </c>
      <c r="X20" s="40" t="str">
        <f>IFERROR(#REF!/GAMSCopen!W20,"")</f>
        <v/>
      </c>
      <c r="Y20" s="40" t="str">
        <f>IFERROR(#REF!/GAMSCopen!X20,"")</f>
        <v/>
      </c>
      <c r="Z20" s="40" t="str">
        <f>IFERROR(#REF!/GAMSCopen!Y20,"")</f>
        <v/>
      </c>
      <c r="AA20" s="40" t="str">
        <f>IFERROR(#REF!/GAMSCopen!Z20,"")</f>
        <v/>
      </c>
      <c r="AB20" s="40" t="str">
        <f>IFERROR(#REF!/GAMSCopen!AA20,"")</f>
        <v/>
      </c>
      <c r="AC20" s="40" t="str">
        <f>IFERROR(#REF!/GAMSCopen!AB20,"")</f>
        <v/>
      </c>
      <c r="AD20" s="40" t="str">
        <f>IFERROR(#REF!/GAMSCopen!AC20,"")</f>
        <v/>
      </c>
      <c r="AE20" s="40" t="str">
        <f>IFERROR(#REF!/GAMSCopen!AD20,"")</f>
        <v/>
      </c>
      <c r="AF20" s="40" t="str">
        <f>IFERROR(#REF!/GAMSCopen!AE20,"")</f>
        <v/>
      </c>
      <c r="AG20" s="40" t="str">
        <f>IFERROR(#REF!/GAMSCopen!AF20,"")</f>
        <v/>
      </c>
      <c r="AH20" s="40" t="str">
        <f>IFERROR(#REF!/GAMSCopen!AG20,"")</f>
        <v/>
      </c>
      <c r="AI20" s="40" t="str">
        <f>IFERROR(#REF!/GAMSCopen!AH20,"")</f>
        <v/>
      </c>
      <c r="AJ20" s="40" t="str">
        <f>IFERROR(#REF!/GAMSCopen!AI20,"")</f>
        <v/>
      </c>
      <c r="AK20" s="40" t="str">
        <f>IFERROR(#REF!/GAMSCopen!AJ20,"")</f>
        <v/>
      </c>
      <c r="AL20" s="40" t="str">
        <f>IFERROR(#REF!/GAMSCopen!AK20,"")</f>
        <v/>
      </c>
      <c r="AM20" s="40" t="str">
        <f>IFERROR(#REF!/GAMSCopen!AL20,"")</f>
        <v/>
      </c>
      <c r="AN20" s="40" t="str">
        <f>IFERROR(#REF!/GAMSCopen!AM20,"")</f>
        <v/>
      </c>
      <c r="AO20" s="40" t="str">
        <f>IFERROR(#REF!/GAMSCopen!AN20,"")</f>
        <v/>
      </c>
      <c r="AP20" s="40" t="str">
        <f>IFERROR(#REF!/GAMSCopen!AO20,"")</f>
        <v/>
      </c>
      <c r="AQ20" s="40" t="str">
        <f>IFERROR(#REF!/GAMSCopen!AP20,"")</f>
        <v/>
      </c>
      <c r="AR20" s="40" t="str">
        <f>IFERROR(#REF!/GAMSCopen!AQ20,"")</f>
        <v/>
      </c>
      <c r="AS20" s="40" t="str">
        <f>IFERROR(#REF!/GAMSCopen!AR20,"")</f>
        <v/>
      </c>
      <c r="AT20" s="40" t="str">
        <f>IFERROR(#REF!/GAMSCopen!AS20,"")</f>
        <v/>
      </c>
      <c r="AU20" s="40" t="str">
        <f>IFERROR(#REF!/GAMSCopen!AT20,"")</f>
        <v/>
      </c>
      <c r="AV20" s="40" t="str">
        <f>IFERROR(#REF!/GAMSCopen!AU20,"")</f>
        <v/>
      </c>
      <c r="AW20" s="40" t="str">
        <f>IFERROR(#REF!/GAMSCopen!AV20,"")</f>
        <v/>
      </c>
      <c r="AX20" s="40" t="str">
        <f>IFERROR(#REF!/GAMSCopen!AW20,"")</f>
        <v/>
      </c>
      <c r="AY20" s="40" t="str">
        <f>IFERROR(#REF!/GAMSCopen!AX20,"")</f>
        <v/>
      </c>
      <c r="AZ20" s="40" t="str">
        <f>IFERROR(#REF!/GAMSCopen!AY20,"")</f>
        <v/>
      </c>
      <c r="BA20" s="40" t="str">
        <f>IFERROR(#REF!/GAMSCopen!AZ20,"")</f>
        <v/>
      </c>
      <c r="BB20" s="40" t="str">
        <f>IFERROR(#REF!/GAMSCopen!BA20,"")</f>
        <v/>
      </c>
      <c r="BC20" s="40" t="str">
        <f>IFERROR(#REF!/GAMSCopen!BB20,"")</f>
        <v/>
      </c>
      <c r="BD20" s="40" t="str">
        <f>IFERROR(#REF!/GAMSCopen!BC20,"")</f>
        <v/>
      </c>
      <c r="BE20" s="40" t="str">
        <f>IFERROR(#REF!/GAMSCopen!BD20,"")</f>
        <v/>
      </c>
      <c r="BF20" s="40" t="str">
        <f>IFERROR(#REF!/GAMSCopen!BE20,"")</f>
        <v/>
      </c>
      <c r="BG20" s="40" t="str">
        <f>IFERROR(#REF!/GAMSCopen!BF20,"")</f>
        <v/>
      </c>
      <c r="BH20" s="40" t="str">
        <f>IFERROR(#REF!/GAMSCopen!BG20,"")</f>
        <v/>
      </c>
      <c r="BI20" s="40" t="str">
        <f>IFERROR(#REF!/GAMSCopen!BH20,"")</f>
        <v/>
      </c>
      <c r="BJ20" s="40" t="str">
        <f>IFERROR(#REF!/GAMSCopen!BI20,"")</f>
        <v/>
      </c>
    </row>
    <row r="21" spans="1:62" x14ac:dyDescent="0.15">
      <c r="A21" t="e">
        <f>#REF!</f>
        <v>#REF!</v>
      </c>
      <c r="B21" t="str">
        <f>GAMSbase!A21</f>
        <v>Total Factor Productivity</v>
      </c>
      <c r="C21" s="40" t="str">
        <f>IFERROR(#REF!/GAMSCopen!B21,"")</f>
        <v/>
      </c>
      <c r="D21" s="40" t="str">
        <f>IFERROR(#REF!/GAMSCopen!C21,"")</f>
        <v/>
      </c>
      <c r="E21" s="40" t="str">
        <f>IFERROR(#REF!/GAMSCopen!D21,"")</f>
        <v/>
      </c>
      <c r="F21" s="40" t="str">
        <f>IFERROR(#REF!/GAMSCopen!E21,"")</f>
        <v/>
      </c>
      <c r="G21" s="40" t="str">
        <f>IFERROR(#REF!/GAMSCopen!F21,"")</f>
        <v/>
      </c>
      <c r="H21" s="40" t="str">
        <f>IFERROR(#REF!/GAMSCopen!G21,"")</f>
        <v/>
      </c>
      <c r="I21" s="40" t="str">
        <f>IFERROR(#REF!/GAMSCopen!H21,"")</f>
        <v/>
      </c>
      <c r="J21" s="40" t="str">
        <f>IFERROR(#REF!/GAMSCopen!I21,"")</f>
        <v/>
      </c>
      <c r="K21" s="40" t="str">
        <f>IFERROR(#REF!/GAMSCopen!J21,"")</f>
        <v/>
      </c>
      <c r="L21" s="40" t="str">
        <f>IFERROR(#REF!/GAMSCopen!K21,"")</f>
        <v/>
      </c>
      <c r="M21" s="40" t="str">
        <f>IFERROR(#REF!/GAMSCopen!L21,"")</f>
        <v/>
      </c>
      <c r="N21" s="40" t="str">
        <f>IFERROR(#REF!/GAMSCopen!M21,"")</f>
        <v/>
      </c>
      <c r="O21" s="40" t="str">
        <f>IFERROR(#REF!/GAMSCopen!N21,"")</f>
        <v/>
      </c>
      <c r="P21" s="40" t="str">
        <f>IFERROR(#REF!/GAMSCopen!O21,"")</f>
        <v/>
      </c>
      <c r="Q21" s="40" t="str">
        <f>IFERROR(#REF!/GAMSCopen!P21,"")</f>
        <v/>
      </c>
      <c r="R21" s="40" t="str">
        <f>IFERROR(#REF!/GAMSCopen!Q21,"")</f>
        <v/>
      </c>
      <c r="S21" s="40" t="str">
        <f>IFERROR(#REF!/GAMSCopen!R21,"")</f>
        <v/>
      </c>
      <c r="T21" s="40" t="str">
        <f>IFERROR(#REF!/GAMSCopen!S21,"")</f>
        <v/>
      </c>
      <c r="U21" s="40" t="str">
        <f>IFERROR(#REF!/GAMSCopen!T21,"")</f>
        <v/>
      </c>
      <c r="V21" s="40" t="str">
        <f>IFERROR(#REF!/GAMSCopen!U21,"")</f>
        <v/>
      </c>
      <c r="W21" s="40" t="str">
        <f>IFERROR(#REF!/GAMSCopen!V21,"")</f>
        <v/>
      </c>
      <c r="X21" s="40" t="str">
        <f>IFERROR(#REF!/GAMSCopen!W21,"")</f>
        <v/>
      </c>
      <c r="Y21" s="40" t="str">
        <f>IFERROR(#REF!/GAMSCopen!X21,"")</f>
        <v/>
      </c>
      <c r="Z21" s="40" t="str">
        <f>IFERROR(#REF!/GAMSCopen!Y21,"")</f>
        <v/>
      </c>
      <c r="AA21" s="40" t="str">
        <f>IFERROR(#REF!/GAMSCopen!Z21,"")</f>
        <v/>
      </c>
      <c r="AB21" s="40" t="str">
        <f>IFERROR(#REF!/GAMSCopen!AA21,"")</f>
        <v/>
      </c>
      <c r="AC21" s="40" t="str">
        <f>IFERROR(#REF!/GAMSCopen!AB21,"")</f>
        <v/>
      </c>
      <c r="AD21" s="40" t="str">
        <f>IFERROR(#REF!/GAMSCopen!AC21,"")</f>
        <v/>
      </c>
      <c r="AE21" s="40" t="str">
        <f>IFERROR(#REF!/GAMSCopen!AD21,"")</f>
        <v/>
      </c>
      <c r="AF21" s="40" t="str">
        <f>IFERROR(#REF!/GAMSCopen!AE21,"")</f>
        <v/>
      </c>
      <c r="AG21" s="40" t="str">
        <f>IFERROR(#REF!/GAMSCopen!AF21,"")</f>
        <v/>
      </c>
      <c r="AH21" s="40" t="str">
        <f>IFERROR(#REF!/GAMSCopen!AG21,"")</f>
        <v/>
      </c>
      <c r="AI21" s="40" t="str">
        <f>IFERROR(#REF!/GAMSCopen!AH21,"")</f>
        <v/>
      </c>
      <c r="AJ21" s="40" t="str">
        <f>IFERROR(#REF!/GAMSCopen!AI21,"")</f>
        <v/>
      </c>
      <c r="AK21" s="40" t="str">
        <f>IFERROR(#REF!/GAMSCopen!AJ21,"")</f>
        <v/>
      </c>
      <c r="AL21" s="40" t="str">
        <f>IFERROR(#REF!/GAMSCopen!AK21,"")</f>
        <v/>
      </c>
      <c r="AM21" s="40" t="str">
        <f>IFERROR(#REF!/GAMSCopen!AL21,"")</f>
        <v/>
      </c>
      <c r="AN21" s="40" t="str">
        <f>IFERROR(#REF!/GAMSCopen!AM21,"")</f>
        <v/>
      </c>
      <c r="AO21" s="40" t="str">
        <f>IFERROR(#REF!/GAMSCopen!AN21,"")</f>
        <v/>
      </c>
      <c r="AP21" s="40" t="str">
        <f>IFERROR(#REF!/GAMSCopen!AO21,"")</f>
        <v/>
      </c>
      <c r="AQ21" s="40" t="str">
        <f>IFERROR(#REF!/GAMSCopen!AP21,"")</f>
        <v/>
      </c>
      <c r="AR21" s="40" t="str">
        <f>IFERROR(#REF!/GAMSCopen!AQ21,"")</f>
        <v/>
      </c>
      <c r="AS21" s="40" t="str">
        <f>IFERROR(#REF!/GAMSCopen!AR21,"")</f>
        <v/>
      </c>
      <c r="AT21" s="40" t="str">
        <f>IFERROR(#REF!/GAMSCopen!AS21,"")</f>
        <v/>
      </c>
      <c r="AU21" s="40" t="str">
        <f>IFERROR(#REF!/GAMSCopen!AT21,"")</f>
        <v/>
      </c>
      <c r="AV21" s="40" t="str">
        <f>IFERROR(#REF!/GAMSCopen!AU21,"")</f>
        <v/>
      </c>
      <c r="AW21" s="40" t="str">
        <f>IFERROR(#REF!/GAMSCopen!AV21,"")</f>
        <v/>
      </c>
      <c r="AX21" s="40" t="str">
        <f>IFERROR(#REF!/GAMSCopen!AW21,"")</f>
        <v/>
      </c>
      <c r="AY21" s="40" t="str">
        <f>IFERROR(#REF!/GAMSCopen!AX21,"")</f>
        <v/>
      </c>
      <c r="AZ21" s="40" t="str">
        <f>IFERROR(#REF!/GAMSCopen!AY21,"")</f>
        <v/>
      </c>
      <c r="BA21" s="40" t="str">
        <f>IFERROR(#REF!/GAMSCopen!AZ21,"")</f>
        <v/>
      </c>
      <c r="BB21" s="40" t="str">
        <f>IFERROR(#REF!/GAMSCopen!BA21,"")</f>
        <v/>
      </c>
      <c r="BC21" s="40" t="str">
        <f>IFERROR(#REF!/GAMSCopen!BB21,"")</f>
        <v/>
      </c>
      <c r="BD21" s="40" t="str">
        <f>IFERROR(#REF!/GAMSCopen!BC21,"")</f>
        <v/>
      </c>
      <c r="BE21" s="40" t="str">
        <f>IFERROR(#REF!/GAMSCopen!BD21,"")</f>
        <v/>
      </c>
      <c r="BF21" s="40" t="str">
        <f>IFERROR(#REF!/GAMSCopen!BE21,"")</f>
        <v/>
      </c>
      <c r="BG21" s="40" t="str">
        <f>IFERROR(#REF!/GAMSCopen!BF21,"")</f>
        <v/>
      </c>
      <c r="BH21" s="40" t="str">
        <f>IFERROR(#REF!/GAMSCopen!BG21,"")</f>
        <v/>
      </c>
      <c r="BI21" s="40" t="str">
        <f>IFERROR(#REF!/GAMSCopen!BH21,"")</f>
        <v/>
      </c>
      <c r="BJ21" s="40" t="str">
        <f>IFERROR(#REF!/GAMSCopen!BI21,"")</f>
        <v/>
      </c>
    </row>
    <row r="22" spans="1:62" x14ac:dyDescent="0.15">
      <c r="A22" t="e">
        <f>#REF!</f>
        <v>#REF!</v>
      </c>
      <c r="B22" t="str">
        <f>GAMSbase!A22</f>
        <v>Initial Total Factor Productivity</v>
      </c>
      <c r="C22" s="40" t="str">
        <f>IFERROR(#REF!/GAMSCopen!B22,"")</f>
        <v/>
      </c>
      <c r="D22" s="40" t="str">
        <f>IFERROR(#REF!/GAMSCopen!C22,"")</f>
        <v/>
      </c>
      <c r="E22" s="40" t="str">
        <f>IFERROR(#REF!/GAMSCopen!D22,"")</f>
        <v/>
      </c>
      <c r="F22" s="40" t="str">
        <f>IFERROR(#REF!/GAMSCopen!E22,"")</f>
        <v/>
      </c>
      <c r="G22" s="40" t="str">
        <f>IFERROR(#REF!/GAMSCopen!F22,"")</f>
        <v/>
      </c>
      <c r="H22" s="40" t="str">
        <f>IFERROR(#REF!/GAMSCopen!G22,"")</f>
        <v/>
      </c>
      <c r="I22" s="40" t="str">
        <f>IFERROR(#REF!/GAMSCopen!H22,"")</f>
        <v/>
      </c>
      <c r="J22" s="40" t="str">
        <f>IFERROR(#REF!/GAMSCopen!I22,"")</f>
        <v/>
      </c>
      <c r="K22" s="40" t="str">
        <f>IFERROR(#REF!/GAMSCopen!J22,"")</f>
        <v/>
      </c>
      <c r="L22" s="40" t="str">
        <f>IFERROR(#REF!/GAMSCopen!K22,"")</f>
        <v/>
      </c>
      <c r="M22" s="40" t="str">
        <f>IFERROR(#REF!/GAMSCopen!L22,"")</f>
        <v/>
      </c>
      <c r="N22" s="40" t="str">
        <f>IFERROR(#REF!/GAMSCopen!M22,"")</f>
        <v/>
      </c>
      <c r="O22" s="40" t="str">
        <f>IFERROR(#REF!/GAMSCopen!N22,"")</f>
        <v/>
      </c>
      <c r="P22" s="40" t="str">
        <f>IFERROR(#REF!/GAMSCopen!O22,"")</f>
        <v/>
      </c>
      <c r="Q22" s="40" t="str">
        <f>IFERROR(#REF!/GAMSCopen!P22,"")</f>
        <v/>
      </c>
      <c r="R22" s="40" t="str">
        <f>IFERROR(#REF!/GAMSCopen!Q22,"")</f>
        <v/>
      </c>
      <c r="S22" s="40" t="str">
        <f>IFERROR(#REF!/GAMSCopen!R22,"")</f>
        <v/>
      </c>
      <c r="T22" s="40" t="str">
        <f>IFERROR(#REF!/GAMSCopen!S22,"")</f>
        <v/>
      </c>
      <c r="U22" s="40" t="str">
        <f>IFERROR(#REF!/GAMSCopen!T22,"")</f>
        <v/>
      </c>
      <c r="V22" s="40" t="str">
        <f>IFERROR(#REF!/GAMSCopen!U22,"")</f>
        <v/>
      </c>
      <c r="W22" s="40" t="str">
        <f>IFERROR(#REF!/GAMSCopen!V22,"")</f>
        <v/>
      </c>
      <c r="X22" s="40" t="str">
        <f>IFERROR(#REF!/GAMSCopen!W22,"")</f>
        <v/>
      </c>
      <c r="Y22" s="40" t="str">
        <f>IFERROR(#REF!/GAMSCopen!X22,"")</f>
        <v/>
      </c>
      <c r="Z22" s="40" t="str">
        <f>IFERROR(#REF!/GAMSCopen!Y22,"")</f>
        <v/>
      </c>
      <c r="AA22" s="40" t="str">
        <f>IFERROR(#REF!/GAMSCopen!Z22,"")</f>
        <v/>
      </c>
      <c r="AB22" s="40" t="str">
        <f>IFERROR(#REF!/GAMSCopen!AA22,"")</f>
        <v/>
      </c>
      <c r="AC22" s="40" t="str">
        <f>IFERROR(#REF!/GAMSCopen!AB22,"")</f>
        <v/>
      </c>
      <c r="AD22" s="40" t="str">
        <f>IFERROR(#REF!/GAMSCopen!AC22,"")</f>
        <v/>
      </c>
      <c r="AE22" s="40" t="str">
        <f>IFERROR(#REF!/GAMSCopen!AD22,"")</f>
        <v/>
      </c>
      <c r="AF22" s="40" t="str">
        <f>IFERROR(#REF!/GAMSCopen!AE22,"")</f>
        <v/>
      </c>
      <c r="AG22" s="40" t="str">
        <f>IFERROR(#REF!/GAMSCopen!AF22,"")</f>
        <v/>
      </c>
      <c r="AH22" s="40" t="str">
        <f>IFERROR(#REF!/GAMSCopen!AG22,"")</f>
        <v/>
      </c>
      <c r="AI22" s="40" t="str">
        <f>IFERROR(#REF!/GAMSCopen!AH22,"")</f>
        <v/>
      </c>
      <c r="AJ22" s="40" t="str">
        <f>IFERROR(#REF!/GAMSCopen!AI22,"")</f>
        <v/>
      </c>
      <c r="AK22" s="40" t="str">
        <f>IFERROR(#REF!/GAMSCopen!AJ22,"")</f>
        <v/>
      </c>
      <c r="AL22" s="40" t="str">
        <f>IFERROR(#REF!/GAMSCopen!AK22,"")</f>
        <v/>
      </c>
      <c r="AM22" s="40" t="str">
        <f>IFERROR(#REF!/GAMSCopen!AL22,"")</f>
        <v/>
      </c>
      <c r="AN22" s="40" t="str">
        <f>IFERROR(#REF!/GAMSCopen!AM22,"")</f>
        <v/>
      </c>
      <c r="AO22" s="40" t="str">
        <f>IFERROR(#REF!/GAMSCopen!AN22,"")</f>
        <v/>
      </c>
      <c r="AP22" s="40" t="str">
        <f>IFERROR(#REF!/GAMSCopen!AO22,"")</f>
        <v/>
      </c>
      <c r="AQ22" s="40" t="str">
        <f>IFERROR(#REF!/GAMSCopen!AP22,"")</f>
        <v/>
      </c>
      <c r="AR22" s="40" t="str">
        <f>IFERROR(#REF!/GAMSCopen!AQ22,"")</f>
        <v/>
      </c>
      <c r="AS22" s="40" t="str">
        <f>IFERROR(#REF!/GAMSCopen!AR22,"")</f>
        <v/>
      </c>
      <c r="AT22" s="40" t="str">
        <f>IFERROR(#REF!/GAMSCopen!AS22,"")</f>
        <v/>
      </c>
      <c r="AU22" s="40" t="str">
        <f>IFERROR(#REF!/GAMSCopen!AT22,"")</f>
        <v/>
      </c>
      <c r="AV22" s="40" t="str">
        <f>IFERROR(#REF!/GAMSCopen!AU22,"")</f>
        <v/>
      </c>
      <c r="AW22" s="40" t="str">
        <f>IFERROR(#REF!/GAMSCopen!AV22,"")</f>
        <v/>
      </c>
      <c r="AX22" s="40" t="str">
        <f>IFERROR(#REF!/GAMSCopen!AW22,"")</f>
        <v/>
      </c>
      <c r="AY22" s="40" t="str">
        <f>IFERROR(#REF!/GAMSCopen!AX22,"")</f>
        <v/>
      </c>
      <c r="AZ22" s="40" t="str">
        <f>IFERROR(#REF!/GAMSCopen!AY22,"")</f>
        <v/>
      </c>
      <c r="BA22" s="40" t="str">
        <f>IFERROR(#REF!/GAMSCopen!AZ22,"")</f>
        <v/>
      </c>
      <c r="BB22" s="40" t="str">
        <f>IFERROR(#REF!/GAMSCopen!BA22,"")</f>
        <v/>
      </c>
      <c r="BC22" s="40" t="str">
        <f>IFERROR(#REF!/GAMSCopen!BB22,"")</f>
        <v/>
      </c>
      <c r="BD22" s="40" t="str">
        <f>IFERROR(#REF!/GAMSCopen!BC22,"")</f>
        <v/>
      </c>
      <c r="BE22" s="40" t="str">
        <f>IFERROR(#REF!/GAMSCopen!BD22,"")</f>
        <v/>
      </c>
      <c r="BF22" s="40" t="str">
        <f>IFERROR(#REF!/GAMSCopen!BE22,"")</f>
        <v/>
      </c>
      <c r="BG22" s="40" t="str">
        <f>IFERROR(#REF!/GAMSCopen!BF22,"")</f>
        <v/>
      </c>
      <c r="BH22" s="40" t="str">
        <f>IFERROR(#REF!/GAMSCopen!BG22,"")</f>
        <v/>
      </c>
      <c r="BI22" s="40" t="str">
        <f>IFERROR(#REF!/GAMSCopen!BH22,"")</f>
        <v/>
      </c>
      <c r="BJ22" s="40" t="str">
        <f>IFERROR(#REF!/GAMSCopen!BI22,"")</f>
        <v/>
      </c>
    </row>
    <row r="23" spans="1:62" x14ac:dyDescent="0.15">
      <c r="A23" t="e">
        <f>#REF!</f>
        <v>#REF!</v>
      </c>
      <c r="B23" t="str">
        <f>GAMSbase!A23</f>
        <v>Rate of Growth of Productivity</v>
      </c>
      <c r="C23" s="40" t="str">
        <f>IFERROR(#REF!/GAMSCopen!B23,"")</f>
        <v/>
      </c>
      <c r="D23" s="40" t="str">
        <f>IFERROR(#REF!/GAMSCopen!C23,"")</f>
        <v/>
      </c>
      <c r="E23" s="40" t="str">
        <f>IFERROR(#REF!/GAMSCopen!D23,"")</f>
        <v/>
      </c>
      <c r="F23" s="40" t="str">
        <f>IFERROR(#REF!/GAMSCopen!E23,"")</f>
        <v/>
      </c>
      <c r="G23" s="40" t="str">
        <f>IFERROR(#REF!/GAMSCopen!F23,"")</f>
        <v/>
      </c>
      <c r="H23" s="40" t="str">
        <f>IFERROR(#REF!/GAMSCopen!G23,"")</f>
        <v/>
      </c>
      <c r="I23" s="40" t="str">
        <f>IFERROR(#REF!/GAMSCopen!H23,"")</f>
        <v/>
      </c>
      <c r="J23" s="40" t="str">
        <f>IFERROR(#REF!/GAMSCopen!I23,"")</f>
        <v/>
      </c>
      <c r="K23" s="40" t="str">
        <f>IFERROR(#REF!/GAMSCopen!J23,"")</f>
        <v/>
      </c>
      <c r="L23" s="40" t="str">
        <f>IFERROR(#REF!/GAMSCopen!K23,"")</f>
        <v/>
      </c>
      <c r="M23" s="40" t="str">
        <f>IFERROR(#REF!/GAMSCopen!L23,"")</f>
        <v/>
      </c>
      <c r="N23" s="40" t="str">
        <f>IFERROR(#REF!/GAMSCopen!M23,"")</f>
        <v/>
      </c>
      <c r="O23" s="40" t="str">
        <f>IFERROR(#REF!/GAMSCopen!N23,"")</f>
        <v/>
      </c>
      <c r="P23" s="40" t="str">
        <f>IFERROR(#REF!/GAMSCopen!O23,"")</f>
        <v/>
      </c>
      <c r="Q23" s="40" t="str">
        <f>IFERROR(#REF!/GAMSCopen!P23,"")</f>
        <v/>
      </c>
      <c r="R23" s="40" t="str">
        <f>IFERROR(#REF!/GAMSCopen!Q23,"")</f>
        <v/>
      </c>
      <c r="S23" s="40" t="str">
        <f>IFERROR(#REF!/GAMSCopen!R23,"")</f>
        <v/>
      </c>
      <c r="T23" s="40" t="str">
        <f>IFERROR(#REF!/GAMSCopen!S23,"")</f>
        <v/>
      </c>
      <c r="U23" s="40" t="str">
        <f>IFERROR(#REF!/GAMSCopen!T23,"")</f>
        <v/>
      </c>
      <c r="V23" s="40" t="str">
        <f>IFERROR(#REF!/GAMSCopen!U23,"")</f>
        <v/>
      </c>
      <c r="W23" s="40" t="str">
        <f>IFERROR(#REF!/GAMSCopen!V23,"")</f>
        <v/>
      </c>
      <c r="X23" s="40" t="str">
        <f>IFERROR(#REF!/GAMSCopen!W23,"")</f>
        <v/>
      </c>
      <c r="Y23" s="40" t="str">
        <f>IFERROR(#REF!/GAMSCopen!X23,"")</f>
        <v/>
      </c>
      <c r="Z23" s="40" t="str">
        <f>IFERROR(#REF!/GAMSCopen!Y23,"")</f>
        <v/>
      </c>
      <c r="AA23" s="40" t="str">
        <f>IFERROR(#REF!/GAMSCopen!Z23,"")</f>
        <v/>
      </c>
      <c r="AB23" s="40" t="str">
        <f>IFERROR(#REF!/GAMSCopen!AA23,"")</f>
        <v/>
      </c>
      <c r="AC23" s="40" t="str">
        <f>IFERROR(#REF!/GAMSCopen!AB23,"")</f>
        <v/>
      </c>
      <c r="AD23" s="40" t="str">
        <f>IFERROR(#REF!/GAMSCopen!AC23,"")</f>
        <v/>
      </c>
      <c r="AE23" s="40" t="str">
        <f>IFERROR(#REF!/GAMSCopen!AD23,"")</f>
        <v/>
      </c>
      <c r="AF23" s="40" t="str">
        <f>IFERROR(#REF!/GAMSCopen!AE23,"")</f>
        <v/>
      </c>
      <c r="AG23" s="40" t="str">
        <f>IFERROR(#REF!/GAMSCopen!AF23,"")</f>
        <v/>
      </c>
      <c r="AH23" s="40" t="str">
        <f>IFERROR(#REF!/GAMSCopen!AG23,"")</f>
        <v/>
      </c>
      <c r="AI23" s="40" t="str">
        <f>IFERROR(#REF!/GAMSCopen!AH23,"")</f>
        <v/>
      </c>
      <c r="AJ23" s="40" t="str">
        <f>IFERROR(#REF!/GAMSCopen!AI23,"")</f>
        <v/>
      </c>
      <c r="AK23" s="40" t="str">
        <f>IFERROR(#REF!/GAMSCopen!AJ23,"")</f>
        <v/>
      </c>
      <c r="AL23" s="40" t="str">
        <f>IFERROR(#REF!/GAMSCopen!AK23,"")</f>
        <v/>
      </c>
      <c r="AM23" s="40" t="str">
        <f>IFERROR(#REF!/GAMSCopen!AL23,"")</f>
        <v/>
      </c>
      <c r="AN23" s="40" t="str">
        <f>IFERROR(#REF!/GAMSCopen!AM23,"")</f>
        <v/>
      </c>
      <c r="AO23" s="40" t="str">
        <f>IFERROR(#REF!/GAMSCopen!AN23,"")</f>
        <v/>
      </c>
      <c r="AP23" s="40" t="str">
        <f>IFERROR(#REF!/GAMSCopen!AO23,"")</f>
        <v/>
      </c>
      <c r="AQ23" s="40" t="str">
        <f>IFERROR(#REF!/GAMSCopen!AP23,"")</f>
        <v/>
      </c>
      <c r="AR23" s="40" t="str">
        <f>IFERROR(#REF!/GAMSCopen!AQ23,"")</f>
        <v/>
      </c>
      <c r="AS23" s="40" t="str">
        <f>IFERROR(#REF!/GAMSCopen!AR23,"")</f>
        <v/>
      </c>
      <c r="AT23" s="40" t="str">
        <f>IFERROR(#REF!/GAMSCopen!AS23,"")</f>
        <v/>
      </c>
      <c r="AU23" s="40" t="str">
        <f>IFERROR(#REF!/GAMSCopen!AT23,"")</f>
        <v/>
      </c>
      <c r="AV23" s="40" t="str">
        <f>IFERROR(#REF!/GAMSCopen!AU23,"")</f>
        <v/>
      </c>
      <c r="AW23" s="40" t="str">
        <f>IFERROR(#REF!/GAMSCopen!AV23,"")</f>
        <v/>
      </c>
      <c r="AX23" s="40" t="str">
        <f>IFERROR(#REF!/GAMSCopen!AW23,"")</f>
        <v/>
      </c>
      <c r="AY23" s="40" t="str">
        <f>IFERROR(#REF!/GAMSCopen!AX23,"")</f>
        <v/>
      </c>
      <c r="AZ23" s="40" t="str">
        <f>IFERROR(#REF!/GAMSCopen!AY23,"")</f>
        <v/>
      </c>
      <c r="BA23" s="40" t="str">
        <f>IFERROR(#REF!/GAMSCopen!AZ23,"")</f>
        <v/>
      </c>
      <c r="BB23" s="40" t="str">
        <f>IFERROR(#REF!/GAMSCopen!BA23,"")</f>
        <v/>
      </c>
      <c r="BC23" s="40" t="str">
        <f>IFERROR(#REF!/GAMSCopen!BB23,"")</f>
        <v/>
      </c>
      <c r="BD23" s="40" t="str">
        <f>IFERROR(#REF!/GAMSCopen!BC23,"")</f>
        <v/>
      </c>
      <c r="BE23" s="40" t="str">
        <f>IFERROR(#REF!/GAMSCopen!BD23,"")</f>
        <v/>
      </c>
      <c r="BF23" s="40" t="str">
        <f>IFERROR(#REF!/GAMSCopen!BE23,"")</f>
        <v/>
      </c>
      <c r="BG23" s="40" t="str">
        <f>IFERROR(#REF!/GAMSCopen!BF23,"")</f>
        <v/>
      </c>
      <c r="BH23" s="40" t="str">
        <f>IFERROR(#REF!/GAMSCopen!BG23,"")</f>
        <v/>
      </c>
      <c r="BI23" s="40" t="str">
        <f>IFERROR(#REF!/GAMSCopen!BH23,"")</f>
        <v/>
      </c>
      <c r="BJ23" s="40" t="str">
        <f>IFERROR(#REF!/GAMSCopen!BI23,"")</f>
        <v/>
      </c>
    </row>
    <row r="24" spans="1:62" x14ac:dyDescent="0.15">
      <c r="A24" t="e">
        <f>#REF!</f>
        <v>#REF!</v>
      </c>
      <c r="B24" t="str">
        <f>GAMSbase!A24</f>
        <v>* DAMAGE FUNCTION</v>
      </c>
      <c r="C24" s="40" t="str">
        <f>IFERROR(#REF!/GAMSCopen!B24,"")</f>
        <v/>
      </c>
      <c r="D24" s="40" t="str">
        <f>IFERROR(#REF!/GAMSCopen!C24,"")</f>
        <v/>
      </c>
      <c r="E24" s="40" t="str">
        <f>IFERROR(#REF!/GAMSCopen!D24,"")</f>
        <v/>
      </c>
      <c r="F24" s="40" t="str">
        <f>IFERROR(#REF!/GAMSCopen!E24,"")</f>
        <v/>
      </c>
      <c r="G24" s="40" t="str">
        <f>IFERROR(#REF!/GAMSCopen!F24,"")</f>
        <v/>
      </c>
      <c r="H24" s="40" t="str">
        <f>IFERROR(#REF!/GAMSCopen!G24,"")</f>
        <v/>
      </c>
      <c r="I24" s="40" t="str">
        <f>IFERROR(#REF!/GAMSCopen!H24,"")</f>
        <v/>
      </c>
      <c r="J24" s="40" t="str">
        <f>IFERROR(#REF!/GAMSCopen!I24,"")</f>
        <v/>
      </c>
      <c r="K24" s="40" t="str">
        <f>IFERROR(#REF!/GAMSCopen!J24,"")</f>
        <v/>
      </c>
      <c r="L24" s="40" t="str">
        <f>IFERROR(#REF!/GAMSCopen!K24,"")</f>
        <v/>
      </c>
      <c r="M24" s="40" t="str">
        <f>IFERROR(#REF!/GAMSCopen!L24,"")</f>
        <v/>
      </c>
      <c r="N24" s="40" t="str">
        <f>IFERROR(#REF!/GAMSCopen!M24,"")</f>
        <v/>
      </c>
      <c r="O24" s="40" t="str">
        <f>IFERROR(#REF!/GAMSCopen!N24,"")</f>
        <v/>
      </c>
      <c r="P24" s="40" t="str">
        <f>IFERROR(#REF!/GAMSCopen!O24,"")</f>
        <v/>
      </c>
      <c r="Q24" s="40" t="str">
        <f>IFERROR(#REF!/GAMSCopen!P24,"")</f>
        <v/>
      </c>
      <c r="R24" s="40" t="str">
        <f>IFERROR(#REF!/GAMSCopen!Q24,"")</f>
        <v/>
      </c>
      <c r="S24" s="40" t="str">
        <f>IFERROR(#REF!/GAMSCopen!R24,"")</f>
        <v/>
      </c>
      <c r="T24" s="40" t="str">
        <f>IFERROR(#REF!/GAMSCopen!S24,"")</f>
        <v/>
      </c>
      <c r="U24" s="40" t="str">
        <f>IFERROR(#REF!/GAMSCopen!T24,"")</f>
        <v/>
      </c>
      <c r="V24" s="40" t="str">
        <f>IFERROR(#REF!/GAMSCopen!U24,"")</f>
        <v/>
      </c>
      <c r="W24" s="40" t="str">
        <f>IFERROR(#REF!/GAMSCopen!V24,"")</f>
        <v/>
      </c>
      <c r="X24" s="40" t="str">
        <f>IFERROR(#REF!/GAMSCopen!W24,"")</f>
        <v/>
      </c>
      <c r="Y24" s="40" t="str">
        <f>IFERROR(#REF!/GAMSCopen!X24,"")</f>
        <v/>
      </c>
      <c r="Z24" s="40" t="str">
        <f>IFERROR(#REF!/GAMSCopen!Y24,"")</f>
        <v/>
      </c>
      <c r="AA24" s="40" t="str">
        <f>IFERROR(#REF!/GAMSCopen!Z24,"")</f>
        <v/>
      </c>
      <c r="AB24" s="40" t="str">
        <f>IFERROR(#REF!/GAMSCopen!AA24,"")</f>
        <v/>
      </c>
      <c r="AC24" s="40" t="str">
        <f>IFERROR(#REF!/GAMSCopen!AB24,"")</f>
        <v/>
      </c>
      <c r="AD24" s="40" t="str">
        <f>IFERROR(#REF!/GAMSCopen!AC24,"")</f>
        <v/>
      </c>
      <c r="AE24" s="40" t="str">
        <f>IFERROR(#REF!/GAMSCopen!AD24,"")</f>
        <v/>
      </c>
      <c r="AF24" s="40" t="str">
        <f>IFERROR(#REF!/GAMSCopen!AE24,"")</f>
        <v/>
      </c>
      <c r="AG24" s="40" t="str">
        <f>IFERROR(#REF!/GAMSCopen!AF24,"")</f>
        <v/>
      </c>
      <c r="AH24" s="40" t="str">
        <f>IFERROR(#REF!/GAMSCopen!AG24,"")</f>
        <v/>
      </c>
      <c r="AI24" s="40" t="str">
        <f>IFERROR(#REF!/GAMSCopen!AH24,"")</f>
        <v/>
      </c>
      <c r="AJ24" s="40" t="str">
        <f>IFERROR(#REF!/GAMSCopen!AI24,"")</f>
        <v/>
      </c>
      <c r="AK24" s="40" t="str">
        <f>IFERROR(#REF!/GAMSCopen!AJ24,"")</f>
        <v/>
      </c>
      <c r="AL24" s="40" t="str">
        <f>IFERROR(#REF!/GAMSCopen!AK24,"")</f>
        <v/>
      </c>
      <c r="AM24" s="40" t="str">
        <f>IFERROR(#REF!/GAMSCopen!AL24,"")</f>
        <v/>
      </c>
      <c r="AN24" s="40" t="str">
        <f>IFERROR(#REF!/GAMSCopen!AM24,"")</f>
        <v/>
      </c>
      <c r="AO24" s="40" t="str">
        <f>IFERROR(#REF!/GAMSCopen!AN24,"")</f>
        <v/>
      </c>
      <c r="AP24" s="40" t="str">
        <f>IFERROR(#REF!/GAMSCopen!AO24,"")</f>
        <v/>
      </c>
      <c r="AQ24" s="40" t="str">
        <f>IFERROR(#REF!/GAMSCopen!AP24,"")</f>
        <v/>
      </c>
      <c r="AR24" s="40" t="str">
        <f>IFERROR(#REF!/GAMSCopen!AQ24,"")</f>
        <v/>
      </c>
      <c r="AS24" s="40" t="str">
        <f>IFERROR(#REF!/GAMSCopen!AR24,"")</f>
        <v/>
      </c>
      <c r="AT24" s="40" t="str">
        <f>IFERROR(#REF!/GAMSCopen!AS24,"")</f>
        <v/>
      </c>
      <c r="AU24" s="40" t="str">
        <f>IFERROR(#REF!/GAMSCopen!AT24,"")</f>
        <v/>
      </c>
      <c r="AV24" s="40" t="str">
        <f>IFERROR(#REF!/GAMSCopen!AU24,"")</f>
        <v/>
      </c>
      <c r="AW24" s="40" t="str">
        <f>IFERROR(#REF!/GAMSCopen!AV24,"")</f>
        <v/>
      </c>
      <c r="AX24" s="40" t="str">
        <f>IFERROR(#REF!/GAMSCopen!AW24,"")</f>
        <v/>
      </c>
      <c r="AY24" s="40" t="str">
        <f>IFERROR(#REF!/GAMSCopen!AX24,"")</f>
        <v/>
      </c>
      <c r="AZ24" s="40" t="str">
        <f>IFERROR(#REF!/GAMSCopen!AY24,"")</f>
        <v/>
      </c>
      <c r="BA24" s="40" t="str">
        <f>IFERROR(#REF!/GAMSCopen!AZ24,"")</f>
        <v/>
      </c>
      <c r="BB24" s="40" t="str">
        <f>IFERROR(#REF!/GAMSCopen!BA24,"")</f>
        <v/>
      </c>
      <c r="BC24" s="40" t="str">
        <f>IFERROR(#REF!/GAMSCopen!BB24,"")</f>
        <v/>
      </c>
      <c r="BD24" s="40" t="str">
        <f>IFERROR(#REF!/GAMSCopen!BC24,"")</f>
        <v/>
      </c>
      <c r="BE24" s="40" t="str">
        <f>IFERROR(#REF!/GAMSCopen!BD24,"")</f>
        <v/>
      </c>
      <c r="BF24" s="40" t="str">
        <f>IFERROR(#REF!/GAMSCopen!BE24,"")</f>
        <v/>
      </c>
      <c r="BG24" s="40" t="str">
        <f>IFERROR(#REF!/GAMSCopen!BF24,"")</f>
        <v/>
      </c>
      <c r="BH24" s="40" t="str">
        <f>IFERROR(#REF!/GAMSCopen!BG24,"")</f>
        <v/>
      </c>
      <c r="BI24" s="40" t="str">
        <f>IFERROR(#REF!/GAMSCopen!BH24,"")</f>
        <v/>
      </c>
      <c r="BJ24" s="40" t="str">
        <f>IFERROR(#REF!/GAMSCopen!BI24,"")</f>
        <v/>
      </c>
    </row>
    <row r="25" spans="1:62" x14ac:dyDescent="0.15">
      <c r="A25" t="e">
        <f>#REF!</f>
        <v>#REF!</v>
      </c>
      <c r="B25" t="str">
        <f>GAMSbase!A25</f>
        <v>Damage Coefficient on Temperature</v>
      </c>
      <c r="C25" s="40" t="str">
        <f>IFERROR(#REF!/GAMSCopen!B25,"")</f>
        <v/>
      </c>
      <c r="D25" s="40" t="str">
        <f>IFERROR(#REF!/GAMSCopen!C25,"")</f>
        <v/>
      </c>
      <c r="E25" s="40" t="str">
        <f>IFERROR(#REF!/GAMSCopen!D25,"")</f>
        <v/>
      </c>
      <c r="F25" s="40" t="str">
        <f>IFERROR(#REF!/GAMSCopen!E25,"")</f>
        <v/>
      </c>
      <c r="G25" s="40" t="str">
        <f>IFERROR(#REF!/GAMSCopen!F25,"")</f>
        <v/>
      </c>
      <c r="H25" s="40" t="str">
        <f>IFERROR(#REF!/GAMSCopen!G25,"")</f>
        <v/>
      </c>
      <c r="I25" s="40" t="str">
        <f>IFERROR(#REF!/GAMSCopen!H25,"")</f>
        <v/>
      </c>
      <c r="J25" s="40" t="str">
        <f>IFERROR(#REF!/GAMSCopen!I25,"")</f>
        <v/>
      </c>
      <c r="K25" s="40" t="str">
        <f>IFERROR(#REF!/GAMSCopen!J25,"")</f>
        <v/>
      </c>
      <c r="L25" s="40" t="str">
        <f>IFERROR(#REF!/GAMSCopen!K25,"")</f>
        <v/>
      </c>
      <c r="M25" s="40" t="str">
        <f>IFERROR(#REF!/GAMSCopen!L25,"")</f>
        <v/>
      </c>
      <c r="N25" s="40" t="str">
        <f>IFERROR(#REF!/GAMSCopen!M25,"")</f>
        <v/>
      </c>
      <c r="O25" s="40" t="str">
        <f>IFERROR(#REF!/GAMSCopen!N25,"")</f>
        <v/>
      </c>
      <c r="P25" s="40" t="str">
        <f>IFERROR(#REF!/GAMSCopen!O25,"")</f>
        <v/>
      </c>
      <c r="Q25" s="40" t="str">
        <f>IFERROR(#REF!/GAMSCopen!P25,"")</f>
        <v/>
      </c>
      <c r="R25" s="40" t="str">
        <f>IFERROR(#REF!/GAMSCopen!Q25,"")</f>
        <v/>
      </c>
      <c r="S25" s="40" t="str">
        <f>IFERROR(#REF!/GAMSCopen!R25,"")</f>
        <v/>
      </c>
      <c r="T25" s="40" t="str">
        <f>IFERROR(#REF!/GAMSCopen!S25,"")</f>
        <v/>
      </c>
      <c r="U25" s="40" t="str">
        <f>IFERROR(#REF!/GAMSCopen!T25,"")</f>
        <v/>
      </c>
      <c r="V25" s="40" t="str">
        <f>IFERROR(#REF!/GAMSCopen!U25,"")</f>
        <v/>
      </c>
      <c r="W25" s="40" t="str">
        <f>IFERROR(#REF!/GAMSCopen!V25,"")</f>
        <v/>
      </c>
      <c r="X25" s="40" t="str">
        <f>IFERROR(#REF!/GAMSCopen!W25,"")</f>
        <v/>
      </c>
      <c r="Y25" s="40" t="str">
        <f>IFERROR(#REF!/GAMSCopen!X25,"")</f>
        <v/>
      </c>
      <c r="Z25" s="40" t="str">
        <f>IFERROR(#REF!/GAMSCopen!Y25,"")</f>
        <v/>
      </c>
      <c r="AA25" s="40" t="str">
        <f>IFERROR(#REF!/GAMSCopen!Z25,"")</f>
        <v/>
      </c>
      <c r="AB25" s="40" t="str">
        <f>IFERROR(#REF!/GAMSCopen!AA25,"")</f>
        <v/>
      </c>
      <c r="AC25" s="40" t="str">
        <f>IFERROR(#REF!/GAMSCopen!AB25,"")</f>
        <v/>
      </c>
      <c r="AD25" s="40" t="str">
        <f>IFERROR(#REF!/GAMSCopen!AC25,"")</f>
        <v/>
      </c>
      <c r="AE25" s="40" t="str">
        <f>IFERROR(#REF!/GAMSCopen!AD25,"")</f>
        <v/>
      </c>
      <c r="AF25" s="40" t="str">
        <f>IFERROR(#REF!/GAMSCopen!AE25,"")</f>
        <v/>
      </c>
      <c r="AG25" s="40" t="str">
        <f>IFERROR(#REF!/GAMSCopen!AF25,"")</f>
        <v/>
      </c>
      <c r="AH25" s="40" t="str">
        <f>IFERROR(#REF!/GAMSCopen!AG25,"")</f>
        <v/>
      </c>
      <c r="AI25" s="40" t="str">
        <f>IFERROR(#REF!/GAMSCopen!AH25,"")</f>
        <v/>
      </c>
      <c r="AJ25" s="40" t="str">
        <f>IFERROR(#REF!/GAMSCopen!AI25,"")</f>
        <v/>
      </c>
      <c r="AK25" s="40" t="str">
        <f>IFERROR(#REF!/GAMSCopen!AJ25,"")</f>
        <v/>
      </c>
      <c r="AL25" s="40" t="str">
        <f>IFERROR(#REF!/GAMSCopen!AK25,"")</f>
        <v/>
      </c>
      <c r="AM25" s="40" t="str">
        <f>IFERROR(#REF!/GAMSCopen!AL25,"")</f>
        <v/>
      </c>
      <c r="AN25" s="40" t="str">
        <f>IFERROR(#REF!/GAMSCopen!AM25,"")</f>
        <v/>
      </c>
      <c r="AO25" s="40" t="str">
        <f>IFERROR(#REF!/GAMSCopen!AN25,"")</f>
        <v/>
      </c>
      <c r="AP25" s="40" t="str">
        <f>IFERROR(#REF!/GAMSCopen!AO25,"")</f>
        <v/>
      </c>
      <c r="AQ25" s="40" t="str">
        <f>IFERROR(#REF!/GAMSCopen!AP25,"")</f>
        <v/>
      </c>
      <c r="AR25" s="40" t="str">
        <f>IFERROR(#REF!/GAMSCopen!AQ25,"")</f>
        <v/>
      </c>
      <c r="AS25" s="40" t="str">
        <f>IFERROR(#REF!/GAMSCopen!AR25,"")</f>
        <v/>
      </c>
      <c r="AT25" s="40" t="str">
        <f>IFERROR(#REF!/GAMSCopen!AS25,"")</f>
        <v/>
      </c>
      <c r="AU25" s="40" t="str">
        <f>IFERROR(#REF!/GAMSCopen!AT25,"")</f>
        <v/>
      </c>
      <c r="AV25" s="40" t="str">
        <f>IFERROR(#REF!/GAMSCopen!AU25,"")</f>
        <v/>
      </c>
      <c r="AW25" s="40" t="str">
        <f>IFERROR(#REF!/GAMSCopen!AV25,"")</f>
        <v/>
      </c>
      <c r="AX25" s="40" t="str">
        <f>IFERROR(#REF!/GAMSCopen!AW25,"")</f>
        <v/>
      </c>
      <c r="AY25" s="40" t="str">
        <f>IFERROR(#REF!/GAMSCopen!AX25,"")</f>
        <v/>
      </c>
      <c r="AZ25" s="40" t="str">
        <f>IFERROR(#REF!/GAMSCopen!AY25,"")</f>
        <v/>
      </c>
      <c r="BA25" s="40" t="str">
        <f>IFERROR(#REF!/GAMSCopen!AZ25,"")</f>
        <v/>
      </c>
      <c r="BB25" s="40" t="str">
        <f>IFERROR(#REF!/GAMSCopen!BA25,"")</f>
        <v/>
      </c>
      <c r="BC25" s="40" t="str">
        <f>IFERROR(#REF!/GAMSCopen!BB25,"")</f>
        <v/>
      </c>
      <c r="BD25" s="40" t="str">
        <f>IFERROR(#REF!/GAMSCopen!BC25,"")</f>
        <v/>
      </c>
      <c r="BE25" s="40" t="str">
        <f>IFERROR(#REF!/GAMSCopen!BD25,"")</f>
        <v/>
      </c>
      <c r="BF25" s="40" t="str">
        <f>IFERROR(#REF!/GAMSCopen!BE25,"")</f>
        <v/>
      </c>
      <c r="BG25" s="40" t="str">
        <f>IFERROR(#REF!/GAMSCopen!BF25,"")</f>
        <v/>
      </c>
      <c r="BH25" s="40" t="str">
        <f>IFERROR(#REF!/GAMSCopen!BG25,"")</f>
        <v/>
      </c>
      <c r="BI25" s="40" t="str">
        <f>IFERROR(#REF!/GAMSCopen!BH25,"")</f>
        <v/>
      </c>
      <c r="BJ25" s="40" t="str">
        <f>IFERROR(#REF!/GAMSCopen!BI25,"")</f>
        <v/>
      </c>
    </row>
    <row r="26" spans="1:62" x14ac:dyDescent="0.15">
      <c r="A26" t="e">
        <f>#REF!</f>
        <v>#REF!</v>
      </c>
      <c r="B26" t="str">
        <f>GAMSbase!A26</f>
        <v>Damage Coefficient on Temperature ^2</v>
      </c>
      <c r="C26" s="40" t="str">
        <f>IFERROR(#REF!/GAMSCopen!B26,"")</f>
        <v/>
      </c>
      <c r="D26" s="40" t="str">
        <f>IFERROR(#REF!/GAMSCopen!C26,"")</f>
        <v/>
      </c>
      <c r="E26" s="40" t="str">
        <f>IFERROR(#REF!/GAMSCopen!D26,"")</f>
        <v/>
      </c>
      <c r="F26" s="40" t="str">
        <f>IFERROR(#REF!/GAMSCopen!E26,"")</f>
        <v/>
      </c>
      <c r="G26" s="40" t="str">
        <f>IFERROR(#REF!/GAMSCopen!F26,"")</f>
        <v/>
      </c>
      <c r="H26" s="40" t="str">
        <f>IFERROR(#REF!/GAMSCopen!G26,"")</f>
        <v/>
      </c>
      <c r="I26" s="40" t="str">
        <f>IFERROR(#REF!/GAMSCopen!H26,"")</f>
        <v/>
      </c>
      <c r="J26" s="40" t="str">
        <f>IFERROR(#REF!/GAMSCopen!I26,"")</f>
        <v/>
      </c>
      <c r="K26" s="40" t="str">
        <f>IFERROR(#REF!/GAMSCopen!J26,"")</f>
        <v/>
      </c>
      <c r="L26" s="40" t="str">
        <f>IFERROR(#REF!/GAMSCopen!K26,"")</f>
        <v/>
      </c>
      <c r="M26" s="40" t="str">
        <f>IFERROR(#REF!/GAMSCopen!L26,"")</f>
        <v/>
      </c>
      <c r="N26" s="40" t="str">
        <f>IFERROR(#REF!/GAMSCopen!M26,"")</f>
        <v/>
      </c>
      <c r="O26" s="40" t="str">
        <f>IFERROR(#REF!/GAMSCopen!N26,"")</f>
        <v/>
      </c>
      <c r="P26" s="40" t="str">
        <f>IFERROR(#REF!/GAMSCopen!O26,"")</f>
        <v/>
      </c>
      <c r="Q26" s="40" t="str">
        <f>IFERROR(#REF!/GAMSCopen!P26,"")</f>
        <v/>
      </c>
      <c r="R26" s="40" t="str">
        <f>IFERROR(#REF!/GAMSCopen!Q26,"")</f>
        <v/>
      </c>
      <c r="S26" s="40" t="str">
        <f>IFERROR(#REF!/GAMSCopen!R26,"")</f>
        <v/>
      </c>
      <c r="T26" s="40" t="str">
        <f>IFERROR(#REF!/GAMSCopen!S26,"")</f>
        <v/>
      </c>
      <c r="U26" s="40" t="str">
        <f>IFERROR(#REF!/GAMSCopen!T26,"")</f>
        <v/>
      </c>
      <c r="V26" s="40" t="str">
        <f>IFERROR(#REF!/GAMSCopen!U26,"")</f>
        <v/>
      </c>
      <c r="W26" s="40" t="str">
        <f>IFERROR(#REF!/GAMSCopen!V26,"")</f>
        <v/>
      </c>
      <c r="X26" s="40" t="str">
        <f>IFERROR(#REF!/GAMSCopen!W26,"")</f>
        <v/>
      </c>
      <c r="Y26" s="40" t="str">
        <f>IFERROR(#REF!/GAMSCopen!X26,"")</f>
        <v/>
      </c>
      <c r="Z26" s="40" t="str">
        <f>IFERROR(#REF!/GAMSCopen!Y26,"")</f>
        <v/>
      </c>
      <c r="AA26" s="40" t="str">
        <f>IFERROR(#REF!/GAMSCopen!Z26,"")</f>
        <v/>
      </c>
      <c r="AB26" s="40" t="str">
        <f>IFERROR(#REF!/GAMSCopen!AA26,"")</f>
        <v/>
      </c>
      <c r="AC26" s="40" t="str">
        <f>IFERROR(#REF!/GAMSCopen!AB26,"")</f>
        <v/>
      </c>
      <c r="AD26" s="40" t="str">
        <f>IFERROR(#REF!/GAMSCopen!AC26,"")</f>
        <v/>
      </c>
      <c r="AE26" s="40" t="str">
        <f>IFERROR(#REF!/GAMSCopen!AD26,"")</f>
        <v/>
      </c>
      <c r="AF26" s="40" t="str">
        <f>IFERROR(#REF!/GAMSCopen!AE26,"")</f>
        <v/>
      </c>
      <c r="AG26" s="40" t="str">
        <f>IFERROR(#REF!/GAMSCopen!AF26,"")</f>
        <v/>
      </c>
      <c r="AH26" s="40" t="str">
        <f>IFERROR(#REF!/GAMSCopen!AG26,"")</f>
        <v/>
      </c>
      <c r="AI26" s="40" t="str">
        <f>IFERROR(#REF!/GAMSCopen!AH26,"")</f>
        <v/>
      </c>
      <c r="AJ26" s="40" t="str">
        <f>IFERROR(#REF!/GAMSCopen!AI26,"")</f>
        <v/>
      </c>
      <c r="AK26" s="40" t="str">
        <f>IFERROR(#REF!/GAMSCopen!AJ26,"")</f>
        <v/>
      </c>
      <c r="AL26" s="40" t="str">
        <f>IFERROR(#REF!/GAMSCopen!AK26,"")</f>
        <v/>
      </c>
      <c r="AM26" s="40" t="str">
        <f>IFERROR(#REF!/GAMSCopen!AL26,"")</f>
        <v/>
      </c>
      <c r="AN26" s="40" t="str">
        <f>IFERROR(#REF!/GAMSCopen!AM26,"")</f>
        <v/>
      </c>
      <c r="AO26" s="40" t="str">
        <f>IFERROR(#REF!/GAMSCopen!AN26,"")</f>
        <v/>
      </c>
      <c r="AP26" s="40" t="str">
        <f>IFERROR(#REF!/GAMSCopen!AO26,"")</f>
        <v/>
      </c>
      <c r="AQ26" s="40" t="str">
        <f>IFERROR(#REF!/GAMSCopen!AP26,"")</f>
        <v/>
      </c>
      <c r="AR26" s="40" t="str">
        <f>IFERROR(#REF!/GAMSCopen!AQ26,"")</f>
        <v/>
      </c>
      <c r="AS26" s="40" t="str">
        <f>IFERROR(#REF!/GAMSCopen!AR26,"")</f>
        <v/>
      </c>
      <c r="AT26" s="40" t="str">
        <f>IFERROR(#REF!/GAMSCopen!AS26,"")</f>
        <v/>
      </c>
      <c r="AU26" s="40" t="str">
        <f>IFERROR(#REF!/GAMSCopen!AT26,"")</f>
        <v/>
      </c>
      <c r="AV26" s="40" t="str">
        <f>IFERROR(#REF!/GAMSCopen!AU26,"")</f>
        <v/>
      </c>
      <c r="AW26" s="40" t="str">
        <f>IFERROR(#REF!/GAMSCopen!AV26,"")</f>
        <v/>
      </c>
      <c r="AX26" s="40" t="str">
        <f>IFERROR(#REF!/GAMSCopen!AW26,"")</f>
        <v/>
      </c>
      <c r="AY26" s="40" t="str">
        <f>IFERROR(#REF!/GAMSCopen!AX26,"")</f>
        <v/>
      </c>
      <c r="AZ26" s="40" t="str">
        <f>IFERROR(#REF!/GAMSCopen!AY26,"")</f>
        <v/>
      </c>
      <c r="BA26" s="40" t="str">
        <f>IFERROR(#REF!/GAMSCopen!AZ26,"")</f>
        <v/>
      </c>
      <c r="BB26" s="40" t="str">
        <f>IFERROR(#REF!/GAMSCopen!BA26,"")</f>
        <v/>
      </c>
      <c r="BC26" s="40" t="str">
        <f>IFERROR(#REF!/GAMSCopen!BB26,"")</f>
        <v/>
      </c>
      <c r="BD26" s="40" t="str">
        <f>IFERROR(#REF!/GAMSCopen!BC26,"")</f>
        <v/>
      </c>
      <c r="BE26" s="40" t="str">
        <f>IFERROR(#REF!/GAMSCopen!BD26,"")</f>
        <v/>
      </c>
      <c r="BF26" s="40" t="str">
        <f>IFERROR(#REF!/GAMSCopen!BE26,"")</f>
        <v/>
      </c>
      <c r="BG26" s="40" t="str">
        <f>IFERROR(#REF!/GAMSCopen!BF26,"")</f>
        <v/>
      </c>
      <c r="BH26" s="40" t="str">
        <f>IFERROR(#REF!/GAMSCopen!BG26,"")</f>
        <v/>
      </c>
      <c r="BI26" s="40" t="str">
        <f>IFERROR(#REF!/GAMSCopen!BH26,"")</f>
        <v/>
      </c>
      <c r="BJ26" s="40" t="str">
        <f>IFERROR(#REF!/GAMSCopen!BI26,"")</f>
        <v/>
      </c>
    </row>
    <row r="27" spans="1:62" x14ac:dyDescent="0.15">
      <c r="A27" t="e">
        <f>#REF!</f>
        <v>#REF!</v>
      </c>
      <c r="B27" t="str">
        <f>GAMSbase!A27</f>
        <v>Exponent on Damages</v>
      </c>
      <c r="C27" s="40" t="str">
        <f>IFERROR(#REF!/GAMSCopen!B27,"")</f>
        <v/>
      </c>
      <c r="D27" s="40" t="str">
        <f>IFERROR(#REF!/GAMSCopen!C27,"")</f>
        <v/>
      </c>
      <c r="E27" s="40" t="str">
        <f>IFERROR(#REF!/GAMSCopen!D27,"")</f>
        <v/>
      </c>
      <c r="F27" s="40" t="str">
        <f>IFERROR(#REF!/GAMSCopen!E27,"")</f>
        <v/>
      </c>
      <c r="G27" s="40" t="str">
        <f>IFERROR(#REF!/GAMSCopen!F27,"")</f>
        <v/>
      </c>
      <c r="H27" s="40" t="str">
        <f>IFERROR(#REF!/GAMSCopen!G27,"")</f>
        <v/>
      </c>
      <c r="I27" s="40" t="str">
        <f>IFERROR(#REF!/GAMSCopen!H27,"")</f>
        <v/>
      </c>
      <c r="J27" s="40" t="str">
        <f>IFERROR(#REF!/GAMSCopen!I27,"")</f>
        <v/>
      </c>
      <c r="K27" s="40" t="str">
        <f>IFERROR(#REF!/GAMSCopen!J27,"")</f>
        <v/>
      </c>
      <c r="L27" s="40" t="str">
        <f>IFERROR(#REF!/GAMSCopen!K27,"")</f>
        <v/>
      </c>
      <c r="M27" s="40" t="str">
        <f>IFERROR(#REF!/GAMSCopen!L27,"")</f>
        <v/>
      </c>
      <c r="N27" s="40" t="str">
        <f>IFERROR(#REF!/GAMSCopen!M27,"")</f>
        <v/>
      </c>
      <c r="O27" s="40" t="str">
        <f>IFERROR(#REF!/GAMSCopen!N27,"")</f>
        <v/>
      </c>
      <c r="P27" s="40" t="str">
        <f>IFERROR(#REF!/GAMSCopen!O27,"")</f>
        <v/>
      </c>
      <c r="Q27" s="40" t="str">
        <f>IFERROR(#REF!/GAMSCopen!P27,"")</f>
        <v/>
      </c>
      <c r="R27" s="40" t="str">
        <f>IFERROR(#REF!/GAMSCopen!Q27,"")</f>
        <v/>
      </c>
      <c r="S27" s="40" t="str">
        <f>IFERROR(#REF!/GAMSCopen!R27,"")</f>
        <v/>
      </c>
      <c r="T27" s="40" t="str">
        <f>IFERROR(#REF!/GAMSCopen!S27,"")</f>
        <v/>
      </c>
      <c r="U27" s="40" t="str">
        <f>IFERROR(#REF!/GAMSCopen!T27,"")</f>
        <v/>
      </c>
      <c r="V27" s="40" t="str">
        <f>IFERROR(#REF!/GAMSCopen!U27,"")</f>
        <v/>
      </c>
      <c r="W27" s="40" t="str">
        <f>IFERROR(#REF!/GAMSCopen!V27,"")</f>
        <v/>
      </c>
      <c r="X27" s="40" t="str">
        <f>IFERROR(#REF!/GAMSCopen!W27,"")</f>
        <v/>
      </c>
      <c r="Y27" s="40" t="str">
        <f>IFERROR(#REF!/GAMSCopen!X27,"")</f>
        <v/>
      </c>
      <c r="Z27" s="40" t="str">
        <f>IFERROR(#REF!/GAMSCopen!Y27,"")</f>
        <v/>
      </c>
      <c r="AA27" s="40" t="str">
        <f>IFERROR(#REF!/GAMSCopen!Z27,"")</f>
        <v/>
      </c>
      <c r="AB27" s="40" t="str">
        <f>IFERROR(#REF!/GAMSCopen!AA27,"")</f>
        <v/>
      </c>
      <c r="AC27" s="40" t="str">
        <f>IFERROR(#REF!/GAMSCopen!AB27,"")</f>
        <v/>
      </c>
      <c r="AD27" s="40" t="str">
        <f>IFERROR(#REF!/GAMSCopen!AC27,"")</f>
        <v/>
      </c>
      <c r="AE27" s="40" t="str">
        <f>IFERROR(#REF!/GAMSCopen!AD27,"")</f>
        <v/>
      </c>
      <c r="AF27" s="40" t="str">
        <f>IFERROR(#REF!/GAMSCopen!AE27,"")</f>
        <v/>
      </c>
      <c r="AG27" s="40" t="str">
        <f>IFERROR(#REF!/GAMSCopen!AF27,"")</f>
        <v/>
      </c>
      <c r="AH27" s="40" t="str">
        <f>IFERROR(#REF!/GAMSCopen!AG27,"")</f>
        <v/>
      </c>
      <c r="AI27" s="40" t="str">
        <f>IFERROR(#REF!/GAMSCopen!AH27,"")</f>
        <v/>
      </c>
      <c r="AJ27" s="40" t="str">
        <f>IFERROR(#REF!/GAMSCopen!AI27,"")</f>
        <v/>
      </c>
      <c r="AK27" s="40" t="str">
        <f>IFERROR(#REF!/GAMSCopen!AJ27,"")</f>
        <v/>
      </c>
      <c r="AL27" s="40" t="str">
        <f>IFERROR(#REF!/GAMSCopen!AK27,"")</f>
        <v/>
      </c>
      <c r="AM27" s="40" t="str">
        <f>IFERROR(#REF!/GAMSCopen!AL27,"")</f>
        <v/>
      </c>
      <c r="AN27" s="40" t="str">
        <f>IFERROR(#REF!/GAMSCopen!AM27,"")</f>
        <v/>
      </c>
      <c r="AO27" s="40" t="str">
        <f>IFERROR(#REF!/GAMSCopen!AN27,"")</f>
        <v/>
      </c>
      <c r="AP27" s="40" t="str">
        <f>IFERROR(#REF!/GAMSCopen!AO27,"")</f>
        <v/>
      </c>
      <c r="AQ27" s="40" t="str">
        <f>IFERROR(#REF!/GAMSCopen!AP27,"")</f>
        <v/>
      </c>
      <c r="AR27" s="40" t="str">
        <f>IFERROR(#REF!/GAMSCopen!AQ27,"")</f>
        <v/>
      </c>
      <c r="AS27" s="40" t="str">
        <f>IFERROR(#REF!/GAMSCopen!AR27,"")</f>
        <v/>
      </c>
      <c r="AT27" s="40" t="str">
        <f>IFERROR(#REF!/GAMSCopen!AS27,"")</f>
        <v/>
      </c>
      <c r="AU27" s="40" t="str">
        <f>IFERROR(#REF!/GAMSCopen!AT27,"")</f>
        <v/>
      </c>
      <c r="AV27" s="40" t="str">
        <f>IFERROR(#REF!/GAMSCopen!AU27,"")</f>
        <v/>
      </c>
      <c r="AW27" s="40" t="str">
        <f>IFERROR(#REF!/GAMSCopen!AV27,"")</f>
        <v/>
      </c>
      <c r="AX27" s="40" t="str">
        <f>IFERROR(#REF!/GAMSCopen!AW27,"")</f>
        <v/>
      </c>
      <c r="AY27" s="40" t="str">
        <f>IFERROR(#REF!/GAMSCopen!AX27,"")</f>
        <v/>
      </c>
      <c r="AZ27" s="40" t="str">
        <f>IFERROR(#REF!/GAMSCopen!AY27,"")</f>
        <v/>
      </c>
      <c r="BA27" s="40" t="str">
        <f>IFERROR(#REF!/GAMSCopen!AZ27,"")</f>
        <v/>
      </c>
      <c r="BB27" s="40" t="str">
        <f>IFERROR(#REF!/GAMSCopen!BA27,"")</f>
        <v/>
      </c>
      <c r="BC27" s="40" t="str">
        <f>IFERROR(#REF!/GAMSCopen!BB27,"")</f>
        <v/>
      </c>
      <c r="BD27" s="40" t="str">
        <f>IFERROR(#REF!/GAMSCopen!BC27,"")</f>
        <v/>
      </c>
      <c r="BE27" s="40" t="str">
        <f>IFERROR(#REF!/GAMSCopen!BD27,"")</f>
        <v/>
      </c>
      <c r="BF27" s="40" t="str">
        <f>IFERROR(#REF!/GAMSCopen!BE27,"")</f>
        <v/>
      </c>
      <c r="BG27" s="40" t="str">
        <f>IFERROR(#REF!/GAMSCopen!BF27,"")</f>
        <v/>
      </c>
      <c r="BH27" s="40" t="str">
        <f>IFERROR(#REF!/GAMSCopen!BG27,"")</f>
        <v/>
      </c>
      <c r="BI27" s="40" t="str">
        <f>IFERROR(#REF!/GAMSCopen!BH27,"")</f>
        <v/>
      </c>
      <c r="BJ27" s="40" t="str">
        <f>IFERROR(#REF!/GAMSCopen!BI27,"")</f>
        <v/>
      </c>
    </row>
    <row r="28" spans="1:62" x14ac:dyDescent="0.15">
      <c r="A28" t="e">
        <f>#REF!</f>
        <v>#REF!</v>
      </c>
      <c r="B28" t="str">
        <f>GAMSbase!A28</f>
        <v>Threshold for Catastrophic Damages</v>
      </c>
      <c r="C28" s="40" t="str">
        <f>IFERROR(#REF!/GAMSCopen!B28,"")</f>
        <v/>
      </c>
      <c r="D28" s="40" t="str">
        <f>IFERROR(#REF!/GAMSCopen!C28,"")</f>
        <v/>
      </c>
      <c r="E28" s="40" t="str">
        <f>IFERROR(#REF!/GAMSCopen!D28,"")</f>
        <v/>
      </c>
      <c r="F28" s="40" t="str">
        <f>IFERROR(#REF!/GAMSCopen!E28,"")</f>
        <v/>
      </c>
      <c r="G28" s="40" t="str">
        <f>IFERROR(#REF!/GAMSCopen!F28,"")</f>
        <v/>
      </c>
      <c r="H28" s="40" t="str">
        <f>IFERROR(#REF!/GAMSCopen!G28,"")</f>
        <v/>
      </c>
      <c r="I28" s="40" t="str">
        <f>IFERROR(#REF!/GAMSCopen!H28,"")</f>
        <v/>
      </c>
      <c r="J28" s="40" t="str">
        <f>IFERROR(#REF!/GAMSCopen!I28,"")</f>
        <v/>
      </c>
      <c r="K28" s="40" t="str">
        <f>IFERROR(#REF!/GAMSCopen!J28,"")</f>
        <v/>
      </c>
      <c r="L28" s="40" t="str">
        <f>IFERROR(#REF!/GAMSCopen!K28,"")</f>
        <v/>
      </c>
      <c r="M28" s="40" t="str">
        <f>IFERROR(#REF!/GAMSCopen!L28,"")</f>
        <v/>
      </c>
      <c r="N28" s="40" t="str">
        <f>IFERROR(#REF!/GAMSCopen!M28,"")</f>
        <v/>
      </c>
      <c r="O28" s="40" t="str">
        <f>IFERROR(#REF!/GAMSCopen!N28,"")</f>
        <v/>
      </c>
      <c r="P28" s="40" t="str">
        <f>IFERROR(#REF!/GAMSCopen!O28,"")</f>
        <v/>
      </c>
      <c r="Q28" s="40" t="str">
        <f>IFERROR(#REF!/GAMSCopen!P28,"")</f>
        <v/>
      </c>
      <c r="R28" s="40" t="str">
        <f>IFERROR(#REF!/GAMSCopen!Q28,"")</f>
        <v/>
      </c>
      <c r="S28" s="40" t="str">
        <f>IFERROR(#REF!/GAMSCopen!R28,"")</f>
        <v/>
      </c>
      <c r="T28" s="40" t="str">
        <f>IFERROR(#REF!/GAMSCopen!S28,"")</f>
        <v/>
      </c>
      <c r="U28" s="40" t="str">
        <f>IFERROR(#REF!/GAMSCopen!T28,"")</f>
        <v/>
      </c>
      <c r="V28" s="40" t="str">
        <f>IFERROR(#REF!/GAMSCopen!U28,"")</f>
        <v/>
      </c>
      <c r="W28" s="40" t="str">
        <f>IFERROR(#REF!/GAMSCopen!V28,"")</f>
        <v/>
      </c>
      <c r="X28" s="40" t="str">
        <f>IFERROR(#REF!/GAMSCopen!W28,"")</f>
        <v/>
      </c>
      <c r="Y28" s="40" t="str">
        <f>IFERROR(#REF!/GAMSCopen!X28,"")</f>
        <v/>
      </c>
      <c r="Z28" s="40" t="str">
        <f>IFERROR(#REF!/GAMSCopen!Y28,"")</f>
        <v/>
      </c>
      <c r="AA28" s="40" t="str">
        <f>IFERROR(#REF!/GAMSCopen!Z28,"")</f>
        <v/>
      </c>
      <c r="AB28" s="40" t="str">
        <f>IFERROR(#REF!/GAMSCopen!AA28,"")</f>
        <v/>
      </c>
      <c r="AC28" s="40" t="str">
        <f>IFERROR(#REF!/GAMSCopen!AB28,"")</f>
        <v/>
      </c>
      <c r="AD28" s="40" t="str">
        <f>IFERROR(#REF!/GAMSCopen!AC28,"")</f>
        <v/>
      </c>
      <c r="AE28" s="40" t="str">
        <f>IFERROR(#REF!/GAMSCopen!AD28,"")</f>
        <v/>
      </c>
      <c r="AF28" s="40" t="str">
        <f>IFERROR(#REF!/GAMSCopen!AE28,"")</f>
        <v/>
      </c>
      <c r="AG28" s="40" t="str">
        <f>IFERROR(#REF!/GAMSCopen!AF28,"")</f>
        <v/>
      </c>
      <c r="AH28" s="40" t="str">
        <f>IFERROR(#REF!/GAMSCopen!AG28,"")</f>
        <v/>
      </c>
      <c r="AI28" s="40" t="str">
        <f>IFERROR(#REF!/GAMSCopen!AH28,"")</f>
        <v/>
      </c>
      <c r="AJ28" s="40" t="str">
        <f>IFERROR(#REF!/GAMSCopen!AI28,"")</f>
        <v/>
      </c>
      <c r="AK28" s="40" t="str">
        <f>IFERROR(#REF!/GAMSCopen!AJ28,"")</f>
        <v/>
      </c>
      <c r="AL28" s="40" t="str">
        <f>IFERROR(#REF!/GAMSCopen!AK28,"")</f>
        <v/>
      </c>
      <c r="AM28" s="40" t="str">
        <f>IFERROR(#REF!/GAMSCopen!AL28,"")</f>
        <v/>
      </c>
      <c r="AN28" s="40" t="str">
        <f>IFERROR(#REF!/GAMSCopen!AM28,"")</f>
        <v/>
      </c>
      <c r="AO28" s="40" t="str">
        <f>IFERROR(#REF!/GAMSCopen!AN28,"")</f>
        <v/>
      </c>
      <c r="AP28" s="40" t="str">
        <f>IFERROR(#REF!/GAMSCopen!AO28,"")</f>
        <v/>
      </c>
      <c r="AQ28" s="40" t="str">
        <f>IFERROR(#REF!/GAMSCopen!AP28,"")</f>
        <v/>
      </c>
      <c r="AR28" s="40" t="str">
        <f>IFERROR(#REF!/GAMSCopen!AQ28,"")</f>
        <v/>
      </c>
      <c r="AS28" s="40" t="str">
        <f>IFERROR(#REF!/GAMSCopen!AR28,"")</f>
        <v/>
      </c>
      <c r="AT28" s="40" t="str">
        <f>IFERROR(#REF!/GAMSCopen!AS28,"")</f>
        <v/>
      </c>
      <c r="AU28" s="40" t="str">
        <f>IFERROR(#REF!/GAMSCopen!AT28,"")</f>
        <v/>
      </c>
      <c r="AV28" s="40" t="str">
        <f>IFERROR(#REF!/GAMSCopen!AU28,"")</f>
        <v/>
      </c>
      <c r="AW28" s="40" t="str">
        <f>IFERROR(#REF!/GAMSCopen!AV28,"")</f>
        <v/>
      </c>
      <c r="AX28" s="40" t="str">
        <f>IFERROR(#REF!/GAMSCopen!AW28,"")</f>
        <v/>
      </c>
      <c r="AY28" s="40" t="str">
        <f>IFERROR(#REF!/GAMSCopen!AX28,"")</f>
        <v/>
      </c>
      <c r="AZ28" s="40" t="str">
        <f>IFERROR(#REF!/GAMSCopen!AY28,"")</f>
        <v/>
      </c>
      <c r="BA28" s="40" t="str">
        <f>IFERROR(#REF!/GAMSCopen!AZ28,"")</f>
        <v/>
      </c>
      <c r="BB28" s="40" t="str">
        <f>IFERROR(#REF!/GAMSCopen!BA28,"")</f>
        <v/>
      </c>
      <c r="BC28" s="40" t="str">
        <f>IFERROR(#REF!/GAMSCopen!BB28,"")</f>
        <v/>
      </c>
      <c r="BD28" s="40" t="str">
        <f>IFERROR(#REF!/GAMSCopen!BC28,"")</f>
        <v/>
      </c>
      <c r="BE28" s="40" t="str">
        <f>IFERROR(#REF!/GAMSCopen!BD28,"")</f>
        <v/>
      </c>
      <c r="BF28" s="40" t="str">
        <f>IFERROR(#REF!/GAMSCopen!BE28,"")</f>
        <v/>
      </c>
      <c r="BG28" s="40" t="str">
        <f>IFERROR(#REF!/GAMSCopen!BF28,"")</f>
        <v/>
      </c>
      <c r="BH28" s="40" t="str">
        <f>IFERROR(#REF!/GAMSCopen!BG28,"")</f>
        <v/>
      </c>
      <c r="BI28" s="40" t="str">
        <f>IFERROR(#REF!/GAMSCopen!BH28,"")</f>
        <v/>
      </c>
      <c r="BJ28" s="40" t="str">
        <f>IFERROR(#REF!/GAMSCopen!BI28,"")</f>
        <v/>
      </c>
    </row>
    <row r="29" spans="1:62" x14ac:dyDescent="0.15">
      <c r="A29" t="e">
        <f>#REF!</f>
        <v>#REF!</v>
      </c>
      <c r="B29" t="str">
        <f>GAMSbase!A29</f>
        <v>Exponent for Catastrophic Damages</v>
      </c>
      <c r="C29" s="40" t="str">
        <f>IFERROR(#REF!/GAMSCopen!B29,"")</f>
        <v/>
      </c>
      <c r="D29" s="40" t="str">
        <f>IFERROR(#REF!/GAMSCopen!C29,"")</f>
        <v/>
      </c>
      <c r="E29" s="40" t="str">
        <f>IFERROR(#REF!/GAMSCopen!D29,"")</f>
        <v/>
      </c>
      <c r="F29" s="40" t="str">
        <f>IFERROR(#REF!/GAMSCopen!E29,"")</f>
        <v/>
      </c>
      <c r="G29" s="40" t="str">
        <f>IFERROR(#REF!/GAMSCopen!F29,"")</f>
        <v/>
      </c>
      <c r="H29" s="40" t="str">
        <f>IFERROR(#REF!/GAMSCopen!G29,"")</f>
        <v/>
      </c>
      <c r="I29" s="40" t="str">
        <f>IFERROR(#REF!/GAMSCopen!H29,"")</f>
        <v/>
      </c>
      <c r="J29" s="40" t="str">
        <f>IFERROR(#REF!/GAMSCopen!I29,"")</f>
        <v/>
      </c>
      <c r="K29" s="40" t="str">
        <f>IFERROR(#REF!/GAMSCopen!J29,"")</f>
        <v/>
      </c>
      <c r="L29" s="40" t="str">
        <f>IFERROR(#REF!/GAMSCopen!K29,"")</f>
        <v/>
      </c>
      <c r="M29" s="40" t="str">
        <f>IFERROR(#REF!/GAMSCopen!L29,"")</f>
        <v/>
      </c>
      <c r="N29" s="40" t="str">
        <f>IFERROR(#REF!/GAMSCopen!M29,"")</f>
        <v/>
      </c>
      <c r="O29" s="40" t="str">
        <f>IFERROR(#REF!/GAMSCopen!N29,"")</f>
        <v/>
      </c>
      <c r="P29" s="40" t="str">
        <f>IFERROR(#REF!/GAMSCopen!O29,"")</f>
        <v/>
      </c>
      <c r="Q29" s="40" t="str">
        <f>IFERROR(#REF!/GAMSCopen!P29,"")</f>
        <v/>
      </c>
      <c r="R29" s="40" t="str">
        <f>IFERROR(#REF!/GAMSCopen!Q29,"")</f>
        <v/>
      </c>
      <c r="S29" s="40" t="str">
        <f>IFERROR(#REF!/GAMSCopen!R29,"")</f>
        <v/>
      </c>
      <c r="T29" s="40" t="str">
        <f>IFERROR(#REF!/GAMSCopen!S29,"")</f>
        <v/>
      </c>
      <c r="U29" s="40" t="str">
        <f>IFERROR(#REF!/GAMSCopen!T29,"")</f>
        <v/>
      </c>
      <c r="V29" s="40" t="str">
        <f>IFERROR(#REF!/GAMSCopen!U29,"")</f>
        <v/>
      </c>
      <c r="W29" s="40" t="str">
        <f>IFERROR(#REF!/GAMSCopen!V29,"")</f>
        <v/>
      </c>
      <c r="X29" s="40" t="str">
        <f>IFERROR(#REF!/GAMSCopen!W29,"")</f>
        <v/>
      </c>
      <c r="Y29" s="40" t="str">
        <f>IFERROR(#REF!/GAMSCopen!X29,"")</f>
        <v/>
      </c>
      <c r="Z29" s="40" t="str">
        <f>IFERROR(#REF!/GAMSCopen!Y29,"")</f>
        <v/>
      </c>
      <c r="AA29" s="40" t="str">
        <f>IFERROR(#REF!/GAMSCopen!Z29,"")</f>
        <v/>
      </c>
      <c r="AB29" s="40" t="str">
        <f>IFERROR(#REF!/GAMSCopen!AA29,"")</f>
        <v/>
      </c>
      <c r="AC29" s="40" t="str">
        <f>IFERROR(#REF!/GAMSCopen!AB29,"")</f>
        <v/>
      </c>
      <c r="AD29" s="40" t="str">
        <f>IFERROR(#REF!/GAMSCopen!AC29,"")</f>
        <v/>
      </c>
      <c r="AE29" s="40" t="str">
        <f>IFERROR(#REF!/GAMSCopen!AD29,"")</f>
        <v/>
      </c>
      <c r="AF29" s="40" t="str">
        <f>IFERROR(#REF!/GAMSCopen!AE29,"")</f>
        <v/>
      </c>
      <c r="AG29" s="40" t="str">
        <f>IFERROR(#REF!/GAMSCopen!AF29,"")</f>
        <v/>
      </c>
      <c r="AH29" s="40" t="str">
        <f>IFERROR(#REF!/GAMSCopen!AG29,"")</f>
        <v/>
      </c>
      <c r="AI29" s="40" t="str">
        <f>IFERROR(#REF!/GAMSCopen!AH29,"")</f>
        <v/>
      </c>
      <c r="AJ29" s="40" t="str">
        <f>IFERROR(#REF!/GAMSCopen!AI29,"")</f>
        <v/>
      </c>
      <c r="AK29" s="40" t="str">
        <f>IFERROR(#REF!/GAMSCopen!AJ29,"")</f>
        <v/>
      </c>
      <c r="AL29" s="40" t="str">
        <f>IFERROR(#REF!/GAMSCopen!AK29,"")</f>
        <v/>
      </c>
      <c r="AM29" s="40" t="str">
        <f>IFERROR(#REF!/GAMSCopen!AL29,"")</f>
        <v/>
      </c>
      <c r="AN29" s="40" t="str">
        <f>IFERROR(#REF!/GAMSCopen!AM29,"")</f>
        <v/>
      </c>
      <c r="AO29" s="40" t="str">
        <f>IFERROR(#REF!/GAMSCopen!AN29,"")</f>
        <v/>
      </c>
      <c r="AP29" s="40" t="str">
        <f>IFERROR(#REF!/GAMSCopen!AO29,"")</f>
        <v/>
      </c>
      <c r="AQ29" s="40" t="str">
        <f>IFERROR(#REF!/GAMSCopen!AP29,"")</f>
        <v/>
      </c>
      <c r="AR29" s="40" t="str">
        <f>IFERROR(#REF!/GAMSCopen!AQ29,"")</f>
        <v/>
      </c>
      <c r="AS29" s="40" t="str">
        <f>IFERROR(#REF!/GAMSCopen!AR29,"")</f>
        <v/>
      </c>
      <c r="AT29" s="40" t="str">
        <f>IFERROR(#REF!/GAMSCopen!AS29,"")</f>
        <v/>
      </c>
      <c r="AU29" s="40" t="str">
        <f>IFERROR(#REF!/GAMSCopen!AT29,"")</f>
        <v/>
      </c>
      <c r="AV29" s="40" t="str">
        <f>IFERROR(#REF!/GAMSCopen!AU29,"")</f>
        <v/>
      </c>
      <c r="AW29" s="40" t="str">
        <f>IFERROR(#REF!/GAMSCopen!AV29,"")</f>
        <v/>
      </c>
      <c r="AX29" s="40" t="str">
        <f>IFERROR(#REF!/GAMSCopen!AW29,"")</f>
        <v/>
      </c>
      <c r="AY29" s="40" t="str">
        <f>IFERROR(#REF!/GAMSCopen!AX29,"")</f>
        <v/>
      </c>
      <c r="AZ29" s="40" t="str">
        <f>IFERROR(#REF!/GAMSCopen!AY29,"")</f>
        <v/>
      </c>
      <c r="BA29" s="40" t="str">
        <f>IFERROR(#REF!/GAMSCopen!AZ29,"")</f>
        <v/>
      </c>
      <c r="BB29" s="40" t="str">
        <f>IFERROR(#REF!/GAMSCopen!BA29,"")</f>
        <v/>
      </c>
      <c r="BC29" s="40" t="str">
        <f>IFERROR(#REF!/GAMSCopen!BB29,"")</f>
        <v/>
      </c>
      <c r="BD29" s="40" t="str">
        <f>IFERROR(#REF!/GAMSCopen!BC29,"")</f>
        <v/>
      </c>
      <c r="BE29" s="40" t="str">
        <f>IFERROR(#REF!/GAMSCopen!BD29,"")</f>
        <v/>
      </c>
      <c r="BF29" s="40" t="str">
        <f>IFERROR(#REF!/GAMSCopen!BE29,"")</f>
        <v/>
      </c>
      <c r="BG29" s="40" t="str">
        <f>IFERROR(#REF!/GAMSCopen!BF29,"")</f>
        <v/>
      </c>
      <c r="BH29" s="40" t="str">
        <f>IFERROR(#REF!/GAMSCopen!BG29,"")</f>
        <v/>
      </c>
      <c r="BI29" s="40" t="str">
        <f>IFERROR(#REF!/GAMSCopen!BH29,"")</f>
        <v/>
      </c>
      <c r="BJ29" s="40" t="str">
        <f>IFERROR(#REF!/GAMSCopen!BI29,"")</f>
        <v/>
      </c>
    </row>
    <row r="30" spans="1:62" x14ac:dyDescent="0.15">
      <c r="A30" t="e">
        <f>#REF!</f>
        <v>#REF!</v>
      </c>
      <c r="B30" t="str">
        <f>GAMSbase!A30</f>
        <v>Damage Rate at Threshold for Catastrophic Damages</v>
      </c>
      <c r="C30" s="40" t="str">
        <f>IFERROR(#REF!/GAMSCopen!B30,"")</f>
        <v/>
      </c>
      <c r="D30" s="40" t="str">
        <f>IFERROR(#REF!/GAMSCopen!C30,"")</f>
        <v/>
      </c>
      <c r="E30" s="40" t="str">
        <f>IFERROR(#REF!/GAMSCopen!D30,"")</f>
        <v/>
      </c>
      <c r="F30" s="40" t="str">
        <f>IFERROR(#REF!/GAMSCopen!E30,"")</f>
        <v/>
      </c>
      <c r="G30" s="40" t="str">
        <f>IFERROR(#REF!/GAMSCopen!F30,"")</f>
        <v/>
      </c>
      <c r="H30" s="40" t="str">
        <f>IFERROR(#REF!/GAMSCopen!G30,"")</f>
        <v/>
      </c>
      <c r="I30" s="40" t="str">
        <f>IFERROR(#REF!/GAMSCopen!H30,"")</f>
        <v/>
      </c>
      <c r="J30" s="40" t="str">
        <f>IFERROR(#REF!/GAMSCopen!I30,"")</f>
        <v/>
      </c>
      <c r="K30" s="40" t="str">
        <f>IFERROR(#REF!/GAMSCopen!J30,"")</f>
        <v/>
      </c>
      <c r="L30" s="40" t="str">
        <f>IFERROR(#REF!/GAMSCopen!K30,"")</f>
        <v/>
      </c>
      <c r="M30" s="40" t="str">
        <f>IFERROR(#REF!/GAMSCopen!L30,"")</f>
        <v/>
      </c>
      <c r="N30" s="40" t="str">
        <f>IFERROR(#REF!/GAMSCopen!M30,"")</f>
        <v/>
      </c>
      <c r="O30" s="40" t="str">
        <f>IFERROR(#REF!/GAMSCopen!N30,"")</f>
        <v/>
      </c>
      <c r="P30" s="40" t="str">
        <f>IFERROR(#REF!/GAMSCopen!O30,"")</f>
        <v/>
      </c>
      <c r="Q30" s="40" t="str">
        <f>IFERROR(#REF!/GAMSCopen!P30,"")</f>
        <v/>
      </c>
      <c r="R30" s="40" t="str">
        <f>IFERROR(#REF!/GAMSCopen!Q30,"")</f>
        <v/>
      </c>
      <c r="S30" s="40" t="str">
        <f>IFERROR(#REF!/GAMSCopen!R30,"")</f>
        <v/>
      </c>
      <c r="T30" s="40" t="str">
        <f>IFERROR(#REF!/GAMSCopen!S30,"")</f>
        <v/>
      </c>
      <c r="U30" s="40" t="str">
        <f>IFERROR(#REF!/GAMSCopen!T30,"")</f>
        <v/>
      </c>
      <c r="V30" s="40" t="str">
        <f>IFERROR(#REF!/GAMSCopen!U30,"")</f>
        <v/>
      </c>
      <c r="W30" s="40" t="str">
        <f>IFERROR(#REF!/GAMSCopen!V30,"")</f>
        <v/>
      </c>
      <c r="X30" s="40" t="str">
        <f>IFERROR(#REF!/GAMSCopen!W30,"")</f>
        <v/>
      </c>
      <c r="Y30" s="40" t="str">
        <f>IFERROR(#REF!/GAMSCopen!X30,"")</f>
        <v/>
      </c>
      <c r="Z30" s="40" t="str">
        <f>IFERROR(#REF!/GAMSCopen!Y30,"")</f>
        <v/>
      </c>
      <c r="AA30" s="40" t="str">
        <f>IFERROR(#REF!/GAMSCopen!Z30,"")</f>
        <v/>
      </c>
      <c r="AB30" s="40" t="str">
        <f>IFERROR(#REF!/GAMSCopen!AA30,"")</f>
        <v/>
      </c>
      <c r="AC30" s="40" t="str">
        <f>IFERROR(#REF!/GAMSCopen!AB30,"")</f>
        <v/>
      </c>
      <c r="AD30" s="40" t="str">
        <f>IFERROR(#REF!/GAMSCopen!AC30,"")</f>
        <v/>
      </c>
      <c r="AE30" s="40" t="str">
        <f>IFERROR(#REF!/GAMSCopen!AD30,"")</f>
        <v/>
      </c>
      <c r="AF30" s="40" t="str">
        <f>IFERROR(#REF!/GAMSCopen!AE30,"")</f>
        <v/>
      </c>
      <c r="AG30" s="40" t="str">
        <f>IFERROR(#REF!/GAMSCopen!AF30,"")</f>
        <v/>
      </c>
      <c r="AH30" s="40" t="str">
        <f>IFERROR(#REF!/GAMSCopen!AG30,"")</f>
        <v/>
      </c>
      <c r="AI30" s="40" t="str">
        <f>IFERROR(#REF!/GAMSCopen!AH30,"")</f>
        <v/>
      </c>
      <c r="AJ30" s="40" t="str">
        <f>IFERROR(#REF!/GAMSCopen!AI30,"")</f>
        <v/>
      </c>
      <c r="AK30" s="40" t="str">
        <f>IFERROR(#REF!/GAMSCopen!AJ30,"")</f>
        <v/>
      </c>
      <c r="AL30" s="40" t="str">
        <f>IFERROR(#REF!/GAMSCopen!AK30,"")</f>
        <v/>
      </c>
      <c r="AM30" s="40" t="str">
        <f>IFERROR(#REF!/GAMSCopen!AL30,"")</f>
        <v/>
      </c>
      <c r="AN30" s="40" t="str">
        <f>IFERROR(#REF!/GAMSCopen!AM30,"")</f>
        <v/>
      </c>
      <c r="AO30" s="40" t="str">
        <f>IFERROR(#REF!/GAMSCopen!AN30,"")</f>
        <v/>
      </c>
      <c r="AP30" s="40" t="str">
        <f>IFERROR(#REF!/GAMSCopen!AO30,"")</f>
        <v/>
      </c>
      <c r="AQ30" s="40" t="str">
        <f>IFERROR(#REF!/GAMSCopen!AP30,"")</f>
        <v/>
      </c>
      <c r="AR30" s="40" t="str">
        <f>IFERROR(#REF!/GAMSCopen!AQ30,"")</f>
        <v/>
      </c>
      <c r="AS30" s="40" t="str">
        <f>IFERROR(#REF!/GAMSCopen!AR30,"")</f>
        <v/>
      </c>
      <c r="AT30" s="40" t="str">
        <f>IFERROR(#REF!/GAMSCopen!AS30,"")</f>
        <v/>
      </c>
      <c r="AU30" s="40" t="str">
        <f>IFERROR(#REF!/GAMSCopen!AT30,"")</f>
        <v/>
      </c>
      <c r="AV30" s="40" t="str">
        <f>IFERROR(#REF!/GAMSCopen!AU30,"")</f>
        <v/>
      </c>
      <c r="AW30" s="40" t="str">
        <f>IFERROR(#REF!/GAMSCopen!AV30,"")</f>
        <v/>
      </c>
      <c r="AX30" s="40" t="str">
        <f>IFERROR(#REF!/GAMSCopen!AW30,"")</f>
        <v/>
      </c>
      <c r="AY30" s="40" t="str">
        <f>IFERROR(#REF!/GAMSCopen!AX30,"")</f>
        <v/>
      </c>
      <c r="AZ30" s="40" t="str">
        <f>IFERROR(#REF!/GAMSCopen!AY30,"")</f>
        <v/>
      </c>
      <c r="BA30" s="40" t="str">
        <f>IFERROR(#REF!/GAMSCopen!AZ30,"")</f>
        <v/>
      </c>
      <c r="BB30" s="40" t="str">
        <f>IFERROR(#REF!/GAMSCopen!BA30,"")</f>
        <v/>
      </c>
      <c r="BC30" s="40" t="str">
        <f>IFERROR(#REF!/GAMSCopen!BB30,"")</f>
        <v/>
      </c>
      <c r="BD30" s="40" t="str">
        <f>IFERROR(#REF!/GAMSCopen!BC30,"")</f>
        <v/>
      </c>
      <c r="BE30" s="40" t="str">
        <f>IFERROR(#REF!/GAMSCopen!BD30,"")</f>
        <v/>
      </c>
      <c r="BF30" s="40" t="str">
        <f>IFERROR(#REF!/GAMSCopen!BE30,"")</f>
        <v/>
      </c>
      <c r="BG30" s="40" t="str">
        <f>IFERROR(#REF!/GAMSCopen!BF30,"")</f>
        <v/>
      </c>
      <c r="BH30" s="40" t="str">
        <f>IFERROR(#REF!/GAMSCopen!BG30,"")</f>
        <v/>
      </c>
      <c r="BI30" s="40" t="str">
        <f>IFERROR(#REF!/GAMSCopen!BH30,"")</f>
        <v/>
      </c>
      <c r="BJ30" s="40" t="str">
        <f>IFERROR(#REF!/GAMSCopen!BI30,"")</f>
        <v/>
      </c>
    </row>
    <row r="31" spans="1:62" x14ac:dyDescent="0.15">
      <c r="A31" t="e">
        <f>#REF!</f>
        <v>#REF!</v>
      </c>
      <c r="B31" t="str">
        <f>GAMSbase!A31</f>
        <v>* ABATEMENT COST</v>
      </c>
      <c r="C31" s="40" t="str">
        <f>IFERROR(#REF!/GAMSCopen!B31,"")</f>
        <v/>
      </c>
      <c r="D31" s="40" t="str">
        <f>IFERROR(#REF!/GAMSCopen!C31,"")</f>
        <v/>
      </c>
      <c r="E31" s="40" t="str">
        <f>IFERROR(#REF!/GAMSCopen!D31,"")</f>
        <v/>
      </c>
      <c r="F31" s="40" t="str">
        <f>IFERROR(#REF!/GAMSCopen!E31,"")</f>
        <v/>
      </c>
      <c r="G31" s="40" t="str">
        <f>IFERROR(#REF!/GAMSCopen!F31,"")</f>
        <v/>
      </c>
      <c r="H31" s="40" t="str">
        <f>IFERROR(#REF!/GAMSCopen!G31,"")</f>
        <v/>
      </c>
      <c r="I31" s="40" t="str">
        <f>IFERROR(#REF!/GAMSCopen!H31,"")</f>
        <v/>
      </c>
      <c r="J31" s="40" t="str">
        <f>IFERROR(#REF!/GAMSCopen!I31,"")</f>
        <v/>
      </c>
      <c r="K31" s="40" t="str">
        <f>IFERROR(#REF!/GAMSCopen!J31,"")</f>
        <v/>
      </c>
      <c r="L31" s="40" t="str">
        <f>IFERROR(#REF!/GAMSCopen!K31,"")</f>
        <v/>
      </c>
      <c r="M31" s="40" t="str">
        <f>IFERROR(#REF!/GAMSCopen!L31,"")</f>
        <v/>
      </c>
      <c r="N31" s="40" t="str">
        <f>IFERROR(#REF!/GAMSCopen!M31,"")</f>
        <v/>
      </c>
      <c r="O31" s="40" t="str">
        <f>IFERROR(#REF!/GAMSCopen!N31,"")</f>
        <v/>
      </c>
      <c r="P31" s="40" t="str">
        <f>IFERROR(#REF!/GAMSCopen!O31,"")</f>
        <v/>
      </c>
      <c r="Q31" s="40" t="str">
        <f>IFERROR(#REF!/GAMSCopen!P31,"")</f>
        <v/>
      </c>
      <c r="R31" s="40" t="str">
        <f>IFERROR(#REF!/GAMSCopen!Q31,"")</f>
        <v/>
      </c>
      <c r="S31" s="40" t="str">
        <f>IFERROR(#REF!/GAMSCopen!R31,"")</f>
        <v/>
      </c>
      <c r="T31" s="40" t="str">
        <f>IFERROR(#REF!/GAMSCopen!S31,"")</f>
        <v/>
      </c>
      <c r="U31" s="40" t="str">
        <f>IFERROR(#REF!/GAMSCopen!T31,"")</f>
        <v/>
      </c>
      <c r="V31" s="40" t="str">
        <f>IFERROR(#REF!/GAMSCopen!U31,"")</f>
        <v/>
      </c>
      <c r="W31" s="40" t="str">
        <f>IFERROR(#REF!/GAMSCopen!V31,"")</f>
        <v/>
      </c>
      <c r="X31" s="40" t="str">
        <f>IFERROR(#REF!/GAMSCopen!W31,"")</f>
        <v/>
      </c>
      <c r="Y31" s="40" t="str">
        <f>IFERROR(#REF!/GAMSCopen!X31,"")</f>
        <v/>
      </c>
      <c r="Z31" s="40" t="str">
        <f>IFERROR(#REF!/GAMSCopen!Y31,"")</f>
        <v/>
      </c>
      <c r="AA31" s="40" t="str">
        <f>IFERROR(#REF!/GAMSCopen!Z31,"")</f>
        <v/>
      </c>
      <c r="AB31" s="40" t="str">
        <f>IFERROR(#REF!/GAMSCopen!AA31,"")</f>
        <v/>
      </c>
      <c r="AC31" s="40" t="str">
        <f>IFERROR(#REF!/GAMSCopen!AB31,"")</f>
        <v/>
      </c>
      <c r="AD31" s="40" t="str">
        <f>IFERROR(#REF!/GAMSCopen!AC31,"")</f>
        <v/>
      </c>
      <c r="AE31" s="40" t="str">
        <f>IFERROR(#REF!/GAMSCopen!AD31,"")</f>
        <v/>
      </c>
      <c r="AF31" s="40" t="str">
        <f>IFERROR(#REF!/GAMSCopen!AE31,"")</f>
        <v/>
      </c>
      <c r="AG31" s="40" t="str">
        <f>IFERROR(#REF!/GAMSCopen!AF31,"")</f>
        <v/>
      </c>
      <c r="AH31" s="40" t="str">
        <f>IFERROR(#REF!/GAMSCopen!AG31,"")</f>
        <v/>
      </c>
      <c r="AI31" s="40" t="str">
        <f>IFERROR(#REF!/GAMSCopen!AH31,"")</f>
        <v/>
      </c>
      <c r="AJ31" s="40" t="str">
        <f>IFERROR(#REF!/GAMSCopen!AI31,"")</f>
        <v/>
      </c>
      <c r="AK31" s="40" t="str">
        <f>IFERROR(#REF!/GAMSCopen!AJ31,"")</f>
        <v/>
      </c>
      <c r="AL31" s="40" t="str">
        <f>IFERROR(#REF!/GAMSCopen!AK31,"")</f>
        <v/>
      </c>
      <c r="AM31" s="40" t="str">
        <f>IFERROR(#REF!/GAMSCopen!AL31,"")</f>
        <v/>
      </c>
      <c r="AN31" s="40" t="str">
        <f>IFERROR(#REF!/GAMSCopen!AM31,"")</f>
        <v/>
      </c>
      <c r="AO31" s="40" t="str">
        <f>IFERROR(#REF!/GAMSCopen!AN31,"")</f>
        <v/>
      </c>
      <c r="AP31" s="40" t="str">
        <f>IFERROR(#REF!/GAMSCopen!AO31,"")</f>
        <v/>
      </c>
      <c r="AQ31" s="40" t="str">
        <f>IFERROR(#REF!/GAMSCopen!AP31,"")</f>
        <v/>
      </c>
      <c r="AR31" s="40" t="str">
        <f>IFERROR(#REF!/GAMSCopen!AQ31,"")</f>
        <v/>
      </c>
      <c r="AS31" s="40" t="str">
        <f>IFERROR(#REF!/GAMSCopen!AR31,"")</f>
        <v/>
      </c>
      <c r="AT31" s="40" t="str">
        <f>IFERROR(#REF!/GAMSCopen!AS31,"")</f>
        <v/>
      </c>
      <c r="AU31" s="40" t="str">
        <f>IFERROR(#REF!/GAMSCopen!AT31,"")</f>
        <v/>
      </c>
      <c r="AV31" s="40" t="str">
        <f>IFERROR(#REF!/GAMSCopen!AU31,"")</f>
        <v/>
      </c>
      <c r="AW31" s="40" t="str">
        <f>IFERROR(#REF!/GAMSCopen!AV31,"")</f>
        <v/>
      </c>
      <c r="AX31" s="40" t="str">
        <f>IFERROR(#REF!/GAMSCopen!AW31,"")</f>
        <v/>
      </c>
      <c r="AY31" s="40" t="str">
        <f>IFERROR(#REF!/GAMSCopen!AX31,"")</f>
        <v/>
      </c>
      <c r="AZ31" s="40" t="str">
        <f>IFERROR(#REF!/GAMSCopen!AY31,"")</f>
        <v/>
      </c>
      <c r="BA31" s="40" t="str">
        <f>IFERROR(#REF!/GAMSCopen!AZ31,"")</f>
        <v/>
      </c>
      <c r="BB31" s="40" t="str">
        <f>IFERROR(#REF!/GAMSCopen!BA31,"")</f>
        <v/>
      </c>
      <c r="BC31" s="40" t="str">
        <f>IFERROR(#REF!/GAMSCopen!BB31,"")</f>
        <v/>
      </c>
      <c r="BD31" s="40" t="str">
        <f>IFERROR(#REF!/GAMSCopen!BC31,"")</f>
        <v/>
      </c>
      <c r="BE31" s="40" t="str">
        <f>IFERROR(#REF!/GAMSCopen!BD31,"")</f>
        <v/>
      </c>
      <c r="BF31" s="40" t="str">
        <f>IFERROR(#REF!/GAMSCopen!BE31,"")</f>
        <v/>
      </c>
      <c r="BG31" s="40" t="str">
        <f>IFERROR(#REF!/GAMSCopen!BF31,"")</f>
        <v/>
      </c>
      <c r="BH31" s="40" t="str">
        <f>IFERROR(#REF!/GAMSCopen!BG31,"")</f>
        <v/>
      </c>
      <c r="BI31" s="40" t="str">
        <f>IFERROR(#REF!/GAMSCopen!BH31,"")</f>
        <v/>
      </c>
      <c r="BJ31" s="40" t="str">
        <f>IFERROR(#REF!/GAMSCopen!BI31,"")</f>
        <v/>
      </c>
    </row>
    <row r="32" spans="1:62" x14ac:dyDescent="0.15">
      <c r="A32" t="e">
        <f>#REF!</f>
        <v>#REF!</v>
      </c>
      <c r="B32" t="str">
        <f>GAMSbase!A32</f>
        <v>Abatement cost function coefficient</v>
      </c>
      <c r="C32" s="40" t="str">
        <f>IFERROR(#REF!/GAMSCopen!B32,"")</f>
        <v/>
      </c>
      <c r="D32" s="40" t="str">
        <f>IFERROR(#REF!/GAMSCopen!C32,"")</f>
        <v/>
      </c>
      <c r="E32" s="40" t="str">
        <f>IFERROR(#REF!/GAMSCopen!D32,"")</f>
        <v/>
      </c>
      <c r="F32" s="40" t="str">
        <f>IFERROR(#REF!/GAMSCopen!E32,"")</f>
        <v/>
      </c>
      <c r="G32" s="40" t="str">
        <f>IFERROR(#REF!/GAMSCopen!F32,"")</f>
        <v/>
      </c>
      <c r="H32" s="40" t="str">
        <f>IFERROR(#REF!/GAMSCopen!G32,"")</f>
        <v/>
      </c>
      <c r="I32" s="40" t="str">
        <f>IFERROR(#REF!/GAMSCopen!H32,"")</f>
        <v/>
      </c>
      <c r="J32" s="40" t="str">
        <f>IFERROR(#REF!/GAMSCopen!I32,"")</f>
        <v/>
      </c>
      <c r="K32" s="40" t="str">
        <f>IFERROR(#REF!/GAMSCopen!J32,"")</f>
        <v/>
      </c>
      <c r="L32" s="40" t="str">
        <f>IFERROR(#REF!/GAMSCopen!K32,"")</f>
        <v/>
      </c>
      <c r="M32" s="40" t="str">
        <f>IFERROR(#REF!/GAMSCopen!L32,"")</f>
        <v/>
      </c>
      <c r="N32" s="40" t="str">
        <f>IFERROR(#REF!/GAMSCopen!M32,"")</f>
        <v/>
      </c>
      <c r="O32" s="40" t="str">
        <f>IFERROR(#REF!/GAMSCopen!N32,"")</f>
        <v/>
      </c>
      <c r="P32" s="40" t="str">
        <f>IFERROR(#REF!/GAMSCopen!O32,"")</f>
        <v/>
      </c>
      <c r="Q32" s="40" t="str">
        <f>IFERROR(#REF!/GAMSCopen!P32,"")</f>
        <v/>
      </c>
      <c r="R32" s="40" t="str">
        <f>IFERROR(#REF!/GAMSCopen!Q32,"")</f>
        <v/>
      </c>
      <c r="S32" s="40" t="str">
        <f>IFERROR(#REF!/GAMSCopen!R32,"")</f>
        <v/>
      </c>
      <c r="T32" s="40" t="str">
        <f>IFERROR(#REF!/GAMSCopen!S32,"")</f>
        <v/>
      </c>
      <c r="U32" s="40" t="str">
        <f>IFERROR(#REF!/GAMSCopen!T32,"")</f>
        <v/>
      </c>
      <c r="V32" s="40" t="str">
        <f>IFERROR(#REF!/GAMSCopen!U32,"")</f>
        <v/>
      </c>
      <c r="W32" s="40" t="str">
        <f>IFERROR(#REF!/GAMSCopen!V32,"")</f>
        <v/>
      </c>
      <c r="X32" s="40" t="str">
        <f>IFERROR(#REF!/GAMSCopen!W32,"")</f>
        <v/>
      </c>
      <c r="Y32" s="40" t="str">
        <f>IFERROR(#REF!/GAMSCopen!X32,"")</f>
        <v/>
      </c>
      <c r="Z32" s="40" t="str">
        <f>IFERROR(#REF!/GAMSCopen!Y32,"")</f>
        <v/>
      </c>
      <c r="AA32" s="40" t="str">
        <f>IFERROR(#REF!/GAMSCopen!Z32,"")</f>
        <v/>
      </c>
      <c r="AB32" s="40" t="str">
        <f>IFERROR(#REF!/GAMSCopen!AA32,"")</f>
        <v/>
      </c>
      <c r="AC32" s="40" t="str">
        <f>IFERROR(#REF!/GAMSCopen!AB32,"")</f>
        <v/>
      </c>
      <c r="AD32" s="40" t="str">
        <f>IFERROR(#REF!/GAMSCopen!AC32,"")</f>
        <v/>
      </c>
      <c r="AE32" s="40" t="str">
        <f>IFERROR(#REF!/GAMSCopen!AD32,"")</f>
        <v/>
      </c>
      <c r="AF32" s="40" t="str">
        <f>IFERROR(#REF!/GAMSCopen!AE32,"")</f>
        <v/>
      </c>
      <c r="AG32" s="40" t="str">
        <f>IFERROR(#REF!/GAMSCopen!AF32,"")</f>
        <v/>
      </c>
      <c r="AH32" s="40" t="str">
        <f>IFERROR(#REF!/GAMSCopen!AG32,"")</f>
        <v/>
      </c>
      <c r="AI32" s="40" t="str">
        <f>IFERROR(#REF!/GAMSCopen!AH32,"")</f>
        <v/>
      </c>
      <c r="AJ32" s="40" t="str">
        <f>IFERROR(#REF!/GAMSCopen!AI32,"")</f>
        <v/>
      </c>
      <c r="AK32" s="40" t="str">
        <f>IFERROR(#REF!/GAMSCopen!AJ32,"")</f>
        <v/>
      </c>
      <c r="AL32" s="40" t="str">
        <f>IFERROR(#REF!/GAMSCopen!AK32,"")</f>
        <v/>
      </c>
      <c r="AM32" s="40" t="str">
        <f>IFERROR(#REF!/GAMSCopen!AL32,"")</f>
        <v/>
      </c>
      <c r="AN32" s="40" t="str">
        <f>IFERROR(#REF!/GAMSCopen!AM32,"")</f>
        <v/>
      </c>
      <c r="AO32" s="40" t="str">
        <f>IFERROR(#REF!/GAMSCopen!AN32,"")</f>
        <v/>
      </c>
      <c r="AP32" s="40" t="str">
        <f>IFERROR(#REF!/GAMSCopen!AO32,"")</f>
        <v/>
      </c>
      <c r="AQ32" s="40" t="str">
        <f>IFERROR(#REF!/GAMSCopen!AP32,"")</f>
        <v/>
      </c>
      <c r="AR32" s="40" t="str">
        <f>IFERROR(#REF!/GAMSCopen!AQ32,"")</f>
        <v/>
      </c>
      <c r="AS32" s="40" t="str">
        <f>IFERROR(#REF!/GAMSCopen!AR32,"")</f>
        <v/>
      </c>
      <c r="AT32" s="40" t="str">
        <f>IFERROR(#REF!/GAMSCopen!AS32,"")</f>
        <v/>
      </c>
      <c r="AU32" s="40" t="str">
        <f>IFERROR(#REF!/GAMSCopen!AT32,"")</f>
        <v/>
      </c>
      <c r="AV32" s="40" t="str">
        <f>IFERROR(#REF!/GAMSCopen!AU32,"")</f>
        <v/>
      </c>
      <c r="AW32" s="40" t="str">
        <f>IFERROR(#REF!/GAMSCopen!AV32,"")</f>
        <v/>
      </c>
      <c r="AX32" s="40" t="str">
        <f>IFERROR(#REF!/GAMSCopen!AW32,"")</f>
        <v/>
      </c>
      <c r="AY32" s="40" t="str">
        <f>IFERROR(#REF!/GAMSCopen!AX32,"")</f>
        <v/>
      </c>
      <c r="AZ32" s="40" t="str">
        <f>IFERROR(#REF!/GAMSCopen!AY32,"")</f>
        <v/>
      </c>
      <c r="BA32" s="40" t="str">
        <f>IFERROR(#REF!/GAMSCopen!AZ32,"")</f>
        <v/>
      </c>
      <c r="BB32" s="40" t="str">
        <f>IFERROR(#REF!/GAMSCopen!BA32,"")</f>
        <v/>
      </c>
      <c r="BC32" s="40" t="str">
        <f>IFERROR(#REF!/GAMSCopen!BB32,"")</f>
        <v/>
      </c>
      <c r="BD32" s="40" t="str">
        <f>IFERROR(#REF!/GAMSCopen!BC32,"")</f>
        <v/>
      </c>
      <c r="BE32" s="40" t="str">
        <f>IFERROR(#REF!/GAMSCopen!BD32,"")</f>
        <v/>
      </c>
      <c r="BF32" s="40" t="str">
        <f>IFERROR(#REF!/GAMSCopen!BE32,"")</f>
        <v/>
      </c>
      <c r="BG32" s="40" t="str">
        <f>IFERROR(#REF!/GAMSCopen!BF32,"")</f>
        <v/>
      </c>
      <c r="BH32" s="40" t="str">
        <f>IFERROR(#REF!/GAMSCopen!BG32,"")</f>
        <v/>
      </c>
      <c r="BI32" s="40" t="str">
        <f>IFERROR(#REF!/GAMSCopen!BH32,"")</f>
        <v/>
      </c>
      <c r="BJ32" s="40" t="str">
        <f>IFERROR(#REF!/GAMSCopen!BI32,"")</f>
        <v/>
      </c>
    </row>
    <row r="33" spans="1:62" x14ac:dyDescent="0.1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IFERROR(#REF!/GAMSCopen!B33,"")</f>
        <v/>
      </c>
      <c r="D33" s="40" t="str">
        <f>IFERROR(#REF!/GAMSCopen!C33,"")</f>
        <v/>
      </c>
      <c r="E33" s="40" t="str">
        <f>IFERROR(#REF!/GAMSCopen!D33,"")</f>
        <v/>
      </c>
      <c r="F33" s="40" t="str">
        <f>IFERROR(#REF!/GAMSCopen!E33,"")</f>
        <v/>
      </c>
      <c r="G33" s="40" t="str">
        <f>IFERROR(#REF!/GAMSCopen!F33,"")</f>
        <v/>
      </c>
      <c r="H33" s="40" t="str">
        <f>IFERROR(#REF!/GAMSCopen!G33,"")</f>
        <v/>
      </c>
      <c r="I33" s="40" t="str">
        <f>IFERROR(#REF!/GAMSCopen!H33,"")</f>
        <v/>
      </c>
      <c r="J33" s="40" t="str">
        <f>IFERROR(#REF!/GAMSCopen!I33,"")</f>
        <v/>
      </c>
      <c r="K33" s="40" t="str">
        <f>IFERROR(#REF!/GAMSCopen!J33,"")</f>
        <v/>
      </c>
      <c r="L33" s="40" t="str">
        <f>IFERROR(#REF!/GAMSCopen!K33,"")</f>
        <v/>
      </c>
      <c r="M33" s="40" t="str">
        <f>IFERROR(#REF!/GAMSCopen!L33,"")</f>
        <v/>
      </c>
      <c r="N33" s="40" t="str">
        <f>IFERROR(#REF!/GAMSCopen!M33,"")</f>
        <v/>
      </c>
      <c r="O33" s="40" t="str">
        <f>IFERROR(#REF!/GAMSCopen!N33,"")</f>
        <v/>
      </c>
      <c r="P33" s="40" t="str">
        <f>IFERROR(#REF!/GAMSCopen!O33,"")</f>
        <v/>
      </c>
      <c r="Q33" s="40" t="str">
        <f>IFERROR(#REF!/GAMSCopen!P33,"")</f>
        <v/>
      </c>
      <c r="R33" s="40" t="str">
        <f>IFERROR(#REF!/GAMSCopen!Q33,"")</f>
        <v/>
      </c>
      <c r="S33" s="40" t="str">
        <f>IFERROR(#REF!/GAMSCopen!R33,"")</f>
        <v/>
      </c>
      <c r="T33" s="40" t="str">
        <f>IFERROR(#REF!/GAMSCopen!S33,"")</f>
        <v/>
      </c>
      <c r="U33" s="40" t="str">
        <f>IFERROR(#REF!/GAMSCopen!T33,"")</f>
        <v/>
      </c>
      <c r="V33" s="40" t="str">
        <f>IFERROR(#REF!/GAMSCopen!U33,"")</f>
        <v/>
      </c>
      <c r="W33" s="40" t="str">
        <f>IFERROR(#REF!/GAMSCopen!V33,"")</f>
        <v/>
      </c>
      <c r="X33" s="40" t="str">
        <f>IFERROR(#REF!/GAMSCopen!W33,"")</f>
        <v/>
      </c>
      <c r="Y33" s="40" t="str">
        <f>IFERROR(#REF!/GAMSCopen!X33,"")</f>
        <v/>
      </c>
      <c r="Z33" s="40" t="str">
        <f>IFERROR(#REF!/GAMSCopen!Y33,"")</f>
        <v/>
      </c>
      <c r="AA33" s="40" t="str">
        <f>IFERROR(#REF!/GAMSCopen!Z33,"")</f>
        <v/>
      </c>
      <c r="AB33" s="40" t="str">
        <f>IFERROR(#REF!/GAMSCopen!AA33,"")</f>
        <v/>
      </c>
      <c r="AC33" s="40" t="str">
        <f>IFERROR(#REF!/GAMSCopen!AB33,"")</f>
        <v/>
      </c>
      <c r="AD33" s="40" t="str">
        <f>IFERROR(#REF!/GAMSCopen!AC33,"")</f>
        <v/>
      </c>
      <c r="AE33" s="40" t="str">
        <f>IFERROR(#REF!/GAMSCopen!AD33,"")</f>
        <v/>
      </c>
      <c r="AF33" s="40" t="str">
        <f>IFERROR(#REF!/GAMSCopen!AE33,"")</f>
        <v/>
      </c>
      <c r="AG33" s="40" t="str">
        <f>IFERROR(#REF!/GAMSCopen!AF33,"")</f>
        <v/>
      </c>
      <c r="AH33" s="40" t="str">
        <f>IFERROR(#REF!/GAMSCopen!AG33,"")</f>
        <v/>
      </c>
      <c r="AI33" s="40" t="str">
        <f>IFERROR(#REF!/GAMSCopen!AH33,"")</f>
        <v/>
      </c>
      <c r="AJ33" s="40" t="str">
        <f>IFERROR(#REF!/GAMSCopen!AI33,"")</f>
        <v/>
      </c>
      <c r="AK33" s="40" t="str">
        <f>IFERROR(#REF!/GAMSCopen!AJ33,"")</f>
        <v/>
      </c>
      <c r="AL33" s="40" t="str">
        <f>IFERROR(#REF!/GAMSCopen!AK33,"")</f>
        <v/>
      </c>
      <c r="AM33" s="40" t="str">
        <f>IFERROR(#REF!/GAMSCopen!AL33,"")</f>
        <v/>
      </c>
      <c r="AN33" s="40" t="str">
        <f>IFERROR(#REF!/GAMSCopen!AM33,"")</f>
        <v/>
      </c>
      <c r="AO33" s="40" t="str">
        <f>IFERROR(#REF!/GAMSCopen!AN33,"")</f>
        <v/>
      </c>
      <c r="AP33" s="40" t="str">
        <f>IFERROR(#REF!/GAMSCopen!AO33,"")</f>
        <v/>
      </c>
      <c r="AQ33" s="40" t="str">
        <f>IFERROR(#REF!/GAMSCopen!AP33,"")</f>
        <v/>
      </c>
      <c r="AR33" s="40" t="str">
        <f>IFERROR(#REF!/GAMSCopen!AQ33,"")</f>
        <v/>
      </c>
      <c r="AS33" s="40" t="str">
        <f>IFERROR(#REF!/GAMSCopen!AR33,"")</f>
        <v/>
      </c>
      <c r="AT33" s="40" t="str">
        <f>IFERROR(#REF!/GAMSCopen!AS33,"")</f>
        <v/>
      </c>
      <c r="AU33" s="40" t="str">
        <f>IFERROR(#REF!/GAMSCopen!AT33,"")</f>
        <v/>
      </c>
      <c r="AV33" s="40" t="str">
        <f>IFERROR(#REF!/GAMSCopen!AU33,"")</f>
        <v/>
      </c>
      <c r="AW33" s="40" t="str">
        <f>IFERROR(#REF!/GAMSCopen!AV33,"")</f>
        <v/>
      </c>
      <c r="AX33" s="40" t="str">
        <f>IFERROR(#REF!/GAMSCopen!AW33,"")</f>
        <v/>
      </c>
      <c r="AY33" s="40" t="str">
        <f>IFERROR(#REF!/GAMSCopen!AX33,"")</f>
        <v/>
      </c>
      <c r="AZ33" s="40" t="str">
        <f>IFERROR(#REF!/GAMSCopen!AY33,"")</f>
        <v/>
      </c>
      <c r="BA33" s="40" t="str">
        <f>IFERROR(#REF!/GAMSCopen!AZ33,"")</f>
        <v/>
      </c>
      <c r="BB33" s="40" t="str">
        <f>IFERROR(#REF!/GAMSCopen!BA33,"")</f>
        <v/>
      </c>
      <c r="BC33" s="40" t="str">
        <f>IFERROR(#REF!/GAMSCopen!BB33,"")</f>
        <v/>
      </c>
      <c r="BD33" s="40" t="str">
        <f>IFERROR(#REF!/GAMSCopen!BC33,"")</f>
        <v/>
      </c>
      <c r="BE33" s="40" t="str">
        <f>IFERROR(#REF!/GAMSCopen!BD33,"")</f>
        <v/>
      </c>
      <c r="BF33" s="40" t="str">
        <f>IFERROR(#REF!/GAMSCopen!BE33,"")</f>
        <v/>
      </c>
      <c r="BG33" s="40" t="str">
        <f>IFERROR(#REF!/GAMSCopen!BF33,"")</f>
        <v/>
      </c>
      <c r="BH33" s="40" t="str">
        <f>IFERROR(#REF!/GAMSCopen!BG33,"")</f>
        <v/>
      </c>
      <c r="BI33" s="40" t="str">
        <f>IFERROR(#REF!/GAMSCopen!BH33,"")</f>
        <v/>
      </c>
      <c r="BJ33" s="40" t="str">
        <f>IFERROR(#REF!/GAMSCopen!BI33,"")</f>
        <v/>
      </c>
    </row>
    <row r="34" spans="1:62" x14ac:dyDescent="0.1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IFERROR(#REF!/GAMSCopen!B34,"")</f>
        <v/>
      </c>
      <c r="D34" s="40" t="str">
        <f>IFERROR(#REF!/GAMSCopen!C34,"")</f>
        <v/>
      </c>
      <c r="E34" s="40" t="str">
        <f>IFERROR(#REF!/GAMSCopen!D34,"")</f>
        <v/>
      </c>
      <c r="F34" s="40" t="str">
        <f>IFERROR(#REF!/GAMSCopen!E34,"")</f>
        <v/>
      </c>
      <c r="G34" s="40" t="str">
        <f>IFERROR(#REF!/GAMSCopen!F34,"")</f>
        <v/>
      </c>
      <c r="H34" s="40" t="str">
        <f>IFERROR(#REF!/GAMSCopen!G34,"")</f>
        <v/>
      </c>
      <c r="I34" s="40" t="str">
        <f>IFERROR(#REF!/GAMSCopen!H34,"")</f>
        <v/>
      </c>
      <c r="J34" s="40" t="str">
        <f>IFERROR(#REF!/GAMSCopen!I34,"")</f>
        <v/>
      </c>
      <c r="K34" s="40" t="str">
        <f>IFERROR(#REF!/GAMSCopen!J34,"")</f>
        <v/>
      </c>
      <c r="L34" s="40" t="str">
        <f>IFERROR(#REF!/GAMSCopen!K34,"")</f>
        <v/>
      </c>
      <c r="M34" s="40" t="str">
        <f>IFERROR(#REF!/GAMSCopen!L34,"")</f>
        <v/>
      </c>
      <c r="N34" s="40" t="str">
        <f>IFERROR(#REF!/GAMSCopen!M34,"")</f>
        <v/>
      </c>
      <c r="O34" s="40" t="str">
        <f>IFERROR(#REF!/GAMSCopen!N34,"")</f>
        <v/>
      </c>
      <c r="P34" s="40" t="str">
        <f>IFERROR(#REF!/GAMSCopen!O34,"")</f>
        <v/>
      </c>
      <c r="Q34" s="40" t="str">
        <f>IFERROR(#REF!/GAMSCopen!P34,"")</f>
        <v/>
      </c>
      <c r="R34" s="40" t="str">
        <f>IFERROR(#REF!/GAMSCopen!Q34,"")</f>
        <v/>
      </c>
      <c r="S34" s="40" t="str">
        <f>IFERROR(#REF!/GAMSCopen!R34,"")</f>
        <v/>
      </c>
      <c r="T34" s="40" t="str">
        <f>IFERROR(#REF!/GAMSCopen!S34,"")</f>
        <v/>
      </c>
      <c r="U34" s="40" t="str">
        <f>IFERROR(#REF!/GAMSCopen!T34,"")</f>
        <v/>
      </c>
      <c r="V34" s="40" t="str">
        <f>IFERROR(#REF!/GAMSCopen!U34,"")</f>
        <v/>
      </c>
      <c r="W34" s="40" t="str">
        <f>IFERROR(#REF!/GAMSCopen!V34,"")</f>
        <v/>
      </c>
      <c r="X34" s="40" t="str">
        <f>IFERROR(#REF!/GAMSCopen!W34,"")</f>
        <v/>
      </c>
      <c r="Y34" s="40" t="str">
        <f>IFERROR(#REF!/GAMSCopen!X34,"")</f>
        <v/>
      </c>
      <c r="Z34" s="40" t="str">
        <f>IFERROR(#REF!/GAMSCopen!Y34,"")</f>
        <v/>
      </c>
      <c r="AA34" s="40" t="str">
        <f>IFERROR(#REF!/GAMSCopen!Z34,"")</f>
        <v/>
      </c>
      <c r="AB34" s="40" t="str">
        <f>IFERROR(#REF!/GAMSCopen!AA34,"")</f>
        <v/>
      </c>
      <c r="AC34" s="40" t="str">
        <f>IFERROR(#REF!/GAMSCopen!AB34,"")</f>
        <v/>
      </c>
      <c r="AD34" s="40" t="str">
        <f>IFERROR(#REF!/GAMSCopen!AC34,"")</f>
        <v/>
      </c>
      <c r="AE34" s="40" t="str">
        <f>IFERROR(#REF!/GAMSCopen!AD34,"")</f>
        <v/>
      </c>
      <c r="AF34" s="40" t="str">
        <f>IFERROR(#REF!/GAMSCopen!AE34,"")</f>
        <v/>
      </c>
      <c r="AG34" s="40" t="str">
        <f>IFERROR(#REF!/GAMSCopen!AF34,"")</f>
        <v/>
      </c>
      <c r="AH34" s="40" t="str">
        <f>IFERROR(#REF!/GAMSCopen!AG34,"")</f>
        <v/>
      </c>
      <c r="AI34" s="40" t="str">
        <f>IFERROR(#REF!/GAMSCopen!AH34,"")</f>
        <v/>
      </c>
      <c r="AJ34" s="40" t="str">
        <f>IFERROR(#REF!/GAMSCopen!AI34,"")</f>
        <v/>
      </c>
      <c r="AK34" s="40" t="str">
        <f>IFERROR(#REF!/GAMSCopen!AJ34,"")</f>
        <v/>
      </c>
      <c r="AL34" s="40" t="str">
        <f>IFERROR(#REF!/GAMSCopen!AK34,"")</f>
        <v/>
      </c>
      <c r="AM34" s="40" t="str">
        <f>IFERROR(#REF!/GAMSCopen!AL34,"")</f>
        <v/>
      </c>
      <c r="AN34" s="40" t="str">
        <f>IFERROR(#REF!/GAMSCopen!AM34,"")</f>
        <v/>
      </c>
      <c r="AO34" s="40" t="str">
        <f>IFERROR(#REF!/GAMSCopen!AN34,"")</f>
        <v/>
      </c>
      <c r="AP34" s="40" t="str">
        <f>IFERROR(#REF!/GAMSCopen!AO34,"")</f>
        <v/>
      </c>
      <c r="AQ34" s="40" t="str">
        <f>IFERROR(#REF!/GAMSCopen!AP34,"")</f>
        <v/>
      </c>
      <c r="AR34" s="40" t="str">
        <f>IFERROR(#REF!/GAMSCopen!AQ34,"")</f>
        <v/>
      </c>
      <c r="AS34" s="40" t="str">
        <f>IFERROR(#REF!/GAMSCopen!AR34,"")</f>
        <v/>
      </c>
      <c r="AT34" s="40" t="str">
        <f>IFERROR(#REF!/GAMSCopen!AS34,"")</f>
        <v/>
      </c>
      <c r="AU34" s="40" t="str">
        <f>IFERROR(#REF!/GAMSCopen!AT34,"")</f>
        <v/>
      </c>
      <c r="AV34" s="40" t="str">
        <f>IFERROR(#REF!/GAMSCopen!AU34,"")</f>
        <v/>
      </c>
      <c r="AW34" s="40" t="str">
        <f>IFERROR(#REF!/GAMSCopen!AV34,"")</f>
        <v/>
      </c>
      <c r="AX34" s="40" t="str">
        <f>IFERROR(#REF!/GAMSCopen!AW34,"")</f>
        <v/>
      </c>
      <c r="AY34" s="40" t="str">
        <f>IFERROR(#REF!/GAMSCopen!AX34,"")</f>
        <v/>
      </c>
      <c r="AZ34" s="40" t="str">
        <f>IFERROR(#REF!/GAMSCopen!AY34,"")</f>
        <v/>
      </c>
      <c r="BA34" s="40" t="str">
        <f>IFERROR(#REF!/GAMSCopen!AZ34,"")</f>
        <v/>
      </c>
      <c r="BB34" s="40" t="str">
        <f>IFERROR(#REF!/GAMSCopen!BA34,"")</f>
        <v/>
      </c>
      <c r="BC34" s="40" t="str">
        <f>IFERROR(#REF!/GAMSCopen!BB34,"")</f>
        <v/>
      </c>
      <c r="BD34" s="40" t="str">
        <f>IFERROR(#REF!/GAMSCopen!BC34,"")</f>
        <v/>
      </c>
      <c r="BE34" s="40" t="str">
        <f>IFERROR(#REF!/GAMSCopen!BD34,"")</f>
        <v/>
      </c>
      <c r="BF34" s="40" t="str">
        <f>IFERROR(#REF!/GAMSCopen!BE34,"")</f>
        <v/>
      </c>
      <c r="BG34" s="40" t="str">
        <f>IFERROR(#REF!/GAMSCopen!BF34,"")</f>
        <v/>
      </c>
      <c r="BH34" s="40" t="str">
        <f>IFERROR(#REF!/GAMSCopen!BG34,"")</f>
        <v/>
      </c>
      <c r="BI34" s="40" t="str">
        <f>IFERROR(#REF!/GAMSCopen!BH34,"")</f>
        <v/>
      </c>
      <c r="BJ34" s="40" t="str">
        <f>IFERROR(#REF!/GAMSCopen!BI34,"")</f>
        <v/>
      </c>
    </row>
    <row r="35" spans="1:62" x14ac:dyDescent="0.15">
      <c r="A35" t="e">
        <f>#REF!</f>
        <v>#REF!</v>
      </c>
      <c r="B35" t="str">
        <f>GAMSbase!A35</f>
        <v>Ratio of Asymptotic to Initial Backstop Price</v>
      </c>
      <c r="C35" s="40" t="str">
        <f>IFERROR(#REF!/GAMSCopen!B35,"")</f>
        <v/>
      </c>
      <c r="D35" s="40" t="str">
        <f>IFERROR(#REF!/GAMSCopen!C35,"")</f>
        <v/>
      </c>
      <c r="E35" s="40" t="str">
        <f>IFERROR(#REF!/GAMSCopen!D35,"")</f>
        <v/>
      </c>
      <c r="F35" s="40" t="str">
        <f>IFERROR(#REF!/GAMSCopen!E35,"")</f>
        <v/>
      </c>
      <c r="G35" s="40" t="str">
        <f>IFERROR(#REF!/GAMSCopen!F35,"")</f>
        <v/>
      </c>
      <c r="H35" s="40" t="str">
        <f>IFERROR(#REF!/GAMSCopen!G35,"")</f>
        <v/>
      </c>
      <c r="I35" s="40" t="str">
        <f>IFERROR(#REF!/GAMSCopen!H35,"")</f>
        <v/>
      </c>
      <c r="J35" s="40" t="str">
        <f>IFERROR(#REF!/GAMSCopen!I35,"")</f>
        <v/>
      </c>
      <c r="K35" s="40" t="str">
        <f>IFERROR(#REF!/GAMSCopen!J35,"")</f>
        <v/>
      </c>
      <c r="L35" s="40" t="str">
        <f>IFERROR(#REF!/GAMSCopen!K35,"")</f>
        <v/>
      </c>
      <c r="M35" s="40" t="str">
        <f>IFERROR(#REF!/GAMSCopen!L35,"")</f>
        <v/>
      </c>
      <c r="N35" s="40" t="str">
        <f>IFERROR(#REF!/GAMSCopen!M35,"")</f>
        <v/>
      </c>
      <c r="O35" s="40" t="str">
        <f>IFERROR(#REF!/GAMSCopen!N35,"")</f>
        <v/>
      </c>
      <c r="P35" s="40" t="str">
        <f>IFERROR(#REF!/GAMSCopen!O35,"")</f>
        <v/>
      </c>
      <c r="Q35" s="40" t="str">
        <f>IFERROR(#REF!/GAMSCopen!P35,"")</f>
        <v/>
      </c>
      <c r="R35" s="40" t="str">
        <f>IFERROR(#REF!/GAMSCopen!Q35,"")</f>
        <v/>
      </c>
      <c r="S35" s="40" t="str">
        <f>IFERROR(#REF!/GAMSCopen!R35,"")</f>
        <v/>
      </c>
      <c r="T35" s="40" t="str">
        <f>IFERROR(#REF!/GAMSCopen!S35,"")</f>
        <v/>
      </c>
      <c r="U35" s="40" t="str">
        <f>IFERROR(#REF!/GAMSCopen!T35,"")</f>
        <v/>
      </c>
      <c r="V35" s="40" t="str">
        <f>IFERROR(#REF!/GAMSCopen!U35,"")</f>
        <v/>
      </c>
      <c r="W35" s="40" t="str">
        <f>IFERROR(#REF!/GAMSCopen!V35,"")</f>
        <v/>
      </c>
      <c r="X35" s="40" t="str">
        <f>IFERROR(#REF!/GAMSCopen!W35,"")</f>
        <v/>
      </c>
      <c r="Y35" s="40" t="str">
        <f>IFERROR(#REF!/GAMSCopen!X35,"")</f>
        <v/>
      </c>
      <c r="Z35" s="40" t="str">
        <f>IFERROR(#REF!/GAMSCopen!Y35,"")</f>
        <v/>
      </c>
      <c r="AA35" s="40" t="str">
        <f>IFERROR(#REF!/GAMSCopen!Z35,"")</f>
        <v/>
      </c>
      <c r="AB35" s="40" t="str">
        <f>IFERROR(#REF!/GAMSCopen!AA35,"")</f>
        <v/>
      </c>
      <c r="AC35" s="40" t="str">
        <f>IFERROR(#REF!/GAMSCopen!AB35,"")</f>
        <v/>
      </c>
      <c r="AD35" s="40" t="str">
        <f>IFERROR(#REF!/GAMSCopen!AC35,"")</f>
        <v/>
      </c>
      <c r="AE35" s="40" t="str">
        <f>IFERROR(#REF!/GAMSCopen!AD35,"")</f>
        <v/>
      </c>
      <c r="AF35" s="40" t="str">
        <f>IFERROR(#REF!/GAMSCopen!AE35,"")</f>
        <v/>
      </c>
      <c r="AG35" s="40" t="str">
        <f>IFERROR(#REF!/GAMSCopen!AF35,"")</f>
        <v/>
      </c>
      <c r="AH35" s="40" t="str">
        <f>IFERROR(#REF!/GAMSCopen!AG35,"")</f>
        <v/>
      </c>
      <c r="AI35" s="40" t="str">
        <f>IFERROR(#REF!/GAMSCopen!AH35,"")</f>
        <v/>
      </c>
      <c r="AJ35" s="40" t="str">
        <f>IFERROR(#REF!/GAMSCopen!AI35,"")</f>
        <v/>
      </c>
      <c r="AK35" s="40" t="str">
        <f>IFERROR(#REF!/GAMSCopen!AJ35,"")</f>
        <v/>
      </c>
      <c r="AL35" s="40" t="str">
        <f>IFERROR(#REF!/GAMSCopen!AK35,"")</f>
        <v/>
      </c>
      <c r="AM35" s="40" t="str">
        <f>IFERROR(#REF!/GAMSCopen!AL35,"")</f>
        <v/>
      </c>
      <c r="AN35" s="40" t="str">
        <f>IFERROR(#REF!/GAMSCopen!AM35,"")</f>
        <v/>
      </c>
      <c r="AO35" s="40" t="str">
        <f>IFERROR(#REF!/GAMSCopen!AN35,"")</f>
        <v/>
      </c>
      <c r="AP35" s="40" t="str">
        <f>IFERROR(#REF!/GAMSCopen!AO35,"")</f>
        <v/>
      </c>
      <c r="AQ35" s="40" t="str">
        <f>IFERROR(#REF!/GAMSCopen!AP35,"")</f>
        <v/>
      </c>
      <c r="AR35" s="40" t="str">
        <f>IFERROR(#REF!/GAMSCopen!AQ35,"")</f>
        <v/>
      </c>
      <c r="AS35" s="40" t="str">
        <f>IFERROR(#REF!/GAMSCopen!AR35,"")</f>
        <v/>
      </c>
      <c r="AT35" s="40" t="str">
        <f>IFERROR(#REF!/GAMSCopen!AS35,"")</f>
        <v/>
      </c>
      <c r="AU35" s="40" t="str">
        <f>IFERROR(#REF!/GAMSCopen!AT35,"")</f>
        <v/>
      </c>
      <c r="AV35" s="40" t="str">
        <f>IFERROR(#REF!/GAMSCopen!AU35,"")</f>
        <v/>
      </c>
      <c r="AW35" s="40" t="str">
        <f>IFERROR(#REF!/GAMSCopen!AV35,"")</f>
        <v/>
      </c>
      <c r="AX35" s="40" t="str">
        <f>IFERROR(#REF!/GAMSCopen!AW35,"")</f>
        <v/>
      </c>
      <c r="AY35" s="40" t="str">
        <f>IFERROR(#REF!/GAMSCopen!AX35,"")</f>
        <v/>
      </c>
      <c r="AZ35" s="40" t="str">
        <f>IFERROR(#REF!/GAMSCopen!AY35,"")</f>
        <v/>
      </c>
      <c r="BA35" s="40" t="str">
        <f>IFERROR(#REF!/GAMSCopen!AZ35,"")</f>
        <v/>
      </c>
      <c r="BB35" s="40" t="str">
        <f>IFERROR(#REF!/GAMSCopen!BA35,"")</f>
        <v/>
      </c>
      <c r="BC35" s="40" t="str">
        <f>IFERROR(#REF!/GAMSCopen!BB35,"")</f>
        <v/>
      </c>
      <c r="BD35" s="40" t="str">
        <f>IFERROR(#REF!/GAMSCopen!BC35,"")</f>
        <v/>
      </c>
      <c r="BE35" s="40" t="str">
        <f>IFERROR(#REF!/GAMSCopen!BD35,"")</f>
        <v/>
      </c>
      <c r="BF35" s="40" t="str">
        <f>IFERROR(#REF!/GAMSCopen!BE35,"")</f>
        <v/>
      </c>
      <c r="BG35" s="40" t="str">
        <f>IFERROR(#REF!/GAMSCopen!BF35,"")</f>
        <v/>
      </c>
      <c r="BH35" s="40" t="str">
        <f>IFERROR(#REF!/GAMSCopen!BG35,"")</f>
        <v/>
      </c>
      <c r="BI35" s="40" t="str">
        <f>IFERROR(#REF!/GAMSCopen!BH35,"")</f>
        <v/>
      </c>
      <c r="BJ35" s="40" t="str">
        <f>IFERROR(#REF!/GAMSCopen!BI35,"")</f>
        <v/>
      </c>
    </row>
    <row r="36" spans="1:62" x14ac:dyDescent="0.15">
      <c r="A36" t="e">
        <f>#REF!</f>
        <v>#REF!</v>
      </c>
      <c r="B36" t="str">
        <f>GAMSbase!A36</f>
        <v>Decline Rate of Backstop Price (per period)</v>
      </c>
      <c r="C36" s="40" t="str">
        <f>IFERROR(#REF!/GAMSCopen!B36,"")</f>
        <v/>
      </c>
      <c r="D36" s="40" t="str">
        <f>IFERROR(#REF!/GAMSCopen!C36,"")</f>
        <v/>
      </c>
      <c r="E36" s="40" t="str">
        <f>IFERROR(#REF!/GAMSCopen!D36,"")</f>
        <v/>
      </c>
      <c r="F36" s="40" t="str">
        <f>IFERROR(#REF!/GAMSCopen!E36,"")</f>
        <v/>
      </c>
      <c r="G36" s="40" t="str">
        <f>IFERROR(#REF!/GAMSCopen!F36,"")</f>
        <v/>
      </c>
      <c r="H36" s="40" t="str">
        <f>IFERROR(#REF!/GAMSCopen!G36,"")</f>
        <v/>
      </c>
      <c r="I36" s="40" t="str">
        <f>IFERROR(#REF!/GAMSCopen!H36,"")</f>
        <v/>
      </c>
      <c r="J36" s="40" t="str">
        <f>IFERROR(#REF!/GAMSCopen!I36,"")</f>
        <v/>
      </c>
      <c r="K36" s="40" t="str">
        <f>IFERROR(#REF!/GAMSCopen!J36,"")</f>
        <v/>
      </c>
      <c r="L36" s="40" t="str">
        <f>IFERROR(#REF!/GAMSCopen!K36,"")</f>
        <v/>
      </c>
      <c r="M36" s="40" t="str">
        <f>IFERROR(#REF!/GAMSCopen!L36,"")</f>
        <v/>
      </c>
      <c r="N36" s="40" t="str">
        <f>IFERROR(#REF!/GAMSCopen!M36,"")</f>
        <v/>
      </c>
      <c r="O36" s="40" t="str">
        <f>IFERROR(#REF!/GAMSCopen!N36,"")</f>
        <v/>
      </c>
      <c r="P36" s="40" t="str">
        <f>IFERROR(#REF!/GAMSCopen!O36,"")</f>
        <v/>
      </c>
      <c r="Q36" s="40" t="str">
        <f>IFERROR(#REF!/GAMSCopen!P36,"")</f>
        <v/>
      </c>
      <c r="R36" s="40" t="str">
        <f>IFERROR(#REF!/GAMSCopen!Q36,"")</f>
        <v/>
      </c>
      <c r="S36" s="40" t="str">
        <f>IFERROR(#REF!/GAMSCopen!R36,"")</f>
        <v/>
      </c>
      <c r="T36" s="40" t="str">
        <f>IFERROR(#REF!/GAMSCopen!S36,"")</f>
        <v/>
      </c>
      <c r="U36" s="40" t="str">
        <f>IFERROR(#REF!/GAMSCopen!T36,"")</f>
        <v/>
      </c>
      <c r="V36" s="40" t="str">
        <f>IFERROR(#REF!/GAMSCopen!U36,"")</f>
        <v/>
      </c>
      <c r="W36" s="40" t="str">
        <f>IFERROR(#REF!/GAMSCopen!V36,"")</f>
        <v/>
      </c>
      <c r="X36" s="40" t="str">
        <f>IFERROR(#REF!/GAMSCopen!W36,"")</f>
        <v/>
      </c>
      <c r="Y36" s="40" t="str">
        <f>IFERROR(#REF!/GAMSCopen!X36,"")</f>
        <v/>
      </c>
      <c r="Z36" s="40" t="str">
        <f>IFERROR(#REF!/GAMSCopen!Y36,"")</f>
        <v/>
      </c>
      <c r="AA36" s="40" t="str">
        <f>IFERROR(#REF!/GAMSCopen!Z36,"")</f>
        <v/>
      </c>
      <c r="AB36" s="40" t="str">
        <f>IFERROR(#REF!/GAMSCopen!AA36,"")</f>
        <v/>
      </c>
      <c r="AC36" s="40" t="str">
        <f>IFERROR(#REF!/GAMSCopen!AB36,"")</f>
        <v/>
      </c>
      <c r="AD36" s="40" t="str">
        <f>IFERROR(#REF!/GAMSCopen!AC36,"")</f>
        <v/>
      </c>
      <c r="AE36" s="40" t="str">
        <f>IFERROR(#REF!/GAMSCopen!AD36,"")</f>
        <v/>
      </c>
      <c r="AF36" s="40" t="str">
        <f>IFERROR(#REF!/GAMSCopen!AE36,"")</f>
        <v/>
      </c>
      <c r="AG36" s="40" t="str">
        <f>IFERROR(#REF!/GAMSCopen!AF36,"")</f>
        <v/>
      </c>
      <c r="AH36" s="40" t="str">
        <f>IFERROR(#REF!/GAMSCopen!AG36,"")</f>
        <v/>
      </c>
      <c r="AI36" s="40" t="str">
        <f>IFERROR(#REF!/GAMSCopen!AH36,"")</f>
        <v/>
      </c>
      <c r="AJ36" s="40" t="str">
        <f>IFERROR(#REF!/GAMSCopen!AI36,"")</f>
        <v/>
      </c>
      <c r="AK36" s="40" t="str">
        <f>IFERROR(#REF!/GAMSCopen!AJ36,"")</f>
        <v/>
      </c>
      <c r="AL36" s="40" t="str">
        <f>IFERROR(#REF!/GAMSCopen!AK36,"")</f>
        <v/>
      </c>
      <c r="AM36" s="40" t="str">
        <f>IFERROR(#REF!/GAMSCopen!AL36,"")</f>
        <v/>
      </c>
      <c r="AN36" s="40" t="str">
        <f>IFERROR(#REF!/GAMSCopen!AM36,"")</f>
        <v/>
      </c>
      <c r="AO36" s="40" t="str">
        <f>IFERROR(#REF!/GAMSCopen!AN36,"")</f>
        <v/>
      </c>
      <c r="AP36" s="40" t="str">
        <f>IFERROR(#REF!/GAMSCopen!AO36,"")</f>
        <v/>
      </c>
      <c r="AQ36" s="40" t="str">
        <f>IFERROR(#REF!/GAMSCopen!AP36,"")</f>
        <v/>
      </c>
      <c r="AR36" s="40" t="str">
        <f>IFERROR(#REF!/GAMSCopen!AQ36,"")</f>
        <v/>
      </c>
      <c r="AS36" s="40" t="str">
        <f>IFERROR(#REF!/GAMSCopen!AR36,"")</f>
        <v/>
      </c>
      <c r="AT36" s="40" t="str">
        <f>IFERROR(#REF!/GAMSCopen!AS36,"")</f>
        <v/>
      </c>
      <c r="AU36" s="40" t="str">
        <f>IFERROR(#REF!/GAMSCopen!AT36,"")</f>
        <v/>
      </c>
      <c r="AV36" s="40" t="str">
        <f>IFERROR(#REF!/GAMSCopen!AU36,"")</f>
        <v/>
      </c>
      <c r="AW36" s="40" t="str">
        <f>IFERROR(#REF!/GAMSCopen!AV36,"")</f>
        <v/>
      </c>
      <c r="AX36" s="40" t="str">
        <f>IFERROR(#REF!/GAMSCopen!AW36,"")</f>
        <v/>
      </c>
      <c r="AY36" s="40" t="str">
        <f>IFERROR(#REF!/GAMSCopen!AX36,"")</f>
        <v/>
      </c>
      <c r="AZ36" s="40" t="str">
        <f>IFERROR(#REF!/GAMSCopen!AY36,"")</f>
        <v/>
      </c>
      <c r="BA36" s="40" t="str">
        <f>IFERROR(#REF!/GAMSCopen!AZ36,"")</f>
        <v/>
      </c>
      <c r="BB36" s="40" t="str">
        <f>IFERROR(#REF!/GAMSCopen!BA36,"")</f>
        <v/>
      </c>
      <c r="BC36" s="40" t="str">
        <f>IFERROR(#REF!/GAMSCopen!BB36,"")</f>
        <v/>
      </c>
      <c r="BD36" s="40" t="str">
        <f>IFERROR(#REF!/GAMSCopen!BC36,"")</f>
        <v/>
      </c>
      <c r="BE36" s="40" t="str">
        <f>IFERROR(#REF!/GAMSCopen!BD36,"")</f>
        <v/>
      </c>
      <c r="BF36" s="40" t="str">
        <f>IFERROR(#REF!/GAMSCopen!BE36,"")</f>
        <v/>
      </c>
      <c r="BG36" s="40" t="str">
        <f>IFERROR(#REF!/GAMSCopen!BF36,"")</f>
        <v/>
      </c>
      <c r="BH36" s="40" t="str">
        <f>IFERROR(#REF!/GAMSCopen!BG36,"")</f>
        <v/>
      </c>
      <c r="BI36" s="40" t="str">
        <f>IFERROR(#REF!/GAMSCopen!BH36,"")</f>
        <v/>
      </c>
      <c r="BJ36" s="40" t="str">
        <f>IFERROR(#REF!/GAMSCopen!BI36,"")</f>
        <v/>
      </c>
    </row>
    <row r="37" spans="1:62" x14ac:dyDescent="0.15">
      <c r="A37" t="e">
        <f>#REF!</f>
        <v>#REF!</v>
      </c>
      <c r="B37" t="str">
        <f>GAMSbase!A37</f>
        <v>Upper limit of Control Rate</v>
      </c>
      <c r="C37" s="40" t="str">
        <f>IFERROR(#REF!/GAMSCopen!B37,"")</f>
        <v/>
      </c>
      <c r="D37" s="40" t="str">
        <f>IFERROR(#REF!/GAMSCopen!C37,"")</f>
        <v/>
      </c>
      <c r="E37" s="40" t="str">
        <f>IFERROR(#REF!/GAMSCopen!D37,"")</f>
        <v/>
      </c>
      <c r="F37" s="40" t="str">
        <f>IFERROR(#REF!/GAMSCopen!E37,"")</f>
        <v/>
      </c>
      <c r="G37" s="40" t="str">
        <f>IFERROR(#REF!/GAMSCopen!F37,"")</f>
        <v/>
      </c>
      <c r="H37" s="40" t="str">
        <f>IFERROR(#REF!/GAMSCopen!G37,"")</f>
        <v/>
      </c>
      <c r="I37" s="40" t="str">
        <f>IFERROR(#REF!/GAMSCopen!H37,"")</f>
        <v/>
      </c>
      <c r="J37" s="40" t="str">
        <f>IFERROR(#REF!/GAMSCopen!I37,"")</f>
        <v/>
      </c>
      <c r="K37" s="40" t="str">
        <f>IFERROR(#REF!/GAMSCopen!J37,"")</f>
        <v/>
      </c>
      <c r="L37" s="40" t="str">
        <f>IFERROR(#REF!/GAMSCopen!K37,"")</f>
        <v/>
      </c>
      <c r="M37" s="40" t="str">
        <f>IFERROR(#REF!/GAMSCopen!L37,"")</f>
        <v/>
      </c>
      <c r="N37" s="40" t="str">
        <f>IFERROR(#REF!/GAMSCopen!M37,"")</f>
        <v/>
      </c>
      <c r="O37" s="40" t="str">
        <f>IFERROR(#REF!/GAMSCopen!N37,"")</f>
        <v/>
      </c>
      <c r="P37" s="40" t="str">
        <f>IFERROR(#REF!/GAMSCopen!O37,"")</f>
        <v/>
      </c>
      <c r="Q37" s="40" t="str">
        <f>IFERROR(#REF!/GAMSCopen!P37,"")</f>
        <v/>
      </c>
      <c r="R37" s="40" t="str">
        <f>IFERROR(#REF!/GAMSCopen!Q37,"")</f>
        <v/>
      </c>
      <c r="S37" s="40" t="str">
        <f>IFERROR(#REF!/GAMSCopen!R37,"")</f>
        <v/>
      </c>
      <c r="T37" s="40" t="str">
        <f>IFERROR(#REF!/GAMSCopen!S37,"")</f>
        <v/>
      </c>
      <c r="U37" s="40" t="str">
        <f>IFERROR(#REF!/GAMSCopen!T37,"")</f>
        <v/>
      </c>
      <c r="V37" s="40" t="str">
        <f>IFERROR(#REF!/GAMSCopen!U37,"")</f>
        <v/>
      </c>
      <c r="W37" s="40" t="str">
        <f>IFERROR(#REF!/GAMSCopen!V37,"")</f>
        <v/>
      </c>
      <c r="X37" s="40" t="str">
        <f>IFERROR(#REF!/GAMSCopen!W37,"")</f>
        <v/>
      </c>
      <c r="Y37" s="40" t="str">
        <f>IFERROR(#REF!/GAMSCopen!X37,"")</f>
        <v/>
      </c>
      <c r="Z37" s="40" t="str">
        <f>IFERROR(#REF!/GAMSCopen!Y37,"")</f>
        <v/>
      </c>
      <c r="AA37" s="40" t="str">
        <f>IFERROR(#REF!/GAMSCopen!Z37,"")</f>
        <v/>
      </c>
      <c r="AB37" s="40" t="str">
        <f>IFERROR(#REF!/GAMSCopen!AA37,"")</f>
        <v/>
      </c>
      <c r="AC37" s="40" t="str">
        <f>IFERROR(#REF!/GAMSCopen!AB37,"")</f>
        <v/>
      </c>
      <c r="AD37" s="40" t="str">
        <f>IFERROR(#REF!/GAMSCopen!AC37,"")</f>
        <v/>
      </c>
      <c r="AE37" s="40" t="str">
        <f>IFERROR(#REF!/GAMSCopen!AD37,"")</f>
        <v/>
      </c>
      <c r="AF37" s="40" t="str">
        <f>IFERROR(#REF!/GAMSCopen!AE37,"")</f>
        <v/>
      </c>
      <c r="AG37" s="40" t="str">
        <f>IFERROR(#REF!/GAMSCopen!AF37,"")</f>
        <v/>
      </c>
      <c r="AH37" s="40" t="str">
        <f>IFERROR(#REF!/GAMSCopen!AG37,"")</f>
        <v/>
      </c>
      <c r="AI37" s="40" t="str">
        <f>IFERROR(#REF!/GAMSCopen!AH37,"")</f>
        <v/>
      </c>
      <c r="AJ37" s="40" t="str">
        <f>IFERROR(#REF!/GAMSCopen!AI37,"")</f>
        <v/>
      </c>
      <c r="AK37" s="40" t="str">
        <f>IFERROR(#REF!/GAMSCopen!AJ37,"")</f>
        <v/>
      </c>
      <c r="AL37" s="40" t="str">
        <f>IFERROR(#REF!/GAMSCopen!AK37,"")</f>
        <v/>
      </c>
      <c r="AM37" s="40" t="str">
        <f>IFERROR(#REF!/GAMSCopen!AL37,"")</f>
        <v/>
      </c>
      <c r="AN37" s="40" t="str">
        <f>IFERROR(#REF!/GAMSCopen!AM37,"")</f>
        <v/>
      </c>
      <c r="AO37" s="40" t="str">
        <f>IFERROR(#REF!/GAMSCopen!AN37,"")</f>
        <v/>
      </c>
      <c r="AP37" s="40" t="str">
        <f>IFERROR(#REF!/GAMSCopen!AO37,"")</f>
        <v/>
      </c>
      <c r="AQ37" s="40" t="str">
        <f>IFERROR(#REF!/GAMSCopen!AP37,"")</f>
        <v/>
      </c>
      <c r="AR37" s="40" t="str">
        <f>IFERROR(#REF!/GAMSCopen!AQ37,"")</f>
        <v/>
      </c>
      <c r="AS37" s="40" t="str">
        <f>IFERROR(#REF!/GAMSCopen!AR37,"")</f>
        <v/>
      </c>
      <c r="AT37" s="40" t="str">
        <f>IFERROR(#REF!/GAMSCopen!AS37,"")</f>
        <v/>
      </c>
      <c r="AU37" s="40" t="str">
        <f>IFERROR(#REF!/GAMSCopen!AT37,"")</f>
        <v/>
      </c>
      <c r="AV37" s="40" t="str">
        <f>IFERROR(#REF!/GAMSCopen!AU37,"")</f>
        <v/>
      </c>
      <c r="AW37" s="40" t="str">
        <f>IFERROR(#REF!/GAMSCopen!AV37,"")</f>
        <v/>
      </c>
      <c r="AX37" s="40" t="str">
        <f>IFERROR(#REF!/GAMSCopen!AW37,"")</f>
        <v/>
      </c>
      <c r="AY37" s="40" t="str">
        <f>IFERROR(#REF!/GAMSCopen!AX37,"")</f>
        <v/>
      </c>
      <c r="AZ37" s="40" t="str">
        <f>IFERROR(#REF!/GAMSCopen!AY37,"")</f>
        <v/>
      </c>
      <c r="BA37" s="40" t="str">
        <f>IFERROR(#REF!/GAMSCopen!AZ37,"")</f>
        <v/>
      </c>
      <c r="BB37" s="40" t="str">
        <f>IFERROR(#REF!/GAMSCopen!BA37,"")</f>
        <v/>
      </c>
      <c r="BC37" s="40" t="str">
        <f>IFERROR(#REF!/GAMSCopen!BB37,"")</f>
        <v/>
      </c>
      <c r="BD37" s="40" t="str">
        <f>IFERROR(#REF!/GAMSCopen!BC37,"")</f>
        <v/>
      </c>
      <c r="BE37" s="40" t="str">
        <f>IFERROR(#REF!/GAMSCopen!BD37,"")</f>
        <v/>
      </c>
      <c r="BF37" s="40" t="str">
        <f>IFERROR(#REF!/GAMSCopen!BE37,"")</f>
        <v/>
      </c>
      <c r="BG37" s="40" t="str">
        <f>IFERROR(#REF!/GAMSCopen!BF37,"")</f>
        <v/>
      </c>
      <c r="BH37" s="40" t="str">
        <f>IFERROR(#REF!/GAMSCopen!BG37,"")</f>
        <v/>
      </c>
      <c r="BI37" s="40" t="str">
        <f>IFERROR(#REF!/GAMSCopen!BH37,"")</f>
        <v/>
      </c>
      <c r="BJ37" s="40" t="str">
        <f>IFERROR(#REF!/GAMSCopen!BI37,"")</f>
        <v/>
      </c>
    </row>
    <row r="38" spans="1:62" x14ac:dyDescent="0.1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IFERROR(#REF!/GAMSCopen!B38,"")</f>
        <v/>
      </c>
      <c r="D38" s="40" t="str">
        <f>IFERROR(#REF!/GAMSCopen!C38,"")</f>
        <v/>
      </c>
      <c r="E38" s="40" t="str">
        <f>IFERROR(#REF!/GAMSCopen!D38,"")</f>
        <v/>
      </c>
      <c r="F38" s="40" t="str">
        <f>IFERROR(#REF!/GAMSCopen!E38,"")</f>
        <v/>
      </c>
      <c r="G38" s="40" t="str">
        <f>IFERROR(#REF!/GAMSCopen!F38,"")</f>
        <v/>
      </c>
      <c r="H38" s="40" t="str">
        <f>IFERROR(#REF!/GAMSCopen!G38,"")</f>
        <v/>
      </c>
      <c r="I38" s="40" t="str">
        <f>IFERROR(#REF!/GAMSCopen!H38,"")</f>
        <v/>
      </c>
      <c r="J38" s="40" t="str">
        <f>IFERROR(#REF!/GAMSCopen!I38,"")</f>
        <v/>
      </c>
      <c r="K38" s="40" t="str">
        <f>IFERROR(#REF!/GAMSCopen!J38,"")</f>
        <v/>
      </c>
      <c r="L38" s="40" t="str">
        <f>IFERROR(#REF!/GAMSCopen!K38,"")</f>
        <v/>
      </c>
      <c r="M38" s="40" t="str">
        <f>IFERROR(#REF!/GAMSCopen!L38,"")</f>
        <v/>
      </c>
      <c r="N38" s="40" t="str">
        <f>IFERROR(#REF!/GAMSCopen!M38,"")</f>
        <v/>
      </c>
      <c r="O38" s="40" t="str">
        <f>IFERROR(#REF!/GAMSCopen!N38,"")</f>
        <v/>
      </c>
      <c r="P38" s="40" t="str">
        <f>IFERROR(#REF!/GAMSCopen!O38,"")</f>
        <v/>
      </c>
      <c r="Q38" s="40" t="str">
        <f>IFERROR(#REF!/GAMSCopen!P38,"")</f>
        <v/>
      </c>
      <c r="R38" s="40" t="str">
        <f>IFERROR(#REF!/GAMSCopen!Q38,"")</f>
        <v/>
      </c>
      <c r="S38" s="40" t="str">
        <f>IFERROR(#REF!/GAMSCopen!R38,"")</f>
        <v/>
      </c>
      <c r="T38" s="40" t="str">
        <f>IFERROR(#REF!/GAMSCopen!S38,"")</f>
        <v/>
      </c>
      <c r="U38" s="40" t="str">
        <f>IFERROR(#REF!/GAMSCopen!T38,"")</f>
        <v/>
      </c>
      <c r="V38" s="40" t="str">
        <f>IFERROR(#REF!/GAMSCopen!U38,"")</f>
        <v/>
      </c>
      <c r="W38" s="40" t="str">
        <f>IFERROR(#REF!/GAMSCopen!V38,"")</f>
        <v/>
      </c>
      <c r="X38" s="40" t="str">
        <f>IFERROR(#REF!/GAMSCopen!W38,"")</f>
        <v/>
      </c>
      <c r="Y38" s="40" t="str">
        <f>IFERROR(#REF!/GAMSCopen!X38,"")</f>
        <v/>
      </c>
      <c r="Z38" s="40" t="str">
        <f>IFERROR(#REF!/GAMSCopen!Y38,"")</f>
        <v/>
      </c>
      <c r="AA38" s="40" t="str">
        <f>IFERROR(#REF!/GAMSCopen!Z38,"")</f>
        <v/>
      </c>
      <c r="AB38" s="40" t="str">
        <f>IFERROR(#REF!/GAMSCopen!AA38,"")</f>
        <v/>
      </c>
      <c r="AC38" s="40" t="str">
        <f>IFERROR(#REF!/GAMSCopen!AB38,"")</f>
        <v/>
      </c>
      <c r="AD38" s="40" t="str">
        <f>IFERROR(#REF!/GAMSCopen!AC38,"")</f>
        <v/>
      </c>
      <c r="AE38" s="40" t="str">
        <f>IFERROR(#REF!/GAMSCopen!AD38,"")</f>
        <v/>
      </c>
      <c r="AF38" s="40" t="str">
        <f>IFERROR(#REF!/GAMSCopen!AE38,"")</f>
        <v/>
      </c>
      <c r="AG38" s="40" t="str">
        <f>IFERROR(#REF!/GAMSCopen!AF38,"")</f>
        <v/>
      </c>
      <c r="AH38" s="40" t="str">
        <f>IFERROR(#REF!/GAMSCopen!AG38,"")</f>
        <v/>
      </c>
      <c r="AI38" s="40" t="str">
        <f>IFERROR(#REF!/GAMSCopen!AH38,"")</f>
        <v/>
      </c>
      <c r="AJ38" s="40" t="str">
        <f>IFERROR(#REF!/GAMSCopen!AI38,"")</f>
        <v/>
      </c>
      <c r="AK38" s="40" t="str">
        <f>IFERROR(#REF!/GAMSCopen!AJ38,"")</f>
        <v/>
      </c>
      <c r="AL38" s="40" t="str">
        <f>IFERROR(#REF!/GAMSCopen!AK38,"")</f>
        <v/>
      </c>
      <c r="AM38" s="40" t="str">
        <f>IFERROR(#REF!/GAMSCopen!AL38,"")</f>
        <v/>
      </c>
      <c r="AN38" s="40" t="str">
        <f>IFERROR(#REF!/GAMSCopen!AM38,"")</f>
        <v/>
      </c>
      <c r="AO38" s="40" t="str">
        <f>IFERROR(#REF!/GAMSCopen!AN38,"")</f>
        <v/>
      </c>
      <c r="AP38" s="40" t="str">
        <f>IFERROR(#REF!/GAMSCopen!AO38,"")</f>
        <v/>
      </c>
      <c r="AQ38" s="40" t="str">
        <f>IFERROR(#REF!/GAMSCopen!AP38,"")</f>
        <v/>
      </c>
      <c r="AR38" s="40" t="str">
        <f>IFERROR(#REF!/GAMSCopen!AQ38,"")</f>
        <v/>
      </c>
      <c r="AS38" s="40" t="str">
        <f>IFERROR(#REF!/GAMSCopen!AR38,"")</f>
        <v/>
      </c>
      <c r="AT38" s="40" t="str">
        <f>IFERROR(#REF!/GAMSCopen!AS38,"")</f>
        <v/>
      </c>
      <c r="AU38" s="40" t="str">
        <f>IFERROR(#REF!/GAMSCopen!AT38,"")</f>
        <v/>
      </c>
      <c r="AV38" s="40" t="str">
        <f>IFERROR(#REF!/GAMSCopen!AU38,"")</f>
        <v/>
      </c>
      <c r="AW38" s="40" t="str">
        <f>IFERROR(#REF!/GAMSCopen!AV38,"")</f>
        <v/>
      </c>
      <c r="AX38" s="40" t="str">
        <f>IFERROR(#REF!/GAMSCopen!AW38,"")</f>
        <v/>
      </c>
      <c r="AY38" s="40" t="str">
        <f>IFERROR(#REF!/GAMSCopen!AX38,"")</f>
        <v/>
      </c>
      <c r="AZ38" s="40" t="str">
        <f>IFERROR(#REF!/GAMSCopen!AY38,"")</f>
        <v/>
      </c>
      <c r="BA38" s="40" t="str">
        <f>IFERROR(#REF!/GAMSCopen!AZ38,"")</f>
        <v/>
      </c>
      <c r="BB38" s="40" t="str">
        <f>IFERROR(#REF!/GAMSCopen!BA38,"")</f>
        <v/>
      </c>
      <c r="BC38" s="40" t="str">
        <f>IFERROR(#REF!/GAMSCopen!BB38,"")</f>
        <v/>
      </c>
      <c r="BD38" s="40" t="str">
        <f>IFERROR(#REF!/GAMSCopen!BC38,"")</f>
        <v/>
      </c>
      <c r="BE38" s="40" t="str">
        <f>IFERROR(#REF!/GAMSCopen!BD38,"")</f>
        <v/>
      </c>
      <c r="BF38" s="40" t="str">
        <f>IFERROR(#REF!/GAMSCopen!BE38,"")</f>
        <v/>
      </c>
      <c r="BG38" s="40" t="str">
        <f>IFERROR(#REF!/GAMSCopen!BF38,"")</f>
        <v/>
      </c>
      <c r="BH38" s="40" t="str">
        <f>IFERROR(#REF!/GAMSCopen!BG38,"")</f>
        <v/>
      </c>
      <c r="BI38" s="40" t="str">
        <f>IFERROR(#REF!/GAMSCopen!BH38,"")</f>
        <v/>
      </c>
      <c r="BJ38" s="40" t="str">
        <f>IFERROR(#REF!/GAMSCopen!BI38,"")</f>
        <v/>
      </c>
    </row>
    <row r="39" spans="1:62" x14ac:dyDescent="0.15">
      <c r="A39" t="e">
        <f>#REF!</f>
        <v>#REF!</v>
      </c>
      <c r="B39" t="str">
        <f>GAMSbase!A39</f>
        <v>Exponent of control cost function</v>
      </c>
      <c r="C39" s="40" t="str">
        <f>IFERROR(#REF!/GAMSCopen!B39,"")</f>
        <v/>
      </c>
      <c r="D39" s="40" t="str">
        <f>IFERROR(#REF!/GAMSCopen!C39,"")</f>
        <v/>
      </c>
      <c r="E39" s="40" t="str">
        <f>IFERROR(#REF!/GAMSCopen!D39,"")</f>
        <v/>
      </c>
      <c r="F39" s="40" t="str">
        <f>IFERROR(#REF!/GAMSCopen!E39,"")</f>
        <v/>
      </c>
      <c r="G39" s="40" t="str">
        <f>IFERROR(#REF!/GAMSCopen!F39,"")</f>
        <v/>
      </c>
      <c r="H39" s="40" t="str">
        <f>IFERROR(#REF!/GAMSCopen!G39,"")</f>
        <v/>
      </c>
      <c r="I39" s="40" t="str">
        <f>IFERROR(#REF!/GAMSCopen!H39,"")</f>
        <v/>
      </c>
      <c r="J39" s="40" t="str">
        <f>IFERROR(#REF!/GAMSCopen!I39,"")</f>
        <v/>
      </c>
      <c r="K39" s="40" t="str">
        <f>IFERROR(#REF!/GAMSCopen!J39,"")</f>
        <v/>
      </c>
      <c r="L39" s="40" t="str">
        <f>IFERROR(#REF!/GAMSCopen!K39,"")</f>
        <v/>
      </c>
      <c r="M39" s="40" t="str">
        <f>IFERROR(#REF!/GAMSCopen!L39,"")</f>
        <v/>
      </c>
      <c r="N39" s="40" t="str">
        <f>IFERROR(#REF!/GAMSCopen!M39,"")</f>
        <v/>
      </c>
      <c r="O39" s="40" t="str">
        <f>IFERROR(#REF!/GAMSCopen!N39,"")</f>
        <v/>
      </c>
      <c r="P39" s="40" t="str">
        <f>IFERROR(#REF!/GAMSCopen!O39,"")</f>
        <v/>
      </c>
      <c r="Q39" s="40" t="str">
        <f>IFERROR(#REF!/GAMSCopen!P39,"")</f>
        <v/>
      </c>
      <c r="R39" s="40" t="str">
        <f>IFERROR(#REF!/GAMSCopen!Q39,"")</f>
        <v/>
      </c>
      <c r="S39" s="40" t="str">
        <f>IFERROR(#REF!/GAMSCopen!R39,"")</f>
        <v/>
      </c>
      <c r="T39" s="40" t="str">
        <f>IFERROR(#REF!/GAMSCopen!S39,"")</f>
        <v/>
      </c>
      <c r="U39" s="40" t="str">
        <f>IFERROR(#REF!/GAMSCopen!T39,"")</f>
        <v/>
      </c>
      <c r="V39" s="40" t="str">
        <f>IFERROR(#REF!/GAMSCopen!U39,"")</f>
        <v/>
      </c>
      <c r="W39" s="40" t="str">
        <f>IFERROR(#REF!/GAMSCopen!V39,"")</f>
        <v/>
      </c>
      <c r="X39" s="40" t="str">
        <f>IFERROR(#REF!/GAMSCopen!W39,"")</f>
        <v/>
      </c>
      <c r="Y39" s="40" t="str">
        <f>IFERROR(#REF!/GAMSCopen!X39,"")</f>
        <v/>
      </c>
      <c r="Z39" s="40" t="str">
        <f>IFERROR(#REF!/GAMSCopen!Y39,"")</f>
        <v/>
      </c>
      <c r="AA39" s="40" t="str">
        <f>IFERROR(#REF!/GAMSCopen!Z39,"")</f>
        <v/>
      </c>
      <c r="AB39" s="40" t="str">
        <f>IFERROR(#REF!/GAMSCopen!AA39,"")</f>
        <v/>
      </c>
      <c r="AC39" s="40" t="str">
        <f>IFERROR(#REF!/GAMSCopen!AB39,"")</f>
        <v/>
      </c>
      <c r="AD39" s="40" t="str">
        <f>IFERROR(#REF!/GAMSCopen!AC39,"")</f>
        <v/>
      </c>
      <c r="AE39" s="40" t="str">
        <f>IFERROR(#REF!/GAMSCopen!AD39,"")</f>
        <v/>
      </c>
      <c r="AF39" s="40" t="str">
        <f>IFERROR(#REF!/GAMSCopen!AE39,"")</f>
        <v/>
      </c>
      <c r="AG39" s="40" t="str">
        <f>IFERROR(#REF!/GAMSCopen!AF39,"")</f>
        <v/>
      </c>
      <c r="AH39" s="40" t="str">
        <f>IFERROR(#REF!/GAMSCopen!AG39,"")</f>
        <v/>
      </c>
      <c r="AI39" s="40" t="str">
        <f>IFERROR(#REF!/GAMSCopen!AH39,"")</f>
        <v/>
      </c>
      <c r="AJ39" s="40" t="str">
        <f>IFERROR(#REF!/GAMSCopen!AI39,"")</f>
        <v/>
      </c>
      <c r="AK39" s="40" t="str">
        <f>IFERROR(#REF!/GAMSCopen!AJ39,"")</f>
        <v/>
      </c>
      <c r="AL39" s="40" t="str">
        <f>IFERROR(#REF!/GAMSCopen!AK39,"")</f>
        <v/>
      </c>
      <c r="AM39" s="40" t="str">
        <f>IFERROR(#REF!/GAMSCopen!AL39,"")</f>
        <v/>
      </c>
      <c r="AN39" s="40" t="str">
        <f>IFERROR(#REF!/GAMSCopen!AM39,"")</f>
        <v/>
      </c>
      <c r="AO39" s="40" t="str">
        <f>IFERROR(#REF!/GAMSCopen!AN39,"")</f>
        <v/>
      </c>
      <c r="AP39" s="40" t="str">
        <f>IFERROR(#REF!/GAMSCopen!AO39,"")</f>
        <v/>
      </c>
      <c r="AQ39" s="40" t="str">
        <f>IFERROR(#REF!/GAMSCopen!AP39,"")</f>
        <v/>
      </c>
      <c r="AR39" s="40" t="str">
        <f>IFERROR(#REF!/GAMSCopen!AQ39,"")</f>
        <v/>
      </c>
      <c r="AS39" s="40" t="str">
        <f>IFERROR(#REF!/GAMSCopen!AR39,"")</f>
        <v/>
      </c>
      <c r="AT39" s="40" t="str">
        <f>IFERROR(#REF!/GAMSCopen!AS39,"")</f>
        <v/>
      </c>
      <c r="AU39" s="40" t="str">
        <f>IFERROR(#REF!/GAMSCopen!AT39,"")</f>
        <v/>
      </c>
      <c r="AV39" s="40" t="str">
        <f>IFERROR(#REF!/GAMSCopen!AU39,"")</f>
        <v/>
      </c>
      <c r="AW39" s="40" t="str">
        <f>IFERROR(#REF!/GAMSCopen!AV39,"")</f>
        <v/>
      </c>
      <c r="AX39" s="40" t="str">
        <f>IFERROR(#REF!/GAMSCopen!AW39,"")</f>
        <v/>
      </c>
      <c r="AY39" s="40" t="str">
        <f>IFERROR(#REF!/GAMSCopen!AX39,"")</f>
        <v/>
      </c>
      <c r="AZ39" s="40" t="str">
        <f>IFERROR(#REF!/GAMSCopen!AY39,"")</f>
        <v/>
      </c>
      <c r="BA39" s="40" t="str">
        <f>IFERROR(#REF!/GAMSCopen!AZ39,"")</f>
        <v/>
      </c>
      <c r="BB39" s="40" t="str">
        <f>IFERROR(#REF!/GAMSCopen!BA39,"")</f>
        <v/>
      </c>
      <c r="BC39" s="40" t="str">
        <f>IFERROR(#REF!/GAMSCopen!BB39,"")</f>
        <v/>
      </c>
      <c r="BD39" s="40" t="str">
        <f>IFERROR(#REF!/GAMSCopen!BC39,"")</f>
        <v/>
      </c>
      <c r="BE39" s="40" t="str">
        <f>IFERROR(#REF!/GAMSCopen!BD39,"")</f>
        <v/>
      </c>
      <c r="BF39" s="40" t="str">
        <f>IFERROR(#REF!/GAMSCopen!BE39,"")</f>
        <v/>
      </c>
      <c r="BG39" s="40" t="str">
        <f>IFERROR(#REF!/GAMSCopen!BF39,"")</f>
        <v/>
      </c>
      <c r="BH39" s="40" t="str">
        <f>IFERROR(#REF!/GAMSCopen!BG39,"")</f>
        <v/>
      </c>
      <c r="BI39" s="40" t="str">
        <f>IFERROR(#REF!/GAMSCopen!BH39,"")</f>
        <v/>
      </c>
      <c r="BJ39" s="40" t="str">
        <f>IFERROR(#REF!/GAMSCopen!BI39,"")</f>
        <v/>
      </c>
    </row>
    <row r="40" spans="1:62" x14ac:dyDescent="0.15">
      <c r="A40" t="e">
        <f>#REF!</f>
        <v>#REF!</v>
      </c>
      <c r="B40" t="str">
        <f>GAMSbase!A40</f>
        <v>* EMISSIONS</v>
      </c>
      <c r="C40" s="40" t="str">
        <f>IFERROR(#REF!/GAMSCopen!B40,"")</f>
        <v/>
      </c>
      <c r="D40" s="40" t="str">
        <f>IFERROR(#REF!/GAMSCopen!C40,"")</f>
        <v/>
      </c>
      <c r="E40" s="40" t="str">
        <f>IFERROR(#REF!/GAMSCopen!D40,"")</f>
        <v/>
      </c>
      <c r="F40" s="40" t="str">
        <f>IFERROR(#REF!/GAMSCopen!E40,"")</f>
        <v/>
      </c>
      <c r="G40" s="40" t="str">
        <f>IFERROR(#REF!/GAMSCopen!F40,"")</f>
        <v/>
      </c>
      <c r="H40" s="40" t="str">
        <f>IFERROR(#REF!/GAMSCopen!G40,"")</f>
        <v/>
      </c>
      <c r="I40" s="40" t="str">
        <f>IFERROR(#REF!/GAMSCopen!H40,"")</f>
        <v/>
      </c>
      <c r="J40" s="40" t="str">
        <f>IFERROR(#REF!/GAMSCopen!I40,"")</f>
        <v/>
      </c>
      <c r="K40" s="40" t="str">
        <f>IFERROR(#REF!/GAMSCopen!J40,"")</f>
        <v/>
      </c>
      <c r="L40" s="40" t="str">
        <f>IFERROR(#REF!/GAMSCopen!K40,"")</f>
        <v/>
      </c>
      <c r="M40" s="40" t="str">
        <f>IFERROR(#REF!/GAMSCopen!L40,"")</f>
        <v/>
      </c>
      <c r="N40" s="40" t="str">
        <f>IFERROR(#REF!/GAMSCopen!M40,"")</f>
        <v/>
      </c>
      <c r="O40" s="40" t="str">
        <f>IFERROR(#REF!/GAMSCopen!N40,"")</f>
        <v/>
      </c>
      <c r="P40" s="40" t="str">
        <f>IFERROR(#REF!/GAMSCopen!O40,"")</f>
        <v/>
      </c>
      <c r="Q40" s="40" t="str">
        <f>IFERROR(#REF!/GAMSCopen!P40,"")</f>
        <v/>
      </c>
      <c r="R40" s="40" t="str">
        <f>IFERROR(#REF!/GAMSCopen!Q40,"")</f>
        <v/>
      </c>
      <c r="S40" s="40" t="str">
        <f>IFERROR(#REF!/GAMSCopen!R40,"")</f>
        <v/>
      </c>
      <c r="T40" s="40" t="str">
        <f>IFERROR(#REF!/GAMSCopen!S40,"")</f>
        <v/>
      </c>
      <c r="U40" s="40" t="str">
        <f>IFERROR(#REF!/GAMSCopen!T40,"")</f>
        <v/>
      </c>
      <c r="V40" s="40" t="str">
        <f>IFERROR(#REF!/GAMSCopen!U40,"")</f>
        <v/>
      </c>
      <c r="W40" s="40" t="str">
        <f>IFERROR(#REF!/GAMSCopen!V40,"")</f>
        <v/>
      </c>
      <c r="X40" s="40" t="str">
        <f>IFERROR(#REF!/GAMSCopen!W40,"")</f>
        <v/>
      </c>
      <c r="Y40" s="40" t="str">
        <f>IFERROR(#REF!/GAMSCopen!X40,"")</f>
        <v/>
      </c>
      <c r="Z40" s="40" t="str">
        <f>IFERROR(#REF!/GAMSCopen!Y40,"")</f>
        <v/>
      </c>
      <c r="AA40" s="40" t="str">
        <f>IFERROR(#REF!/GAMSCopen!Z40,"")</f>
        <v/>
      </c>
      <c r="AB40" s="40" t="str">
        <f>IFERROR(#REF!/GAMSCopen!AA40,"")</f>
        <v/>
      </c>
      <c r="AC40" s="40" t="str">
        <f>IFERROR(#REF!/GAMSCopen!AB40,"")</f>
        <v/>
      </c>
      <c r="AD40" s="40" t="str">
        <f>IFERROR(#REF!/GAMSCopen!AC40,"")</f>
        <v/>
      </c>
      <c r="AE40" s="40" t="str">
        <f>IFERROR(#REF!/GAMSCopen!AD40,"")</f>
        <v/>
      </c>
      <c r="AF40" s="40" t="str">
        <f>IFERROR(#REF!/GAMSCopen!AE40,"")</f>
        <v/>
      </c>
      <c r="AG40" s="40" t="str">
        <f>IFERROR(#REF!/GAMSCopen!AF40,"")</f>
        <v/>
      </c>
      <c r="AH40" s="40" t="str">
        <f>IFERROR(#REF!/GAMSCopen!AG40,"")</f>
        <v/>
      </c>
      <c r="AI40" s="40" t="str">
        <f>IFERROR(#REF!/GAMSCopen!AH40,"")</f>
        <v/>
      </c>
      <c r="AJ40" s="40" t="str">
        <f>IFERROR(#REF!/GAMSCopen!AI40,"")</f>
        <v/>
      </c>
      <c r="AK40" s="40" t="str">
        <f>IFERROR(#REF!/GAMSCopen!AJ40,"")</f>
        <v/>
      </c>
      <c r="AL40" s="40" t="str">
        <f>IFERROR(#REF!/GAMSCopen!AK40,"")</f>
        <v/>
      </c>
      <c r="AM40" s="40" t="str">
        <f>IFERROR(#REF!/GAMSCopen!AL40,"")</f>
        <v/>
      </c>
      <c r="AN40" s="40" t="str">
        <f>IFERROR(#REF!/GAMSCopen!AM40,"")</f>
        <v/>
      </c>
      <c r="AO40" s="40" t="str">
        <f>IFERROR(#REF!/GAMSCopen!AN40,"")</f>
        <v/>
      </c>
      <c r="AP40" s="40" t="str">
        <f>IFERROR(#REF!/GAMSCopen!AO40,"")</f>
        <v/>
      </c>
      <c r="AQ40" s="40" t="str">
        <f>IFERROR(#REF!/GAMSCopen!AP40,"")</f>
        <v/>
      </c>
      <c r="AR40" s="40" t="str">
        <f>IFERROR(#REF!/GAMSCopen!AQ40,"")</f>
        <v/>
      </c>
      <c r="AS40" s="40" t="str">
        <f>IFERROR(#REF!/GAMSCopen!AR40,"")</f>
        <v/>
      </c>
      <c r="AT40" s="40" t="str">
        <f>IFERROR(#REF!/GAMSCopen!AS40,"")</f>
        <v/>
      </c>
      <c r="AU40" s="40" t="str">
        <f>IFERROR(#REF!/GAMSCopen!AT40,"")</f>
        <v/>
      </c>
      <c r="AV40" s="40" t="str">
        <f>IFERROR(#REF!/GAMSCopen!AU40,"")</f>
        <v/>
      </c>
      <c r="AW40" s="40" t="str">
        <f>IFERROR(#REF!/GAMSCopen!AV40,"")</f>
        <v/>
      </c>
      <c r="AX40" s="40" t="str">
        <f>IFERROR(#REF!/GAMSCopen!AW40,"")</f>
        <v/>
      </c>
      <c r="AY40" s="40" t="str">
        <f>IFERROR(#REF!/GAMSCopen!AX40,"")</f>
        <v/>
      </c>
      <c r="AZ40" s="40" t="str">
        <f>IFERROR(#REF!/GAMSCopen!AY40,"")</f>
        <v/>
      </c>
      <c r="BA40" s="40" t="str">
        <f>IFERROR(#REF!/GAMSCopen!AZ40,"")</f>
        <v/>
      </c>
      <c r="BB40" s="40" t="str">
        <f>IFERROR(#REF!/GAMSCopen!BA40,"")</f>
        <v/>
      </c>
      <c r="BC40" s="40" t="str">
        <f>IFERROR(#REF!/GAMSCopen!BB40,"")</f>
        <v/>
      </c>
      <c r="BD40" s="40" t="str">
        <f>IFERROR(#REF!/GAMSCopen!BC40,"")</f>
        <v/>
      </c>
      <c r="BE40" s="40" t="str">
        <f>IFERROR(#REF!/GAMSCopen!BD40,"")</f>
        <v/>
      </c>
      <c r="BF40" s="40" t="str">
        <f>IFERROR(#REF!/GAMSCopen!BE40,"")</f>
        <v/>
      </c>
      <c r="BG40" s="40" t="str">
        <f>IFERROR(#REF!/GAMSCopen!BF40,"")</f>
        <v/>
      </c>
      <c r="BH40" s="40" t="str">
        <f>IFERROR(#REF!/GAMSCopen!BG40,"")</f>
        <v/>
      </c>
      <c r="BI40" s="40" t="str">
        <f>IFERROR(#REF!/GAMSCopen!BH40,"")</f>
        <v/>
      </c>
      <c r="BJ40" s="40" t="str">
        <f>IFERROR(#REF!/GAMSCopen!BI40,"")</f>
        <v/>
      </c>
    </row>
    <row r="41" spans="1:62" x14ac:dyDescent="0.15">
      <c r="A41" t="e">
        <f>#REF!</f>
        <v>#REF!</v>
      </c>
      <c r="B41" t="str">
        <f>GAMSbase!A41</f>
        <v>Sigma (Industrial MTCO2 per 1000 USD [2000]</v>
      </c>
      <c r="C41" s="40" t="str">
        <f>IFERROR(#REF!/GAMSCopen!B41,"")</f>
        <v/>
      </c>
      <c r="D41" s="40" t="str">
        <f>IFERROR(#REF!/GAMSCopen!C41,"")</f>
        <v/>
      </c>
      <c r="E41" s="40" t="str">
        <f>IFERROR(#REF!/GAMSCopen!D41,"")</f>
        <v/>
      </c>
      <c r="F41" s="40" t="str">
        <f>IFERROR(#REF!/GAMSCopen!E41,"")</f>
        <v/>
      </c>
      <c r="G41" s="40" t="str">
        <f>IFERROR(#REF!/GAMSCopen!F41,"")</f>
        <v/>
      </c>
      <c r="H41" s="40" t="str">
        <f>IFERROR(#REF!/GAMSCopen!G41,"")</f>
        <v/>
      </c>
      <c r="I41" s="40" t="str">
        <f>IFERROR(#REF!/GAMSCopen!H41,"")</f>
        <v/>
      </c>
      <c r="J41" s="40" t="str">
        <f>IFERROR(#REF!/GAMSCopen!I41,"")</f>
        <v/>
      </c>
      <c r="K41" s="40" t="str">
        <f>IFERROR(#REF!/GAMSCopen!J41,"")</f>
        <v/>
      </c>
      <c r="L41" s="40" t="str">
        <f>IFERROR(#REF!/GAMSCopen!K41,"")</f>
        <v/>
      </c>
      <c r="M41" s="40" t="str">
        <f>IFERROR(#REF!/GAMSCopen!L41,"")</f>
        <v/>
      </c>
      <c r="N41" s="40" t="str">
        <f>IFERROR(#REF!/GAMSCopen!M41,"")</f>
        <v/>
      </c>
      <c r="O41" s="40" t="str">
        <f>IFERROR(#REF!/GAMSCopen!N41,"")</f>
        <v/>
      </c>
      <c r="P41" s="40" t="str">
        <f>IFERROR(#REF!/GAMSCopen!O41,"")</f>
        <v/>
      </c>
      <c r="Q41" s="40" t="str">
        <f>IFERROR(#REF!/GAMSCopen!P41,"")</f>
        <v/>
      </c>
      <c r="R41" s="40" t="str">
        <f>IFERROR(#REF!/GAMSCopen!Q41,"")</f>
        <v/>
      </c>
      <c r="S41" s="40" t="str">
        <f>IFERROR(#REF!/GAMSCopen!R41,"")</f>
        <v/>
      </c>
      <c r="T41" s="40" t="str">
        <f>IFERROR(#REF!/GAMSCopen!S41,"")</f>
        <v/>
      </c>
      <c r="U41" s="40" t="str">
        <f>IFERROR(#REF!/GAMSCopen!T41,"")</f>
        <v/>
      </c>
      <c r="V41" s="40" t="str">
        <f>IFERROR(#REF!/GAMSCopen!U41,"")</f>
        <v/>
      </c>
      <c r="W41" s="40" t="str">
        <f>IFERROR(#REF!/GAMSCopen!V41,"")</f>
        <v/>
      </c>
      <c r="X41" s="40" t="str">
        <f>IFERROR(#REF!/GAMSCopen!W41,"")</f>
        <v/>
      </c>
      <c r="Y41" s="40" t="str">
        <f>IFERROR(#REF!/GAMSCopen!X41,"")</f>
        <v/>
      </c>
      <c r="Z41" s="40" t="str">
        <f>IFERROR(#REF!/GAMSCopen!Y41,"")</f>
        <v/>
      </c>
      <c r="AA41" s="40" t="str">
        <f>IFERROR(#REF!/GAMSCopen!Z41,"")</f>
        <v/>
      </c>
      <c r="AB41" s="40" t="str">
        <f>IFERROR(#REF!/GAMSCopen!AA41,"")</f>
        <v/>
      </c>
      <c r="AC41" s="40" t="str">
        <f>IFERROR(#REF!/GAMSCopen!AB41,"")</f>
        <v/>
      </c>
      <c r="AD41" s="40" t="str">
        <f>IFERROR(#REF!/GAMSCopen!AC41,"")</f>
        <v/>
      </c>
      <c r="AE41" s="40" t="str">
        <f>IFERROR(#REF!/GAMSCopen!AD41,"")</f>
        <v/>
      </c>
      <c r="AF41" s="40" t="str">
        <f>IFERROR(#REF!/GAMSCopen!AE41,"")</f>
        <v/>
      </c>
      <c r="AG41" s="40" t="str">
        <f>IFERROR(#REF!/GAMSCopen!AF41,"")</f>
        <v/>
      </c>
      <c r="AH41" s="40" t="str">
        <f>IFERROR(#REF!/GAMSCopen!AG41,"")</f>
        <v/>
      </c>
      <c r="AI41" s="40" t="str">
        <f>IFERROR(#REF!/GAMSCopen!AH41,"")</f>
        <v/>
      </c>
      <c r="AJ41" s="40" t="str">
        <f>IFERROR(#REF!/GAMSCopen!AI41,"")</f>
        <v/>
      </c>
      <c r="AK41" s="40" t="str">
        <f>IFERROR(#REF!/GAMSCopen!AJ41,"")</f>
        <v/>
      </c>
      <c r="AL41" s="40" t="str">
        <f>IFERROR(#REF!/GAMSCopen!AK41,"")</f>
        <v/>
      </c>
      <c r="AM41" s="40" t="str">
        <f>IFERROR(#REF!/GAMSCopen!AL41,"")</f>
        <v/>
      </c>
      <c r="AN41" s="40" t="str">
        <f>IFERROR(#REF!/GAMSCopen!AM41,"")</f>
        <v/>
      </c>
      <c r="AO41" s="40" t="str">
        <f>IFERROR(#REF!/GAMSCopen!AN41,"")</f>
        <v/>
      </c>
      <c r="AP41" s="40" t="str">
        <f>IFERROR(#REF!/GAMSCopen!AO41,"")</f>
        <v/>
      </c>
      <c r="AQ41" s="40" t="str">
        <f>IFERROR(#REF!/GAMSCopen!AP41,"")</f>
        <v/>
      </c>
      <c r="AR41" s="40" t="str">
        <f>IFERROR(#REF!/GAMSCopen!AQ41,"")</f>
        <v/>
      </c>
      <c r="AS41" s="40" t="str">
        <f>IFERROR(#REF!/GAMSCopen!AR41,"")</f>
        <v/>
      </c>
      <c r="AT41" s="40" t="str">
        <f>IFERROR(#REF!/GAMSCopen!AS41,"")</f>
        <v/>
      </c>
      <c r="AU41" s="40" t="str">
        <f>IFERROR(#REF!/GAMSCopen!AT41,"")</f>
        <v/>
      </c>
      <c r="AV41" s="40" t="str">
        <f>IFERROR(#REF!/GAMSCopen!AU41,"")</f>
        <v/>
      </c>
      <c r="AW41" s="40" t="str">
        <f>IFERROR(#REF!/GAMSCopen!AV41,"")</f>
        <v/>
      </c>
      <c r="AX41" s="40" t="str">
        <f>IFERROR(#REF!/GAMSCopen!AW41,"")</f>
        <v/>
      </c>
      <c r="AY41" s="40" t="str">
        <f>IFERROR(#REF!/GAMSCopen!AX41,"")</f>
        <v/>
      </c>
      <c r="AZ41" s="40" t="str">
        <f>IFERROR(#REF!/GAMSCopen!AY41,"")</f>
        <v/>
      </c>
      <c r="BA41" s="40" t="str">
        <f>IFERROR(#REF!/GAMSCopen!AZ41,"")</f>
        <v/>
      </c>
      <c r="BB41" s="40" t="str">
        <f>IFERROR(#REF!/GAMSCopen!BA41,"")</f>
        <v/>
      </c>
      <c r="BC41" s="40" t="str">
        <f>IFERROR(#REF!/GAMSCopen!BB41,"")</f>
        <v/>
      </c>
      <c r="BD41" s="40" t="str">
        <f>IFERROR(#REF!/GAMSCopen!BC41,"")</f>
        <v/>
      </c>
      <c r="BE41" s="40" t="str">
        <f>IFERROR(#REF!/GAMSCopen!BD41,"")</f>
        <v/>
      </c>
      <c r="BF41" s="40" t="str">
        <f>IFERROR(#REF!/GAMSCopen!BE41,"")</f>
        <v/>
      </c>
      <c r="BG41" s="40" t="str">
        <f>IFERROR(#REF!/GAMSCopen!BF41,"")</f>
        <v/>
      </c>
      <c r="BH41" s="40" t="str">
        <f>IFERROR(#REF!/GAMSCopen!BG41,"")</f>
        <v/>
      </c>
      <c r="BI41" s="40" t="str">
        <f>IFERROR(#REF!/GAMSCopen!BH41,"")</f>
        <v/>
      </c>
      <c r="BJ41" s="40" t="str">
        <f>IFERROR(#REF!/GAMSCopen!BI41,"")</f>
        <v/>
      </c>
    </row>
    <row r="42" spans="1:62" x14ac:dyDescent="0.15">
      <c r="A42" t="e">
        <f>#REF!</f>
        <v>#REF!</v>
      </c>
      <c r="B42" t="str">
        <f>GAMSbase!A42</f>
        <v>Initial Sigma</v>
      </c>
      <c r="C42" s="40" t="str">
        <f>IFERROR(#REF!/GAMSCopen!B42,"")</f>
        <v/>
      </c>
      <c r="D42" s="40" t="str">
        <f>IFERROR(#REF!/GAMSCopen!C42,"")</f>
        <v/>
      </c>
      <c r="E42" s="40" t="str">
        <f>IFERROR(#REF!/GAMSCopen!D42,"")</f>
        <v/>
      </c>
      <c r="F42" s="40" t="str">
        <f>IFERROR(#REF!/GAMSCopen!E42,"")</f>
        <v/>
      </c>
      <c r="G42" s="40" t="str">
        <f>IFERROR(#REF!/GAMSCopen!F42,"")</f>
        <v/>
      </c>
      <c r="H42" s="40" t="str">
        <f>IFERROR(#REF!/GAMSCopen!G42,"")</f>
        <v/>
      </c>
      <c r="I42" s="40" t="str">
        <f>IFERROR(#REF!/GAMSCopen!H42,"")</f>
        <v/>
      </c>
      <c r="J42" s="40" t="str">
        <f>IFERROR(#REF!/GAMSCopen!I42,"")</f>
        <v/>
      </c>
      <c r="K42" s="40" t="str">
        <f>IFERROR(#REF!/GAMSCopen!J42,"")</f>
        <v/>
      </c>
      <c r="L42" s="40" t="str">
        <f>IFERROR(#REF!/GAMSCopen!K42,"")</f>
        <v/>
      </c>
      <c r="M42" s="40" t="str">
        <f>IFERROR(#REF!/GAMSCopen!L42,"")</f>
        <v/>
      </c>
      <c r="N42" s="40" t="str">
        <f>IFERROR(#REF!/GAMSCopen!M42,"")</f>
        <v/>
      </c>
      <c r="O42" s="40" t="str">
        <f>IFERROR(#REF!/GAMSCopen!N42,"")</f>
        <v/>
      </c>
      <c r="P42" s="40" t="str">
        <f>IFERROR(#REF!/GAMSCopen!O42,"")</f>
        <v/>
      </c>
      <c r="Q42" s="40" t="str">
        <f>IFERROR(#REF!/GAMSCopen!P42,"")</f>
        <v/>
      </c>
      <c r="R42" s="40" t="str">
        <f>IFERROR(#REF!/GAMSCopen!Q42,"")</f>
        <v/>
      </c>
      <c r="S42" s="40" t="str">
        <f>IFERROR(#REF!/GAMSCopen!R42,"")</f>
        <v/>
      </c>
      <c r="T42" s="40" t="str">
        <f>IFERROR(#REF!/GAMSCopen!S42,"")</f>
        <v/>
      </c>
      <c r="U42" s="40" t="str">
        <f>IFERROR(#REF!/GAMSCopen!T42,"")</f>
        <v/>
      </c>
      <c r="V42" s="40" t="str">
        <f>IFERROR(#REF!/GAMSCopen!U42,"")</f>
        <v/>
      </c>
      <c r="W42" s="40" t="str">
        <f>IFERROR(#REF!/GAMSCopen!V42,"")</f>
        <v/>
      </c>
      <c r="X42" s="40" t="str">
        <f>IFERROR(#REF!/GAMSCopen!W42,"")</f>
        <v/>
      </c>
      <c r="Y42" s="40" t="str">
        <f>IFERROR(#REF!/GAMSCopen!X42,"")</f>
        <v/>
      </c>
      <c r="Z42" s="40" t="str">
        <f>IFERROR(#REF!/GAMSCopen!Y42,"")</f>
        <v/>
      </c>
      <c r="AA42" s="40" t="str">
        <f>IFERROR(#REF!/GAMSCopen!Z42,"")</f>
        <v/>
      </c>
      <c r="AB42" s="40" t="str">
        <f>IFERROR(#REF!/GAMSCopen!AA42,"")</f>
        <v/>
      </c>
      <c r="AC42" s="40" t="str">
        <f>IFERROR(#REF!/GAMSCopen!AB42,"")</f>
        <v/>
      </c>
      <c r="AD42" s="40" t="str">
        <f>IFERROR(#REF!/GAMSCopen!AC42,"")</f>
        <v/>
      </c>
      <c r="AE42" s="40" t="str">
        <f>IFERROR(#REF!/GAMSCopen!AD42,"")</f>
        <v/>
      </c>
      <c r="AF42" s="40" t="str">
        <f>IFERROR(#REF!/GAMSCopen!AE42,"")</f>
        <v/>
      </c>
      <c r="AG42" s="40" t="str">
        <f>IFERROR(#REF!/GAMSCopen!AF42,"")</f>
        <v/>
      </c>
      <c r="AH42" s="40" t="str">
        <f>IFERROR(#REF!/GAMSCopen!AG42,"")</f>
        <v/>
      </c>
      <c r="AI42" s="40" t="str">
        <f>IFERROR(#REF!/GAMSCopen!AH42,"")</f>
        <v/>
      </c>
      <c r="AJ42" s="40" t="str">
        <f>IFERROR(#REF!/GAMSCopen!AI42,"")</f>
        <v/>
      </c>
      <c r="AK42" s="40" t="str">
        <f>IFERROR(#REF!/GAMSCopen!AJ42,"")</f>
        <v/>
      </c>
      <c r="AL42" s="40" t="str">
        <f>IFERROR(#REF!/GAMSCopen!AK42,"")</f>
        <v/>
      </c>
      <c r="AM42" s="40" t="str">
        <f>IFERROR(#REF!/GAMSCopen!AL42,"")</f>
        <v/>
      </c>
      <c r="AN42" s="40" t="str">
        <f>IFERROR(#REF!/GAMSCopen!AM42,"")</f>
        <v/>
      </c>
      <c r="AO42" s="40" t="str">
        <f>IFERROR(#REF!/GAMSCopen!AN42,"")</f>
        <v/>
      </c>
      <c r="AP42" s="40" t="str">
        <f>IFERROR(#REF!/GAMSCopen!AO42,"")</f>
        <v/>
      </c>
      <c r="AQ42" s="40" t="str">
        <f>IFERROR(#REF!/GAMSCopen!AP42,"")</f>
        <v/>
      </c>
      <c r="AR42" s="40" t="str">
        <f>IFERROR(#REF!/GAMSCopen!AQ42,"")</f>
        <v/>
      </c>
      <c r="AS42" s="40" t="str">
        <f>IFERROR(#REF!/GAMSCopen!AR42,"")</f>
        <v/>
      </c>
      <c r="AT42" s="40" t="str">
        <f>IFERROR(#REF!/GAMSCopen!AS42,"")</f>
        <v/>
      </c>
      <c r="AU42" s="40" t="str">
        <f>IFERROR(#REF!/GAMSCopen!AT42,"")</f>
        <v/>
      </c>
      <c r="AV42" s="40" t="str">
        <f>IFERROR(#REF!/GAMSCopen!AU42,"")</f>
        <v/>
      </c>
      <c r="AW42" s="40" t="str">
        <f>IFERROR(#REF!/GAMSCopen!AV42,"")</f>
        <v/>
      </c>
      <c r="AX42" s="40" t="str">
        <f>IFERROR(#REF!/GAMSCopen!AW42,"")</f>
        <v/>
      </c>
      <c r="AY42" s="40" t="str">
        <f>IFERROR(#REF!/GAMSCopen!AX42,"")</f>
        <v/>
      </c>
      <c r="AZ42" s="40" t="str">
        <f>IFERROR(#REF!/GAMSCopen!AY42,"")</f>
        <v/>
      </c>
      <c r="BA42" s="40" t="str">
        <f>IFERROR(#REF!/GAMSCopen!AZ42,"")</f>
        <v/>
      </c>
      <c r="BB42" s="40" t="str">
        <f>IFERROR(#REF!/GAMSCopen!BA42,"")</f>
        <v/>
      </c>
      <c r="BC42" s="40" t="str">
        <f>IFERROR(#REF!/GAMSCopen!BB42,"")</f>
        <v/>
      </c>
      <c r="BD42" s="40" t="str">
        <f>IFERROR(#REF!/GAMSCopen!BC42,"")</f>
        <v/>
      </c>
      <c r="BE42" s="40" t="str">
        <f>IFERROR(#REF!/GAMSCopen!BD42,"")</f>
        <v/>
      </c>
      <c r="BF42" s="40" t="str">
        <f>IFERROR(#REF!/GAMSCopen!BE42,"")</f>
        <v/>
      </c>
      <c r="BG42" s="40" t="str">
        <f>IFERROR(#REF!/GAMSCopen!BF42,"")</f>
        <v/>
      </c>
      <c r="BH42" s="40" t="str">
        <f>IFERROR(#REF!/GAMSCopen!BG42,"")</f>
        <v/>
      </c>
      <c r="BI42" s="40" t="str">
        <f>IFERROR(#REF!/GAMSCopen!BH42,"")</f>
        <v/>
      </c>
      <c r="BJ42" s="40" t="str">
        <f>IFERROR(#REF!/GAMSCopen!BI42,"")</f>
        <v/>
      </c>
    </row>
    <row r="43" spans="1:62" x14ac:dyDescent="0.15">
      <c r="A43" t="e">
        <f>#REF!</f>
        <v>#REF!</v>
      </c>
      <c r="B43" t="str">
        <f>GAMSbase!A43</f>
        <v>Growth Rate of Sigma</v>
      </c>
      <c r="C43" s="40" t="str">
        <f>IFERROR(#REF!/GAMSCopen!B43,"")</f>
        <v/>
      </c>
      <c r="D43" s="40" t="str">
        <f>IFERROR(#REF!/GAMSCopen!C43,"")</f>
        <v/>
      </c>
      <c r="E43" s="40" t="str">
        <f>IFERROR(#REF!/GAMSCopen!D43,"")</f>
        <v/>
      </c>
      <c r="F43" s="40" t="str">
        <f>IFERROR(#REF!/GAMSCopen!E43,"")</f>
        <v/>
      </c>
      <c r="G43" s="40" t="str">
        <f>IFERROR(#REF!/GAMSCopen!F43,"")</f>
        <v/>
      </c>
      <c r="H43" s="40" t="str">
        <f>IFERROR(#REF!/GAMSCopen!G43,"")</f>
        <v/>
      </c>
      <c r="I43" s="40" t="str">
        <f>IFERROR(#REF!/GAMSCopen!H43,"")</f>
        <v/>
      </c>
      <c r="J43" s="40" t="str">
        <f>IFERROR(#REF!/GAMSCopen!I43,"")</f>
        <v/>
      </c>
      <c r="K43" s="40" t="str">
        <f>IFERROR(#REF!/GAMSCopen!J43,"")</f>
        <v/>
      </c>
      <c r="L43" s="40" t="str">
        <f>IFERROR(#REF!/GAMSCopen!K43,"")</f>
        <v/>
      </c>
      <c r="M43" s="40" t="str">
        <f>IFERROR(#REF!/GAMSCopen!L43,"")</f>
        <v/>
      </c>
      <c r="N43" s="40" t="str">
        <f>IFERROR(#REF!/GAMSCopen!M43,"")</f>
        <v/>
      </c>
      <c r="O43" s="40" t="str">
        <f>IFERROR(#REF!/GAMSCopen!N43,"")</f>
        <v/>
      </c>
      <c r="P43" s="40" t="str">
        <f>IFERROR(#REF!/GAMSCopen!O43,"")</f>
        <v/>
      </c>
      <c r="Q43" s="40" t="str">
        <f>IFERROR(#REF!/GAMSCopen!P43,"")</f>
        <v/>
      </c>
      <c r="R43" s="40" t="str">
        <f>IFERROR(#REF!/GAMSCopen!Q43,"")</f>
        <v/>
      </c>
      <c r="S43" s="40" t="str">
        <f>IFERROR(#REF!/GAMSCopen!R43,"")</f>
        <v/>
      </c>
      <c r="T43" s="40" t="str">
        <f>IFERROR(#REF!/GAMSCopen!S43,"")</f>
        <v/>
      </c>
      <c r="U43" s="40" t="str">
        <f>IFERROR(#REF!/GAMSCopen!T43,"")</f>
        <v/>
      </c>
      <c r="V43" s="40" t="str">
        <f>IFERROR(#REF!/GAMSCopen!U43,"")</f>
        <v/>
      </c>
      <c r="W43" s="40" t="str">
        <f>IFERROR(#REF!/GAMSCopen!V43,"")</f>
        <v/>
      </c>
      <c r="X43" s="40" t="str">
        <f>IFERROR(#REF!/GAMSCopen!W43,"")</f>
        <v/>
      </c>
      <c r="Y43" s="40" t="str">
        <f>IFERROR(#REF!/GAMSCopen!X43,"")</f>
        <v/>
      </c>
      <c r="Z43" s="40" t="str">
        <f>IFERROR(#REF!/GAMSCopen!Y43,"")</f>
        <v/>
      </c>
      <c r="AA43" s="40" t="str">
        <f>IFERROR(#REF!/GAMSCopen!Z43,"")</f>
        <v/>
      </c>
      <c r="AB43" s="40" t="str">
        <f>IFERROR(#REF!/GAMSCopen!AA43,"")</f>
        <v/>
      </c>
      <c r="AC43" s="40" t="str">
        <f>IFERROR(#REF!/GAMSCopen!AB43,"")</f>
        <v/>
      </c>
      <c r="AD43" s="40" t="str">
        <f>IFERROR(#REF!/GAMSCopen!AC43,"")</f>
        <v/>
      </c>
      <c r="AE43" s="40" t="str">
        <f>IFERROR(#REF!/GAMSCopen!AD43,"")</f>
        <v/>
      </c>
      <c r="AF43" s="40" t="str">
        <f>IFERROR(#REF!/GAMSCopen!AE43,"")</f>
        <v/>
      </c>
      <c r="AG43" s="40" t="str">
        <f>IFERROR(#REF!/GAMSCopen!AF43,"")</f>
        <v/>
      </c>
      <c r="AH43" s="40" t="str">
        <f>IFERROR(#REF!/GAMSCopen!AG43,"")</f>
        <v/>
      </c>
      <c r="AI43" s="40" t="str">
        <f>IFERROR(#REF!/GAMSCopen!AH43,"")</f>
        <v/>
      </c>
      <c r="AJ43" s="40" t="str">
        <f>IFERROR(#REF!/GAMSCopen!AI43,"")</f>
        <v/>
      </c>
      <c r="AK43" s="40" t="str">
        <f>IFERROR(#REF!/GAMSCopen!AJ43,"")</f>
        <v/>
      </c>
      <c r="AL43" s="40" t="str">
        <f>IFERROR(#REF!/GAMSCopen!AK43,"")</f>
        <v/>
      </c>
      <c r="AM43" s="40" t="str">
        <f>IFERROR(#REF!/GAMSCopen!AL43,"")</f>
        <v/>
      </c>
      <c r="AN43" s="40" t="str">
        <f>IFERROR(#REF!/GAMSCopen!AM43,"")</f>
        <v/>
      </c>
      <c r="AO43" s="40" t="str">
        <f>IFERROR(#REF!/GAMSCopen!AN43,"")</f>
        <v/>
      </c>
      <c r="AP43" s="40" t="str">
        <f>IFERROR(#REF!/GAMSCopen!AO43,"")</f>
        <v/>
      </c>
      <c r="AQ43" s="40" t="str">
        <f>IFERROR(#REF!/GAMSCopen!AP43,"")</f>
        <v/>
      </c>
      <c r="AR43" s="40" t="str">
        <f>IFERROR(#REF!/GAMSCopen!AQ43,"")</f>
        <v/>
      </c>
      <c r="AS43" s="40" t="str">
        <f>IFERROR(#REF!/GAMSCopen!AR43,"")</f>
        <v/>
      </c>
      <c r="AT43" s="40" t="str">
        <f>IFERROR(#REF!/GAMSCopen!AS43,"")</f>
        <v/>
      </c>
      <c r="AU43" s="40" t="str">
        <f>IFERROR(#REF!/GAMSCopen!AT43,"")</f>
        <v/>
      </c>
      <c r="AV43" s="40" t="str">
        <f>IFERROR(#REF!/GAMSCopen!AU43,"")</f>
        <v/>
      </c>
      <c r="AW43" s="40" t="str">
        <f>IFERROR(#REF!/GAMSCopen!AV43,"")</f>
        <v/>
      </c>
      <c r="AX43" s="40" t="str">
        <f>IFERROR(#REF!/GAMSCopen!AW43,"")</f>
        <v/>
      </c>
      <c r="AY43" s="40" t="str">
        <f>IFERROR(#REF!/GAMSCopen!AX43,"")</f>
        <v/>
      </c>
      <c r="AZ43" s="40" t="str">
        <f>IFERROR(#REF!/GAMSCopen!AY43,"")</f>
        <v/>
      </c>
      <c r="BA43" s="40" t="str">
        <f>IFERROR(#REF!/GAMSCopen!AZ43,"")</f>
        <v/>
      </c>
      <c r="BB43" s="40" t="str">
        <f>IFERROR(#REF!/GAMSCopen!BA43,"")</f>
        <v/>
      </c>
      <c r="BC43" s="40" t="str">
        <f>IFERROR(#REF!/GAMSCopen!BB43,"")</f>
        <v/>
      </c>
      <c r="BD43" s="40" t="str">
        <f>IFERROR(#REF!/GAMSCopen!BC43,"")</f>
        <v/>
      </c>
      <c r="BE43" s="40" t="str">
        <f>IFERROR(#REF!/GAMSCopen!BD43,"")</f>
        <v/>
      </c>
      <c r="BF43" s="40" t="str">
        <f>IFERROR(#REF!/GAMSCopen!BE43,"")</f>
        <v/>
      </c>
      <c r="BG43" s="40" t="str">
        <f>IFERROR(#REF!/GAMSCopen!BF43,"")</f>
        <v/>
      </c>
      <c r="BH43" s="40" t="str">
        <f>IFERROR(#REF!/GAMSCopen!BG43,"")</f>
        <v/>
      </c>
      <c r="BI43" s="40" t="str">
        <f>IFERROR(#REF!/GAMSCopen!BH43,"")</f>
        <v/>
      </c>
      <c r="BJ43" s="40" t="str">
        <f>IFERROR(#REF!/GAMSCopen!BI43,"")</f>
        <v/>
      </c>
    </row>
    <row r="44" spans="1:62" x14ac:dyDescent="0.15">
      <c r="A44" t="e">
        <f>#REF!</f>
        <v>#REF!</v>
      </c>
      <c r="B44" t="str">
        <f>GAMSbase!A44</f>
        <v>Carbon Emissions from Land Use Change</v>
      </c>
      <c r="C44" s="40" t="str">
        <f>IFERROR(#REF!/GAMSCopen!B44,"")</f>
        <v/>
      </c>
      <c r="D44" s="40" t="str">
        <f>IFERROR(#REF!/GAMSCopen!C44,"")</f>
        <v/>
      </c>
      <c r="E44" s="40" t="str">
        <f>IFERROR(#REF!/GAMSCopen!D44,"")</f>
        <v/>
      </c>
      <c r="F44" s="40" t="str">
        <f>IFERROR(#REF!/GAMSCopen!E44,"")</f>
        <v/>
      </c>
      <c r="G44" s="40" t="str">
        <f>IFERROR(#REF!/GAMSCopen!F44,"")</f>
        <v/>
      </c>
      <c r="H44" s="40" t="str">
        <f>IFERROR(#REF!/GAMSCopen!G44,"")</f>
        <v/>
      </c>
      <c r="I44" s="40" t="str">
        <f>IFERROR(#REF!/GAMSCopen!H44,"")</f>
        <v/>
      </c>
      <c r="J44" s="40" t="str">
        <f>IFERROR(#REF!/GAMSCopen!I44,"")</f>
        <v/>
      </c>
      <c r="K44" s="40" t="str">
        <f>IFERROR(#REF!/GAMSCopen!J44,"")</f>
        <v/>
      </c>
      <c r="L44" s="40" t="str">
        <f>IFERROR(#REF!/GAMSCopen!K44,"")</f>
        <v/>
      </c>
      <c r="M44" s="40" t="str">
        <f>IFERROR(#REF!/GAMSCopen!L44,"")</f>
        <v/>
      </c>
      <c r="N44" s="40" t="str">
        <f>IFERROR(#REF!/GAMSCopen!M44,"")</f>
        <v/>
      </c>
      <c r="O44" s="40" t="str">
        <f>IFERROR(#REF!/GAMSCopen!N44,"")</f>
        <v/>
      </c>
      <c r="P44" s="40" t="str">
        <f>IFERROR(#REF!/GAMSCopen!O44,"")</f>
        <v/>
      </c>
      <c r="Q44" s="40" t="str">
        <f>IFERROR(#REF!/GAMSCopen!P44,"")</f>
        <v/>
      </c>
      <c r="R44" s="40" t="str">
        <f>IFERROR(#REF!/GAMSCopen!Q44,"")</f>
        <v/>
      </c>
      <c r="S44" s="40" t="str">
        <f>IFERROR(#REF!/GAMSCopen!R44,"")</f>
        <v/>
      </c>
      <c r="T44" s="40" t="str">
        <f>IFERROR(#REF!/GAMSCopen!S44,"")</f>
        <v/>
      </c>
      <c r="U44" s="40" t="str">
        <f>IFERROR(#REF!/GAMSCopen!T44,"")</f>
        <v/>
      </c>
      <c r="V44" s="40" t="str">
        <f>IFERROR(#REF!/GAMSCopen!U44,"")</f>
        <v/>
      </c>
      <c r="W44" s="40" t="str">
        <f>IFERROR(#REF!/GAMSCopen!V44,"")</f>
        <v/>
      </c>
      <c r="X44" s="40" t="str">
        <f>IFERROR(#REF!/GAMSCopen!W44,"")</f>
        <v/>
      </c>
      <c r="Y44" s="40" t="str">
        <f>IFERROR(#REF!/GAMSCopen!X44,"")</f>
        <v/>
      </c>
      <c r="Z44" s="40" t="str">
        <f>IFERROR(#REF!/GAMSCopen!Y44,"")</f>
        <v/>
      </c>
      <c r="AA44" s="40" t="str">
        <f>IFERROR(#REF!/GAMSCopen!Z44,"")</f>
        <v/>
      </c>
      <c r="AB44" s="40" t="str">
        <f>IFERROR(#REF!/GAMSCopen!AA44,"")</f>
        <v/>
      </c>
      <c r="AC44" s="40" t="str">
        <f>IFERROR(#REF!/GAMSCopen!AB44,"")</f>
        <v/>
      </c>
      <c r="AD44" s="40" t="str">
        <f>IFERROR(#REF!/GAMSCopen!AC44,"")</f>
        <v/>
      </c>
      <c r="AE44" s="40" t="str">
        <f>IFERROR(#REF!/GAMSCopen!AD44,"")</f>
        <v/>
      </c>
      <c r="AF44" s="40" t="str">
        <f>IFERROR(#REF!/GAMSCopen!AE44,"")</f>
        <v/>
      </c>
      <c r="AG44" s="40" t="str">
        <f>IFERROR(#REF!/GAMSCopen!AF44,"")</f>
        <v/>
      </c>
      <c r="AH44" s="40" t="str">
        <f>IFERROR(#REF!/GAMSCopen!AG44,"")</f>
        <v/>
      </c>
      <c r="AI44" s="40" t="str">
        <f>IFERROR(#REF!/GAMSCopen!AH44,"")</f>
        <v/>
      </c>
      <c r="AJ44" s="40" t="str">
        <f>IFERROR(#REF!/GAMSCopen!AI44,"")</f>
        <v/>
      </c>
      <c r="AK44" s="40" t="str">
        <f>IFERROR(#REF!/GAMSCopen!AJ44,"")</f>
        <v/>
      </c>
      <c r="AL44" s="40" t="str">
        <f>IFERROR(#REF!/GAMSCopen!AK44,"")</f>
        <v/>
      </c>
      <c r="AM44" s="40" t="str">
        <f>IFERROR(#REF!/GAMSCopen!AL44,"")</f>
        <v/>
      </c>
      <c r="AN44" s="40" t="str">
        <f>IFERROR(#REF!/GAMSCopen!AM44,"")</f>
        <v/>
      </c>
      <c r="AO44" s="40" t="str">
        <f>IFERROR(#REF!/GAMSCopen!AN44,"")</f>
        <v/>
      </c>
      <c r="AP44" s="40" t="str">
        <f>IFERROR(#REF!/GAMSCopen!AO44,"")</f>
        <v/>
      </c>
      <c r="AQ44" s="40" t="str">
        <f>IFERROR(#REF!/GAMSCopen!AP44,"")</f>
        <v/>
      </c>
      <c r="AR44" s="40" t="str">
        <f>IFERROR(#REF!/GAMSCopen!AQ44,"")</f>
        <v/>
      </c>
      <c r="AS44" s="40" t="str">
        <f>IFERROR(#REF!/GAMSCopen!AR44,"")</f>
        <v/>
      </c>
      <c r="AT44" s="40" t="str">
        <f>IFERROR(#REF!/GAMSCopen!AS44,"")</f>
        <v/>
      </c>
      <c r="AU44" s="40" t="str">
        <f>IFERROR(#REF!/GAMSCopen!AT44,"")</f>
        <v/>
      </c>
      <c r="AV44" s="40" t="str">
        <f>IFERROR(#REF!/GAMSCopen!AU44,"")</f>
        <v/>
      </c>
      <c r="AW44" s="40" t="str">
        <f>IFERROR(#REF!/GAMSCopen!AV44,"")</f>
        <v/>
      </c>
      <c r="AX44" s="40" t="str">
        <f>IFERROR(#REF!/GAMSCopen!AW44,"")</f>
        <v/>
      </c>
      <c r="AY44" s="40" t="str">
        <f>IFERROR(#REF!/GAMSCopen!AX44,"")</f>
        <v/>
      </c>
      <c r="AZ44" s="40" t="str">
        <f>IFERROR(#REF!/GAMSCopen!AY44,"")</f>
        <v/>
      </c>
      <c r="BA44" s="40" t="str">
        <f>IFERROR(#REF!/GAMSCopen!AZ44,"")</f>
        <v/>
      </c>
      <c r="BB44" s="40" t="str">
        <f>IFERROR(#REF!/GAMSCopen!BA44,"")</f>
        <v/>
      </c>
      <c r="BC44" s="40" t="str">
        <f>IFERROR(#REF!/GAMSCopen!BB44,"")</f>
        <v/>
      </c>
      <c r="BD44" s="40" t="str">
        <f>IFERROR(#REF!/GAMSCopen!BC44,"")</f>
        <v/>
      </c>
      <c r="BE44" s="40" t="str">
        <f>IFERROR(#REF!/GAMSCopen!BD44,"")</f>
        <v/>
      </c>
      <c r="BF44" s="40" t="str">
        <f>IFERROR(#REF!/GAMSCopen!BE44,"")</f>
        <v/>
      </c>
      <c r="BG44" s="40" t="str">
        <f>IFERROR(#REF!/GAMSCopen!BF44,"")</f>
        <v/>
      </c>
      <c r="BH44" s="40" t="str">
        <f>IFERROR(#REF!/GAMSCopen!BG44,"")</f>
        <v/>
      </c>
      <c r="BI44" s="40" t="str">
        <f>IFERROR(#REF!/GAMSCopen!BH44,"")</f>
        <v/>
      </c>
      <c r="BJ44" s="40" t="str">
        <f>IFERROR(#REF!/GAMSCopen!BI44,"")</f>
        <v/>
      </c>
    </row>
    <row r="45" spans="1:62" x14ac:dyDescent="0.15">
      <c r="A45" t="e">
        <f>#REF!</f>
        <v>#REF!</v>
      </c>
      <c r="B45" t="str">
        <f>GAMSbase!A45</f>
        <v>Initial Carbon Emissions from Land</v>
      </c>
      <c r="C45" s="40" t="str">
        <f>IFERROR(#REF!/GAMSCopen!B45,"")</f>
        <v/>
      </c>
      <c r="D45" s="40" t="str">
        <f>IFERROR(#REF!/GAMSCopen!C45,"")</f>
        <v/>
      </c>
      <c r="E45" s="40" t="str">
        <f>IFERROR(#REF!/GAMSCopen!D45,"")</f>
        <v/>
      </c>
      <c r="F45" s="40" t="str">
        <f>IFERROR(#REF!/GAMSCopen!E45,"")</f>
        <v/>
      </c>
      <c r="G45" s="40" t="str">
        <f>IFERROR(#REF!/GAMSCopen!F45,"")</f>
        <v/>
      </c>
      <c r="H45" s="40" t="str">
        <f>IFERROR(#REF!/GAMSCopen!G45,"")</f>
        <v/>
      </c>
      <c r="I45" s="40" t="str">
        <f>IFERROR(#REF!/GAMSCopen!H45,"")</f>
        <v/>
      </c>
      <c r="J45" s="40" t="str">
        <f>IFERROR(#REF!/GAMSCopen!I45,"")</f>
        <v/>
      </c>
      <c r="K45" s="40" t="str">
        <f>IFERROR(#REF!/GAMSCopen!J45,"")</f>
        <v/>
      </c>
      <c r="L45" s="40" t="str">
        <f>IFERROR(#REF!/GAMSCopen!K45,"")</f>
        <v/>
      </c>
      <c r="M45" s="40" t="str">
        <f>IFERROR(#REF!/GAMSCopen!L45,"")</f>
        <v/>
      </c>
      <c r="N45" s="40" t="str">
        <f>IFERROR(#REF!/GAMSCopen!M45,"")</f>
        <v/>
      </c>
      <c r="O45" s="40" t="str">
        <f>IFERROR(#REF!/GAMSCopen!N45,"")</f>
        <v/>
      </c>
      <c r="P45" s="40" t="str">
        <f>IFERROR(#REF!/GAMSCopen!O45,"")</f>
        <v/>
      </c>
      <c r="Q45" s="40" t="str">
        <f>IFERROR(#REF!/GAMSCopen!P45,"")</f>
        <v/>
      </c>
      <c r="R45" s="40" t="str">
        <f>IFERROR(#REF!/GAMSCopen!Q45,"")</f>
        <v/>
      </c>
      <c r="S45" s="40" t="str">
        <f>IFERROR(#REF!/GAMSCopen!R45,"")</f>
        <v/>
      </c>
      <c r="T45" s="40" t="str">
        <f>IFERROR(#REF!/GAMSCopen!S45,"")</f>
        <v/>
      </c>
      <c r="U45" s="40" t="str">
        <f>IFERROR(#REF!/GAMSCopen!T45,"")</f>
        <v/>
      </c>
      <c r="V45" s="40" t="str">
        <f>IFERROR(#REF!/GAMSCopen!U45,"")</f>
        <v/>
      </c>
      <c r="W45" s="40" t="str">
        <f>IFERROR(#REF!/GAMSCopen!V45,"")</f>
        <v/>
      </c>
      <c r="X45" s="40" t="str">
        <f>IFERROR(#REF!/GAMSCopen!W45,"")</f>
        <v/>
      </c>
      <c r="Y45" s="40" t="str">
        <f>IFERROR(#REF!/GAMSCopen!X45,"")</f>
        <v/>
      </c>
      <c r="Z45" s="40" t="str">
        <f>IFERROR(#REF!/GAMSCopen!Y45,"")</f>
        <v/>
      </c>
      <c r="AA45" s="40" t="str">
        <f>IFERROR(#REF!/GAMSCopen!Z45,"")</f>
        <v/>
      </c>
      <c r="AB45" s="40" t="str">
        <f>IFERROR(#REF!/GAMSCopen!AA45,"")</f>
        <v/>
      </c>
      <c r="AC45" s="40" t="str">
        <f>IFERROR(#REF!/GAMSCopen!AB45,"")</f>
        <v/>
      </c>
      <c r="AD45" s="40" t="str">
        <f>IFERROR(#REF!/GAMSCopen!AC45,"")</f>
        <v/>
      </c>
      <c r="AE45" s="40" t="str">
        <f>IFERROR(#REF!/GAMSCopen!AD45,"")</f>
        <v/>
      </c>
      <c r="AF45" s="40" t="str">
        <f>IFERROR(#REF!/GAMSCopen!AE45,"")</f>
        <v/>
      </c>
      <c r="AG45" s="40" t="str">
        <f>IFERROR(#REF!/GAMSCopen!AF45,"")</f>
        <v/>
      </c>
      <c r="AH45" s="40" t="str">
        <f>IFERROR(#REF!/GAMSCopen!AG45,"")</f>
        <v/>
      </c>
      <c r="AI45" s="40" t="str">
        <f>IFERROR(#REF!/GAMSCopen!AH45,"")</f>
        <v/>
      </c>
      <c r="AJ45" s="40" t="str">
        <f>IFERROR(#REF!/GAMSCopen!AI45,"")</f>
        <v/>
      </c>
      <c r="AK45" s="40" t="str">
        <f>IFERROR(#REF!/GAMSCopen!AJ45,"")</f>
        <v/>
      </c>
      <c r="AL45" s="40" t="str">
        <f>IFERROR(#REF!/GAMSCopen!AK45,"")</f>
        <v/>
      </c>
      <c r="AM45" s="40" t="str">
        <f>IFERROR(#REF!/GAMSCopen!AL45,"")</f>
        <v/>
      </c>
      <c r="AN45" s="40" t="str">
        <f>IFERROR(#REF!/GAMSCopen!AM45,"")</f>
        <v/>
      </c>
      <c r="AO45" s="40" t="str">
        <f>IFERROR(#REF!/GAMSCopen!AN45,"")</f>
        <v/>
      </c>
      <c r="AP45" s="40" t="str">
        <f>IFERROR(#REF!/GAMSCopen!AO45,"")</f>
        <v/>
      </c>
      <c r="AQ45" s="40" t="str">
        <f>IFERROR(#REF!/GAMSCopen!AP45,"")</f>
        <v/>
      </c>
      <c r="AR45" s="40" t="str">
        <f>IFERROR(#REF!/GAMSCopen!AQ45,"")</f>
        <v/>
      </c>
      <c r="AS45" s="40" t="str">
        <f>IFERROR(#REF!/GAMSCopen!AR45,"")</f>
        <v/>
      </c>
      <c r="AT45" s="40" t="str">
        <f>IFERROR(#REF!/GAMSCopen!AS45,"")</f>
        <v/>
      </c>
      <c r="AU45" s="40" t="str">
        <f>IFERROR(#REF!/GAMSCopen!AT45,"")</f>
        <v/>
      </c>
      <c r="AV45" s="40" t="str">
        <f>IFERROR(#REF!/GAMSCopen!AU45,"")</f>
        <v/>
      </c>
      <c r="AW45" s="40" t="str">
        <f>IFERROR(#REF!/GAMSCopen!AV45,"")</f>
        <v/>
      </c>
      <c r="AX45" s="40" t="str">
        <f>IFERROR(#REF!/GAMSCopen!AW45,"")</f>
        <v/>
      </c>
      <c r="AY45" s="40" t="str">
        <f>IFERROR(#REF!/GAMSCopen!AX45,"")</f>
        <v/>
      </c>
      <c r="AZ45" s="40" t="str">
        <f>IFERROR(#REF!/GAMSCopen!AY45,"")</f>
        <v/>
      </c>
      <c r="BA45" s="40" t="str">
        <f>IFERROR(#REF!/GAMSCopen!AZ45,"")</f>
        <v/>
      </c>
      <c r="BB45" s="40" t="str">
        <f>IFERROR(#REF!/GAMSCopen!BA45,"")</f>
        <v/>
      </c>
      <c r="BC45" s="40" t="str">
        <f>IFERROR(#REF!/GAMSCopen!BB45,"")</f>
        <v/>
      </c>
      <c r="BD45" s="40" t="str">
        <f>IFERROR(#REF!/GAMSCopen!BC45,"")</f>
        <v/>
      </c>
      <c r="BE45" s="40" t="str">
        <f>IFERROR(#REF!/GAMSCopen!BD45,"")</f>
        <v/>
      </c>
      <c r="BF45" s="40" t="str">
        <f>IFERROR(#REF!/GAMSCopen!BE45,"")</f>
        <v/>
      </c>
      <c r="BG45" s="40" t="str">
        <f>IFERROR(#REF!/GAMSCopen!BF45,"")</f>
        <v/>
      </c>
      <c r="BH45" s="40" t="str">
        <f>IFERROR(#REF!/GAMSCopen!BG45,"")</f>
        <v/>
      </c>
      <c r="BI45" s="40" t="str">
        <f>IFERROR(#REF!/GAMSCopen!BH45,"")</f>
        <v/>
      </c>
      <c r="BJ45" s="40" t="str">
        <f>IFERROR(#REF!/GAMSCopen!BI45,"")</f>
        <v/>
      </c>
    </row>
    <row r="46" spans="1:62" x14ac:dyDescent="0.15">
      <c r="A46" t="e">
        <f>#REF!</f>
        <v>#REF!</v>
      </c>
      <c r="B46" t="str">
        <f>GAMSbase!A46</f>
        <v>* PARTICIPATION</v>
      </c>
      <c r="C46" s="40" t="str">
        <f>IFERROR(#REF!/GAMSCopen!B46,"")</f>
        <v/>
      </c>
      <c r="D46" s="40" t="str">
        <f>IFERROR(#REF!/GAMSCopen!C46,"")</f>
        <v/>
      </c>
      <c r="E46" s="40" t="str">
        <f>IFERROR(#REF!/GAMSCopen!D46,"")</f>
        <v/>
      </c>
      <c r="F46" s="40" t="str">
        <f>IFERROR(#REF!/GAMSCopen!E46,"")</f>
        <v/>
      </c>
      <c r="G46" s="40" t="str">
        <f>IFERROR(#REF!/GAMSCopen!F46,"")</f>
        <v/>
      </c>
      <c r="H46" s="40" t="str">
        <f>IFERROR(#REF!/GAMSCopen!G46,"")</f>
        <v/>
      </c>
      <c r="I46" s="40" t="str">
        <f>IFERROR(#REF!/GAMSCopen!H46,"")</f>
        <v/>
      </c>
      <c r="J46" s="40" t="str">
        <f>IFERROR(#REF!/GAMSCopen!I46,"")</f>
        <v/>
      </c>
      <c r="K46" s="40" t="str">
        <f>IFERROR(#REF!/GAMSCopen!J46,"")</f>
        <v/>
      </c>
      <c r="L46" s="40" t="str">
        <f>IFERROR(#REF!/GAMSCopen!K46,"")</f>
        <v/>
      </c>
      <c r="M46" s="40" t="str">
        <f>IFERROR(#REF!/GAMSCopen!L46,"")</f>
        <v/>
      </c>
      <c r="N46" s="40" t="str">
        <f>IFERROR(#REF!/GAMSCopen!M46,"")</f>
        <v/>
      </c>
      <c r="O46" s="40" t="str">
        <f>IFERROR(#REF!/GAMSCopen!N46,"")</f>
        <v/>
      </c>
      <c r="P46" s="40" t="str">
        <f>IFERROR(#REF!/GAMSCopen!O46,"")</f>
        <v/>
      </c>
      <c r="Q46" s="40" t="str">
        <f>IFERROR(#REF!/GAMSCopen!P46,"")</f>
        <v/>
      </c>
      <c r="R46" s="40" t="str">
        <f>IFERROR(#REF!/GAMSCopen!Q46,"")</f>
        <v/>
      </c>
      <c r="S46" s="40" t="str">
        <f>IFERROR(#REF!/GAMSCopen!R46,"")</f>
        <v/>
      </c>
      <c r="T46" s="40" t="str">
        <f>IFERROR(#REF!/GAMSCopen!S46,"")</f>
        <v/>
      </c>
      <c r="U46" s="40" t="str">
        <f>IFERROR(#REF!/GAMSCopen!T46,"")</f>
        <v/>
      </c>
      <c r="V46" s="40" t="str">
        <f>IFERROR(#REF!/GAMSCopen!U46,"")</f>
        <v/>
      </c>
      <c r="W46" s="40" t="str">
        <f>IFERROR(#REF!/GAMSCopen!V46,"")</f>
        <v/>
      </c>
      <c r="X46" s="40" t="str">
        <f>IFERROR(#REF!/GAMSCopen!W46,"")</f>
        <v/>
      </c>
      <c r="Y46" s="40" t="str">
        <f>IFERROR(#REF!/GAMSCopen!X46,"")</f>
        <v/>
      </c>
      <c r="Z46" s="40" t="str">
        <f>IFERROR(#REF!/GAMSCopen!Y46,"")</f>
        <v/>
      </c>
      <c r="AA46" s="40" t="str">
        <f>IFERROR(#REF!/GAMSCopen!Z46,"")</f>
        <v/>
      </c>
      <c r="AB46" s="40" t="str">
        <f>IFERROR(#REF!/GAMSCopen!AA46,"")</f>
        <v/>
      </c>
      <c r="AC46" s="40" t="str">
        <f>IFERROR(#REF!/GAMSCopen!AB46,"")</f>
        <v/>
      </c>
      <c r="AD46" s="40" t="str">
        <f>IFERROR(#REF!/GAMSCopen!AC46,"")</f>
        <v/>
      </c>
      <c r="AE46" s="40" t="str">
        <f>IFERROR(#REF!/GAMSCopen!AD46,"")</f>
        <v/>
      </c>
      <c r="AF46" s="40" t="str">
        <f>IFERROR(#REF!/GAMSCopen!AE46,"")</f>
        <v/>
      </c>
      <c r="AG46" s="40" t="str">
        <f>IFERROR(#REF!/GAMSCopen!AF46,"")</f>
        <v/>
      </c>
      <c r="AH46" s="40" t="str">
        <f>IFERROR(#REF!/GAMSCopen!AG46,"")</f>
        <v/>
      </c>
      <c r="AI46" s="40" t="str">
        <f>IFERROR(#REF!/GAMSCopen!AH46,"")</f>
        <v/>
      </c>
      <c r="AJ46" s="40" t="str">
        <f>IFERROR(#REF!/GAMSCopen!AI46,"")</f>
        <v/>
      </c>
      <c r="AK46" s="40" t="str">
        <f>IFERROR(#REF!/GAMSCopen!AJ46,"")</f>
        <v/>
      </c>
      <c r="AL46" s="40" t="str">
        <f>IFERROR(#REF!/GAMSCopen!AK46,"")</f>
        <v/>
      </c>
      <c r="AM46" s="40" t="str">
        <f>IFERROR(#REF!/GAMSCopen!AL46,"")</f>
        <v/>
      </c>
      <c r="AN46" s="40" t="str">
        <f>IFERROR(#REF!/GAMSCopen!AM46,"")</f>
        <v/>
      </c>
      <c r="AO46" s="40" t="str">
        <f>IFERROR(#REF!/GAMSCopen!AN46,"")</f>
        <v/>
      </c>
      <c r="AP46" s="40" t="str">
        <f>IFERROR(#REF!/GAMSCopen!AO46,"")</f>
        <v/>
      </c>
      <c r="AQ46" s="40" t="str">
        <f>IFERROR(#REF!/GAMSCopen!AP46,"")</f>
        <v/>
      </c>
      <c r="AR46" s="40" t="str">
        <f>IFERROR(#REF!/GAMSCopen!AQ46,"")</f>
        <v/>
      </c>
      <c r="AS46" s="40" t="str">
        <f>IFERROR(#REF!/GAMSCopen!AR46,"")</f>
        <v/>
      </c>
      <c r="AT46" s="40" t="str">
        <f>IFERROR(#REF!/GAMSCopen!AS46,"")</f>
        <v/>
      </c>
      <c r="AU46" s="40" t="str">
        <f>IFERROR(#REF!/GAMSCopen!AT46,"")</f>
        <v/>
      </c>
      <c r="AV46" s="40" t="str">
        <f>IFERROR(#REF!/GAMSCopen!AU46,"")</f>
        <v/>
      </c>
      <c r="AW46" s="40" t="str">
        <f>IFERROR(#REF!/GAMSCopen!AV46,"")</f>
        <v/>
      </c>
      <c r="AX46" s="40" t="str">
        <f>IFERROR(#REF!/GAMSCopen!AW46,"")</f>
        <v/>
      </c>
      <c r="AY46" s="40" t="str">
        <f>IFERROR(#REF!/GAMSCopen!AX46,"")</f>
        <v/>
      </c>
      <c r="AZ46" s="40" t="str">
        <f>IFERROR(#REF!/GAMSCopen!AY46,"")</f>
        <v/>
      </c>
      <c r="BA46" s="40" t="str">
        <f>IFERROR(#REF!/GAMSCopen!AZ46,"")</f>
        <v/>
      </c>
      <c r="BB46" s="40" t="str">
        <f>IFERROR(#REF!/GAMSCopen!BA46,"")</f>
        <v/>
      </c>
      <c r="BC46" s="40" t="str">
        <f>IFERROR(#REF!/GAMSCopen!BB46,"")</f>
        <v/>
      </c>
      <c r="BD46" s="40" t="str">
        <f>IFERROR(#REF!/GAMSCopen!BC46,"")</f>
        <v/>
      </c>
      <c r="BE46" s="40" t="str">
        <f>IFERROR(#REF!/GAMSCopen!BD46,"")</f>
        <v/>
      </c>
      <c r="BF46" s="40" t="str">
        <f>IFERROR(#REF!/GAMSCopen!BE46,"")</f>
        <v/>
      </c>
      <c r="BG46" s="40" t="str">
        <f>IFERROR(#REF!/GAMSCopen!BF46,"")</f>
        <v/>
      </c>
      <c r="BH46" s="40" t="str">
        <f>IFERROR(#REF!/GAMSCopen!BG46,"")</f>
        <v/>
      </c>
      <c r="BI46" s="40" t="str">
        <f>IFERROR(#REF!/GAMSCopen!BH46,"")</f>
        <v/>
      </c>
      <c r="BJ46" s="40" t="str">
        <f>IFERROR(#REF!/GAMSCopen!BI46,"")</f>
        <v/>
      </c>
    </row>
    <row r="47" spans="1:62" x14ac:dyDescent="0.15">
      <c r="A47" t="e">
        <f>#REF!</f>
        <v>#REF!</v>
      </c>
      <c r="B47" t="str">
        <f>GAMSbase!A47</f>
        <v>Proportion of World in Participation</v>
      </c>
      <c r="C47" s="40" t="str">
        <f>IFERROR(#REF!/GAMSCopen!B47,"")</f>
        <v/>
      </c>
      <c r="D47" s="40" t="str">
        <f>IFERROR(#REF!/GAMSCopen!C47,"")</f>
        <v/>
      </c>
      <c r="E47" s="40" t="str">
        <f>IFERROR(#REF!/GAMSCopen!D47,"")</f>
        <v/>
      </c>
      <c r="F47" s="40" t="str">
        <f>IFERROR(#REF!/GAMSCopen!E47,"")</f>
        <v/>
      </c>
      <c r="G47" s="40" t="str">
        <f>IFERROR(#REF!/GAMSCopen!F47,"")</f>
        <v/>
      </c>
      <c r="H47" s="40" t="str">
        <f>IFERROR(#REF!/GAMSCopen!G47,"")</f>
        <v/>
      </c>
      <c r="I47" s="40" t="str">
        <f>IFERROR(#REF!/GAMSCopen!H47,"")</f>
        <v/>
      </c>
      <c r="J47" s="40" t="str">
        <f>IFERROR(#REF!/GAMSCopen!I47,"")</f>
        <v/>
      </c>
      <c r="K47" s="40" t="str">
        <f>IFERROR(#REF!/GAMSCopen!J47,"")</f>
        <v/>
      </c>
      <c r="L47" s="40" t="str">
        <f>IFERROR(#REF!/GAMSCopen!K47,"")</f>
        <v/>
      </c>
      <c r="M47" s="40" t="str">
        <f>IFERROR(#REF!/GAMSCopen!L47,"")</f>
        <v/>
      </c>
      <c r="N47" s="40" t="str">
        <f>IFERROR(#REF!/GAMSCopen!M47,"")</f>
        <v/>
      </c>
      <c r="O47" s="40" t="str">
        <f>IFERROR(#REF!/GAMSCopen!N47,"")</f>
        <v/>
      </c>
      <c r="P47" s="40" t="str">
        <f>IFERROR(#REF!/GAMSCopen!O47,"")</f>
        <v/>
      </c>
      <c r="Q47" s="40" t="str">
        <f>IFERROR(#REF!/GAMSCopen!P47,"")</f>
        <v/>
      </c>
      <c r="R47" s="40" t="str">
        <f>IFERROR(#REF!/GAMSCopen!Q47,"")</f>
        <v/>
      </c>
      <c r="S47" s="40" t="str">
        <f>IFERROR(#REF!/GAMSCopen!R47,"")</f>
        <v/>
      </c>
      <c r="T47" s="40" t="str">
        <f>IFERROR(#REF!/GAMSCopen!S47,"")</f>
        <v/>
      </c>
      <c r="U47" s="40" t="str">
        <f>IFERROR(#REF!/GAMSCopen!T47,"")</f>
        <v/>
      </c>
      <c r="V47" s="40" t="str">
        <f>IFERROR(#REF!/GAMSCopen!U47,"")</f>
        <v/>
      </c>
      <c r="W47" s="40" t="str">
        <f>IFERROR(#REF!/GAMSCopen!V47,"")</f>
        <v/>
      </c>
      <c r="X47" s="40" t="str">
        <f>IFERROR(#REF!/GAMSCopen!W47,"")</f>
        <v/>
      </c>
      <c r="Y47" s="40" t="str">
        <f>IFERROR(#REF!/GAMSCopen!X47,"")</f>
        <v/>
      </c>
      <c r="Z47" s="40" t="str">
        <f>IFERROR(#REF!/GAMSCopen!Y47,"")</f>
        <v/>
      </c>
      <c r="AA47" s="40" t="str">
        <f>IFERROR(#REF!/GAMSCopen!Z47,"")</f>
        <v/>
      </c>
      <c r="AB47" s="40" t="str">
        <f>IFERROR(#REF!/GAMSCopen!AA47,"")</f>
        <v/>
      </c>
      <c r="AC47" s="40" t="str">
        <f>IFERROR(#REF!/GAMSCopen!AB47,"")</f>
        <v/>
      </c>
      <c r="AD47" s="40" t="str">
        <f>IFERROR(#REF!/GAMSCopen!AC47,"")</f>
        <v/>
      </c>
      <c r="AE47" s="40" t="str">
        <f>IFERROR(#REF!/GAMSCopen!AD47,"")</f>
        <v/>
      </c>
      <c r="AF47" s="40" t="str">
        <f>IFERROR(#REF!/GAMSCopen!AE47,"")</f>
        <v/>
      </c>
      <c r="AG47" s="40" t="str">
        <f>IFERROR(#REF!/GAMSCopen!AF47,"")</f>
        <v/>
      </c>
      <c r="AH47" s="40" t="str">
        <f>IFERROR(#REF!/GAMSCopen!AG47,"")</f>
        <v/>
      </c>
      <c r="AI47" s="40" t="str">
        <f>IFERROR(#REF!/GAMSCopen!AH47,"")</f>
        <v/>
      </c>
      <c r="AJ47" s="40" t="str">
        <f>IFERROR(#REF!/GAMSCopen!AI47,"")</f>
        <v/>
      </c>
      <c r="AK47" s="40" t="str">
        <f>IFERROR(#REF!/GAMSCopen!AJ47,"")</f>
        <v/>
      </c>
      <c r="AL47" s="40" t="str">
        <f>IFERROR(#REF!/GAMSCopen!AK47,"")</f>
        <v/>
      </c>
      <c r="AM47" s="40" t="str">
        <f>IFERROR(#REF!/GAMSCopen!AL47,"")</f>
        <v/>
      </c>
      <c r="AN47" s="40" t="str">
        <f>IFERROR(#REF!/GAMSCopen!AM47,"")</f>
        <v/>
      </c>
      <c r="AO47" s="40" t="str">
        <f>IFERROR(#REF!/GAMSCopen!AN47,"")</f>
        <v/>
      </c>
      <c r="AP47" s="40" t="str">
        <f>IFERROR(#REF!/GAMSCopen!AO47,"")</f>
        <v/>
      </c>
      <c r="AQ47" s="40" t="str">
        <f>IFERROR(#REF!/GAMSCopen!AP47,"")</f>
        <v/>
      </c>
      <c r="AR47" s="40" t="str">
        <f>IFERROR(#REF!/GAMSCopen!AQ47,"")</f>
        <v/>
      </c>
      <c r="AS47" s="40" t="str">
        <f>IFERROR(#REF!/GAMSCopen!AR47,"")</f>
        <v/>
      </c>
      <c r="AT47" s="40" t="str">
        <f>IFERROR(#REF!/GAMSCopen!AS47,"")</f>
        <v/>
      </c>
      <c r="AU47" s="40" t="str">
        <f>IFERROR(#REF!/GAMSCopen!AT47,"")</f>
        <v/>
      </c>
      <c r="AV47" s="40" t="str">
        <f>IFERROR(#REF!/GAMSCopen!AU47,"")</f>
        <v/>
      </c>
      <c r="AW47" s="40" t="str">
        <f>IFERROR(#REF!/GAMSCopen!AV47,"")</f>
        <v/>
      </c>
      <c r="AX47" s="40" t="str">
        <f>IFERROR(#REF!/GAMSCopen!AW47,"")</f>
        <v/>
      </c>
      <c r="AY47" s="40" t="str">
        <f>IFERROR(#REF!/GAMSCopen!AX47,"")</f>
        <v/>
      </c>
      <c r="AZ47" s="40" t="str">
        <f>IFERROR(#REF!/GAMSCopen!AY47,"")</f>
        <v/>
      </c>
      <c r="BA47" s="40" t="str">
        <f>IFERROR(#REF!/GAMSCopen!AZ47,"")</f>
        <v/>
      </c>
      <c r="BB47" s="40" t="str">
        <f>IFERROR(#REF!/GAMSCopen!BA47,"")</f>
        <v/>
      </c>
      <c r="BC47" s="40" t="str">
        <f>IFERROR(#REF!/GAMSCopen!BB47,"")</f>
        <v/>
      </c>
      <c r="BD47" s="40" t="str">
        <f>IFERROR(#REF!/GAMSCopen!BC47,"")</f>
        <v/>
      </c>
      <c r="BE47" s="40" t="str">
        <f>IFERROR(#REF!/GAMSCopen!BD47,"")</f>
        <v/>
      </c>
      <c r="BF47" s="40" t="str">
        <f>IFERROR(#REF!/GAMSCopen!BE47,"")</f>
        <v/>
      </c>
      <c r="BG47" s="40" t="str">
        <f>IFERROR(#REF!/GAMSCopen!BF47,"")</f>
        <v/>
      </c>
      <c r="BH47" s="40" t="str">
        <f>IFERROR(#REF!/GAMSCopen!BG47,"")</f>
        <v/>
      </c>
      <c r="BI47" s="40" t="str">
        <f>IFERROR(#REF!/GAMSCopen!BH47,"")</f>
        <v/>
      </c>
      <c r="BJ47" s="40" t="str">
        <f>IFERROR(#REF!/GAMSCopen!BI47,"")</f>
        <v/>
      </c>
    </row>
    <row r="48" spans="1:62" x14ac:dyDescent="0.15">
      <c r="A48" t="e">
        <f>#REF!</f>
        <v>#REF!</v>
      </c>
      <c r="B48" t="str">
        <f>GAMSbase!A48</f>
        <v>* SCALING</v>
      </c>
      <c r="C48" s="40" t="str">
        <f>IFERROR(#REF!/GAMSCopen!B48,"")</f>
        <v/>
      </c>
      <c r="D48" s="40" t="str">
        <f>IFERROR(#REF!/GAMSCopen!C48,"")</f>
        <v/>
      </c>
      <c r="E48" s="40" t="str">
        <f>IFERROR(#REF!/GAMSCopen!D48,"")</f>
        <v/>
      </c>
      <c r="F48" s="40" t="str">
        <f>IFERROR(#REF!/GAMSCopen!E48,"")</f>
        <v/>
      </c>
      <c r="G48" s="40" t="str">
        <f>IFERROR(#REF!/GAMSCopen!F48,"")</f>
        <v/>
      </c>
      <c r="H48" s="40" t="str">
        <f>IFERROR(#REF!/GAMSCopen!G48,"")</f>
        <v/>
      </c>
      <c r="I48" s="40" t="str">
        <f>IFERROR(#REF!/GAMSCopen!H48,"")</f>
        <v/>
      </c>
      <c r="J48" s="40" t="str">
        <f>IFERROR(#REF!/GAMSCopen!I48,"")</f>
        <v/>
      </c>
      <c r="K48" s="40" t="str">
        <f>IFERROR(#REF!/GAMSCopen!J48,"")</f>
        <v/>
      </c>
      <c r="L48" s="40" t="str">
        <f>IFERROR(#REF!/GAMSCopen!K48,"")</f>
        <v/>
      </c>
      <c r="M48" s="40" t="str">
        <f>IFERROR(#REF!/GAMSCopen!L48,"")</f>
        <v/>
      </c>
      <c r="N48" s="40" t="str">
        <f>IFERROR(#REF!/GAMSCopen!M48,"")</f>
        <v/>
      </c>
      <c r="O48" s="40" t="str">
        <f>IFERROR(#REF!/GAMSCopen!N48,"")</f>
        <v/>
      </c>
      <c r="P48" s="40" t="str">
        <f>IFERROR(#REF!/GAMSCopen!O48,"")</f>
        <v/>
      </c>
      <c r="Q48" s="40" t="str">
        <f>IFERROR(#REF!/GAMSCopen!P48,"")</f>
        <v/>
      </c>
      <c r="R48" s="40" t="str">
        <f>IFERROR(#REF!/GAMSCopen!Q48,"")</f>
        <v/>
      </c>
      <c r="S48" s="40" t="str">
        <f>IFERROR(#REF!/GAMSCopen!R48,"")</f>
        <v/>
      </c>
      <c r="T48" s="40" t="str">
        <f>IFERROR(#REF!/GAMSCopen!S48,"")</f>
        <v/>
      </c>
      <c r="U48" s="40" t="str">
        <f>IFERROR(#REF!/GAMSCopen!T48,"")</f>
        <v/>
      </c>
      <c r="V48" s="40" t="str">
        <f>IFERROR(#REF!/GAMSCopen!U48,"")</f>
        <v/>
      </c>
      <c r="W48" s="40" t="str">
        <f>IFERROR(#REF!/GAMSCopen!V48,"")</f>
        <v/>
      </c>
      <c r="X48" s="40" t="str">
        <f>IFERROR(#REF!/GAMSCopen!W48,"")</f>
        <v/>
      </c>
      <c r="Y48" s="40" t="str">
        <f>IFERROR(#REF!/GAMSCopen!X48,"")</f>
        <v/>
      </c>
      <c r="Z48" s="40" t="str">
        <f>IFERROR(#REF!/GAMSCopen!Y48,"")</f>
        <v/>
      </c>
      <c r="AA48" s="40" t="str">
        <f>IFERROR(#REF!/GAMSCopen!Z48,"")</f>
        <v/>
      </c>
      <c r="AB48" s="40" t="str">
        <f>IFERROR(#REF!/GAMSCopen!AA48,"")</f>
        <v/>
      </c>
      <c r="AC48" s="40" t="str">
        <f>IFERROR(#REF!/GAMSCopen!AB48,"")</f>
        <v/>
      </c>
      <c r="AD48" s="40" t="str">
        <f>IFERROR(#REF!/GAMSCopen!AC48,"")</f>
        <v/>
      </c>
      <c r="AE48" s="40" t="str">
        <f>IFERROR(#REF!/GAMSCopen!AD48,"")</f>
        <v/>
      </c>
      <c r="AF48" s="40" t="str">
        <f>IFERROR(#REF!/GAMSCopen!AE48,"")</f>
        <v/>
      </c>
      <c r="AG48" s="40" t="str">
        <f>IFERROR(#REF!/GAMSCopen!AF48,"")</f>
        <v/>
      </c>
      <c r="AH48" s="40" t="str">
        <f>IFERROR(#REF!/GAMSCopen!AG48,"")</f>
        <v/>
      </c>
      <c r="AI48" s="40" t="str">
        <f>IFERROR(#REF!/GAMSCopen!AH48,"")</f>
        <v/>
      </c>
      <c r="AJ48" s="40" t="str">
        <f>IFERROR(#REF!/GAMSCopen!AI48,"")</f>
        <v/>
      </c>
      <c r="AK48" s="40" t="str">
        <f>IFERROR(#REF!/GAMSCopen!AJ48,"")</f>
        <v/>
      </c>
      <c r="AL48" s="40" t="str">
        <f>IFERROR(#REF!/GAMSCopen!AK48,"")</f>
        <v/>
      </c>
      <c r="AM48" s="40" t="str">
        <f>IFERROR(#REF!/GAMSCopen!AL48,"")</f>
        <v/>
      </c>
      <c r="AN48" s="40" t="str">
        <f>IFERROR(#REF!/GAMSCopen!AM48,"")</f>
        <v/>
      </c>
      <c r="AO48" s="40" t="str">
        <f>IFERROR(#REF!/GAMSCopen!AN48,"")</f>
        <v/>
      </c>
      <c r="AP48" s="40" t="str">
        <f>IFERROR(#REF!/GAMSCopen!AO48,"")</f>
        <v/>
      </c>
      <c r="AQ48" s="40" t="str">
        <f>IFERROR(#REF!/GAMSCopen!AP48,"")</f>
        <v/>
      </c>
      <c r="AR48" s="40" t="str">
        <f>IFERROR(#REF!/GAMSCopen!AQ48,"")</f>
        <v/>
      </c>
      <c r="AS48" s="40" t="str">
        <f>IFERROR(#REF!/GAMSCopen!AR48,"")</f>
        <v/>
      </c>
      <c r="AT48" s="40" t="str">
        <f>IFERROR(#REF!/GAMSCopen!AS48,"")</f>
        <v/>
      </c>
      <c r="AU48" s="40" t="str">
        <f>IFERROR(#REF!/GAMSCopen!AT48,"")</f>
        <v/>
      </c>
      <c r="AV48" s="40" t="str">
        <f>IFERROR(#REF!/GAMSCopen!AU48,"")</f>
        <v/>
      </c>
      <c r="AW48" s="40" t="str">
        <f>IFERROR(#REF!/GAMSCopen!AV48,"")</f>
        <v/>
      </c>
      <c r="AX48" s="40" t="str">
        <f>IFERROR(#REF!/GAMSCopen!AW48,"")</f>
        <v/>
      </c>
      <c r="AY48" s="40" t="str">
        <f>IFERROR(#REF!/GAMSCopen!AX48,"")</f>
        <v/>
      </c>
      <c r="AZ48" s="40" t="str">
        <f>IFERROR(#REF!/GAMSCopen!AY48,"")</f>
        <v/>
      </c>
      <c r="BA48" s="40" t="str">
        <f>IFERROR(#REF!/GAMSCopen!AZ48,"")</f>
        <v/>
      </c>
      <c r="BB48" s="40" t="str">
        <f>IFERROR(#REF!/GAMSCopen!BA48,"")</f>
        <v/>
      </c>
      <c r="BC48" s="40" t="str">
        <f>IFERROR(#REF!/GAMSCopen!BB48,"")</f>
        <v/>
      </c>
      <c r="BD48" s="40" t="str">
        <f>IFERROR(#REF!/GAMSCopen!BC48,"")</f>
        <v/>
      </c>
      <c r="BE48" s="40" t="str">
        <f>IFERROR(#REF!/GAMSCopen!BD48,"")</f>
        <v/>
      </c>
      <c r="BF48" s="40" t="str">
        <f>IFERROR(#REF!/GAMSCopen!BE48,"")</f>
        <v/>
      </c>
      <c r="BG48" s="40" t="str">
        <f>IFERROR(#REF!/GAMSCopen!BF48,"")</f>
        <v/>
      </c>
      <c r="BH48" s="40" t="str">
        <f>IFERROR(#REF!/GAMSCopen!BG48,"")</f>
        <v/>
      </c>
      <c r="BI48" s="40" t="str">
        <f>IFERROR(#REF!/GAMSCopen!BH48,"")</f>
        <v/>
      </c>
      <c r="BJ48" s="40" t="str">
        <f>IFERROR(#REF!/GAMSCopen!BI48,"")</f>
        <v/>
      </c>
    </row>
    <row r="49" spans="1:62" x14ac:dyDescent="0.15">
      <c r="A49" t="e">
        <f>#REF!</f>
        <v>#REF!</v>
      </c>
      <c r="B49" t="str">
        <f>GAMSbase!A49</f>
        <v>Multiplicative Scaling Coefficient in Utility Function</v>
      </c>
      <c r="C49" s="40" t="str">
        <f>IFERROR(#REF!/GAMSCopen!B49,"")</f>
        <v/>
      </c>
      <c r="D49" s="40" t="str">
        <f>IFERROR(#REF!/GAMSCopen!C49,"")</f>
        <v/>
      </c>
      <c r="E49" s="40" t="str">
        <f>IFERROR(#REF!/GAMSCopen!D49,"")</f>
        <v/>
      </c>
      <c r="F49" s="40" t="str">
        <f>IFERROR(#REF!/GAMSCopen!E49,"")</f>
        <v/>
      </c>
      <c r="G49" s="40" t="str">
        <f>IFERROR(#REF!/GAMSCopen!F49,"")</f>
        <v/>
      </c>
      <c r="H49" s="40" t="str">
        <f>IFERROR(#REF!/GAMSCopen!G49,"")</f>
        <v/>
      </c>
      <c r="I49" s="40" t="str">
        <f>IFERROR(#REF!/GAMSCopen!H49,"")</f>
        <v/>
      </c>
      <c r="J49" s="40" t="str">
        <f>IFERROR(#REF!/GAMSCopen!I49,"")</f>
        <v/>
      </c>
      <c r="K49" s="40" t="str">
        <f>IFERROR(#REF!/GAMSCopen!J49,"")</f>
        <v/>
      </c>
      <c r="L49" s="40" t="str">
        <f>IFERROR(#REF!/GAMSCopen!K49,"")</f>
        <v/>
      </c>
      <c r="M49" s="40" t="str">
        <f>IFERROR(#REF!/GAMSCopen!L49,"")</f>
        <v/>
      </c>
      <c r="N49" s="40" t="str">
        <f>IFERROR(#REF!/GAMSCopen!M49,"")</f>
        <v/>
      </c>
      <c r="O49" s="40" t="str">
        <f>IFERROR(#REF!/GAMSCopen!N49,"")</f>
        <v/>
      </c>
      <c r="P49" s="40" t="str">
        <f>IFERROR(#REF!/GAMSCopen!O49,"")</f>
        <v/>
      </c>
      <c r="Q49" s="40" t="str">
        <f>IFERROR(#REF!/GAMSCopen!P49,"")</f>
        <v/>
      </c>
      <c r="R49" s="40" t="str">
        <f>IFERROR(#REF!/GAMSCopen!Q49,"")</f>
        <v/>
      </c>
      <c r="S49" s="40" t="str">
        <f>IFERROR(#REF!/GAMSCopen!R49,"")</f>
        <v/>
      </c>
      <c r="T49" s="40" t="str">
        <f>IFERROR(#REF!/GAMSCopen!S49,"")</f>
        <v/>
      </c>
      <c r="U49" s="40" t="str">
        <f>IFERROR(#REF!/GAMSCopen!T49,"")</f>
        <v/>
      </c>
      <c r="V49" s="40" t="str">
        <f>IFERROR(#REF!/GAMSCopen!U49,"")</f>
        <v/>
      </c>
      <c r="W49" s="40" t="str">
        <f>IFERROR(#REF!/GAMSCopen!V49,"")</f>
        <v/>
      </c>
      <c r="X49" s="40" t="str">
        <f>IFERROR(#REF!/GAMSCopen!W49,"")</f>
        <v/>
      </c>
      <c r="Y49" s="40" t="str">
        <f>IFERROR(#REF!/GAMSCopen!X49,"")</f>
        <v/>
      </c>
      <c r="Z49" s="40" t="str">
        <f>IFERROR(#REF!/GAMSCopen!Y49,"")</f>
        <v/>
      </c>
      <c r="AA49" s="40" t="str">
        <f>IFERROR(#REF!/GAMSCopen!Z49,"")</f>
        <v/>
      </c>
      <c r="AB49" s="40" t="str">
        <f>IFERROR(#REF!/GAMSCopen!AA49,"")</f>
        <v/>
      </c>
      <c r="AC49" s="40" t="str">
        <f>IFERROR(#REF!/GAMSCopen!AB49,"")</f>
        <v/>
      </c>
      <c r="AD49" s="40" t="str">
        <f>IFERROR(#REF!/GAMSCopen!AC49,"")</f>
        <v/>
      </c>
      <c r="AE49" s="40" t="str">
        <f>IFERROR(#REF!/GAMSCopen!AD49,"")</f>
        <v/>
      </c>
      <c r="AF49" s="40" t="str">
        <f>IFERROR(#REF!/GAMSCopen!AE49,"")</f>
        <v/>
      </c>
      <c r="AG49" s="40" t="str">
        <f>IFERROR(#REF!/GAMSCopen!AF49,"")</f>
        <v/>
      </c>
      <c r="AH49" s="40" t="str">
        <f>IFERROR(#REF!/GAMSCopen!AG49,"")</f>
        <v/>
      </c>
      <c r="AI49" s="40" t="str">
        <f>IFERROR(#REF!/GAMSCopen!AH49,"")</f>
        <v/>
      </c>
      <c r="AJ49" s="40" t="str">
        <f>IFERROR(#REF!/GAMSCopen!AI49,"")</f>
        <v/>
      </c>
      <c r="AK49" s="40" t="str">
        <f>IFERROR(#REF!/GAMSCopen!AJ49,"")</f>
        <v/>
      </c>
      <c r="AL49" s="40" t="str">
        <f>IFERROR(#REF!/GAMSCopen!AK49,"")</f>
        <v/>
      </c>
      <c r="AM49" s="40" t="str">
        <f>IFERROR(#REF!/GAMSCopen!AL49,"")</f>
        <v/>
      </c>
      <c r="AN49" s="40" t="str">
        <f>IFERROR(#REF!/GAMSCopen!AM49,"")</f>
        <v/>
      </c>
      <c r="AO49" s="40" t="str">
        <f>IFERROR(#REF!/GAMSCopen!AN49,"")</f>
        <v/>
      </c>
      <c r="AP49" s="40" t="str">
        <f>IFERROR(#REF!/GAMSCopen!AO49,"")</f>
        <v/>
      </c>
      <c r="AQ49" s="40" t="str">
        <f>IFERROR(#REF!/GAMSCopen!AP49,"")</f>
        <v/>
      </c>
      <c r="AR49" s="40" t="str">
        <f>IFERROR(#REF!/GAMSCopen!AQ49,"")</f>
        <v/>
      </c>
      <c r="AS49" s="40" t="str">
        <f>IFERROR(#REF!/GAMSCopen!AR49,"")</f>
        <v/>
      </c>
      <c r="AT49" s="40" t="str">
        <f>IFERROR(#REF!/GAMSCopen!AS49,"")</f>
        <v/>
      </c>
      <c r="AU49" s="40" t="str">
        <f>IFERROR(#REF!/GAMSCopen!AT49,"")</f>
        <v/>
      </c>
      <c r="AV49" s="40" t="str">
        <f>IFERROR(#REF!/GAMSCopen!AU49,"")</f>
        <v/>
      </c>
      <c r="AW49" s="40" t="str">
        <f>IFERROR(#REF!/GAMSCopen!AV49,"")</f>
        <v/>
      </c>
      <c r="AX49" s="40" t="str">
        <f>IFERROR(#REF!/GAMSCopen!AW49,"")</f>
        <v/>
      </c>
      <c r="AY49" s="40" t="str">
        <f>IFERROR(#REF!/GAMSCopen!AX49,"")</f>
        <v/>
      </c>
      <c r="AZ49" s="40" t="str">
        <f>IFERROR(#REF!/GAMSCopen!AY49,"")</f>
        <v/>
      </c>
      <c r="BA49" s="40" t="str">
        <f>IFERROR(#REF!/GAMSCopen!AZ49,"")</f>
        <v/>
      </c>
      <c r="BB49" s="40" t="str">
        <f>IFERROR(#REF!/GAMSCopen!BA49,"")</f>
        <v/>
      </c>
      <c r="BC49" s="40" t="str">
        <f>IFERROR(#REF!/GAMSCopen!BB49,"")</f>
        <v/>
      </c>
      <c r="BD49" s="40" t="str">
        <f>IFERROR(#REF!/GAMSCopen!BC49,"")</f>
        <v/>
      </c>
      <c r="BE49" s="40" t="str">
        <f>IFERROR(#REF!/GAMSCopen!BD49,"")</f>
        <v/>
      </c>
      <c r="BF49" s="40" t="str">
        <f>IFERROR(#REF!/GAMSCopen!BE49,"")</f>
        <v/>
      </c>
      <c r="BG49" s="40" t="str">
        <f>IFERROR(#REF!/GAMSCopen!BF49,"")</f>
        <v/>
      </c>
      <c r="BH49" s="40" t="str">
        <f>IFERROR(#REF!/GAMSCopen!BG49,"")</f>
        <v/>
      </c>
      <c r="BI49" s="40" t="str">
        <f>IFERROR(#REF!/GAMSCopen!BH49,"")</f>
        <v/>
      </c>
      <c r="BJ49" s="40" t="str">
        <f>IFERROR(#REF!/GAMSCopen!BI49,"")</f>
        <v/>
      </c>
    </row>
    <row r="50" spans="1:62" x14ac:dyDescent="0.15">
      <c r="A50" t="e">
        <f>#REF!</f>
        <v>#REF!</v>
      </c>
      <c r="B50" t="str">
        <f>GAMSbase!A50</f>
        <v>Additive Scaling Coefficient in Utility Function</v>
      </c>
      <c r="C50" s="40" t="str">
        <f>IFERROR(#REF!/GAMSCopen!B50,"")</f>
        <v/>
      </c>
      <c r="D50" s="40" t="str">
        <f>IFERROR(#REF!/GAMSCopen!C50,"")</f>
        <v/>
      </c>
      <c r="E50" s="40" t="str">
        <f>IFERROR(#REF!/GAMSCopen!D50,"")</f>
        <v/>
      </c>
      <c r="F50" s="40" t="str">
        <f>IFERROR(#REF!/GAMSCopen!E50,"")</f>
        <v/>
      </c>
      <c r="G50" s="40" t="str">
        <f>IFERROR(#REF!/GAMSCopen!F50,"")</f>
        <v/>
      </c>
      <c r="H50" s="40" t="str">
        <f>IFERROR(#REF!/GAMSCopen!G50,"")</f>
        <v/>
      </c>
      <c r="I50" s="40" t="str">
        <f>IFERROR(#REF!/GAMSCopen!H50,"")</f>
        <v/>
      </c>
      <c r="J50" s="40" t="str">
        <f>IFERROR(#REF!/GAMSCopen!I50,"")</f>
        <v/>
      </c>
      <c r="K50" s="40" t="str">
        <f>IFERROR(#REF!/GAMSCopen!J50,"")</f>
        <v/>
      </c>
      <c r="L50" s="40" t="str">
        <f>IFERROR(#REF!/GAMSCopen!K50,"")</f>
        <v/>
      </c>
      <c r="M50" s="40" t="str">
        <f>IFERROR(#REF!/GAMSCopen!L50,"")</f>
        <v/>
      </c>
      <c r="N50" s="40" t="str">
        <f>IFERROR(#REF!/GAMSCopen!M50,"")</f>
        <v/>
      </c>
      <c r="O50" s="40" t="str">
        <f>IFERROR(#REF!/GAMSCopen!N50,"")</f>
        <v/>
      </c>
      <c r="P50" s="40" t="str">
        <f>IFERROR(#REF!/GAMSCopen!O50,"")</f>
        <v/>
      </c>
      <c r="Q50" s="40" t="str">
        <f>IFERROR(#REF!/GAMSCopen!P50,"")</f>
        <v/>
      </c>
      <c r="R50" s="40" t="str">
        <f>IFERROR(#REF!/GAMSCopen!Q50,"")</f>
        <v/>
      </c>
      <c r="S50" s="40" t="str">
        <f>IFERROR(#REF!/GAMSCopen!R50,"")</f>
        <v/>
      </c>
      <c r="T50" s="40" t="str">
        <f>IFERROR(#REF!/GAMSCopen!S50,"")</f>
        <v/>
      </c>
      <c r="U50" s="40" t="str">
        <f>IFERROR(#REF!/GAMSCopen!T50,"")</f>
        <v/>
      </c>
      <c r="V50" s="40" t="str">
        <f>IFERROR(#REF!/GAMSCopen!U50,"")</f>
        <v/>
      </c>
      <c r="W50" s="40" t="str">
        <f>IFERROR(#REF!/GAMSCopen!V50,"")</f>
        <v/>
      </c>
      <c r="X50" s="40" t="str">
        <f>IFERROR(#REF!/GAMSCopen!W50,"")</f>
        <v/>
      </c>
      <c r="Y50" s="40" t="str">
        <f>IFERROR(#REF!/GAMSCopen!X50,"")</f>
        <v/>
      </c>
      <c r="Z50" s="40" t="str">
        <f>IFERROR(#REF!/GAMSCopen!Y50,"")</f>
        <v/>
      </c>
      <c r="AA50" s="40" t="str">
        <f>IFERROR(#REF!/GAMSCopen!Z50,"")</f>
        <v/>
      </c>
      <c r="AB50" s="40" t="str">
        <f>IFERROR(#REF!/GAMSCopen!AA50,"")</f>
        <v/>
      </c>
      <c r="AC50" s="40" t="str">
        <f>IFERROR(#REF!/GAMSCopen!AB50,"")</f>
        <v/>
      </c>
      <c r="AD50" s="40" t="str">
        <f>IFERROR(#REF!/GAMSCopen!AC50,"")</f>
        <v/>
      </c>
      <c r="AE50" s="40" t="str">
        <f>IFERROR(#REF!/GAMSCopen!AD50,"")</f>
        <v/>
      </c>
      <c r="AF50" s="40" t="str">
        <f>IFERROR(#REF!/GAMSCopen!AE50,"")</f>
        <v/>
      </c>
      <c r="AG50" s="40" t="str">
        <f>IFERROR(#REF!/GAMSCopen!AF50,"")</f>
        <v/>
      </c>
      <c r="AH50" s="40" t="str">
        <f>IFERROR(#REF!/GAMSCopen!AG50,"")</f>
        <v/>
      </c>
      <c r="AI50" s="40" t="str">
        <f>IFERROR(#REF!/GAMSCopen!AH50,"")</f>
        <v/>
      </c>
      <c r="AJ50" s="40" t="str">
        <f>IFERROR(#REF!/GAMSCopen!AI50,"")</f>
        <v/>
      </c>
      <c r="AK50" s="40" t="str">
        <f>IFERROR(#REF!/GAMSCopen!AJ50,"")</f>
        <v/>
      </c>
      <c r="AL50" s="40" t="str">
        <f>IFERROR(#REF!/GAMSCopen!AK50,"")</f>
        <v/>
      </c>
      <c r="AM50" s="40" t="str">
        <f>IFERROR(#REF!/GAMSCopen!AL50,"")</f>
        <v/>
      </c>
      <c r="AN50" s="40" t="str">
        <f>IFERROR(#REF!/GAMSCopen!AM50,"")</f>
        <v/>
      </c>
      <c r="AO50" s="40" t="str">
        <f>IFERROR(#REF!/GAMSCopen!AN50,"")</f>
        <v/>
      </c>
      <c r="AP50" s="40" t="str">
        <f>IFERROR(#REF!/GAMSCopen!AO50,"")</f>
        <v/>
      </c>
      <c r="AQ50" s="40" t="str">
        <f>IFERROR(#REF!/GAMSCopen!AP50,"")</f>
        <v/>
      </c>
      <c r="AR50" s="40" t="str">
        <f>IFERROR(#REF!/GAMSCopen!AQ50,"")</f>
        <v/>
      </c>
      <c r="AS50" s="40" t="str">
        <f>IFERROR(#REF!/GAMSCopen!AR50,"")</f>
        <v/>
      </c>
      <c r="AT50" s="40" t="str">
        <f>IFERROR(#REF!/GAMSCopen!AS50,"")</f>
        <v/>
      </c>
      <c r="AU50" s="40" t="str">
        <f>IFERROR(#REF!/GAMSCopen!AT50,"")</f>
        <v/>
      </c>
      <c r="AV50" s="40" t="str">
        <f>IFERROR(#REF!/GAMSCopen!AU50,"")</f>
        <v/>
      </c>
      <c r="AW50" s="40" t="str">
        <f>IFERROR(#REF!/GAMSCopen!AV50,"")</f>
        <v/>
      </c>
      <c r="AX50" s="40" t="str">
        <f>IFERROR(#REF!/GAMSCopen!AW50,"")</f>
        <v/>
      </c>
      <c r="AY50" s="40" t="str">
        <f>IFERROR(#REF!/GAMSCopen!AX50,"")</f>
        <v/>
      </c>
      <c r="AZ50" s="40" t="str">
        <f>IFERROR(#REF!/GAMSCopen!AY50,"")</f>
        <v/>
      </c>
      <c r="BA50" s="40" t="str">
        <f>IFERROR(#REF!/GAMSCopen!AZ50,"")</f>
        <v/>
      </c>
      <c r="BB50" s="40" t="str">
        <f>IFERROR(#REF!/GAMSCopen!BA50,"")</f>
        <v/>
      </c>
      <c r="BC50" s="40" t="str">
        <f>IFERROR(#REF!/GAMSCopen!BB50,"")</f>
        <v/>
      </c>
      <c r="BD50" s="40" t="str">
        <f>IFERROR(#REF!/GAMSCopen!BC50,"")</f>
        <v/>
      </c>
      <c r="BE50" s="40" t="str">
        <f>IFERROR(#REF!/GAMSCopen!BD50,"")</f>
        <v/>
      </c>
      <c r="BF50" s="40" t="str">
        <f>IFERROR(#REF!/GAMSCopen!BE50,"")</f>
        <v/>
      </c>
      <c r="BG50" s="40" t="str">
        <f>IFERROR(#REF!/GAMSCopen!BF50,"")</f>
        <v/>
      </c>
      <c r="BH50" s="40" t="str">
        <f>IFERROR(#REF!/GAMSCopen!BG50,"")</f>
        <v/>
      </c>
      <c r="BI50" s="40" t="str">
        <f>IFERROR(#REF!/GAMSCopen!BH50,"")</f>
        <v/>
      </c>
      <c r="BJ50" s="40" t="str">
        <f>IFERROR(#REF!/GAMSCopen!BI50,"")</f>
        <v/>
      </c>
    </row>
    <row r="51" spans="1:62" x14ac:dyDescent="0.15">
      <c r="A51" t="e">
        <f>#REF!</f>
        <v>#REF!</v>
      </c>
      <c r="B51" t="str">
        <f>GAMSbase!A51</f>
        <v>Hotelling</v>
      </c>
      <c r="C51" s="40" t="str">
        <f>IFERROR(#REF!/GAMSCopen!B51,"")</f>
        <v/>
      </c>
      <c r="D51" s="40" t="str">
        <f>IFERROR(#REF!/GAMSCopen!C51,"")</f>
        <v/>
      </c>
      <c r="E51" s="40" t="str">
        <f>IFERROR(#REF!/GAMSCopen!D51,"")</f>
        <v/>
      </c>
      <c r="F51" s="40" t="str">
        <f>IFERROR(#REF!/GAMSCopen!E51,"")</f>
        <v/>
      </c>
      <c r="G51" s="40" t="str">
        <f>IFERROR(#REF!/GAMSCopen!F51,"")</f>
        <v/>
      </c>
      <c r="H51" s="40" t="str">
        <f>IFERROR(#REF!/GAMSCopen!G51,"")</f>
        <v/>
      </c>
      <c r="I51" s="40" t="str">
        <f>IFERROR(#REF!/GAMSCopen!H51,"")</f>
        <v/>
      </c>
      <c r="J51" s="40" t="str">
        <f>IFERROR(#REF!/GAMSCopen!I51,"")</f>
        <v/>
      </c>
      <c r="K51" s="40" t="str">
        <f>IFERROR(#REF!/GAMSCopen!J51,"")</f>
        <v/>
      </c>
      <c r="L51" s="40" t="str">
        <f>IFERROR(#REF!/GAMSCopen!K51,"")</f>
        <v/>
      </c>
      <c r="M51" s="40" t="str">
        <f>IFERROR(#REF!/GAMSCopen!L51,"")</f>
        <v/>
      </c>
      <c r="N51" s="40" t="str">
        <f>IFERROR(#REF!/GAMSCopen!M51,"")</f>
        <v/>
      </c>
      <c r="O51" s="40" t="str">
        <f>IFERROR(#REF!/GAMSCopen!N51,"")</f>
        <v/>
      </c>
      <c r="P51" s="40" t="str">
        <f>IFERROR(#REF!/GAMSCopen!O51,"")</f>
        <v/>
      </c>
      <c r="Q51" s="40" t="str">
        <f>IFERROR(#REF!/GAMSCopen!P51,"")</f>
        <v/>
      </c>
      <c r="R51" s="40" t="str">
        <f>IFERROR(#REF!/GAMSCopen!Q51,"")</f>
        <v/>
      </c>
      <c r="S51" s="40" t="str">
        <f>IFERROR(#REF!/GAMSCopen!R51,"")</f>
        <v/>
      </c>
      <c r="T51" s="40" t="str">
        <f>IFERROR(#REF!/GAMSCopen!S51,"")</f>
        <v/>
      </c>
      <c r="U51" s="40" t="str">
        <f>IFERROR(#REF!/GAMSCopen!T51,"")</f>
        <v/>
      </c>
      <c r="V51" s="40" t="str">
        <f>IFERROR(#REF!/GAMSCopen!U51,"")</f>
        <v/>
      </c>
      <c r="W51" s="40" t="str">
        <f>IFERROR(#REF!/GAMSCopen!V51,"")</f>
        <v/>
      </c>
      <c r="X51" s="40" t="str">
        <f>IFERROR(#REF!/GAMSCopen!W51,"")</f>
        <v/>
      </c>
      <c r="Y51" s="40" t="str">
        <f>IFERROR(#REF!/GAMSCopen!X51,"")</f>
        <v/>
      </c>
      <c r="Z51" s="40" t="str">
        <f>IFERROR(#REF!/GAMSCopen!Y51,"")</f>
        <v/>
      </c>
      <c r="AA51" s="40" t="str">
        <f>IFERROR(#REF!/GAMSCopen!Z51,"")</f>
        <v/>
      </c>
      <c r="AB51" s="40" t="str">
        <f>IFERROR(#REF!/GAMSCopen!AA51,"")</f>
        <v/>
      </c>
      <c r="AC51" s="40" t="str">
        <f>IFERROR(#REF!/GAMSCopen!AB51,"")</f>
        <v/>
      </c>
      <c r="AD51" s="40" t="str">
        <f>IFERROR(#REF!/GAMSCopen!AC51,"")</f>
        <v/>
      </c>
      <c r="AE51" s="40" t="str">
        <f>IFERROR(#REF!/GAMSCopen!AD51,"")</f>
        <v/>
      </c>
      <c r="AF51" s="40" t="str">
        <f>IFERROR(#REF!/GAMSCopen!AE51,"")</f>
        <v/>
      </c>
      <c r="AG51" s="40" t="str">
        <f>IFERROR(#REF!/GAMSCopen!AF51,"")</f>
        <v/>
      </c>
      <c r="AH51" s="40" t="str">
        <f>IFERROR(#REF!/GAMSCopen!AG51,"")</f>
        <v/>
      </c>
      <c r="AI51" s="40" t="str">
        <f>IFERROR(#REF!/GAMSCopen!AH51,"")</f>
        <v/>
      </c>
      <c r="AJ51" s="40" t="str">
        <f>IFERROR(#REF!/GAMSCopen!AI51,"")</f>
        <v/>
      </c>
      <c r="AK51" s="40" t="str">
        <f>IFERROR(#REF!/GAMSCopen!AJ51,"")</f>
        <v/>
      </c>
      <c r="AL51" s="40" t="str">
        <f>IFERROR(#REF!/GAMSCopen!AK51,"")</f>
        <v/>
      </c>
      <c r="AM51" s="40" t="str">
        <f>IFERROR(#REF!/GAMSCopen!AL51,"")</f>
        <v/>
      </c>
      <c r="AN51" s="40" t="str">
        <f>IFERROR(#REF!/GAMSCopen!AM51,"")</f>
        <v/>
      </c>
      <c r="AO51" s="40" t="str">
        <f>IFERROR(#REF!/GAMSCopen!AN51,"")</f>
        <v/>
      </c>
      <c r="AP51" s="40" t="str">
        <f>IFERROR(#REF!/GAMSCopen!AO51,"")</f>
        <v/>
      </c>
      <c r="AQ51" s="40" t="str">
        <f>IFERROR(#REF!/GAMSCopen!AP51,"")</f>
        <v/>
      </c>
      <c r="AR51" s="40" t="str">
        <f>IFERROR(#REF!/GAMSCopen!AQ51,"")</f>
        <v/>
      </c>
      <c r="AS51" s="40" t="str">
        <f>IFERROR(#REF!/GAMSCopen!AR51,"")</f>
        <v/>
      </c>
      <c r="AT51" s="40" t="str">
        <f>IFERROR(#REF!/GAMSCopen!AS51,"")</f>
        <v/>
      </c>
      <c r="AU51" s="40" t="str">
        <f>IFERROR(#REF!/GAMSCopen!AT51,"")</f>
        <v/>
      </c>
      <c r="AV51" s="40" t="str">
        <f>IFERROR(#REF!/GAMSCopen!AU51,"")</f>
        <v/>
      </c>
      <c r="AW51" s="40" t="str">
        <f>IFERROR(#REF!/GAMSCopen!AV51,"")</f>
        <v/>
      </c>
      <c r="AX51" s="40" t="str">
        <f>IFERROR(#REF!/GAMSCopen!AW51,"")</f>
        <v/>
      </c>
      <c r="AY51" s="40" t="str">
        <f>IFERROR(#REF!/GAMSCopen!AX51,"")</f>
        <v/>
      </c>
      <c r="AZ51" s="40" t="str">
        <f>IFERROR(#REF!/GAMSCopen!AY51,"")</f>
        <v/>
      </c>
      <c r="BA51" s="40" t="str">
        <f>IFERROR(#REF!/GAMSCopen!AZ51,"")</f>
        <v/>
      </c>
      <c r="BB51" s="40" t="str">
        <f>IFERROR(#REF!/GAMSCopen!BA51,"")</f>
        <v/>
      </c>
      <c r="BC51" s="40" t="str">
        <f>IFERROR(#REF!/GAMSCopen!BB51,"")</f>
        <v/>
      </c>
      <c r="BD51" s="40" t="str">
        <f>IFERROR(#REF!/GAMSCopen!BC51,"")</f>
        <v/>
      </c>
      <c r="BE51" s="40" t="str">
        <f>IFERROR(#REF!/GAMSCopen!BD51,"")</f>
        <v/>
      </c>
      <c r="BF51" s="40" t="str">
        <f>IFERROR(#REF!/GAMSCopen!BE51,"")</f>
        <v/>
      </c>
      <c r="BG51" s="40" t="str">
        <f>IFERROR(#REF!/GAMSCopen!BF51,"")</f>
        <v/>
      </c>
      <c r="BH51" s="40" t="str">
        <f>IFERROR(#REF!/GAMSCopen!BG51,"")</f>
        <v/>
      </c>
      <c r="BI51" s="40" t="str">
        <f>IFERROR(#REF!/GAMSCopen!BH51,"")</f>
        <v/>
      </c>
      <c r="BJ51" s="40" t="str">
        <f>IFERROR(#REF!/GAMSCopen!BI51,"")</f>
        <v/>
      </c>
    </row>
    <row r="52" spans="1:62" x14ac:dyDescent="0.15">
      <c r="A52" t="e">
        <f>#REF!</f>
        <v>#REF!</v>
      </c>
      <c r="B52" t="str">
        <f>GAMSbase!A52</f>
        <v>* POPULATION</v>
      </c>
      <c r="C52" s="40" t="str">
        <f>IFERROR(#REF!/GAMSCopen!B52,"")</f>
        <v/>
      </c>
      <c r="D52" s="40" t="str">
        <f>IFERROR(#REF!/GAMSCopen!C52,"")</f>
        <v/>
      </c>
      <c r="E52" s="40" t="str">
        <f>IFERROR(#REF!/GAMSCopen!D52,"")</f>
        <v/>
      </c>
      <c r="F52" s="40" t="str">
        <f>IFERROR(#REF!/GAMSCopen!E52,"")</f>
        <v/>
      </c>
      <c r="G52" s="40" t="str">
        <f>IFERROR(#REF!/GAMSCopen!F52,"")</f>
        <v/>
      </c>
      <c r="H52" s="40" t="str">
        <f>IFERROR(#REF!/GAMSCopen!G52,"")</f>
        <v/>
      </c>
      <c r="I52" s="40" t="str">
        <f>IFERROR(#REF!/GAMSCopen!H52,"")</f>
        <v/>
      </c>
      <c r="J52" s="40" t="str">
        <f>IFERROR(#REF!/GAMSCopen!I52,"")</f>
        <v/>
      </c>
      <c r="K52" s="40" t="str">
        <f>IFERROR(#REF!/GAMSCopen!J52,"")</f>
        <v/>
      </c>
      <c r="L52" s="40" t="str">
        <f>IFERROR(#REF!/GAMSCopen!K52,"")</f>
        <v/>
      </c>
      <c r="M52" s="40" t="str">
        <f>IFERROR(#REF!/GAMSCopen!L52,"")</f>
        <v/>
      </c>
      <c r="N52" s="40" t="str">
        <f>IFERROR(#REF!/GAMSCopen!M52,"")</f>
        <v/>
      </c>
      <c r="O52" s="40" t="str">
        <f>IFERROR(#REF!/GAMSCopen!N52,"")</f>
        <v/>
      </c>
      <c r="P52" s="40" t="str">
        <f>IFERROR(#REF!/GAMSCopen!O52,"")</f>
        <v/>
      </c>
      <c r="Q52" s="40" t="str">
        <f>IFERROR(#REF!/GAMSCopen!P52,"")</f>
        <v/>
      </c>
      <c r="R52" s="40" t="str">
        <f>IFERROR(#REF!/GAMSCopen!Q52,"")</f>
        <v/>
      </c>
      <c r="S52" s="40" t="str">
        <f>IFERROR(#REF!/GAMSCopen!R52,"")</f>
        <v/>
      </c>
      <c r="T52" s="40" t="str">
        <f>IFERROR(#REF!/GAMSCopen!S52,"")</f>
        <v/>
      </c>
      <c r="U52" s="40" t="str">
        <f>IFERROR(#REF!/GAMSCopen!T52,"")</f>
        <v/>
      </c>
      <c r="V52" s="40" t="str">
        <f>IFERROR(#REF!/GAMSCopen!U52,"")</f>
        <v/>
      </c>
      <c r="W52" s="40" t="str">
        <f>IFERROR(#REF!/GAMSCopen!V52,"")</f>
        <v/>
      </c>
      <c r="X52" s="40" t="str">
        <f>IFERROR(#REF!/GAMSCopen!W52,"")</f>
        <v/>
      </c>
      <c r="Y52" s="40" t="str">
        <f>IFERROR(#REF!/GAMSCopen!X52,"")</f>
        <v/>
      </c>
      <c r="Z52" s="40" t="str">
        <f>IFERROR(#REF!/GAMSCopen!Y52,"")</f>
        <v/>
      </c>
      <c r="AA52" s="40" t="str">
        <f>IFERROR(#REF!/GAMSCopen!Z52,"")</f>
        <v/>
      </c>
      <c r="AB52" s="40" t="str">
        <f>IFERROR(#REF!/GAMSCopen!AA52,"")</f>
        <v/>
      </c>
      <c r="AC52" s="40" t="str">
        <f>IFERROR(#REF!/GAMSCopen!AB52,"")</f>
        <v/>
      </c>
      <c r="AD52" s="40" t="str">
        <f>IFERROR(#REF!/GAMSCopen!AC52,"")</f>
        <v/>
      </c>
      <c r="AE52" s="40" t="str">
        <f>IFERROR(#REF!/GAMSCopen!AD52,"")</f>
        <v/>
      </c>
      <c r="AF52" s="40" t="str">
        <f>IFERROR(#REF!/GAMSCopen!AE52,"")</f>
        <v/>
      </c>
      <c r="AG52" s="40" t="str">
        <f>IFERROR(#REF!/GAMSCopen!AF52,"")</f>
        <v/>
      </c>
      <c r="AH52" s="40" t="str">
        <f>IFERROR(#REF!/GAMSCopen!AG52,"")</f>
        <v/>
      </c>
      <c r="AI52" s="40" t="str">
        <f>IFERROR(#REF!/GAMSCopen!AH52,"")</f>
        <v/>
      </c>
      <c r="AJ52" s="40" t="str">
        <f>IFERROR(#REF!/GAMSCopen!AI52,"")</f>
        <v/>
      </c>
      <c r="AK52" s="40" t="str">
        <f>IFERROR(#REF!/GAMSCopen!AJ52,"")</f>
        <v/>
      </c>
      <c r="AL52" s="40" t="str">
        <f>IFERROR(#REF!/GAMSCopen!AK52,"")</f>
        <v/>
      </c>
      <c r="AM52" s="40" t="str">
        <f>IFERROR(#REF!/GAMSCopen!AL52,"")</f>
        <v/>
      </c>
      <c r="AN52" s="40" t="str">
        <f>IFERROR(#REF!/GAMSCopen!AM52,"")</f>
        <v/>
      </c>
      <c r="AO52" s="40" t="str">
        <f>IFERROR(#REF!/GAMSCopen!AN52,"")</f>
        <v/>
      </c>
      <c r="AP52" s="40" t="str">
        <f>IFERROR(#REF!/GAMSCopen!AO52,"")</f>
        <v/>
      </c>
      <c r="AQ52" s="40" t="str">
        <f>IFERROR(#REF!/GAMSCopen!AP52,"")</f>
        <v/>
      </c>
      <c r="AR52" s="40" t="str">
        <f>IFERROR(#REF!/GAMSCopen!AQ52,"")</f>
        <v/>
      </c>
      <c r="AS52" s="40" t="str">
        <f>IFERROR(#REF!/GAMSCopen!AR52,"")</f>
        <v/>
      </c>
      <c r="AT52" s="40" t="str">
        <f>IFERROR(#REF!/GAMSCopen!AS52,"")</f>
        <v/>
      </c>
      <c r="AU52" s="40" t="str">
        <f>IFERROR(#REF!/GAMSCopen!AT52,"")</f>
        <v/>
      </c>
      <c r="AV52" s="40" t="str">
        <f>IFERROR(#REF!/GAMSCopen!AU52,"")</f>
        <v/>
      </c>
      <c r="AW52" s="40" t="str">
        <f>IFERROR(#REF!/GAMSCopen!AV52,"")</f>
        <v/>
      </c>
      <c r="AX52" s="40" t="str">
        <f>IFERROR(#REF!/GAMSCopen!AW52,"")</f>
        <v/>
      </c>
      <c r="AY52" s="40" t="str">
        <f>IFERROR(#REF!/GAMSCopen!AX52,"")</f>
        <v/>
      </c>
      <c r="AZ52" s="40" t="str">
        <f>IFERROR(#REF!/GAMSCopen!AY52,"")</f>
        <v/>
      </c>
      <c r="BA52" s="40" t="str">
        <f>IFERROR(#REF!/GAMSCopen!AZ52,"")</f>
        <v/>
      </c>
      <c r="BB52" s="40" t="str">
        <f>IFERROR(#REF!/GAMSCopen!BA52,"")</f>
        <v/>
      </c>
      <c r="BC52" s="40" t="str">
        <f>IFERROR(#REF!/GAMSCopen!BB52,"")</f>
        <v/>
      </c>
      <c r="BD52" s="40" t="str">
        <f>IFERROR(#REF!/GAMSCopen!BC52,"")</f>
        <v/>
      </c>
      <c r="BE52" s="40" t="str">
        <f>IFERROR(#REF!/GAMSCopen!BD52,"")</f>
        <v/>
      </c>
      <c r="BF52" s="40" t="str">
        <f>IFERROR(#REF!/GAMSCopen!BE52,"")</f>
        <v/>
      </c>
      <c r="BG52" s="40" t="str">
        <f>IFERROR(#REF!/GAMSCopen!BF52,"")</f>
        <v/>
      </c>
      <c r="BH52" s="40" t="str">
        <f>IFERROR(#REF!/GAMSCopen!BG52,"")</f>
        <v/>
      </c>
      <c r="BI52" s="40" t="str">
        <f>IFERROR(#REF!/GAMSCopen!BH52,"")</f>
        <v/>
      </c>
      <c r="BJ52" s="40" t="str">
        <f>IFERROR(#REF!/GAMSCopen!BI52,"")</f>
        <v/>
      </c>
    </row>
    <row r="53" spans="1:62" x14ac:dyDescent="0.15">
      <c r="A53" t="e">
        <f>#REF!</f>
        <v>#REF!</v>
      </c>
      <c r="B53" t="str">
        <f>GAMSbase!A53</f>
        <v>Population (millions)</v>
      </c>
      <c r="C53" s="40" t="str">
        <f>IFERROR(#REF!/GAMSCopen!B53,"")</f>
        <v/>
      </c>
      <c r="D53" s="40" t="str">
        <f>IFERROR(#REF!/GAMSCopen!C53,"")</f>
        <v/>
      </c>
      <c r="E53" s="40" t="str">
        <f>IFERROR(#REF!/GAMSCopen!D53,"")</f>
        <v/>
      </c>
      <c r="F53" s="40" t="str">
        <f>IFERROR(#REF!/GAMSCopen!E53,"")</f>
        <v/>
      </c>
      <c r="G53" s="40" t="str">
        <f>IFERROR(#REF!/GAMSCopen!F53,"")</f>
        <v/>
      </c>
      <c r="H53" s="40" t="str">
        <f>IFERROR(#REF!/GAMSCopen!G53,"")</f>
        <v/>
      </c>
      <c r="I53" s="40" t="str">
        <f>IFERROR(#REF!/GAMSCopen!H53,"")</f>
        <v/>
      </c>
      <c r="J53" s="40" t="str">
        <f>IFERROR(#REF!/GAMSCopen!I53,"")</f>
        <v/>
      </c>
      <c r="K53" s="40" t="str">
        <f>IFERROR(#REF!/GAMSCopen!J53,"")</f>
        <v/>
      </c>
      <c r="L53" s="40" t="str">
        <f>IFERROR(#REF!/GAMSCopen!K53,"")</f>
        <v/>
      </c>
      <c r="M53" s="40" t="str">
        <f>IFERROR(#REF!/GAMSCopen!L53,"")</f>
        <v/>
      </c>
      <c r="N53" s="40" t="str">
        <f>IFERROR(#REF!/GAMSCopen!M53,"")</f>
        <v/>
      </c>
      <c r="O53" s="40" t="str">
        <f>IFERROR(#REF!/GAMSCopen!N53,"")</f>
        <v/>
      </c>
      <c r="P53" s="40" t="str">
        <f>IFERROR(#REF!/GAMSCopen!O53,"")</f>
        <v/>
      </c>
      <c r="Q53" s="40" t="str">
        <f>IFERROR(#REF!/GAMSCopen!P53,"")</f>
        <v/>
      </c>
      <c r="R53" s="40" t="str">
        <f>IFERROR(#REF!/GAMSCopen!Q53,"")</f>
        <v/>
      </c>
      <c r="S53" s="40" t="str">
        <f>IFERROR(#REF!/GAMSCopen!R53,"")</f>
        <v/>
      </c>
      <c r="T53" s="40" t="str">
        <f>IFERROR(#REF!/GAMSCopen!S53,"")</f>
        <v/>
      </c>
      <c r="U53" s="40" t="str">
        <f>IFERROR(#REF!/GAMSCopen!T53,"")</f>
        <v/>
      </c>
      <c r="V53" s="40" t="str">
        <f>IFERROR(#REF!/GAMSCopen!U53,"")</f>
        <v/>
      </c>
      <c r="W53" s="40" t="str">
        <f>IFERROR(#REF!/GAMSCopen!V53,"")</f>
        <v/>
      </c>
      <c r="X53" s="40" t="str">
        <f>IFERROR(#REF!/GAMSCopen!W53,"")</f>
        <v/>
      </c>
      <c r="Y53" s="40" t="str">
        <f>IFERROR(#REF!/GAMSCopen!X53,"")</f>
        <v/>
      </c>
      <c r="Z53" s="40" t="str">
        <f>IFERROR(#REF!/GAMSCopen!Y53,"")</f>
        <v/>
      </c>
      <c r="AA53" s="40" t="str">
        <f>IFERROR(#REF!/GAMSCopen!Z53,"")</f>
        <v/>
      </c>
      <c r="AB53" s="40" t="str">
        <f>IFERROR(#REF!/GAMSCopen!AA53,"")</f>
        <v/>
      </c>
      <c r="AC53" s="40" t="str">
        <f>IFERROR(#REF!/GAMSCopen!AB53,"")</f>
        <v/>
      </c>
      <c r="AD53" s="40" t="str">
        <f>IFERROR(#REF!/GAMSCopen!AC53,"")</f>
        <v/>
      </c>
      <c r="AE53" s="40" t="str">
        <f>IFERROR(#REF!/GAMSCopen!AD53,"")</f>
        <v/>
      </c>
      <c r="AF53" s="40" t="str">
        <f>IFERROR(#REF!/GAMSCopen!AE53,"")</f>
        <v/>
      </c>
      <c r="AG53" s="40" t="str">
        <f>IFERROR(#REF!/GAMSCopen!AF53,"")</f>
        <v/>
      </c>
      <c r="AH53" s="40" t="str">
        <f>IFERROR(#REF!/GAMSCopen!AG53,"")</f>
        <v/>
      </c>
      <c r="AI53" s="40" t="str">
        <f>IFERROR(#REF!/GAMSCopen!AH53,"")</f>
        <v/>
      </c>
      <c r="AJ53" s="40" t="str">
        <f>IFERROR(#REF!/GAMSCopen!AI53,"")</f>
        <v/>
      </c>
      <c r="AK53" s="40" t="str">
        <f>IFERROR(#REF!/GAMSCopen!AJ53,"")</f>
        <v/>
      </c>
      <c r="AL53" s="40" t="str">
        <f>IFERROR(#REF!/GAMSCopen!AK53,"")</f>
        <v/>
      </c>
      <c r="AM53" s="40" t="str">
        <f>IFERROR(#REF!/GAMSCopen!AL53,"")</f>
        <v/>
      </c>
      <c r="AN53" s="40" t="str">
        <f>IFERROR(#REF!/GAMSCopen!AM53,"")</f>
        <v/>
      </c>
      <c r="AO53" s="40" t="str">
        <f>IFERROR(#REF!/GAMSCopen!AN53,"")</f>
        <v/>
      </c>
      <c r="AP53" s="40" t="str">
        <f>IFERROR(#REF!/GAMSCopen!AO53,"")</f>
        <v/>
      </c>
      <c r="AQ53" s="40" t="str">
        <f>IFERROR(#REF!/GAMSCopen!AP53,"")</f>
        <v/>
      </c>
      <c r="AR53" s="40" t="str">
        <f>IFERROR(#REF!/GAMSCopen!AQ53,"")</f>
        <v/>
      </c>
      <c r="AS53" s="40" t="str">
        <f>IFERROR(#REF!/GAMSCopen!AR53,"")</f>
        <v/>
      </c>
      <c r="AT53" s="40" t="str">
        <f>IFERROR(#REF!/GAMSCopen!AS53,"")</f>
        <v/>
      </c>
      <c r="AU53" s="40" t="str">
        <f>IFERROR(#REF!/GAMSCopen!AT53,"")</f>
        <v/>
      </c>
      <c r="AV53" s="40" t="str">
        <f>IFERROR(#REF!/GAMSCopen!AU53,"")</f>
        <v/>
      </c>
      <c r="AW53" s="40" t="str">
        <f>IFERROR(#REF!/GAMSCopen!AV53,"")</f>
        <v/>
      </c>
      <c r="AX53" s="40" t="str">
        <f>IFERROR(#REF!/GAMSCopen!AW53,"")</f>
        <v/>
      </c>
      <c r="AY53" s="40" t="str">
        <f>IFERROR(#REF!/GAMSCopen!AX53,"")</f>
        <v/>
      </c>
      <c r="AZ53" s="40" t="str">
        <f>IFERROR(#REF!/GAMSCopen!AY53,"")</f>
        <v/>
      </c>
      <c r="BA53" s="40" t="str">
        <f>IFERROR(#REF!/GAMSCopen!AZ53,"")</f>
        <v/>
      </c>
      <c r="BB53" s="40" t="str">
        <f>IFERROR(#REF!/GAMSCopen!BA53,"")</f>
        <v/>
      </c>
      <c r="BC53" s="40" t="str">
        <f>IFERROR(#REF!/GAMSCopen!BB53,"")</f>
        <v/>
      </c>
      <c r="BD53" s="40" t="str">
        <f>IFERROR(#REF!/GAMSCopen!BC53,"")</f>
        <v/>
      </c>
      <c r="BE53" s="40" t="str">
        <f>IFERROR(#REF!/GAMSCopen!BD53,"")</f>
        <v/>
      </c>
      <c r="BF53" s="40" t="str">
        <f>IFERROR(#REF!/GAMSCopen!BE53,"")</f>
        <v/>
      </c>
      <c r="BG53" s="40" t="str">
        <f>IFERROR(#REF!/GAMSCopen!BF53,"")</f>
        <v/>
      </c>
      <c r="BH53" s="40" t="str">
        <f>IFERROR(#REF!/GAMSCopen!BG53,"")</f>
        <v/>
      </c>
      <c r="BI53" s="40" t="str">
        <f>IFERROR(#REF!/GAMSCopen!BH53,"")</f>
        <v/>
      </c>
      <c r="BJ53" s="40" t="str">
        <f>IFERROR(#REF!/GAMSCopen!BI53,"")</f>
        <v/>
      </c>
    </row>
    <row r="54" spans="1:62" x14ac:dyDescent="0.15">
      <c r="A54" t="e">
        <f>#REF!</f>
        <v>#REF!</v>
      </c>
      <c r="B54" t="str">
        <f>GAMSbase!A54</f>
        <v>Rate of Population Growth (per period)</v>
      </c>
      <c r="C54" s="40" t="str">
        <f>IFERROR(#REF!/GAMSCopen!B54,"")</f>
        <v/>
      </c>
      <c r="D54" s="40" t="str">
        <f>IFERROR(#REF!/GAMSCopen!C54,"")</f>
        <v/>
      </c>
      <c r="E54" s="40" t="str">
        <f>IFERROR(#REF!/GAMSCopen!D54,"")</f>
        <v/>
      </c>
      <c r="F54" s="40" t="str">
        <f>IFERROR(#REF!/GAMSCopen!E54,"")</f>
        <v/>
      </c>
      <c r="G54" s="40" t="str">
        <f>IFERROR(#REF!/GAMSCopen!F54,"")</f>
        <v/>
      </c>
      <c r="H54" s="40" t="str">
        <f>IFERROR(#REF!/GAMSCopen!G54,"")</f>
        <v/>
      </c>
      <c r="I54" s="40" t="str">
        <f>IFERROR(#REF!/GAMSCopen!H54,"")</f>
        <v/>
      </c>
      <c r="J54" s="40" t="str">
        <f>IFERROR(#REF!/GAMSCopen!I54,"")</f>
        <v/>
      </c>
      <c r="K54" s="40" t="str">
        <f>IFERROR(#REF!/GAMSCopen!J54,"")</f>
        <v/>
      </c>
      <c r="L54" s="40" t="str">
        <f>IFERROR(#REF!/GAMSCopen!K54,"")</f>
        <v/>
      </c>
      <c r="M54" s="40" t="str">
        <f>IFERROR(#REF!/GAMSCopen!L54,"")</f>
        <v/>
      </c>
      <c r="N54" s="40" t="str">
        <f>IFERROR(#REF!/GAMSCopen!M54,"")</f>
        <v/>
      </c>
      <c r="O54" s="40" t="str">
        <f>IFERROR(#REF!/GAMSCopen!N54,"")</f>
        <v/>
      </c>
      <c r="P54" s="40" t="str">
        <f>IFERROR(#REF!/GAMSCopen!O54,"")</f>
        <v/>
      </c>
      <c r="Q54" s="40" t="str">
        <f>IFERROR(#REF!/GAMSCopen!P54,"")</f>
        <v/>
      </c>
      <c r="R54" s="40" t="str">
        <f>IFERROR(#REF!/GAMSCopen!Q54,"")</f>
        <v/>
      </c>
      <c r="S54" s="40" t="str">
        <f>IFERROR(#REF!/GAMSCopen!R54,"")</f>
        <v/>
      </c>
      <c r="T54" s="40" t="str">
        <f>IFERROR(#REF!/GAMSCopen!S54,"")</f>
        <v/>
      </c>
      <c r="U54" s="40" t="str">
        <f>IFERROR(#REF!/GAMSCopen!T54,"")</f>
        <v/>
      </c>
      <c r="V54" s="40" t="str">
        <f>IFERROR(#REF!/GAMSCopen!U54,"")</f>
        <v/>
      </c>
      <c r="W54" s="40" t="str">
        <f>IFERROR(#REF!/GAMSCopen!V54,"")</f>
        <v/>
      </c>
      <c r="X54" s="40" t="str">
        <f>IFERROR(#REF!/GAMSCopen!W54,"")</f>
        <v/>
      </c>
      <c r="Y54" s="40" t="str">
        <f>IFERROR(#REF!/GAMSCopen!X54,"")</f>
        <v/>
      </c>
      <c r="Z54" s="40" t="str">
        <f>IFERROR(#REF!/GAMSCopen!Y54,"")</f>
        <v/>
      </c>
      <c r="AA54" s="40" t="str">
        <f>IFERROR(#REF!/GAMSCopen!Z54,"")</f>
        <v/>
      </c>
      <c r="AB54" s="40" t="str">
        <f>IFERROR(#REF!/GAMSCopen!AA54,"")</f>
        <v/>
      </c>
      <c r="AC54" s="40" t="str">
        <f>IFERROR(#REF!/GAMSCopen!AB54,"")</f>
        <v/>
      </c>
      <c r="AD54" s="40" t="str">
        <f>IFERROR(#REF!/GAMSCopen!AC54,"")</f>
        <v/>
      </c>
      <c r="AE54" s="40" t="str">
        <f>IFERROR(#REF!/GAMSCopen!AD54,"")</f>
        <v/>
      </c>
      <c r="AF54" s="40" t="str">
        <f>IFERROR(#REF!/GAMSCopen!AE54,"")</f>
        <v/>
      </c>
      <c r="AG54" s="40" t="str">
        <f>IFERROR(#REF!/GAMSCopen!AF54,"")</f>
        <v/>
      </c>
      <c r="AH54" s="40" t="str">
        <f>IFERROR(#REF!/GAMSCopen!AG54,"")</f>
        <v/>
      </c>
      <c r="AI54" s="40" t="str">
        <f>IFERROR(#REF!/GAMSCopen!AH54,"")</f>
        <v/>
      </c>
      <c r="AJ54" s="40" t="str">
        <f>IFERROR(#REF!/GAMSCopen!AI54,"")</f>
        <v/>
      </c>
      <c r="AK54" s="40" t="str">
        <f>IFERROR(#REF!/GAMSCopen!AJ54,"")</f>
        <v/>
      </c>
      <c r="AL54" s="40" t="str">
        <f>IFERROR(#REF!/GAMSCopen!AK54,"")</f>
        <v/>
      </c>
      <c r="AM54" s="40" t="str">
        <f>IFERROR(#REF!/GAMSCopen!AL54,"")</f>
        <v/>
      </c>
      <c r="AN54" s="40" t="str">
        <f>IFERROR(#REF!/GAMSCopen!AM54,"")</f>
        <v/>
      </c>
      <c r="AO54" s="40" t="str">
        <f>IFERROR(#REF!/GAMSCopen!AN54,"")</f>
        <v/>
      </c>
      <c r="AP54" s="40" t="str">
        <f>IFERROR(#REF!/GAMSCopen!AO54,"")</f>
        <v/>
      </c>
      <c r="AQ54" s="40" t="str">
        <f>IFERROR(#REF!/GAMSCopen!AP54,"")</f>
        <v/>
      </c>
      <c r="AR54" s="40" t="str">
        <f>IFERROR(#REF!/GAMSCopen!AQ54,"")</f>
        <v/>
      </c>
      <c r="AS54" s="40" t="str">
        <f>IFERROR(#REF!/GAMSCopen!AR54,"")</f>
        <v/>
      </c>
      <c r="AT54" s="40" t="str">
        <f>IFERROR(#REF!/GAMSCopen!AS54,"")</f>
        <v/>
      </c>
      <c r="AU54" s="40" t="str">
        <f>IFERROR(#REF!/GAMSCopen!AT54,"")</f>
        <v/>
      </c>
      <c r="AV54" s="40" t="str">
        <f>IFERROR(#REF!/GAMSCopen!AU54,"")</f>
        <v/>
      </c>
      <c r="AW54" s="40" t="str">
        <f>IFERROR(#REF!/GAMSCopen!AV54,"")</f>
        <v/>
      </c>
      <c r="AX54" s="40" t="str">
        <f>IFERROR(#REF!/GAMSCopen!AW54,"")</f>
        <v/>
      </c>
      <c r="AY54" s="40" t="str">
        <f>IFERROR(#REF!/GAMSCopen!AX54,"")</f>
        <v/>
      </c>
      <c r="AZ54" s="40" t="str">
        <f>IFERROR(#REF!/GAMSCopen!AY54,"")</f>
        <v/>
      </c>
      <c r="BA54" s="40" t="str">
        <f>IFERROR(#REF!/GAMSCopen!AZ54,"")</f>
        <v/>
      </c>
      <c r="BB54" s="40" t="str">
        <f>IFERROR(#REF!/GAMSCopen!BA54,"")</f>
        <v/>
      </c>
      <c r="BC54" s="40" t="str">
        <f>IFERROR(#REF!/GAMSCopen!BB54,"")</f>
        <v/>
      </c>
      <c r="BD54" s="40" t="str">
        <f>IFERROR(#REF!/GAMSCopen!BC54,"")</f>
        <v/>
      </c>
      <c r="BE54" s="40" t="str">
        <f>IFERROR(#REF!/GAMSCopen!BD54,"")</f>
        <v/>
      </c>
      <c r="BF54" s="40" t="str">
        <f>IFERROR(#REF!/GAMSCopen!BE54,"")</f>
        <v/>
      </c>
      <c r="BG54" s="40" t="str">
        <f>IFERROR(#REF!/GAMSCopen!BF54,"")</f>
        <v/>
      </c>
      <c r="BH54" s="40" t="str">
        <f>IFERROR(#REF!/GAMSCopen!BG54,"")</f>
        <v/>
      </c>
      <c r="BI54" s="40" t="str">
        <f>IFERROR(#REF!/GAMSCopen!BH54,"")</f>
        <v/>
      </c>
      <c r="BJ54" s="40" t="str">
        <f>IFERROR(#REF!/GAMSCopen!BI54,"")</f>
        <v/>
      </c>
    </row>
    <row r="55" spans="1:62" x14ac:dyDescent="0.15">
      <c r="A55" t="e">
        <f>#REF!</f>
        <v>#REF!</v>
      </c>
      <c r="B55" t="str">
        <f>GAMSbase!A55</f>
        <v>** Global Parameters</v>
      </c>
      <c r="C55" s="40" t="str">
        <f>IFERROR(#REF!/GAMSCopen!B55,"")</f>
        <v/>
      </c>
      <c r="D55" s="40" t="str">
        <f>IFERROR(#REF!/GAMSCopen!C55,"")</f>
        <v/>
      </c>
      <c r="E55" s="40" t="str">
        <f>IFERROR(#REF!/GAMSCopen!D55,"")</f>
        <v/>
      </c>
      <c r="F55" s="40" t="str">
        <f>IFERROR(#REF!/GAMSCopen!E55,"")</f>
        <v/>
      </c>
      <c r="G55" s="40" t="str">
        <f>IFERROR(#REF!/GAMSCopen!F55,"")</f>
        <v/>
      </c>
      <c r="H55" s="40" t="str">
        <f>IFERROR(#REF!/GAMSCopen!G55,"")</f>
        <v/>
      </c>
      <c r="I55" s="40" t="str">
        <f>IFERROR(#REF!/GAMSCopen!H55,"")</f>
        <v/>
      </c>
      <c r="J55" s="40" t="str">
        <f>IFERROR(#REF!/GAMSCopen!I55,"")</f>
        <v/>
      </c>
      <c r="K55" s="40" t="str">
        <f>IFERROR(#REF!/GAMSCopen!J55,"")</f>
        <v/>
      </c>
      <c r="L55" s="40" t="str">
        <f>IFERROR(#REF!/GAMSCopen!K55,"")</f>
        <v/>
      </c>
      <c r="M55" s="40" t="str">
        <f>IFERROR(#REF!/GAMSCopen!L55,"")</f>
        <v/>
      </c>
      <c r="N55" s="40" t="str">
        <f>IFERROR(#REF!/GAMSCopen!M55,"")</f>
        <v/>
      </c>
      <c r="O55" s="40" t="str">
        <f>IFERROR(#REF!/GAMSCopen!N55,"")</f>
        <v/>
      </c>
      <c r="P55" s="40" t="str">
        <f>IFERROR(#REF!/GAMSCopen!O55,"")</f>
        <v/>
      </c>
      <c r="Q55" s="40" t="str">
        <f>IFERROR(#REF!/GAMSCopen!P55,"")</f>
        <v/>
      </c>
      <c r="R55" s="40" t="str">
        <f>IFERROR(#REF!/GAMSCopen!Q55,"")</f>
        <v/>
      </c>
      <c r="S55" s="40" t="str">
        <f>IFERROR(#REF!/GAMSCopen!R55,"")</f>
        <v/>
      </c>
      <c r="T55" s="40" t="str">
        <f>IFERROR(#REF!/GAMSCopen!S55,"")</f>
        <v/>
      </c>
      <c r="U55" s="40" t="str">
        <f>IFERROR(#REF!/GAMSCopen!T55,"")</f>
        <v/>
      </c>
      <c r="V55" s="40" t="str">
        <f>IFERROR(#REF!/GAMSCopen!U55,"")</f>
        <v/>
      </c>
      <c r="W55" s="40" t="str">
        <f>IFERROR(#REF!/GAMSCopen!V55,"")</f>
        <v/>
      </c>
      <c r="X55" s="40" t="str">
        <f>IFERROR(#REF!/GAMSCopen!W55,"")</f>
        <v/>
      </c>
      <c r="Y55" s="40" t="str">
        <f>IFERROR(#REF!/GAMSCopen!X55,"")</f>
        <v/>
      </c>
      <c r="Z55" s="40" t="str">
        <f>IFERROR(#REF!/GAMSCopen!Y55,"")</f>
        <v/>
      </c>
      <c r="AA55" s="40" t="str">
        <f>IFERROR(#REF!/GAMSCopen!Z55,"")</f>
        <v/>
      </c>
      <c r="AB55" s="40" t="str">
        <f>IFERROR(#REF!/GAMSCopen!AA55,"")</f>
        <v/>
      </c>
      <c r="AC55" s="40" t="str">
        <f>IFERROR(#REF!/GAMSCopen!AB55,"")</f>
        <v/>
      </c>
      <c r="AD55" s="40" t="str">
        <f>IFERROR(#REF!/GAMSCopen!AC55,"")</f>
        <v/>
      </c>
      <c r="AE55" s="40" t="str">
        <f>IFERROR(#REF!/GAMSCopen!AD55,"")</f>
        <v/>
      </c>
      <c r="AF55" s="40" t="str">
        <f>IFERROR(#REF!/GAMSCopen!AE55,"")</f>
        <v/>
      </c>
      <c r="AG55" s="40" t="str">
        <f>IFERROR(#REF!/GAMSCopen!AF55,"")</f>
        <v/>
      </c>
      <c r="AH55" s="40" t="str">
        <f>IFERROR(#REF!/GAMSCopen!AG55,"")</f>
        <v/>
      </c>
      <c r="AI55" s="40" t="str">
        <f>IFERROR(#REF!/GAMSCopen!AH55,"")</f>
        <v/>
      </c>
      <c r="AJ55" s="40" t="str">
        <f>IFERROR(#REF!/GAMSCopen!AI55,"")</f>
        <v/>
      </c>
      <c r="AK55" s="40" t="str">
        <f>IFERROR(#REF!/GAMSCopen!AJ55,"")</f>
        <v/>
      </c>
      <c r="AL55" s="40" t="str">
        <f>IFERROR(#REF!/GAMSCopen!AK55,"")</f>
        <v/>
      </c>
      <c r="AM55" s="40" t="str">
        <f>IFERROR(#REF!/GAMSCopen!AL55,"")</f>
        <v/>
      </c>
      <c r="AN55" s="40" t="str">
        <f>IFERROR(#REF!/GAMSCopen!AM55,"")</f>
        <v/>
      </c>
      <c r="AO55" s="40" t="str">
        <f>IFERROR(#REF!/GAMSCopen!AN55,"")</f>
        <v/>
      </c>
      <c r="AP55" s="40" t="str">
        <f>IFERROR(#REF!/GAMSCopen!AO55,"")</f>
        <v/>
      </c>
      <c r="AQ55" s="40" t="str">
        <f>IFERROR(#REF!/GAMSCopen!AP55,"")</f>
        <v/>
      </c>
      <c r="AR55" s="40" t="str">
        <f>IFERROR(#REF!/GAMSCopen!AQ55,"")</f>
        <v/>
      </c>
      <c r="AS55" s="40" t="str">
        <f>IFERROR(#REF!/GAMSCopen!AR55,"")</f>
        <v/>
      </c>
      <c r="AT55" s="40" t="str">
        <f>IFERROR(#REF!/GAMSCopen!AS55,"")</f>
        <v/>
      </c>
      <c r="AU55" s="40" t="str">
        <f>IFERROR(#REF!/GAMSCopen!AT55,"")</f>
        <v/>
      </c>
      <c r="AV55" s="40" t="str">
        <f>IFERROR(#REF!/GAMSCopen!AU55,"")</f>
        <v/>
      </c>
      <c r="AW55" s="40" t="str">
        <f>IFERROR(#REF!/GAMSCopen!AV55,"")</f>
        <v/>
      </c>
      <c r="AX55" s="40" t="str">
        <f>IFERROR(#REF!/GAMSCopen!AW55,"")</f>
        <v/>
      </c>
      <c r="AY55" s="40" t="str">
        <f>IFERROR(#REF!/GAMSCopen!AX55,"")</f>
        <v/>
      </c>
      <c r="AZ55" s="40" t="str">
        <f>IFERROR(#REF!/GAMSCopen!AY55,"")</f>
        <v/>
      </c>
      <c r="BA55" s="40" t="str">
        <f>IFERROR(#REF!/GAMSCopen!AZ55,"")</f>
        <v/>
      </c>
      <c r="BB55" s="40" t="str">
        <f>IFERROR(#REF!/GAMSCopen!BA55,"")</f>
        <v/>
      </c>
      <c r="BC55" s="40" t="str">
        <f>IFERROR(#REF!/GAMSCopen!BB55,"")</f>
        <v/>
      </c>
      <c r="BD55" s="40" t="str">
        <f>IFERROR(#REF!/GAMSCopen!BC55,"")</f>
        <v/>
      </c>
      <c r="BE55" s="40" t="str">
        <f>IFERROR(#REF!/GAMSCopen!BD55,"")</f>
        <v/>
      </c>
      <c r="BF55" s="40" t="str">
        <f>IFERROR(#REF!/GAMSCopen!BE55,"")</f>
        <v/>
      </c>
      <c r="BG55" s="40" t="str">
        <f>IFERROR(#REF!/GAMSCopen!BF55,"")</f>
        <v/>
      </c>
      <c r="BH55" s="40" t="str">
        <f>IFERROR(#REF!/GAMSCopen!BG55,"")</f>
        <v/>
      </c>
      <c r="BI55" s="40" t="str">
        <f>IFERROR(#REF!/GAMSCopen!BH55,"")</f>
        <v/>
      </c>
      <c r="BJ55" s="40" t="str">
        <f>IFERROR(#REF!/GAMSCopen!BI55,"")</f>
        <v/>
      </c>
    </row>
    <row r="56" spans="1:62" x14ac:dyDescent="0.15">
      <c r="A56" t="e">
        <f>#REF!</f>
        <v>#REF!</v>
      </c>
      <c r="B56" t="str">
        <f>GAMSbase!A56</f>
        <v>* CARBON LIMITS</v>
      </c>
      <c r="C56" s="40" t="str">
        <f>IFERROR(#REF!/GAMSCopen!B56,"")</f>
        <v/>
      </c>
      <c r="D56" s="40" t="str">
        <f>IFERROR(#REF!/GAMSCopen!C56,"")</f>
        <v/>
      </c>
      <c r="E56" s="40" t="str">
        <f>IFERROR(#REF!/GAMSCopen!D56,"")</f>
        <v/>
      </c>
      <c r="F56" s="40" t="str">
        <f>IFERROR(#REF!/GAMSCopen!E56,"")</f>
        <v/>
      </c>
      <c r="G56" s="40" t="str">
        <f>IFERROR(#REF!/GAMSCopen!F56,"")</f>
        <v/>
      </c>
      <c r="H56" s="40" t="str">
        <f>IFERROR(#REF!/GAMSCopen!G56,"")</f>
        <v/>
      </c>
      <c r="I56" s="40" t="str">
        <f>IFERROR(#REF!/GAMSCopen!H56,"")</f>
        <v/>
      </c>
      <c r="J56" s="40" t="str">
        <f>IFERROR(#REF!/GAMSCopen!I56,"")</f>
        <v/>
      </c>
      <c r="K56" s="40" t="str">
        <f>IFERROR(#REF!/GAMSCopen!J56,"")</f>
        <v/>
      </c>
      <c r="L56" s="40" t="str">
        <f>IFERROR(#REF!/GAMSCopen!K56,"")</f>
        <v/>
      </c>
      <c r="M56" s="40" t="str">
        <f>IFERROR(#REF!/GAMSCopen!L56,"")</f>
        <v/>
      </c>
      <c r="N56" s="40" t="str">
        <f>IFERROR(#REF!/GAMSCopen!M56,"")</f>
        <v/>
      </c>
      <c r="O56" s="40" t="str">
        <f>IFERROR(#REF!/GAMSCopen!N56,"")</f>
        <v/>
      </c>
      <c r="P56" s="40" t="str">
        <f>IFERROR(#REF!/GAMSCopen!O56,"")</f>
        <v/>
      </c>
      <c r="Q56" s="40" t="str">
        <f>IFERROR(#REF!/GAMSCopen!P56,"")</f>
        <v/>
      </c>
      <c r="R56" s="40" t="str">
        <f>IFERROR(#REF!/GAMSCopen!Q56,"")</f>
        <v/>
      </c>
      <c r="S56" s="40" t="str">
        <f>IFERROR(#REF!/GAMSCopen!R56,"")</f>
        <v/>
      </c>
      <c r="T56" s="40" t="str">
        <f>IFERROR(#REF!/GAMSCopen!S56,"")</f>
        <v/>
      </c>
      <c r="U56" s="40" t="str">
        <f>IFERROR(#REF!/GAMSCopen!T56,"")</f>
        <v/>
      </c>
      <c r="V56" s="40" t="str">
        <f>IFERROR(#REF!/GAMSCopen!U56,"")</f>
        <v/>
      </c>
      <c r="W56" s="40" t="str">
        <f>IFERROR(#REF!/GAMSCopen!V56,"")</f>
        <v/>
      </c>
      <c r="X56" s="40" t="str">
        <f>IFERROR(#REF!/GAMSCopen!W56,"")</f>
        <v/>
      </c>
      <c r="Y56" s="40" t="str">
        <f>IFERROR(#REF!/GAMSCopen!X56,"")</f>
        <v/>
      </c>
      <c r="Z56" s="40" t="str">
        <f>IFERROR(#REF!/GAMSCopen!Y56,"")</f>
        <v/>
      </c>
      <c r="AA56" s="40" t="str">
        <f>IFERROR(#REF!/GAMSCopen!Z56,"")</f>
        <v/>
      </c>
      <c r="AB56" s="40" t="str">
        <f>IFERROR(#REF!/GAMSCopen!AA56,"")</f>
        <v/>
      </c>
      <c r="AC56" s="40" t="str">
        <f>IFERROR(#REF!/GAMSCopen!AB56,"")</f>
        <v/>
      </c>
      <c r="AD56" s="40" t="str">
        <f>IFERROR(#REF!/GAMSCopen!AC56,"")</f>
        <v/>
      </c>
      <c r="AE56" s="40" t="str">
        <f>IFERROR(#REF!/GAMSCopen!AD56,"")</f>
        <v/>
      </c>
      <c r="AF56" s="40" t="str">
        <f>IFERROR(#REF!/GAMSCopen!AE56,"")</f>
        <v/>
      </c>
      <c r="AG56" s="40" t="str">
        <f>IFERROR(#REF!/GAMSCopen!AF56,"")</f>
        <v/>
      </c>
      <c r="AH56" s="40" t="str">
        <f>IFERROR(#REF!/GAMSCopen!AG56,"")</f>
        <v/>
      </c>
      <c r="AI56" s="40" t="str">
        <f>IFERROR(#REF!/GAMSCopen!AH56,"")</f>
        <v/>
      </c>
      <c r="AJ56" s="40" t="str">
        <f>IFERROR(#REF!/GAMSCopen!AI56,"")</f>
        <v/>
      </c>
      <c r="AK56" s="40" t="str">
        <f>IFERROR(#REF!/GAMSCopen!AJ56,"")</f>
        <v/>
      </c>
      <c r="AL56" s="40" t="str">
        <f>IFERROR(#REF!/GAMSCopen!AK56,"")</f>
        <v/>
      </c>
      <c r="AM56" s="40" t="str">
        <f>IFERROR(#REF!/GAMSCopen!AL56,"")</f>
        <v/>
      </c>
      <c r="AN56" s="40" t="str">
        <f>IFERROR(#REF!/GAMSCopen!AM56,"")</f>
        <v/>
      </c>
      <c r="AO56" s="40" t="str">
        <f>IFERROR(#REF!/GAMSCopen!AN56,"")</f>
        <v/>
      </c>
      <c r="AP56" s="40" t="str">
        <f>IFERROR(#REF!/GAMSCopen!AO56,"")</f>
        <v/>
      </c>
      <c r="AQ56" s="40" t="str">
        <f>IFERROR(#REF!/GAMSCopen!AP56,"")</f>
        <v/>
      </c>
      <c r="AR56" s="40" t="str">
        <f>IFERROR(#REF!/GAMSCopen!AQ56,"")</f>
        <v/>
      </c>
      <c r="AS56" s="40" t="str">
        <f>IFERROR(#REF!/GAMSCopen!AR56,"")</f>
        <v/>
      </c>
      <c r="AT56" s="40" t="str">
        <f>IFERROR(#REF!/GAMSCopen!AS56,"")</f>
        <v/>
      </c>
      <c r="AU56" s="40" t="str">
        <f>IFERROR(#REF!/GAMSCopen!AT56,"")</f>
        <v/>
      </c>
      <c r="AV56" s="40" t="str">
        <f>IFERROR(#REF!/GAMSCopen!AU56,"")</f>
        <v/>
      </c>
      <c r="AW56" s="40" t="str">
        <f>IFERROR(#REF!/GAMSCopen!AV56,"")</f>
        <v/>
      </c>
      <c r="AX56" s="40" t="str">
        <f>IFERROR(#REF!/GAMSCopen!AW56,"")</f>
        <v/>
      </c>
      <c r="AY56" s="40" t="str">
        <f>IFERROR(#REF!/GAMSCopen!AX56,"")</f>
        <v/>
      </c>
      <c r="AZ56" s="40" t="str">
        <f>IFERROR(#REF!/GAMSCopen!AY56,"")</f>
        <v/>
      </c>
      <c r="BA56" s="40" t="str">
        <f>IFERROR(#REF!/GAMSCopen!AZ56,"")</f>
        <v/>
      </c>
      <c r="BB56" s="40" t="str">
        <f>IFERROR(#REF!/GAMSCopen!BA56,"")</f>
        <v/>
      </c>
      <c r="BC56" s="40" t="str">
        <f>IFERROR(#REF!/GAMSCopen!BB56,"")</f>
        <v/>
      </c>
      <c r="BD56" s="40" t="str">
        <f>IFERROR(#REF!/GAMSCopen!BC56,"")</f>
        <v/>
      </c>
      <c r="BE56" s="40" t="str">
        <f>IFERROR(#REF!/GAMSCopen!BD56,"")</f>
        <v/>
      </c>
      <c r="BF56" s="40" t="str">
        <f>IFERROR(#REF!/GAMSCopen!BE56,"")</f>
        <v/>
      </c>
      <c r="BG56" s="40" t="str">
        <f>IFERROR(#REF!/GAMSCopen!BF56,"")</f>
        <v/>
      </c>
      <c r="BH56" s="40" t="str">
        <f>IFERROR(#REF!/GAMSCopen!BG56,"")</f>
        <v/>
      </c>
      <c r="BI56" s="40" t="str">
        <f>IFERROR(#REF!/GAMSCopen!BH56,"")</f>
        <v/>
      </c>
      <c r="BJ56" s="40" t="str">
        <f>IFERROR(#REF!/GAMSCopen!BI56,"")</f>
        <v/>
      </c>
    </row>
    <row r="57" spans="1:62" x14ac:dyDescent="0.15">
      <c r="A57" t="e">
        <f>#REF!</f>
        <v>#REF!</v>
      </c>
      <c r="B57" t="str">
        <f>GAMSbase!A57</f>
        <v>Maximum Carbon Resources (GtC)</v>
      </c>
      <c r="C57" s="40" t="str">
        <f>IFERROR(#REF!/GAMSCopen!B57,"")</f>
        <v/>
      </c>
      <c r="D57" s="40" t="str">
        <f>IFERROR(#REF!/GAMSCopen!C57,"")</f>
        <v/>
      </c>
      <c r="E57" s="40" t="str">
        <f>IFERROR(#REF!/GAMSCopen!D57,"")</f>
        <v/>
      </c>
      <c r="F57" s="40" t="str">
        <f>IFERROR(#REF!/GAMSCopen!E57,"")</f>
        <v/>
      </c>
      <c r="G57" s="40" t="str">
        <f>IFERROR(#REF!/GAMSCopen!F57,"")</f>
        <v/>
      </c>
      <c r="H57" s="40" t="str">
        <f>IFERROR(#REF!/GAMSCopen!G57,"")</f>
        <v/>
      </c>
      <c r="I57" s="40" t="str">
        <f>IFERROR(#REF!/GAMSCopen!H57,"")</f>
        <v/>
      </c>
      <c r="J57" s="40" t="str">
        <f>IFERROR(#REF!/GAMSCopen!I57,"")</f>
        <v/>
      </c>
      <c r="K57" s="40" t="str">
        <f>IFERROR(#REF!/GAMSCopen!J57,"")</f>
        <v/>
      </c>
      <c r="L57" s="40" t="str">
        <f>IFERROR(#REF!/GAMSCopen!K57,"")</f>
        <v/>
      </c>
      <c r="M57" s="40" t="str">
        <f>IFERROR(#REF!/GAMSCopen!L57,"")</f>
        <v/>
      </c>
      <c r="N57" s="40" t="str">
        <f>IFERROR(#REF!/GAMSCopen!M57,"")</f>
        <v/>
      </c>
      <c r="O57" s="40" t="str">
        <f>IFERROR(#REF!/GAMSCopen!N57,"")</f>
        <v/>
      </c>
      <c r="P57" s="40" t="str">
        <f>IFERROR(#REF!/GAMSCopen!O57,"")</f>
        <v/>
      </c>
      <c r="Q57" s="40" t="str">
        <f>IFERROR(#REF!/GAMSCopen!P57,"")</f>
        <v/>
      </c>
      <c r="R57" s="40" t="str">
        <f>IFERROR(#REF!/GAMSCopen!Q57,"")</f>
        <v/>
      </c>
      <c r="S57" s="40" t="str">
        <f>IFERROR(#REF!/GAMSCopen!R57,"")</f>
        <v/>
      </c>
      <c r="T57" s="40" t="str">
        <f>IFERROR(#REF!/GAMSCopen!S57,"")</f>
        <v/>
      </c>
      <c r="U57" s="40" t="str">
        <f>IFERROR(#REF!/GAMSCopen!T57,"")</f>
        <v/>
      </c>
      <c r="V57" s="40" t="str">
        <f>IFERROR(#REF!/GAMSCopen!U57,"")</f>
        <v/>
      </c>
      <c r="W57" s="40" t="str">
        <f>IFERROR(#REF!/GAMSCopen!V57,"")</f>
        <v/>
      </c>
      <c r="X57" s="40" t="str">
        <f>IFERROR(#REF!/GAMSCopen!W57,"")</f>
        <v/>
      </c>
      <c r="Y57" s="40" t="str">
        <f>IFERROR(#REF!/GAMSCopen!X57,"")</f>
        <v/>
      </c>
      <c r="Z57" s="40" t="str">
        <f>IFERROR(#REF!/GAMSCopen!Y57,"")</f>
        <v/>
      </c>
      <c r="AA57" s="40" t="str">
        <f>IFERROR(#REF!/GAMSCopen!Z57,"")</f>
        <v/>
      </c>
      <c r="AB57" s="40" t="str">
        <f>IFERROR(#REF!/GAMSCopen!AA57,"")</f>
        <v/>
      </c>
      <c r="AC57" s="40" t="str">
        <f>IFERROR(#REF!/GAMSCopen!AB57,"")</f>
        <v/>
      </c>
      <c r="AD57" s="40" t="str">
        <f>IFERROR(#REF!/GAMSCopen!AC57,"")</f>
        <v/>
      </c>
      <c r="AE57" s="40" t="str">
        <f>IFERROR(#REF!/GAMSCopen!AD57,"")</f>
        <v/>
      </c>
      <c r="AF57" s="40" t="str">
        <f>IFERROR(#REF!/GAMSCopen!AE57,"")</f>
        <v/>
      </c>
      <c r="AG57" s="40" t="str">
        <f>IFERROR(#REF!/GAMSCopen!AF57,"")</f>
        <v/>
      </c>
      <c r="AH57" s="40" t="str">
        <f>IFERROR(#REF!/GAMSCopen!AG57,"")</f>
        <v/>
      </c>
      <c r="AI57" s="40" t="str">
        <f>IFERROR(#REF!/GAMSCopen!AH57,"")</f>
        <v/>
      </c>
      <c r="AJ57" s="40" t="str">
        <f>IFERROR(#REF!/GAMSCopen!AI57,"")</f>
        <v/>
      </c>
      <c r="AK57" s="40" t="str">
        <f>IFERROR(#REF!/GAMSCopen!AJ57,"")</f>
        <v/>
      </c>
      <c r="AL57" s="40" t="str">
        <f>IFERROR(#REF!/GAMSCopen!AK57,"")</f>
        <v/>
      </c>
      <c r="AM57" s="40" t="str">
        <f>IFERROR(#REF!/GAMSCopen!AL57,"")</f>
        <v/>
      </c>
      <c r="AN57" s="40" t="str">
        <f>IFERROR(#REF!/GAMSCopen!AM57,"")</f>
        <v/>
      </c>
      <c r="AO57" s="40" t="str">
        <f>IFERROR(#REF!/GAMSCopen!AN57,"")</f>
        <v/>
      </c>
      <c r="AP57" s="40" t="str">
        <f>IFERROR(#REF!/GAMSCopen!AO57,"")</f>
        <v/>
      </c>
      <c r="AQ57" s="40" t="str">
        <f>IFERROR(#REF!/GAMSCopen!AP57,"")</f>
        <v/>
      </c>
      <c r="AR57" s="40" t="str">
        <f>IFERROR(#REF!/GAMSCopen!AQ57,"")</f>
        <v/>
      </c>
      <c r="AS57" s="40" t="str">
        <f>IFERROR(#REF!/GAMSCopen!AR57,"")</f>
        <v/>
      </c>
      <c r="AT57" s="40" t="str">
        <f>IFERROR(#REF!/GAMSCopen!AS57,"")</f>
        <v/>
      </c>
      <c r="AU57" s="40" t="str">
        <f>IFERROR(#REF!/GAMSCopen!AT57,"")</f>
        <v/>
      </c>
      <c r="AV57" s="40" t="str">
        <f>IFERROR(#REF!/GAMSCopen!AU57,"")</f>
        <v/>
      </c>
      <c r="AW57" s="40" t="str">
        <f>IFERROR(#REF!/GAMSCopen!AV57,"")</f>
        <v/>
      </c>
      <c r="AX57" s="40" t="str">
        <f>IFERROR(#REF!/GAMSCopen!AW57,"")</f>
        <v/>
      </c>
      <c r="AY57" s="40" t="str">
        <f>IFERROR(#REF!/GAMSCopen!AX57,"")</f>
        <v/>
      </c>
      <c r="AZ57" s="40" t="str">
        <f>IFERROR(#REF!/GAMSCopen!AY57,"")</f>
        <v/>
      </c>
      <c r="BA57" s="40" t="str">
        <f>IFERROR(#REF!/GAMSCopen!AZ57,"")</f>
        <v/>
      </c>
      <c r="BB57" s="40" t="str">
        <f>IFERROR(#REF!/GAMSCopen!BA57,"")</f>
        <v/>
      </c>
      <c r="BC57" s="40" t="str">
        <f>IFERROR(#REF!/GAMSCopen!BB57,"")</f>
        <v/>
      </c>
      <c r="BD57" s="40" t="str">
        <f>IFERROR(#REF!/GAMSCopen!BC57,"")</f>
        <v/>
      </c>
      <c r="BE57" s="40" t="str">
        <f>IFERROR(#REF!/GAMSCopen!BD57,"")</f>
        <v/>
      </c>
      <c r="BF57" s="40" t="str">
        <f>IFERROR(#REF!/GAMSCopen!BE57,"")</f>
        <v/>
      </c>
      <c r="BG57" s="40" t="str">
        <f>IFERROR(#REF!/GAMSCopen!BF57,"")</f>
        <v/>
      </c>
      <c r="BH57" s="40" t="str">
        <f>IFERROR(#REF!/GAMSCopen!BG57,"")</f>
        <v/>
      </c>
      <c r="BI57" s="40" t="str">
        <f>IFERROR(#REF!/GAMSCopen!BH57,"")</f>
        <v/>
      </c>
      <c r="BJ57" s="40" t="str">
        <f>IFERROR(#REF!/GAMSCopen!BI57,"")</f>
        <v/>
      </c>
    </row>
    <row r="58" spans="1:62" x14ac:dyDescent="0.15">
      <c r="A58" t="e">
        <f>#REF!</f>
        <v>#REF!</v>
      </c>
      <c r="B58" t="str">
        <f>GAMSbase!A58</f>
        <v>* CARBON CYCLE INITIAL CONDITIONS</v>
      </c>
      <c r="C58" s="40" t="str">
        <f>IFERROR(#REF!/GAMSCopen!B58,"")</f>
        <v/>
      </c>
      <c r="D58" s="40" t="str">
        <f>IFERROR(#REF!/GAMSCopen!C58,"")</f>
        <v/>
      </c>
      <c r="E58" s="40" t="str">
        <f>IFERROR(#REF!/GAMSCopen!D58,"")</f>
        <v/>
      </c>
      <c r="F58" s="40" t="str">
        <f>IFERROR(#REF!/GAMSCopen!E58,"")</f>
        <v/>
      </c>
      <c r="G58" s="40" t="str">
        <f>IFERROR(#REF!/GAMSCopen!F58,"")</f>
        <v/>
      </c>
      <c r="H58" s="40" t="str">
        <f>IFERROR(#REF!/GAMSCopen!G58,"")</f>
        <v/>
      </c>
      <c r="I58" s="40" t="str">
        <f>IFERROR(#REF!/GAMSCopen!H58,"")</f>
        <v/>
      </c>
      <c r="J58" s="40" t="str">
        <f>IFERROR(#REF!/GAMSCopen!I58,"")</f>
        <v/>
      </c>
      <c r="K58" s="40" t="str">
        <f>IFERROR(#REF!/GAMSCopen!J58,"")</f>
        <v/>
      </c>
      <c r="L58" s="40" t="str">
        <f>IFERROR(#REF!/GAMSCopen!K58,"")</f>
        <v/>
      </c>
      <c r="M58" s="40" t="str">
        <f>IFERROR(#REF!/GAMSCopen!L58,"")</f>
        <v/>
      </c>
      <c r="N58" s="40" t="str">
        <f>IFERROR(#REF!/GAMSCopen!M58,"")</f>
        <v/>
      </c>
      <c r="O58" s="40" t="str">
        <f>IFERROR(#REF!/GAMSCopen!N58,"")</f>
        <v/>
      </c>
      <c r="P58" s="40" t="str">
        <f>IFERROR(#REF!/GAMSCopen!O58,"")</f>
        <v/>
      </c>
      <c r="Q58" s="40" t="str">
        <f>IFERROR(#REF!/GAMSCopen!P58,"")</f>
        <v/>
      </c>
      <c r="R58" s="40" t="str">
        <f>IFERROR(#REF!/GAMSCopen!Q58,"")</f>
        <v/>
      </c>
      <c r="S58" s="40" t="str">
        <f>IFERROR(#REF!/GAMSCopen!R58,"")</f>
        <v/>
      </c>
      <c r="T58" s="40" t="str">
        <f>IFERROR(#REF!/GAMSCopen!S58,"")</f>
        <v/>
      </c>
      <c r="U58" s="40" t="str">
        <f>IFERROR(#REF!/GAMSCopen!T58,"")</f>
        <v/>
      </c>
      <c r="V58" s="40" t="str">
        <f>IFERROR(#REF!/GAMSCopen!U58,"")</f>
        <v/>
      </c>
      <c r="W58" s="40" t="str">
        <f>IFERROR(#REF!/GAMSCopen!V58,"")</f>
        <v/>
      </c>
      <c r="X58" s="40" t="str">
        <f>IFERROR(#REF!/GAMSCopen!W58,"")</f>
        <v/>
      </c>
      <c r="Y58" s="40" t="str">
        <f>IFERROR(#REF!/GAMSCopen!X58,"")</f>
        <v/>
      </c>
      <c r="Z58" s="40" t="str">
        <f>IFERROR(#REF!/GAMSCopen!Y58,"")</f>
        <v/>
      </c>
      <c r="AA58" s="40" t="str">
        <f>IFERROR(#REF!/GAMSCopen!Z58,"")</f>
        <v/>
      </c>
      <c r="AB58" s="40" t="str">
        <f>IFERROR(#REF!/GAMSCopen!AA58,"")</f>
        <v/>
      </c>
      <c r="AC58" s="40" t="str">
        <f>IFERROR(#REF!/GAMSCopen!AB58,"")</f>
        <v/>
      </c>
      <c r="AD58" s="40" t="str">
        <f>IFERROR(#REF!/GAMSCopen!AC58,"")</f>
        <v/>
      </c>
      <c r="AE58" s="40" t="str">
        <f>IFERROR(#REF!/GAMSCopen!AD58,"")</f>
        <v/>
      </c>
      <c r="AF58" s="40" t="str">
        <f>IFERROR(#REF!/GAMSCopen!AE58,"")</f>
        <v/>
      </c>
      <c r="AG58" s="40" t="str">
        <f>IFERROR(#REF!/GAMSCopen!AF58,"")</f>
        <v/>
      </c>
      <c r="AH58" s="40" t="str">
        <f>IFERROR(#REF!/GAMSCopen!AG58,"")</f>
        <v/>
      </c>
      <c r="AI58" s="40" t="str">
        <f>IFERROR(#REF!/GAMSCopen!AH58,"")</f>
        <v/>
      </c>
      <c r="AJ58" s="40" t="str">
        <f>IFERROR(#REF!/GAMSCopen!AI58,"")</f>
        <v/>
      </c>
      <c r="AK58" s="40" t="str">
        <f>IFERROR(#REF!/GAMSCopen!AJ58,"")</f>
        <v/>
      </c>
      <c r="AL58" s="40" t="str">
        <f>IFERROR(#REF!/GAMSCopen!AK58,"")</f>
        <v/>
      </c>
      <c r="AM58" s="40" t="str">
        <f>IFERROR(#REF!/GAMSCopen!AL58,"")</f>
        <v/>
      </c>
      <c r="AN58" s="40" t="str">
        <f>IFERROR(#REF!/GAMSCopen!AM58,"")</f>
        <v/>
      </c>
      <c r="AO58" s="40" t="str">
        <f>IFERROR(#REF!/GAMSCopen!AN58,"")</f>
        <v/>
      </c>
      <c r="AP58" s="40" t="str">
        <f>IFERROR(#REF!/GAMSCopen!AO58,"")</f>
        <v/>
      </c>
      <c r="AQ58" s="40" t="str">
        <f>IFERROR(#REF!/GAMSCopen!AP58,"")</f>
        <v/>
      </c>
      <c r="AR58" s="40" t="str">
        <f>IFERROR(#REF!/GAMSCopen!AQ58,"")</f>
        <v/>
      </c>
      <c r="AS58" s="40" t="str">
        <f>IFERROR(#REF!/GAMSCopen!AR58,"")</f>
        <v/>
      </c>
      <c r="AT58" s="40" t="str">
        <f>IFERROR(#REF!/GAMSCopen!AS58,"")</f>
        <v/>
      </c>
      <c r="AU58" s="40" t="str">
        <f>IFERROR(#REF!/GAMSCopen!AT58,"")</f>
        <v/>
      </c>
      <c r="AV58" s="40" t="str">
        <f>IFERROR(#REF!/GAMSCopen!AU58,"")</f>
        <v/>
      </c>
      <c r="AW58" s="40" t="str">
        <f>IFERROR(#REF!/GAMSCopen!AV58,"")</f>
        <v/>
      </c>
      <c r="AX58" s="40" t="str">
        <f>IFERROR(#REF!/GAMSCopen!AW58,"")</f>
        <v/>
      </c>
      <c r="AY58" s="40" t="str">
        <f>IFERROR(#REF!/GAMSCopen!AX58,"")</f>
        <v/>
      </c>
      <c r="AZ58" s="40" t="str">
        <f>IFERROR(#REF!/GAMSCopen!AY58,"")</f>
        <v/>
      </c>
      <c r="BA58" s="40" t="str">
        <f>IFERROR(#REF!/GAMSCopen!AZ58,"")</f>
        <v/>
      </c>
      <c r="BB58" s="40" t="str">
        <f>IFERROR(#REF!/GAMSCopen!BA58,"")</f>
        <v/>
      </c>
      <c r="BC58" s="40" t="str">
        <f>IFERROR(#REF!/GAMSCopen!BB58,"")</f>
        <v/>
      </c>
      <c r="BD58" s="40" t="str">
        <f>IFERROR(#REF!/GAMSCopen!BC58,"")</f>
        <v/>
      </c>
      <c r="BE58" s="40" t="str">
        <f>IFERROR(#REF!/GAMSCopen!BD58,"")</f>
        <v/>
      </c>
      <c r="BF58" s="40" t="str">
        <f>IFERROR(#REF!/GAMSCopen!BE58,"")</f>
        <v/>
      </c>
      <c r="BG58" s="40" t="str">
        <f>IFERROR(#REF!/GAMSCopen!BF58,"")</f>
        <v/>
      </c>
      <c r="BH58" s="40" t="str">
        <f>IFERROR(#REF!/GAMSCopen!BG58,"")</f>
        <v/>
      </c>
      <c r="BI58" s="40" t="str">
        <f>IFERROR(#REF!/GAMSCopen!BH58,"")</f>
        <v/>
      </c>
      <c r="BJ58" s="40" t="str">
        <f>IFERROR(#REF!/GAMSCopen!BI58,"")</f>
        <v/>
      </c>
    </row>
    <row r="59" spans="1:62" x14ac:dyDescent="0.15">
      <c r="A59" t="e">
        <f>#REF!</f>
        <v>#REF!</v>
      </c>
      <c r="B59" t="str">
        <f>GAMSbase!A59</f>
        <v>Initial Concentration of CO2 (GtC)..</v>
      </c>
      <c r="C59" s="40" t="str">
        <f>IFERROR(#REF!/GAMSCopen!B59,"")</f>
        <v/>
      </c>
      <c r="D59" s="40" t="str">
        <f>IFERROR(#REF!/GAMSCopen!C59,"")</f>
        <v/>
      </c>
      <c r="E59" s="40" t="str">
        <f>IFERROR(#REF!/GAMSCopen!D59,"")</f>
        <v/>
      </c>
      <c r="F59" s="40" t="str">
        <f>IFERROR(#REF!/GAMSCopen!E59,"")</f>
        <v/>
      </c>
      <c r="G59" s="40" t="str">
        <f>IFERROR(#REF!/GAMSCopen!F59,"")</f>
        <v/>
      </c>
      <c r="H59" s="40" t="str">
        <f>IFERROR(#REF!/GAMSCopen!G59,"")</f>
        <v/>
      </c>
      <c r="I59" s="40" t="str">
        <f>IFERROR(#REF!/GAMSCopen!H59,"")</f>
        <v/>
      </c>
      <c r="J59" s="40" t="str">
        <f>IFERROR(#REF!/GAMSCopen!I59,"")</f>
        <v/>
      </c>
      <c r="K59" s="40" t="str">
        <f>IFERROR(#REF!/GAMSCopen!J59,"")</f>
        <v/>
      </c>
      <c r="L59" s="40" t="str">
        <f>IFERROR(#REF!/GAMSCopen!K59,"")</f>
        <v/>
      </c>
      <c r="M59" s="40" t="str">
        <f>IFERROR(#REF!/GAMSCopen!L59,"")</f>
        <v/>
      </c>
      <c r="N59" s="40" t="str">
        <f>IFERROR(#REF!/GAMSCopen!M59,"")</f>
        <v/>
      </c>
      <c r="O59" s="40" t="str">
        <f>IFERROR(#REF!/GAMSCopen!N59,"")</f>
        <v/>
      </c>
      <c r="P59" s="40" t="str">
        <f>IFERROR(#REF!/GAMSCopen!O59,"")</f>
        <v/>
      </c>
      <c r="Q59" s="40" t="str">
        <f>IFERROR(#REF!/GAMSCopen!P59,"")</f>
        <v/>
      </c>
      <c r="R59" s="40" t="str">
        <f>IFERROR(#REF!/GAMSCopen!Q59,"")</f>
        <v/>
      </c>
      <c r="S59" s="40" t="str">
        <f>IFERROR(#REF!/GAMSCopen!R59,"")</f>
        <v/>
      </c>
      <c r="T59" s="40" t="str">
        <f>IFERROR(#REF!/GAMSCopen!S59,"")</f>
        <v/>
      </c>
      <c r="U59" s="40" t="str">
        <f>IFERROR(#REF!/GAMSCopen!T59,"")</f>
        <v/>
      </c>
      <c r="V59" s="40" t="str">
        <f>IFERROR(#REF!/GAMSCopen!U59,"")</f>
        <v/>
      </c>
      <c r="W59" s="40" t="str">
        <f>IFERROR(#REF!/GAMSCopen!V59,"")</f>
        <v/>
      </c>
      <c r="X59" s="40" t="str">
        <f>IFERROR(#REF!/GAMSCopen!W59,"")</f>
        <v/>
      </c>
      <c r="Y59" s="40" t="str">
        <f>IFERROR(#REF!/GAMSCopen!X59,"")</f>
        <v/>
      </c>
      <c r="Z59" s="40" t="str">
        <f>IFERROR(#REF!/GAMSCopen!Y59,"")</f>
        <v/>
      </c>
      <c r="AA59" s="40" t="str">
        <f>IFERROR(#REF!/GAMSCopen!Z59,"")</f>
        <v/>
      </c>
      <c r="AB59" s="40" t="str">
        <f>IFERROR(#REF!/GAMSCopen!AA59,"")</f>
        <v/>
      </c>
      <c r="AC59" s="40" t="str">
        <f>IFERROR(#REF!/GAMSCopen!AB59,"")</f>
        <v/>
      </c>
      <c r="AD59" s="40" t="str">
        <f>IFERROR(#REF!/GAMSCopen!AC59,"")</f>
        <v/>
      </c>
      <c r="AE59" s="40" t="str">
        <f>IFERROR(#REF!/GAMSCopen!AD59,"")</f>
        <v/>
      </c>
      <c r="AF59" s="40" t="str">
        <f>IFERROR(#REF!/GAMSCopen!AE59,"")</f>
        <v/>
      </c>
      <c r="AG59" s="40" t="str">
        <f>IFERROR(#REF!/GAMSCopen!AF59,"")</f>
        <v/>
      </c>
      <c r="AH59" s="40" t="str">
        <f>IFERROR(#REF!/GAMSCopen!AG59,"")</f>
        <v/>
      </c>
      <c r="AI59" s="40" t="str">
        <f>IFERROR(#REF!/GAMSCopen!AH59,"")</f>
        <v/>
      </c>
      <c r="AJ59" s="40" t="str">
        <f>IFERROR(#REF!/GAMSCopen!AI59,"")</f>
        <v/>
      </c>
      <c r="AK59" s="40" t="str">
        <f>IFERROR(#REF!/GAMSCopen!AJ59,"")</f>
        <v/>
      </c>
      <c r="AL59" s="40" t="str">
        <f>IFERROR(#REF!/GAMSCopen!AK59,"")</f>
        <v/>
      </c>
      <c r="AM59" s="40" t="str">
        <f>IFERROR(#REF!/GAMSCopen!AL59,"")</f>
        <v/>
      </c>
      <c r="AN59" s="40" t="str">
        <f>IFERROR(#REF!/GAMSCopen!AM59,"")</f>
        <v/>
      </c>
      <c r="AO59" s="40" t="str">
        <f>IFERROR(#REF!/GAMSCopen!AN59,"")</f>
        <v/>
      </c>
      <c r="AP59" s="40" t="str">
        <f>IFERROR(#REF!/GAMSCopen!AO59,"")</f>
        <v/>
      </c>
      <c r="AQ59" s="40" t="str">
        <f>IFERROR(#REF!/GAMSCopen!AP59,"")</f>
        <v/>
      </c>
      <c r="AR59" s="40" t="str">
        <f>IFERROR(#REF!/GAMSCopen!AQ59,"")</f>
        <v/>
      </c>
      <c r="AS59" s="40" t="str">
        <f>IFERROR(#REF!/GAMSCopen!AR59,"")</f>
        <v/>
      </c>
      <c r="AT59" s="40" t="str">
        <f>IFERROR(#REF!/GAMSCopen!AS59,"")</f>
        <v/>
      </c>
      <c r="AU59" s="40" t="str">
        <f>IFERROR(#REF!/GAMSCopen!AT59,"")</f>
        <v/>
      </c>
      <c r="AV59" s="40" t="str">
        <f>IFERROR(#REF!/GAMSCopen!AU59,"")</f>
        <v/>
      </c>
      <c r="AW59" s="40" t="str">
        <f>IFERROR(#REF!/GAMSCopen!AV59,"")</f>
        <v/>
      </c>
      <c r="AX59" s="40" t="str">
        <f>IFERROR(#REF!/GAMSCopen!AW59,"")</f>
        <v/>
      </c>
      <c r="AY59" s="40" t="str">
        <f>IFERROR(#REF!/GAMSCopen!AX59,"")</f>
        <v/>
      </c>
      <c r="AZ59" s="40" t="str">
        <f>IFERROR(#REF!/GAMSCopen!AY59,"")</f>
        <v/>
      </c>
      <c r="BA59" s="40" t="str">
        <f>IFERROR(#REF!/GAMSCopen!AZ59,"")</f>
        <v/>
      </c>
      <c r="BB59" s="40" t="str">
        <f>IFERROR(#REF!/GAMSCopen!BA59,"")</f>
        <v/>
      </c>
      <c r="BC59" s="40" t="str">
        <f>IFERROR(#REF!/GAMSCopen!BB59,"")</f>
        <v/>
      </c>
      <c r="BD59" s="40" t="str">
        <f>IFERROR(#REF!/GAMSCopen!BC59,"")</f>
        <v/>
      </c>
      <c r="BE59" s="40" t="str">
        <f>IFERROR(#REF!/GAMSCopen!BD59,"")</f>
        <v/>
      </c>
      <c r="BF59" s="40" t="str">
        <f>IFERROR(#REF!/GAMSCopen!BE59,"")</f>
        <v/>
      </c>
      <c r="BG59" s="40" t="str">
        <f>IFERROR(#REF!/GAMSCopen!BF59,"")</f>
        <v/>
      </c>
      <c r="BH59" s="40" t="str">
        <f>IFERROR(#REF!/GAMSCopen!BG59,"")</f>
        <v/>
      </c>
      <c r="BI59" s="40" t="str">
        <f>IFERROR(#REF!/GAMSCopen!BH59,"")</f>
        <v/>
      </c>
      <c r="BJ59" s="40" t="str">
        <f>IFERROR(#REF!/GAMSCopen!BI59,"")</f>
        <v/>
      </c>
    </row>
    <row r="60" spans="1:62" x14ac:dyDescent="0.15">
      <c r="A60" t="e">
        <f>#REF!</f>
        <v>#REF!</v>
      </c>
      <c r="B60" t="str">
        <f>GAMSbase!A60</f>
        <v>...Atmospheric, Year 2007</v>
      </c>
      <c r="C60" s="40" t="str">
        <f>IFERROR(#REF!/GAMSCopen!B60,"")</f>
        <v/>
      </c>
      <c r="D60" s="40" t="str">
        <f>IFERROR(#REF!/GAMSCopen!C60,"")</f>
        <v/>
      </c>
      <c r="E60" s="40" t="str">
        <f>IFERROR(#REF!/GAMSCopen!D60,"")</f>
        <v/>
      </c>
      <c r="F60" s="40" t="str">
        <f>IFERROR(#REF!/GAMSCopen!E60,"")</f>
        <v/>
      </c>
      <c r="G60" s="40" t="str">
        <f>IFERROR(#REF!/GAMSCopen!F60,"")</f>
        <v/>
      </c>
      <c r="H60" s="40" t="str">
        <f>IFERROR(#REF!/GAMSCopen!G60,"")</f>
        <v/>
      </c>
      <c r="I60" s="40" t="str">
        <f>IFERROR(#REF!/GAMSCopen!H60,"")</f>
        <v/>
      </c>
      <c r="J60" s="40" t="str">
        <f>IFERROR(#REF!/GAMSCopen!I60,"")</f>
        <v/>
      </c>
      <c r="K60" s="40" t="str">
        <f>IFERROR(#REF!/GAMSCopen!J60,"")</f>
        <v/>
      </c>
      <c r="L60" s="40" t="str">
        <f>IFERROR(#REF!/GAMSCopen!K60,"")</f>
        <v/>
      </c>
      <c r="M60" s="40" t="str">
        <f>IFERROR(#REF!/GAMSCopen!L60,"")</f>
        <v/>
      </c>
      <c r="N60" s="40" t="str">
        <f>IFERROR(#REF!/GAMSCopen!M60,"")</f>
        <v/>
      </c>
      <c r="O60" s="40" t="str">
        <f>IFERROR(#REF!/GAMSCopen!N60,"")</f>
        <v/>
      </c>
      <c r="P60" s="40" t="str">
        <f>IFERROR(#REF!/GAMSCopen!O60,"")</f>
        <v/>
      </c>
      <c r="Q60" s="40" t="str">
        <f>IFERROR(#REF!/GAMSCopen!P60,"")</f>
        <v/>
      </c>
      <c r="R60" s="40" t="str">
        <f>IFERROR(#REF!/GAMSCopen!Q60,"")</f>
        <v/>
      </c>
      <c r="S60" s="40" t="str">
        <f>IFERROR(#REF!/GAMSCopen!R60,"")</f>
        <v/>
      </c>
      <c r="T60" s="40" t="str">
        <f>IFERROR(#REF!/GAMSCopen!S60,"")</f>
        <v/>
      </c>
      <c r="U60" s="40" t="str">
        <f>IFERROR(#REF!/GAMSCopen!T60,"")</f>
        <v/>
      </c>
      <c r="V60" s="40" t="str">
        <f>IFERROR(#REF!/GAMSCopen!U60,"")</f>
        <v/>
      </c>
      <c r="W60" s="40" t="str">
        <f>IFERROR(#REF!/GAMSCopen!V60,"")</f>
        <v/>
      </c>
      <c r="X60" s="40" t="str">
        <f>IFERROR(#REF!/GAMSCopen!W60,"")</f>
        <v/>
      </c>
      <c r="Y60" s="40" t="str">
        <f>IFERROR(#REF!/GAMSCopen!X60,"")</f>
        <v/>
      </c>
      <c r="Z60" s="40" t="str">
        <f>IFERROR(#REF!/GAMSCopen!Y60,"")</f>
        <v/>
      </c>
      <c r="AA60" s="40" t="str">
        <f>IFERROR(#REF!/GAMSCopen!Z60,"")</f>
        <v/>
      </c>
      <c r="AB60" s="40" t="str">
        <f>IFERROR(#REF!/GAMSCopen!AA60,"")</f>
        <v/>
      </c>
      <c r="AC60" s="40" t="str">
        <f>IFERROR(#REF!/GAMSCopen!AB60,"")</f>
        <v/>
      </c>
      <c r="AD60" s="40" t="str">
        <f>IFERROR(#REF!/GAMSCopen!AC60,"")</f>
        <v/>
      </c>
      <c r="AE60" s="40" t="str">
        <f>IFERROR(#REF!/GAMSCopen!AD60,"")</f>
        <v/>
      </c>
      <c r="AF60" s="40" t="str">
        <f>IFERROR(#REF!/GAMSCopen!AE60,"")</f>
        <v/>
      </c>
      <c r="AG60" s="40" t="str">
        <f>IFERROR(#REF!/GAMSCopen!AF60,"")</f>
        <v/>
      </c>
      <c r="AH60" s="40" t="str">
        <f>IFERROR(#REF!/GAMSCopen!AG60,"")</f>
        <v/>
      </c>
      <c r="AI60" s="40" t="str">
        <f>IFERROR(#REF!/GAMSCopen!AH60,"")</f>
        <v/>
      </c>
      <c r="AJ60" s="40" t="str">
        <f>IFERROR(#REF!/GAMSCopen!AI60,"")</f>
        <v/>
      </c>
      <c r="AK60" s="40" t="str">
        <f>IFERROR(#REF!/GAMSCopen!AJ60,"")</f>
        <v/>
      </c>
      <c r="AL60" s="40" t="str">
        <f>IFERROR(#REF!/GAMSCopen!AK60,"")</f>
        <v/>
      </c>
      <c r="AM60" s="40" t="str">
        <f>IFERROR(#REF!/GAMSCopen!AL60,"")</f>
        <v/>
      </c>
      <c r="AN60" s="40" t="str">
        <f>IFERROR(#REF!/GAMSCopen!AM60,"")</f>
        <v/>
      </c>
      <c r="AO60" s="40" t="str">
        <f>IFERROR(#REF!/GAMSCopen!AN60,"")</f>
        <v/>
      </c>
      <c r="AP60" s="40" t="str">
        <f>IFERROR(#REF!/GAMSCopen!AO60,"")</f>
        <v/>
      </c>
      <c r="AQ60" s="40" t="str">
        <f>IFERROR(#REF!/GAMSCopen!AP60,"")</f>
        <v/>
      </c>
      <c r="AR60" s="40" t="str">
        <f>IFERROR(#REF!/GAMSCopen!AQ60,"")</f>
        <v/>
      </c>
      <c r="AS60" s="40" t="str">
        <f>IFERROR(#REF!/GAMSCopen!AR60,"")</f>
        <v/>
      </c>
      <c r="AT60" s="40" t="str">
        <f>IFERROR(#REF!/GAMSCopen!AS60,"")</f>
        <v/>
      </c>
      <c r="AU60" s="40" t="str">
        <f>IFERROR(#REF!/GAMSCopen!AT60,"")</f>
        <v/>
      </c>
      <c r="AV60" s="40" t="str">
        <f>IFERROR(#REF!/GAMSCopen!AU60,"")</f>
        <v/>
      </c>
      <c r="AW60" s="40" t="str">
        <f>IFERROR(#REF!/GAMSCopen!AV60,"")</f>
        <v/>
      </c>
      <c r="AX60" s="40" t="str">
        <f>IFERROR(#REF!/GAMSCopen!AW60,"")</f>
        <v/>
      </c>
      <c r="AY60" s="40" t="str">
        <f>IFERROR(#REF!/GAMSCopen!AX60,"")</f>
        <v/>
      </c>
      <c r="AZ60" s="40" t="str">
        <f>IFERROR(#REF!/GAMSCopen!AY60,"")</f>
        <v/>
      </c>
      <c r="BA60" s="40" t="str">
        <f>IFERROR(#REF!/GAMSCopen!AZ60,"")</f>
        <v/>
      </c>
      <c r="BB60" s="40" t="str">
        <f>IFERROR(#REF!/GAMSCopen!BA60,"")</f>
        <v/>
      </c>
      <c r="BC60" s="40" t="str">
        <f>IFERROR(#REF!/GAMSCopen!BB60,"")</f>
        <v/>
      </c>
      <c r="BD60" s="40" t="str">
        <f>IFERROR(#REF!/GAMSCopen!BC60,"")</f>
        <v/>
      </c>
      <c r="BE60" s="40" t="str">
        <f>IFERROR(#REF!/GAMSCopen!BD60,"")</f>
        <v/>
      </c>
      <c r="BF60" s="40" t="str">
        <f>IFERROR(#REF!/GAMSCopen!BE60,"")</f>
        <v/>
      </c>
      <c r="BG60" s="40" t="str">
        <f>IFERROR(#REF!/GAMSCopen!BF60,"")</f>
        <v/>
      </c>
      <c r="BH60" s="40" t="str">
        <f>IFERROR(#REF!/GAMSCopen!BG60,"")</f>
        <v/>
      </c>
      <c r="BI60" s="40" t="str">
        <f>IFERROR(#REF!/GAMSCopen!BH60,"")</f>
        <v/>
      </c>
      <c r="BJ60" s="40" t="str">
        <f>IFERROR(#REF!/GAMSCopen!BI60,"")</f>
        <v/>
      </c>
    </row>
    <row r="61" spans="1:62" x14ac:dyDescent="0.15">
      <c r="A61" t="e">
        <f>#REF!</f>
        <v>#REF!</v>
      </c>
      <c r="B61" t="str">
        <f>GAMSbase!A61</f>
        <v>...Atmospheric, Year 2012</v>
      </c>
      <c r="C61" s="40" t="str">
        <f>IFERROR(#REF!/GAMSCopen!B61,"")</f>
        <v/>
      </c>
      <c r="D61" s="40" t="str">
        <f>IFERROR(#REF!/GAMSCopen!C61,"")</f>
        <v/>
      </c>
      <c r="E61" s="40" t="str">
        <f>IFERROR(#REF!/GAMSCopen!D61,"")</f>
        <v/>
      </c>
      <c r="F61" s="40" t="str">
        <f>IFERROR(#REF!/GAMSCopen!E61,"")</f>
        <v/>
      </c>
      <c r="G61" s="40" t="str">
        <f>IFERROR(#REF!/GAMSCopen!F61,"")</f>
        <v/>
      </c>
      <c r="H61" s="40" t="str">
        <f>IFERROR(#REF!/GAMSCopen!G61,"")</f>
        <v/>
      </c>
      <c r="I61" s="40" t="str">
        <f>IFERROR(#REF!/GAMSCopen!H61,"")</f>
        <v/>
      </c>
      <c r="J61" s="40" t="str">
        <f>IFERROR(#REF!/GAMSCopen!I61,"")</f>
        <v/>
      </c>
      <c r="K61" s="40" t="str">
        <f>IFERROR(#REF!/GAMSCopen!J61,"")</f>
        <v/>
      </c>
      <c r="L61" s="40" t="str">
        <f>IFERROR(#REF!/GAMSCopen!K61,"")</f>
        <v/>
      </c>
      <c r="M61" s="40" t="str">
        <f>IFERROR(#REF!/GAMSCopen!L61,"")</f>
        <v/>
      </c>
      <c r="N61" s="40" t="str">
        <f>IFERROR(#REF!/GAMSCopen!M61,"")</f>
        <v/>
      </c>
      <c r="O61" s="40" t="str">
        <f>IFERROR(#REF!/GAMSCopen!N61,"")</f>
        <v/>
      </c>
      <c r="P61" s="40" t="str">
        <f>IFERROR(#REF!/GAMSCopen!O61,"")</f>
        <v/>
      </c>
      <c r="Q61" s="40" t="str">
        <f>IFERROR(#REF!/GAMSCopen!P61,"")</f>
        <v/>
      </c>
      <c r="R61" s="40" t="str">
        <f>IFERROR(#REF!/GAMSCopen!Q61,"")</f>
        <v/>
      </c>
      <c r="S61" s="40" t="str">
        <f>IFERROR(#REF!/GAMSCopen!R61,"")</f>
        <v/>
      </c>
      <c r="T61" s="40" t="str">
        <f>IFERROR(#REF!/GAMSCopen!S61,"")</f>
        <v/>
      </c>
      <c r="U61" s="40" t="str">
        <f>IFERROR(#REF!/GAMSCopen!T61,"")</f>
        <v/>
      </c>
      <c r="V61" s="40" t="str">
        <f>IFERROR(#REF!/GAMSCopen!U61,"")</f>
        <v/>
      </c>
      <c r="W61" s="40" t="str">
        <f>IFERROR(#REF!/GAMSCopen!V61,"")</f>
        <v/>
      </c>
      <c r="X61" s="40" t="str">
        <f>IFERROR(#REF!/GAMSCopen!W61,"")</f>
        <v/>
      </c>
      <c r="Y61" s="40" t="str">
        <f>IFERROR(#REF!/GAMSCopen!X61,"")</f>
        <v/>
      </c>
      <c r="Z61" s="40" t="str">
        <f>IFERROR(#REF!/GAMSCopen!Y61,"")</f>
        <v/>
      </c>
      <c r="AA61" s="40" t="str">
        <f>IFERROR(#REF!/GAMSCopen!Z61,"")</f>
        <v/>
      </c>
      <c r="AB61" s="40" t="str">
        <f>IFERROR(#REF!/GAMSCopen!AA61,"")</f>
        <v/>
      </c>
      <c r="AC61" s="40" t="str">
        <f>IFERROR(#REF!/GAMSCopen!AB61,"")</f>
        <v/>
      </c>
      <c r="AD61" s="40" t="str">
        <f>IFERROR(#REF!/GAMSCopen!AC61,"")</f>
        <v/>
      </c>
      <c r="AE61" s="40" t="str">
        <f>IFERROR(#REF!/GAMSCopen!AD61,"")</f>
        <v/>
      </c>
      <c r="AF61" s="40" t="str">
        <f>IFERROR(#REF!/GAMSCopen!AE61,"")</f>
        <v/>
      </c>
      <c r="AG61" s="40" t="str">
        <f>IFERROR(#REF!/GAMSCopen!AF61,"")</f>
        <v/>
      </c>
      <c r="AH61" s="40" t="str">
        <f>IFERROR(#REF!/GAMSCopen!AG61,"")</f>
        <v/>
      </c>
      <c r="AI61" s="40" t="str">
        <f>IFERROR(#REF!/GAMSCopen!AH61,"")</f>
        <v/>
      </c>
      <c r="AJ61" s="40" t="str">
        <f>IFERROR(#REF!/GAMSCopen!AI61,"")</f>
        <v/>
      </c>
      <c r="AK61" s="40" t="str">
        <f>IFERROR(#REF!/GAMSCopen!AJ61,"")</f>
        <v/>
      </c>
      <c r="AL61" s="40" t="str">
        <f>IFERROR(#REF!/GAMSCopen!AK61,"")</f>
        <v/>
      </c>
      <c r="AM61" s="40" t="str">
        <f>IFERROR(#REF!/GAMSCopen!AL61,"")</f>
        <v/>
      </c>
      <c r="AN61" s="40" t="str">
        <f>IFERROR(#REF!/GAMSCopen!AM61,"")</f>
        <v/>
      </c>
      <c r="AO61" s="40" t="str">
        <f>IFERROR(#REF!/GAMSCopen!AN61,"")</f>
        <v/>
      </c>
      <c r="AP61" s="40" t="str">
        <f>IFERROR(#REF!/GAMSCopen!AO61,"")</f>
        <v/>
      </c>
      <c r="AQ61" s="40" t="str">
        <f>IFERROR(#REF!/GAMSCopen!AP61,"")</f>
        <v/>
      </c>
      <c r="AR61" s="40" t="str">
        <f>IFERROR(#REF!/GAMSCopen!AQ61,"")</f>
        <v/>
      </c>
      <c r="AS61" s="40" t="str">
        <f>IFERROR(#REF!/GAMSCopen!AR61,"")</f>
        <v/>
      </c>
      <c r="AT61" s="40" t="str">
        <f>IFERROR(#REF!/GAMSCopen!AS61,"")</f>
        <v/>
      </c>
      <c r="AU61" s="40" t="str">
        <f>IFERROR(#REF!/GAMSCopen!AT61,"")</f>
        <v/>
      </c>
      <c r="AV61" s="40" t="str">
        <f>IFERROR(#REF!/GAMSCopen!AU61,"")</f>
        <v/>
      </c>
      <c r="AW61" s="40" t="str">
        <f>IFERROR(#REF!/GAMSCopen!AV61,"")</f>
        <v/>
      </c>
      <c r="AX61" s="40" t="str">
        <f>IFERROR(#REF!/GAMSCopen!AW61,"")</f>
        <v/>
      </c>
      <c r="AY61" s="40" t="str">
        <f>IFERROR(#REF!/GAMSCopen!AX61,"")</f>
        <v/>
      </c>
      <c r="AZ61" s="40" t="str">
        <f>IFERROR(#REF!/GAMSCopen!AY61,"")</f>
        <v/>
      </c>
      <c r="BA61" s="40" t="str">
        <f>IFERROR(#REF!/GAMSCopen!AZ61,"")</f>
        <v/>
      </c>
      <c r="BB61" s="40" t="str">
        <f>IFERROR(#REF!/GAMSCopen!BA61,"")</f>
        <v/>
      </c>
      <c r="BC61" s="40" t="str">
        <f>IFERROR(#REF!/GAMSCopen!BB61,"")</f>
        <v/>
      </c>
      <c r="BD61" s="40" t="str">
        <f>IFERROR(#REF!/GAMSCopen!BC61,"")</f>
        <v/>
      </c>
      <c r="BE61" s="40" t="str">
        <f>IFERROR(#REF!/GAMSCopen!BD61,"")</f>
        <v/>
      </c>
      <c r="BF61" s="40" t="str">
        <f>IFERROR(#REF!/GAMSCopen!BE61,"")</f>
        <v/>
      </c>
      <c r="BG61" s="40" t="str">
        <f>IFERROR(#REF!/GAMSCopen!BF61,"")</f>
        <v/>
      </c>
      <c r="BH61" s="40" t="str">
        <f>IFERROR(#REF!/GAMSCopen!BG61,"")</f>
        <v/>
      </c>
      <c r="BI61" s="40" t="str">
        <f>IFERROR(#REF!/GAMSCopen!BH61,"")</f>
        <v/>
      </c>
      <c r="BJ61" s="40" t="str">
        <f>IFERROR(#REF!/GAMSCopen!BI61,"")</f>
        <v/>
      </c>
    </row>
    <row r="62" spans="1:62" x14ac:dyDescent="0.15">
      <c r="A62" t="e">
        <f>#REF!</f>
        <v>#REF!</v>
      </c>
      <c r="B62" t="str">
        <f>GAMSbase!A62</f>
        <v>...Biosphere and Shallow Oceans, Year 2008</v>
      </c>
      <c r="C62" s="40" t="str">
        <f>IFERROR(#REF!/GAMSCopen!B62,"")</f>
        <v/>
      </c>
      <c r="D62" s="40" t="str">
        <f>IFERROR(#REF!/GAMSCopen!C62,"")</f>
        <v/>
      </c>
      <c r="E62" s="40" t="str">
        <f>IFERROR(#REF!/GAMSCopen!D62,"")</f>
        <v/>
      </c>
      <c r="F62" s="40" t="str">
        <f>IFERROR(#REF!/GAMSCopen!E62,"")</f>
        <v/>
      </c>
      <c r="G62" s="40" t="str">
        <f>IFERROR(#REF!/GAMSCopen!F62,"")</f>
        <v/>
      </c>
      <c r="H62" s="40" t="str">
        <f>IFERROR(#REF!/GAMSCopen!G62,"")</f>
        <v/>
      </c>
      <c r="I62" s="40" t="str">
        <f>IFERROR(#REF!/GAMSCopen!H62,"")</f>
        <v/>
      </c>
      <c r="J62" s="40" t="str">
        <f>IFERROR(#REF!/GAMSCopen!I62,"")</f>
        <v/>
      </c>
      <c r="K62" s="40" t="str">
        <f>IFERROR(#REF!/GAMSCopen!J62,"")</f>
        <v/>
      </c>
      <c r="L62" s="40" t="str">
        <f>IFERROR(#REF!/GAMSCopen!K62,"")</f>
        <v/>
      </c>
      <c r="M62" s="40" t="str">
        <f>IFERROR(#REF!/GAMSCopen!L62,"")</f>
        <v/>
      </c>
      <c r="N62" s="40" t="str">
        <f>IFERROR(#REF!/GAMSCopen!M62,"")</f>
        <v/>
      </c>
      <c r="O62" s="40" t="str">
        <f>IFERROR(#REF!/GAMSCopen!N62,"")</f>
        <v/>
      </c>
      <c r="P62" s="40" t="str">
        <f>IFERROR(#REF!/GAMSCopen!O62,"")</f>
        <v/>
      </c>
      <c r="Q62" s="40" t="str">
        <f>IFERROR(#REF!/GAMSCopen!P62,"")</f>
        <v/>
      </c>
      <c r="R62" s="40" t="str">
        <f>IFERROR(#REF!/GAMSCopen!Q62,"")</f>
        <v/>
      </c>
      <c r="S62" s="40" t="str">
        <f>IFERROR(#REF!/GAMSCopen!R62,"")</f>
        <v/>
      </c>
      <c r="T62" s="40" t="str">
        <f>IFERROR(#REF!/GAMSCopen!S62,"")</f>
        <v/>
      </c>
      <c r="U62" s="40" t="str">
        <f>IFERROR(#REF!/GAMSCopen!T62,"")</f>
        <v/>
      </c>
      <c r="V62" s="40" t="str">
        <f>IFERROR(#REF!/GAMSCopen!U62,"")</f>
        <v/>
      </c>
      <c r="W62" s="40" t="str">
        <f>IFERROR(#REF!/GAMSCopen!V62,"")</f>
        <v/>
      </c>
      <c r="X62" s="40" t="str">
        <f>IFERROR(#REF!/GAMSCopen!W62,"")</f>
        <v/>
      </c>
      <c r="Y62" s="40" t="str">
        <f>IFERROR(#REF!/GAMSCopen!X62,"")</f>
        <v/>
      </c>
      <c r="Z62" s="40" t="str">
        <f>IFERROR(#REF!/GAMSCopen!Y62,"")</f>
        <v/>
      </c>
      <c r="AA62" s="40" t="str">
        <f>IFERROR(#REF!/GAMSCopen!Z62,"")</f>
        <v/>
      </c>
      <c r="AB62" s="40" t="str">
        <f>IFERROR(#REF!/GAMSCopen!AA62,"")</f>
        <v/>
      </c>
      <c r="AC62" s="40" t="str">
        <f>IFERROR(#REF!/GAMSCopen!AB62,"")</f>
        <v/>
      </c>
      <c r="AD62" s="40" t="str">
        <f>IFERROR(#REF!/GAMSCopen!AC62,"")</f>
        <v/>
      </c>
      <c r="AE62" s="40" t="str">
        <f>IFERROR(#REF!/GAMSCopen!AD62,"")</f>
        <v/>
      </c>
      <c r="AF62" s="40" t="str">
        <f>IFERROR(#REF!/GAMSCopen!AE62,"")</f>
        <v/>
      </c>
      <c r="AG62" s="40" t="str">
        <f>IFERROR(#REF!/GAMSCopen!AF62,"")</f>
        <v/>
      </c>
      <c r="AH62" s="40" t="str">
        <f>IFERROR(#REF!/GAMSCopen!AG62,"")</f>
        <v/>
      </c>
      <c r="AI62" s="40" t="str">
        <f>IFERROR(#REF!/GAMSCopen!AH62,"")</f>
        <v/>
      </c>
      <c r="AJ62" s="40" t="str">
        <f>IFERROR(#REF!/GAMSCopen!AI62,"")</f>
        <v/>
      </c>
      <c r="AK62" s="40" t="str">
        <f>IFERROR(#REF!/GAMSCopen!AJ62,"")</f>
        <v/>
      </c>
      <c r="AL62" s="40" t="str">
        <f>IFERROR(#REF!/GAMSCopen!AK62,"")</f>
        <v/>
      </c>
      <c r="AM62" s="40" t="str">
        <f>IFERROR(#REF!/GAMSCopen!AL62,"")</f>
        <v/>
      </c>
      <c r="AN62" s="40" t="str">
        <f>IFERROR(#REF!/GAMSCopen!AM62,"")</f>
        <v/>
      </c>
      <c r="AO62" s="40" t="str">
        <f>IFERROR(#REF!/GAMSCopen!AN62,"")</f>
        <v/>
      </c>
      <c r="AP62" s="40" t="str">
        <f>IFERROR(#REF!/GAMSCopen!AO62,"")</f>
        <v/>
      </c>
      <c r="AQ62" s="40" t="str">
        <f>IFERROR(#REF!/GAMSCopen!AP62,"")</f>
        <v/>
      </c>
      <c r="AR62" s="40" t="str">
        <f>IFERROR(#REF!/GAMSCopen!AQ62,"")</f>
        <v/>
      </c>
      <c r="AS62" s="40" t="str">
        <f>IFERROR(#REF!/GAMSCopen!AR62,"")</f>
        <v/>
      </c>
      <c r="AT62" s="40" t="str">
        <f>IFERROR(#REF!/GAMSCopen!AS62,"")</f>
        <v/>
      </c>
      <c r="AU62" s="40" t="str">
        <f>IFERROR(#REF!/GAMSCopen!AT62,"")</f>
        <v/>
      </c>
      <c r="AV62" s="40" t="str">
        <f>IFERROR(#REF!/GAMSCopen!AU62,"")</f>
        <v/>
      </c>
      <c r="AW62" s="40" t="str">
        <f>IFERROR(#REF!/GAMSCopen!AV62,"")</f>
        <v/>
      </c>
      <c r="AX62" s="40" t="str">
        <f>IFERROR(#REF!/GAMSCopen!AW62,"")</f>
        <v/>
      </c>
      <c r="AY62" s="40" t="str">
        <f>IFERROR(#REF!/GAMSCopen!AX62,"")</f>
        <v/>
      </c>
      <c r="AZ62" s="40" t="str">
        <f>IFERROR(#REF!/GAMSCopen!AY62,"")</f>
        <v/>
      </c>
      <c r="BA62" s="40" t="str">
        <f>IFERROR(#REF!/GAMSCopen!AZ62,"")</f>
        <v/>
      </c>
      <c r="BB62" s="40" t="str">
        <f>IFERROR(#REF!/GAMSCopen!BA62,"")</f>
        <v/>
      </c>
      <c r="BC62" s="40" t="str">
        <f>IFERROR(#REF!/GAMSCopen!BB62,"")</f>
        <v/>
      </c>
      <c r="BD62" s="40" t="str">
        <f>IFERROR(#REF!/GAMSCopen!BC62,"")</f>
        <v/>
      </c>
      <c r="BE62" s="40" t="str">
        <f>IFERROR(#REF!/GAMSCopen!BD62,"")</f>
        <v/>
      </c>
      <c r="BF62" s="40" t="str">
        <f>IFERROR(#REF!/GAMSCopen!BE62,"")</f>
        <v/>
      </c>
      <c r="BG62" s="40" t="str">
        <f>IFERROR(#REF!/GAMSCopen!BF62,"")</f>
        <v/>
      </c>
      <c r="BH62" s="40" t="str">
        <f>IFERROR(#REF!/GAMSCopen!BG62,"")</f>
        <v/>
      </c>
      <c r="BI62" s="40" t="str">
        <f>IFERROR(#REF!/GAMSCopen!BH62,"")</f>
        <v/>
      </c>
      <c r="BJ62" s="40" t="str">
        <f>IFERROR(#REF!/GAMSCopen!BI62,"")</f>
        <v/>
      </c>
    </row>
    <row r="63" spans="1:62" x14ac:dyDescent="0.15">
      <c r="A63" t="e">
        <f>#REF!</f>
        <v>#REF!</v>
      </c>
      <c r="B63" t="str">
        <f>GAMSbase!A63</f>
        <v>...Deep Oceans, Year 2008</v>
      </c>
      <c r="C63" s="40" t="str">
        <f>IFERROR(#REF!/GAMSCopen!B63,"")</f>
        <v/>
      </c>
      <c r="D63" s="40" t="str">
        <f>IFERROR(#REF!/GAMSCopen!C63,"")</f>
        <v/>
      </c>
      <c r="E63" s="40" t="str">
        <f>IFERROR(#REF!/GAMSCopen!D63,"")</f>
        <v/>
      </c>
      <c r="F63" s="40" t="str">
        <f>IFERROR(#REF!/GAMSCopen!E63,"")</f>
        <v/>
      </c>
      <c r="G63" s="40" t="str">
        <f>IFERROR(#REF!/GAMSCopen!F63,"")</f>
        <v/>
      </c>
      <c r="H63" s="40" t="str">
        <f>IFERROR(#REF!/GAMSCopen!G63,"")</f>
        <v/>
      </c>
      <c r="I63" s="40" t="str">
        <f>IFERROR(#REF!/GAMSCopen!H63,"")</f>
        <v/>
      </c>
      <c r="J63" s="40" t="str">
        <f>IFERROR(#REF!/GAMSCopen!I63,"")</f>
        <v/>
      </c>
      <c r="K63" s="40" t="str">
        <f>IFERROR(#REF!/GAMSCopen!J63,"")</f>
        <v/>
      </c>
      <c r="L63" s="40" t="str">
        <f>IFERROR(#REF!/GAMSCopen!K63,"")</f>
        <v/>
      </c>
      <c r="M63" s="40" t="str">
        <f>IFERROR(#REF!/GAMSCopen!L63,"")</f>
        <v/>
      </c>
      <c r="N63" s="40" t="str">
        <f>IFERROR(#REF!/GAMSCopen!M63,"")</f>
        <v/>
      </c>
      <c r="O63" s="40" t="str">
        <f>IFERROR(#REF!/GAMSCopen!N63,"")</f>
        <v/>
      </c>
      <c r="P63" s="40" t="str">
        <f>IFERROR(#REF!/GAMSCopen!O63,"")</f>
        <v/>
      </c>
      <c r="Q63" s="40" t="str">
        <f>IFERROR(#REF!/GAMSCopen!P63,"")</f>
        <v/>
      </c>
      <c r="R63" s="40" t="str">
        <f>IFERROR(#REF!/GAMSCopen!Q63,"")</f>
        <v/>
      </c>
      <c r="S63" s="40" t="str">
        <f>IFERROR(#REF!/GAMSCopen!R63,"")</f>
        <v/>
      </c>
      <c r="T63" s="40" t="str">
        <f>IFERROR(#REF!/GAMSCopen!S63,"")</f>
        <v/>
      </c>
      <c r="U63" s="40" t="str">
        <f>IFERROR(#REF!/GAMSCopen!T63,"")</f>
        <v/>
      </c>
      <c r="V63" s="40" t="str">
        <f>IFERROR(#REF!/GAMSCopen!U63,"")</f>
        <v/>
      </c>
      <c r="W63" s="40" t="str">
        <f>IFERROR(#REF!/GAMSCopen!V63,"")</f>
        <v/>
      </c>
      <c r="X63" s="40" t="str">
        <f>IFERROR(#REF!/GAMSCopen!W63,"")</f>
        <v/>
      </c>
      <c r="Y63" s="40" t="str">
        <f>IFERROR(#REF!/GAMSCopen!X63,"")</f>
        <v/>
      </c>
      <c r="Z63" s="40" t="str">
        <f>IFERROR(#REF!/GAMSCopen!Y63,"")</f>
        <v/>
      </c>
      <c r="AA63" s="40" t="str">
        <f>IFERROR(#REF!/GAMSCopen!Z63,"")</f>
        <v/>
      </c>
      <c r="AB63" s="40" t="str">
        <f>IFERROR(#REF!/GAMSCopen!AA63,"")</f>
        <v/>
      </c>
      <c r="AC63" s="40" t="str">
        <f>IFERROR(#REF!/GAMSCopen!AB63,"")</f>
        <v/>
      </c>
      <c r="AD63" s="40" t="str">
        <f>IFERROR(#REF!/GAMSCopen!AC63,"")</f>
        <v/>
      </c>
      <c r="AE63" s="40" t="str">
        <f>IFERROR(#REF!/GAMSCopen!AD63,"")</f>
        <v/>
      </c>
      <c r="AF63" s="40" t="str">
        <f>IFERROR(#REF!/GAMSCopen!AE63,"")</f>
        <v/>
      </c>
      <c r="AG63" s="40" t="str">
        <f>IFERROR(#REF!/GAMSCopen!AF63,"")</f>
        <v/>
      </c>
      <c r="AH63" s="40" t="str">
        <f>IFERROR(#REF!/GAMSCopen!AG63,"")</f>
        <v/>
      </c>
      <c r="AI63" s="40" t="str">
        <f>IFERROR(#REF!/GAMSCopen!AH63,"")</f>
        <v/>
      </c>
      <c r="AJ63" s="40" t="str">
        <f>IFERROR(#REF!/GAMSCopen!AI63,"")</f>
        <v/>
      </c>
      <c r="AK63" s="40" t="str">
        <f>IFERROR(#REF!/GAMSCopen!AJ63,"")</f>
        <v/>
      </c>
      <c r="AL63" s="40" t="str">
        <f>IFERROR(#REF!/GAMSCopen!AK63,"")</f>
        <v/>
      </c>
      <c r="AM63" s="40" t="str">
        <f>IFERROR(#REF!/GAMSCopen!AL63,"")</f>
        <v/>
      </c>
      <c r="AN63" s="40" t="str">
        <f>IFERROR(#REF!/GAMSCopen!AM63,"")</f>
        <v/>
      </c>
      <c r="AO63" s="40" t="str">
        <f>IFERROR(#REF!/GAMSCopen!AN63,"")</f>
        <v/>
      </c>
      <c r="AP63" s="40" t="str">
        <f>IFERROR(#REF!/GAMSCopen!AO63,"")</f>
        <v/>
      </c>
      <c r="AQ63" s="40" t="str">
        <f>IFERROR(#REF!/GAMSCopen!AP63,"")</f>
        <v/>
      </c>
      <c r="AR63" s="40" t="str">
        <f>IFERROR(#REF!/GAMSCopen!AQ63,"")</f>
        <v/>
      </c>
      <c r="AS63" s="40" t="str">
        <f>IFERROR(#REF!/GAMSCopen!AR63,"")</f>
        <v/>
      </c>
      <c r="AT63" s="40" t="str">
        <f>IFERROR(#REF!/GAMSCopen!AS63,"")</f>
        <v/>
      </c>
      <c r="AU63" s="40" t="str">
        <f>IFERROR(#REF!/GAMSCopen!AT63,"")</f>
        <v/>
      </c>
      <c r="AV63" s="40" t="str">
        <f>IFERROR(#REF!/GAMSCopen!AU63,"")</f>
        <v/>
      </c>
      <c r="AW63" s="40" t="str">
        <f>IFERROR(#REF!/GAMSCopen!AV63,"")</f>
        <v/>
      </c>
      <c r="AX63" s="40" t="str">
        <f>IFERROR(#REF!/GAMSCopen!AW63,"")</f>
        <v/>
      </c>
      <c r="AY63" s="40" t="str">
        <f>IFERROR(#REF!/GAMSCopen!AX63,"")</f>
        <v/>
      </c>
      <c r="AZ63" s="40" t="str">
        <f>IFERROR(#REF!/GAMSCopen!AY63,"")</f>
        <v/>
      </c>
      <c r="BA63" s="40" t="str">
        <f>IFERROR(#REF!/GAMSCopen!AZ63,"")</f>
        <v/>
      </c>
      <c r="BB63" s="40" t="str">
        <f>IFERROR(#REF!/GAMSCopen!BA63,"")</f>
        <v/>
      </c>
      <c r="BC63" s="40" t="str">
        <f>IFERROR(#REF!/GAMSCopen!BB63,"")</f>
        <v/>
      </c>
      <c r="BD63" s="40" t="str">
        <f>IFERROR(#REF!/GAMSCopen!BC63,"")</f>
        <v/>
      </c>
      <c r="BE63" s="40" t="str">
        <f>IFERROR(#REF!/GAMSCopen!BD63,"")</f>
        <v/>
      </c>
      <c r="BF63" s="40" t="str">
        <f>IFERROR(#REF!/GAMSCopen!BE63,"")</f>
        <v/>
      </c>
      <c r="BG63" s="40" t="str">
        <f>IFERROR(#REF!/GAMSCopen!BF63,"")</f>
        <v/>
      </c>
      <c r="BH63" s="40" t="str">
        <f>IFERROR(#REF!/GAMSCopen!BG63,"")</f>
        <v/>
      </c>
      <c r="BI63" s="40" t="str">
        <f>IFERROR(#REF!/GAMSCopen!BH63,"")</f>
        <v/>
      </c>
      <c r="BJ63" s="40" t="str">
        <f>IFERROR(#REF!/GAMSCopen!BI63,"")</f>
        <v/>
      </c>
    </row>
    <row r="64" spans="1:62" x14ac:dyDescent="0.15">
      <c r="A64" t="e">
        <f>#REF!</f>
        <v>#REF!</v>
      </c>
      <c r="B64" t="str">
        <f>GAMSbase!A64</f>
        <v>* CARBON CYCLE PARAMETERS</v>
      </c>
      <c r="C64" s="40" t="str">
        <f>IFERROR(#REF!/GAMSCopen!B64,"")</f>
        <v/>
      </c>
      <c r="D64" s="40" t="str">
        <f>IFERROR(#REF!/GAMSCopen!C64,"")</f>
        <v/>
      </c>
      <c r="E64" s="40" t="str">
        <f>IFERROR(#REF!/GAMSCopen!D64,"")</f>
        <v/>
      </c>
      <c r="F64" s="40" t="str">
        <f>IFERROR(#REF!/GAMSCopen!E64,"")</f>
        <v/>
      </c>
      <c r="G64" s="40" t="str">
        <f>IFERROR(#REF!/GAMSCopen!F64,"")</f>
        <v/>
      </c>
      <c r="H64" s="40" t="str">
        <f>IFERROR(#REF!/GAMSCopen!G64,"")</f>
        <v/>
      </c>
      <c r="I64" s="40" t="str">
        <f>IFERROR(#REF!/GAMSCopen!H64,"")</f>
        <v/>
      </c>
      <c r="J64" s="40" t="str">
        <f>IFERROR(#REF!/GAMSCopen!I64,"")</f>
        <v/>
      </c>
      <c r="K64" s="40" t="str">
        <f>IFERROR(#REF!/GAMSCopen!J64,"")</f>
        <v/>
      </c>
      <c r="L64" s="40" t="str">
        <f>IFERROR(#REF!/GAMSCopen!K64,"")</f>
        <v/>
      </c>
      <c r="M64" s="40" t="str">
        <f>IFERROR(#REF!/GAMSCopen!L64,"")</f>
        <v/>
      </c>
      <c r="N64" s="40" t="str">
        <f>IFERROR(#REF!/GAMSCopen!M64,"")</f>
        <v/>
      </c>
      <c r="O64" s="40" t="str">
        <f>IFERROR(#REF!/GAMSCopen!N64,"")</f>
        <v/>
      </c>
      <c r="P64" s="40" t="str">
        <f>IFERROR(#REF!/GAMSCopen!O64,"")</f>
        <v/>
      </c>
      <c r="Q64" s="40" t="str">
        <f>IFERROR(#REF!/GAMSCopen!P64,"")</f>
        <v/>
      </c>
      <c r="R64" s="40" t="str">
        <f>IFERROR(#REF!/GAMSCopen!Q64,"")</f>
        <v/>
      </c>
      <c r="S64" s="40" t="str">
        <f>IFERROR(#REF!/GAMSCopen!R64,"")</f>
        <v/>
      </c>
      <c r="T64" s="40" t="str">
        <f>IFERROR(#REF!/GAMSCopen!S64,"")</f>
        <v/>
      </c>
      <c r="U64" s="40" t="str">
        <f>IFERROR(#REF!/GAMSCopen!T64,"")</f>
        <v/>
      </c>
      <c r="V64" s="40" t="str">
        <f>IFERROR(#REF!/GAMSCopen!U64,"")</f>
        <v/>
      </c>
      <c r="W64" s="40" t="str">
        <f>IFERROR(#REF!/GAMSCopen!V64,"")</f>
        <v/>
      </c>
      <c r="X64" s="40" t="str">
        <f>IFERROR(#REF!/GAMSCopen!W64,"")</f>
        <v/>
      </c>
      <c r="Y64" s="40" t="str">
        <f>IFERROR(#REF!/GAMSCopen!X64,"")</f>
        <v/>
      </c>
      <c r="Z64" s="40" t="str">
        <f>IFERROR(#REF!/GAMSCopen!Y64,"")</f>
        <v/>
      </c>
      <c r="AA64" s="40" t="str">
        <f>IFERROR(#REF!/GAMSCopen!Z64,"")</f>
        <v/>
      </c>
      <c r="AB64" s="40" t="str">
        <f>IFERROR(#REF!/GAMSCopen!AA64,"")</f>
        <v/>
      </c>
      <c r="AC64" s="40" t="str">
        <f>IFERROR(#REF!/GAMSCopen!AB64,"")</f>
        <v/>
      </c>
      <c r="AD64" s="40" t="str">
        <f>IFERROR(#REF!/GAMSCopen!AC64,"")</f>
        <v/>
      </c>
      <c r="AE64" s="40" t="str">
        <f>IFERROR(#REF!/GAMSCopen!AD64,"")</f>
        <v/>
      </c>
      <c r="AF64" s="40" t="str">
        <f>IFERROR(#REF!/GAMSCopen!AE64,"")</f>
        <v/>
      </c>
      <c r="AG64" s="40" t="str">
        <f>IFERROR(#REF!/GAMSCopen!AF64,"")</f>
        <v/>
      </c>
      <c r="AH64" s="40" t="str">
        <f>IFERROR(#REF!/GAMSCopen!AG64,"")</f>
        <v/>
      </c>
      <c r="AI64" s="40" t="str">
        <f>IFERROR(#REF!/GAMSCopen!AH64,"")</f>
        <v/>
      </c>
      <c r="AJ64" s="40" t="str">
        <f>IFERROR(#REF!/GAMSCopen!AI64,"")</f>
        <v/>
      </c>
      <c r="AK64" s="40" t="str">
        <f>IFERROR(#REF!/GAMSCopen!AJ64,"")</f>
        <v/>
      </c>
      <c r="AL64" s="40" t="str">
        <f>IFERROR(#REF!/GAMSCopen!AK64,"")</f>
        <v/>
      </c>
      <c r="AM64" s="40" t="str">
        <f>IFERROR(#REF!/GAMSCopen!AL64,"")</f>
        <v/>
      </c>
      <c r="AN64" s="40" t="str">
        <f>IFERROR(#REF!/GAMSCopen!AM64,"")</f>
        <v/>
      </c>
      <c r="AO64" s="40" t="str">
        <f>IFERROR(#REF!/GAMSCopen!AN64,"")</f>
        <v/>
      </c>
      <c r="AP64" s="40" t="str">
        <f>IFERROR(#REF!/GAMSCopen!AO64,"")</f>
        <v/>
      </c>
      <c r="AQ64" s="40" t="str">
        <f>IFERROR(#REF!/GAMSCopen!AP64,"")</f>
        <v/>
      </c>
      <c r="AR64" s="40" t="str">
        <f>IFERROR(#REF!/GAMSCopen!AQ64,"")</f>
        <v/>
      </c>
      <c r="AS64" s="40" t="str">
        <f>IFERROR(#REF!/GAMSCopen!AR64,"")</f>
        <v/>
      </c>
      <c r="AT64" s="40" t="str">
        <f>IFERROR(#REF!/GAMSCopen!AS64,"")</f>
        <v/>
      </c>
      <c r="AU64" s="40" t="str">
        <f>IFERROR(#REF!/GAMSCopen!AT64,"")</f>
        <v/>
      </c>
      <c r="AV64" s="40" t="str">
        <f>IFERROR(#REF!/GAMSCopen!AU64,"")</f>
        <v/>
      </c>
      <c r="AW64" s="40" t="str">
        <f>IFERROR(#REF!/GAMSCopen!AV64,"")</f>
        <v/>
      </c>
      <c r="AX64" s="40" t="str">
        <f>IFERROR(#REF!/GAMSCopen!AW64,"")</f>
        <v/>
      </c>
      <c r="AY64" s="40" t="str">
        <f>IFERROR(#REF!/GAMSCopen!AX64,"")</f>
        <v/>
      </c>
      <c r="AZ64" s="40" t="str">
        <f>IFERROR(#REF!/GAMSCopen!AY64,"")</f>
        <v/>
      </c>
      <c r="BA64" s="40" t="str">
        <f>IFERROR(#REF!/GAMSCopen!AZ64,"")</f>
        <v/>
      </c>
      <c r="BB64" s="40" t="str">
        <f>IFERROR(#REF!/GAMSCopen!BA64,"")</f>
        <v/>
      </c>
      <c r="BC64" s="40" t="str">
        <f>IFERROR(#REF!/GAMSCopen!BB64,"")</f>
        <v/>
      </c>
      <c r="BD64" s="40" t="str">
        <f>IFERROR(#REF!/GAMSCopen!BC64,"")</f>
        <v/>
      </c>
      <c r="BE64" s="40" t="str">
        <f>IFERROR(#REF!/GAMSCopen!BD64,"")</f>
        <v/>
      </c>
      <c r="BF64" s="40" t="str">
        <f>IFERROR(#REF!/GAMSCopen!BE64,"")</f>
        <v/>
      </c>
      <c r="BG64" s="40" t="str">
        <f>IFERROR(#REF!/GAMSCopen!BF64,"")</f>
        <v/>
      </c>
      <c r="BH64" s="40" t="str">
        <f>IFERROR(#REF!/GAMSCopen!BG64,"")</f>
        <v/>
      </c>
      <c r="BI64" s="40" t="str">
        <f>IFERROR(#REF!/GAMSCopen!BH64,"")</f>
        <v/>
      </c>
      <c r="BJ64" s="40" t="str">
        <f>IFERROR(#REF!/GAMSCopen!BI64,"")</f>
        <v/>
      </c>
    </row>
    <row r="65" spans="1:62" x14ac:dyDescent="0.15">
      <c r="A65" t="e">
        <f>#REF!</f>
        <v>#REF!</v>
      </c>
      <c r="B65" t="str">
        <f>GAMSbase!A65</f>
        <v>AtA b11</v>
      </c>
      <c r="C65" s="40" t="str">
        <f>IFERROR(#REF!/GAMSCopen!B65,"")</f>
        <v/>
      </c>
      <c r="D65" s="40" t="str">
        <f>IFERROR(#REF!/GAMSCopen!C65,"")</f>
        <v/>
      </c>
      <c r="E65" s="40" t="str">
        <f>IFERROR(#REF!/GAMSCopen!D65,"")</f>
        <v/>
      </c>
      <c r="F65" s="40" t="str">
        <f>IFERROR(#REF!/GAMSCopen!E65,"")</f>
        <v/>
      </c>
      <c r="G65" s="40" t="str">
        <f>IFERROR(#REF!/GAMSCopen!F65,"")</f>
        <v/>
      </c>
      <c r="H65" s="40" t="str">
        <f>IFERROR(#REF!/GAMSCopen!G65,"")</f>
        <v/>
      </c>
      <c r="I65" s="40" t="str">
        <f>IFERROR(#REF!/GAMSCopen!H65,"")</f>
        <v/>
      </c>
      <c r="J65" s="40" t="str">
        <f>IFERROR(#REF!/GAMSCopen!I65,"")</f>
        <v/>
      </c>
      <c r="K65" s="40" t="str">
        <f>IFERROR(#REF!/GAMSCopen!J65,"")</f>
        <v/>
      </c>
      <c r="L65" s="40" t="str">
        <f>IFERROR(#REF!/GAMSCopen!K65,"")</f>
        <v/>
      </c>
      <c r="M65" s="40" t="str">
        <f>IFERROR(#REF!/GAMSCopen!L65,"")</f>
        <v/>
      </c>
      <c r="N65" s="40" t="str">
        <f>IFERROR(#REF!/GAMSCopen!M65,"")</f>
        <v/>
      </c>
      <c r="O65" s="40" t="str">
        <f>IFERROR(#REF!/GAMSCopen!N65,"")</f>
        <v/>
      </c>
      <c r="P65" s="40" t="str">
        <f>IFERROR(#REF!/GAMSCopen!O65,"")</f>
        <v/>
      </c>
      <c r="Q65" s="40" t="str">
        <f>IFERROR(#REF!/GAMSCopen!P65,"")</f>
        <v/>
      </c>
      <c r="R65" s="40" t="str">
        <f>IFERROR(#REF!/GAMSCopen!Q65,"")</f>
        <v/>
      </c>
      <c r="S65" s="40" t="str">
        <f>IFERROR(#REF!/GAMSCopen!R65,"")</f>
        <v/>
      </c>
      <c r="T65" s="40" t="str">
        <f>IFERROR(#REF!/GAMSCopen!S65,"")</f>
        <v/>
      </c>
      <c r="U65" s="40" t="str">
        <f>IFERROR(#REF!/GAMSCopen!T65,"")</f>
        <v/>
      </c>
      <c r="V65" s="40" t="str">
        <f>IFERROR(#REF!/GAMSCopen!U65,"")</f>
        <v/>
      </c>
      <c r="W65" s="40" t="str">
        <f>IFERROR(#REF!/GAMSCopen!V65,"")</f>
        <v/>
      </c>
      <c r="X65" s="40" t="str">
        <f>IFERROR(#REF!/GAMSCopen!W65,"")</f>
        <v/>
      </c>
      <c r="Y65" s="40" t="str">
        <f>IFERROR(#REF!/GAMSCopen!X65,"")</f>
        <v/>
      </c>
      <c r="Z65" s="40" t="str">
        <f>IFERROR(#REF!/GAMSCopen!Y65,"")</f>
        <v/>
      </c>
      <c r="AA65" s="40" t="str">
        <f>IFERROR(#REF!/GAMSCopen!Z65,"")</f>
        <v/>
      </c>
      <c r="AB65" s="40" t="str">
        <f>IFERROR(#REF!/GAMSCopen!AA65,"")</f>
        <v/>
      </c>
      <c r="AC65" s="40" t="str">
        <f>IFERROR(#REF!/GAMSCopen!AB65,"")</f>
        <v/>
      </c>
      <c r="AD65" s="40" t="str">
        <f>IFERROR(#REF!/GAMSCopen!AC65,"")</f>
        <v/>
      </c>
      <c r="AE65" s="40" t="str">
        <f>IFERROR(#REF!/GAMSCopen!AD65,"")</f>
        <v/>
      </c>
      <c r="AF65" s="40" t="str">
        <f>IFERROR(#REF!/GAMSCopen!AE65,"")</f>
        <v/>
      </c>
      <c r="AG65" s="40" t="str">
        <f>IFERROR(#REF!/GAMSCopen!AF65,"")</f>
        <v/>
      </c>
      <c r="AH65" s="40" t="str">
        <f>IFERROR(#REF!/GAMSCopen!AG65,"")</f>
        <v/>
      </c>
      <c r="AI65" s="40" t="str">
        <f>IFERROR(#REF!/GAMSCopen!AH65,"")</f>
        <v/>
      </c>
      <c r="AJ65" s="40" t="str">
        <f>IFERROR(#REF!/GAMSCopen!AI65,"")</f>
        <v/>
      </c>
      <c r="AK65" s="40" t="str">
        <f>IFERROR(#REF!/GAMSCopen!AJ65,"")</f>
        <v/>
      </c>
      <c r="AL65" s="40" t="str">
        <f>IFERROR(#REF!/GAMSCopen!AK65,"")</f>
        <v/>
      </c>
      <c r="AM65" s="40" t="str">
        <f>IFERROR(#REF!/GAMSCopen!AL65,"")</f>
        <v/>
      </c>
      <c r="AN65" s="40" t="str">
        <f>IFERROR(#REF!/GAMSCopen!AM65,"")</f>
        <v/>
      </c>
      <c r="AO65" s="40" t="str">
        <f>IFERROR(#REF!/GAMSCopen!AN65,"")</f>
        <v/>
      </c>
      <c r="AP65" s="40" t="str">
        <f>IFERROR(#REF!/GAMSCopen!AO65,"")</f>
        <v/>
      </c>
      <c r="AQ65" s="40" t="str">
        <f>IFERROR(#REF!/GAMSCopen!AP65,"")</f>
        <v/>
      </c>
      <c r="AR65" s="40" t="str">
        <f>IFERROR(#REF!/GAMSCopen!AQ65,"")</f>
        <v/>
      </c>
      <c r="AS65" s="40" t="str">
        <f>IFERROR(#REF!/GAMSCopen!AR65,"")</f>
        <v/>
      </c>
      <c r="AT65" s="40" t="str">
        <f>IFERROR(#REF!/GAMSCopen!AS65,"")</f>
        <v/>
      </c>
      <c r="AU65" s="40" t="str">
        <f>IFERROR(#REF!/GAMSCopen!AT65,"")</f>
        <v/>
      </c>
      <c r="AV65" s="40" t="str">
        <f>IFERROR(#REF!/GAMSCopen!AU65,"")</f>
        <v/>
      </c>
      <c r="AW65" s="40" t="str">
        <f>IFERROR(#REF!/GAMSCopen!AV65,"")</f>
        <v/>
      </c>
      <c r="AX65" s="40" t="str">
        <f>IFERROR(#REF!/GAMSCopen!AW65,"")</f>
        <v/>
      </c>
      <c r="AY65" s="40" t="str">
        <f>IFERROR(#REF!/GAMSCopen!AX65,"")</f>
        <v/>
      </c>
      <c r="AZ65" s="40" t="str">
        <f>IFERROR(#REF!/GAMSCopen!AY65,"")</f>
        <v/>
      </c>
      <c r="BA65" s="40" t="str">
        <f>IFERROR(#REF!/GAMSCopen!AZ65,"")</f>
        <v/>
      </c>
      <c r="BB65" s="40" t="str">
        <f>IFERROR(#REF!/GAMSCopen!BA65,"")</f>
        <v/>
      </c>
      <c r="BC65" s="40" t="str">
        <f>IFERROR(#REF!/GAMSCopen!BB65,"")</f>
        <v/>
      </c>
      <c r="BD65" s="40" t="str">
        <f>IFERROR(#REF!/GAMSCopen!BC65,"")</f>
        <v/>
      </c>
      <c r="BE65" s="40" t="str">
        <f>IFERROR(#REF!/GAMSCopen!BD65,"")</f>
        <v/>
      </c>
      <c r="BF65" s="40" t="str">
        <f>IFERROR(#REF!/GAMSCopen!BE65,"")</f>
        <v/>
      </c>
      <c r="BG65" s="40" t="str">
        <f>IFERROR(#REF!/GAMSCopen!BF65,"")</f>
        <v/>
      </c>
      <c r="BH65" s="40" t="str">
        <f>IFERROR(#REF!/GAMSCopen!BG65,"")</f>
        <v/>
      </c>
      <c r="BI65" s="40" t="str">
        <f>IFERROR(#REF!/GAMSCopen!BH65,"")</f>
        <v/>
      </c>
      <c r="BJ65" s="40" t="str">
        <f>IFERROR(#REF!/GAMSCopen!BI65,"")</f>
        <v/>
      </c>
    </row>
    <row r="66" spans="1:62" x14ac:dyDescent="0.15">
      <c r="A66" t="e">
        <f>#REF!</f>
        <v>#REF!</v>
      </c>
      <c r="B66" t="str">
        <f>GAMSbase!A66</f>
        <v>BtA b21</v>
      </c>
      <c r="C66" s="40" t="str">
        <f>IFERROR(#REF!/GAMSCopen!B66,"")</f>
        <v/>
      </c>
      <c r="D66" s="40" t="str">
        <f>IFERROR(#REF!/GAMSCopen!C66,"")</f>
        <v/>
      </c>
      <c r="E66" s="40" t="str">
        <f>IFERROR(#REF!/GAMSCopen!D66,"")</f>
        <v/>
      </c>
      <c r="F66" s="40" t="str">
        <f>IFERROR(#REF!/GAMSCopen!E66,"")</f>
        <v/>
      </c>
      <c r="G66" s="40" t="str">
        <f>IFERROR(#REF!/GAMSCopen!F66,"")</f>
        <v/>
      </c>
      <c r="H66" s="40" t="str">
        <f>IFERROR(#REF!/GAMSCopen!G66,"")</f>
        <v/>
      </c>
      <c r="I66" s="40" t="str">
        <f>IFERROR(#REF!/GAMSCopen!H66,"")</f>
        <v/>
      </c>
      <c r="J66" s="40" t="str">
        <f>IFERROR(#REF!/GAMSCopen!I66,"")</f>
        <v/>
      </c>
      <c r="K66" s="40" t="str">
        <f>IFERROR(#REF!/GAMSCopen!J66,"")</f>
        <v/>
      </c>
      <c r="L66" s="40" t="str">
        <f>IFERROR(#REF!/GAMSCopen!K66,"")</f>
        <v/>
      </c>
      <c r="M66" s="40" t="str">
        <f>IFERROR(#REF!/GAMSCopen!L66,"")</f>
        <v/>
      </c>
      <c r="N66" s="40" t="str">
        <f>IFERROR(#REF!/GAMSCopen!M66,"")</f>
        <v/>
      </c>
      <c r="O66" s="40" t="str">
        <f>IFERROR(#REF!/GAMSCopen!N66,"")</f>
        <v/>
      </c>
      <c r="P66" s="40" t="str">
        <f>IFERROR(#REF!/GAMSCopen!O66,"")</f>
        <v/>
      </c>
      <c r="Q66" s="40" t="str">
        <f>IFERROR(#REF!/GAMSCopen!P66,"")</f>
        <v/>
      </c>
      <c r="R66" s="40" t="str">
        <f>IFERROR(#REF!/GAMSCopen!Q66,"")</f>
        <v/>
      </c>
      <c r="S66" s="40" t="str">
        <f>IFERROR(#REF!/GAMSCopen!R66,"")</f>
        <v/>
      </c>
      <c r="T66" s="40" t="str">
        <f>IFERROR(#REF!/GAMSCopen!S66,"")</f>
        <v/>
      </c>
      <c r="U66" s="40" t="str">
        <f>IFERROR(#REF!/GAMSCopen!T66,"")</f>
        <v/>
      </c>
      <c r="V66" s="40" t="str">
        <f>IFERROR(#REF!/GAMSCopen!U66,"")</f>
        <v/>
      </c>
      <c r="W66" s="40" t="str">
        <f>IFERROR(#REF!/GAMSCopen!V66,"")</f>
        <v/>
      </c>
      <c r="X66" s="40" t="str">
        <f>IFERROR(#REF!/GAMSCopen!W66,"")</f>
        <v/>
      </c>
      <c r="Y66" s="40" t="str">
        <f>IFERROR(#REF!/GAMSCopen!X66,"")</f>
        <v/>
      </c>
      <c r="Z66" s="40" t="str">
        <f>IFERROR(#REF!/GAMSCopen!Y66,"")</f>
        <v/>
      </c>
      <c r="AA66" s="40" t="str">
        <f>IFERROR(#REF!/GAMSCopen!Z66,"")</f>
        <v/>
      </c>
      <c r="AB66" s="40" t="str">
        <f>IFERROR(#REF!/GAMSCopen!AA66,"")</f>
        <v/>
      </c>
      <c r="AC66" s="40" t="str">
        <f>IFERROR(#REF!/GAMSCopen!AB66,"")</f>
        <v/>
      </c>
      <c r="AD66" s="40" t="str">
        <f>IFERROR(#REF!/GAMSCopen!AC66,"")</f>
        <v/>
      </c>
      <c r="AE66" s="40" t="str">
        <f>IFERROR(#REF!/GAMSCopen!AD66,"")</f>
        <v/>
      </c>
      <c r="AF66" s="40" t="str">
        <f>IFERROR(#REF!/GAMSCopen!AE66,"")</f>
        <v/>
      </c>
      <c r="AG66" s="40" t="str">
        <f>IFERROR(#REF!/GAMSCopen!AF66,"")</f>
        <v/>
      </c>
      <c r="AH66" s="40" t="str">
        <f>IFERROR(#REF!/GAMSCopen!AG66,"")</f>
        <v/>
      </c>
      <c r="AI66" s="40" t="str">
        <f>IFERROR(#REF!/GAMSCopen!AH66,"")</f>
        <v/>
      </c>
      <c r="AJ66" s="40" t="str">
        <f>IFERROR(#REF!/GAMSCopen!AI66,"")</f>
        <v/>
      </c>
      <c r="AK66" s="40" t="str">
        <f>IFERROR(#REF!/GAMSCopen!AJ66,"")</f>
        <v/>
      </c>
      <c r="AL66" s="40" t="str">
        <f>IFERROR(#REF!/GAMSCopen!AK66,"")</f>
        <v/>
      </c>
      <c r="AM66" s="40" t="str">
        <f>IFERROR(#REF!/GAMSCopen!AL66,"")</f>
        <v/>
      </c>
      <c r="AN66" s="40" t="str">
        <f>IFERROR(#REF!/GAMSCopen!AM66,"")</f>
        <v/>
      </c>
      <c r="AO66" s="40" t="str">
        <f>IFERROR(#REF!/GAMSCopen!AN66,"")</f>
        <v/>
      </c>
      <c r="AP66" s="40" t="str">
        <f>IFERROR(#REF!/GAMSCopen!AO66,"")</f>
        <v/>
      </c>
      <c r="AQ66" s="40" t="str">
        <f>IFERROR(#REF!/GAMSCopen!AP66,"")</f>
        <v/>
      </c>
      <c r="AR66" s="40" t="str">
        <f>IFERROR(#REF!/GAMSCopen!AQ66,"")</f>
        <v/>
      </c>
      <c r="AS66" s="40" t="str">
        <f>IFERROR(#REF!/GAMSCopen!AR66,"")</f>
        <v/>
      </c>
      <c r="AT66" s="40" t="str">
        <f>IFERROR(#REF!/GAMSCopen!AS66,"")</f>
        <v/>
      </c>
      <c r="AU66" s="40" t="str">
        <f>IFERROR(#REF!/GAMSCopen!AT66,"")</f>
        <v/>
      </c>
      <c r="AV66" s="40" t="str">
        <f>IFERROR(#REF!/GAMSCopen!AU66,"")</f>
        <v/>
      </c>
      <c r="AW66" s="40" t="str">
        <f>IFERROR(#REF!/GAMSCopen!AV66,"")</f>
        <v/>
      </c>
      <c r="AX66" s="40" t="str">
        <f>IFERROR(#REF!/GAMSCopen!AW66,"")</f>
        <v/>
      </c>
      <c r="AY66" s="40" t="str">
        <f>IFERROR(#REF!/GAMSCopen!AX66,"")</f>
        <v/>
      </c>
      <c r="AZ66" s="40" t="str">
        <f>IFERROR(#REF!/GAMSCopen!AY66,"")</f>
        <v/>
      </c>
      <c r="BA66" s="40" t="str">
        <f>IFERROR(#REF!/GAMSCopen!AZ66,"")</f>
        <v/>
      </c>
      <c r="BB66" s="40" t="str">
        <f>IFERROR(#REF!/GAMSCopen!BA66,"")</f>
        <v/>
      </c>
      <c r="BC66" s="40" t="str">
        <f>IFERROR(#REF!/GAMSCopen!BB66,"")</f>
        <v/>
      </c>
      <c r="BD66" s="40" t="str">
        <f>IFERROR(#REF!/GAMSCopen!BC66,"")</f>
        <v/>
      </c>
      <c r="BE66" s="40" t="str">
        <f>IFERROR(#REF!/GAMSCopen!BD66,"")</f>
        <v/>
      </c>
      <c r="BF66" s="40" t="str">
        <f>IFERROR(#REF!/GAMSCopen!BE66,"")</f>
        <v/>
      </c>
      <c r="BG66" s="40" t="str">
        <f>IFERROR(#REF!/GAMSCopen!BF66,"")</f>
        <v/>
      </c>
      <c r="BH66" s="40" t="str">
        <f>IFERROR(#REF!/GAMSCopen!BG66,"")</f>
        <v/>
      </c>
      <c r="BI66" s="40" t="str">
        <f>IFERROR(#REF!/GAMSCopen!BH66,"")</f>
        <v/>
      </c>
      <c r="BJ66" s="40" t="str">
        <f>IFERROR(#REF!/GAMSCopen!BI66,"")</f>
        <v/>
      </c>
    </row>
    <row r="67" spans="1:62" x14ac:dyDescent="0.15">
      <c r="A67" t="e">
        <f>#REF!</f>
        <v>#REF!</v>
      </c>
      <c r="B67" t="str">
        <f>GAMSbase!A67</f>
        <v>AtB b12</v>
      </c>
      <c r="C67" s="40" t="str">
        <f>IFERROR(#REF!/GAMSCopen!B67,"")</f>
        <v/>
      </c>
      <c r="D67" s="40" t="str">
        <f>IFERROR(#REF!/GAMSCopen!C67,"")</f>
        <v/>
      </c>
      <c r="E67" s="40" t="str">
        <f>IFERROR(#REF!/GAMSCopen!D67,"")</f>
        <v/>
      </c>
      <c r="F67" s="40" t="str">
        <f>IFERROR(#REF!/GAMSCopen!E67,"")</f>
        <v/>
      </c>
      <c r="G67" s="40" t="str">
        <f>IFERROR(#REF!/GAMSCopen!F67,"")</f>
        <v/>
      </c>
      <c r="H67" s="40" t="str">
        <f>IFERROR(#REF!/GAMSCopen!G67,"")</f>
        <v/>
      </c>
      <c r="I67" s="40" t="str">
        <f>IFERROR(#REF!/GAMSCopen!H67,"")</f>
        <v/>
      </c>
      <c r="J67" s="40" t="str">
        <f>IFERROR(#REF!/GAMSCopen!I67,"")</f>
        <v/>
      </c>
      <c r="K67" s="40" t="str">
        <f>IFERROR(#REF!/GAMSCopen!J67,"")</f>
        <v/>
      </c>
      <c r="L67" s="40" t="str">
        <f>IFERROR(#REF!/GAMSCopen!K67,"")</f>
        <v/>
      </c>
      <c r="M67" s="40" t="str">
        <f>IFERROR(#REF!/GAMSCopen!L67,"")</f>
        <v/>
      </c>
      <c r="N67" s="40" t="str">
        <f>IFERROR(#REF!/GAMSCopen!M67,"")</f>
        <v/>
      </c>
      <c r="O67" s="40" t="str">
        <f>IFERROR(#REF!/GAMSCopen!N67,"")</f>
        <v/>
      </c>
      <c r="P67" s="40" t="str">
        <f>IFERROR(#REF!/GAMSCopen!O67,"")</f>
        <v/>
      </c>
      <c r="Q67" s="40" t="str">
        <f>IFERROR(#REF!/GAMSCopen!P67,"")</f>
        <v/>
      </c>
      <c r="R67" s="40" t="str">
        <f>IFERROR(#REF!/GAMSCopen!Q67,"")</f>
        <v/>
      </c>
      <c r="S67" s="40" t="str">
        <f>IFERROR(#REF!/GAMSCopen!R67,"")</f>
        <v/>
      </c>
      <c r="T67" s="40" t="str">
        <f>IFERROR(#REF!/GAMSCopen!S67,"")</f>
        <v/>
      </c>
      <c r="U67" s="40" t="str">
        <f>IFERROR(#REF!/GAMSCopen!T67,"")</f>
        <v/>
      </c>
      <c r="V67" s="40" t="str">
        <f>IFERROR(#REF!/GAMSCopen!U67,"")</f>
        <v/>
      </c>
      <c r="W67" s="40" t="str">
        <f>IFERROR(#REF!/GAMSCopen!V67,"")</f>
        <v/>
      </c>
      <c r="X67" s="40" t="str">
        <f>IFERROR(#REF!/GAMSCopen!W67,"")</f>
        <v/>
      </c>
      <c r="Y67" s="40" t="str">
        <f>IFERROR(#REF!/GAMSCopen!X67,"")</f>
        <v/>
      </c>
      <c r="Z67" s="40" t="str">
        <f>IFERROR(#REF!/GAMSCopen!Y67,"")</f>
        <v/>
      </c>
      <c r="AA67" s="40" t="str">
        <f>IFERROR(#REF!/GAMSCopen!Z67,"")</f>
        <v/>
      </c>
      <c r="AB67" s="40" t="str">
        <f>IFERROR(#REF!/GAMSCopen!AA67,"")</f>
        <v/>
      </c>
      <c r="AC67" s="40" t="str">
        <f>IFERROR(#REF!/GAMSCopen!AB67,"")</f>
        <v/>
      </c>
      <c r="AD67" s="40" t="str">
        <f>IFERROR(#REF!/GAMSCopen!AC67,"")</f>
        <v/>
      </c>
      <c r="AE67" s="40" t="str">
        <f>IFERROR(#REF!/GAMSCopen!AD67,"")</f>
        <v/>
      </c>
      <c r="AF67" s="40" t="str">
        <f>IFERROR(#REF!/GAMSCopen!AE67,"")</f>
        <v/>
      </c>
      <c r="AG67" s="40" t="str">
        <f>IFERROR(#REF!/GAMSCopen!AF67,"")</f>
        <v/>
      </c>
      <c r="AH67" s="40" t="str">
        <f>IFERROR(#REF!/GAMSCopen!AG67,"")</f>
        <v/>
      </c>
      <c r="AI67" s="40" t="str">
        <f>IFERROR(#REF!/GAMSCopen!AH67,"")</f>
        <v/>
      </c>
      <c r="AJ67" s="40" t="str">
        <f>IFERROR(#REF!/GAMSCopen!AI67,"")</f>
        <v/>
      </c>
      <c r="AK67" s="40" t="str">
        <f>IFERROR(#REF!/GAMSCopen!AJ67,"")</f>
        <v/>
      </c>
      <c r="AL67" s="40" t="str">
        <f>IFERROR(#REF!/GAMSCopen!AK67,"")</f>
        <v/>
      </c>
      <c r="AM67" s="40" t="str">
        <f>IFERROR(#REF!/GAMSCopen!AL67,"")</f>
        <v/>
      </c>
      <c r="AN67" s="40" t="str">
        <f>IFERROR(#REF!/GAMSCopen!AM67,"")</f>
        <v/>
      </c>
      <c r="AO67" s="40" t="str">
        <f>IFERROR(#REF!/GAMSCopen!AN67,"")</f>
        <v/>
      </c>
      <c r="AP67" s="40" t="str">
        <f>IFERROR(#REF!/GAMSCopen!AO67,"")</f>
        <v/>
      </c>
      <c r="AQ67" s="40" t="str">
        <f>IFERROR(#REF!/GAMSCopen!AP67,"")</f>
        <v/>
      </c>
      <c r="AR67" s="40" t="str">
        <f>IFERROR(#REF!/GAMSCopen!AQ67,"")</f>
        <v/>
      </c>
      <c r="AS67" s="40" t="str">
        <f>IFERROR(#REF!/GAMSCopen!AR67,"")</f>
        <v/>
      </c>
      <c r="AT67" s="40" t="str">
        <f>IFERROR(#REF!/GAMSCopen!AS67,"")</f>
        <v/>
      </c>
      <c r="AU67" s="40" t="str">
        <f>IFERROR(#REF!/GAMSCopen!AT67,"")</f>
        <v/>
      </c>
      <c r="AV67" s="40" t="str">
        <f>IFERROR(#REF!/GAMSCopen!AU67,"")</f>
        <v/>
      </c>
      <c r="AW67" s="40" t="str">
        <f>IFERROR(#REF!/GAMSCopen!AV67,"")</f>
        <v/>
      </c>
      <c r="AX67" s="40" t="str">
        <f>IFERROR(#REF!/GAMSCopen!AW67,"")</f>
        <v/>
      </c>
      <c r="AY67" s="40" t="str">
        <f>IFERROR(#REF!/GAMSCopen!AX67,"")</f>
        <v/>
      </c>
      <c r="AZ67" s="40" t="str">
        <f>IFERROR(#REF!/GAMSCopen!AY67,"")</f>
        <v/>
      </c>
      <c r="BA67" s="40" t="str">
        <f>IFERROR(#REF!/GAMSCopen!AZ67,"")</f>
        <v/>
      </c>
      <c r="BB67" s="40" t="str">
        <f>IFERROR(#REF!/GAMSCopen!BA67,"")</f>
        <v/>
      </c>
      <c r="BC67" s="40" t="str">
        <f>IFERROR(#REF!/GAMSCopen!BB67,"")</f>
        <v/>
      </c>
      <c r="BD67" s="40" t="str">
        <f>IFERROR(#REF!/GAMSCopen!BC67,"")</f>
        <v/>
      </c>
      <c r="BE67" s="40" t="str">
        <f>IFERROR(#REF!/GAMSCopen!BD67,"")</f>
        <v/>
      </c>
      <c r="BF67" s="40" t="str">
        <f>IFERROR(#REF!/GAMSCopen!BE67,"")</f>
        <v/>
      </c>
      <c r="BG67" s="40" t="str">
        <f>IFERROR(#REF!/GAMSCopen!BF67,"")</f>
        <v/>
      </c>
      <c r="BH67" s="40" t="str">
        <f>IFERROR(#REF!/GAMSCopen!BG67,"")</f>
        <v/>
      </c>
      <c r="BI67" s="40" t="str">
        <f>IFERROR(#REF!/GAMSCopen!BH67,"")</f>
        <v/>
      </c>
      <c r="BJ67" s="40" t="str">
        <f>IFERROR(#REF!/GAMSCopen!BI67,"")</f>
        <v/>
      </c>
    </row>
    <row r="68" spans="1:62" x14ac:dyDescent="0.15">
      <c r="A68" t="e">
        <f>#REF!</f>
        <v>#REF!</v>
      </c>
      <c r="B68" t="str">
        <f>GAMSbase!A68</f>
        <v>BtB b22</v>
      </c>
      <c r="C68" s="40" t="str">
        <f>IFERROR(#REF!/GAMSCopen!B68,"")</f>
        <v/>
      </c>
      <c r="D68" s="40" t="str">
        <f>IFERROR(#REF!/GAMSCopen!C68,"")</f>
        <v/>
      </c>
      <c r="E68" s="40" t="str">
        <f>IFERROR(#REF!/GAMSCopen!D68,"")</f>
        <v/>
      </c>
      <c r="F68" s="40" t="str">
        <f>IFERROR(#REF!/GAMSCopen!E68,"")</f>
        <v/>
      </c>
      <c r="G68" s="40" t="str">
        <f>IFERROR(#REF!/GAMSCopen!F68,"")</f>
        <v/>
      </c>
      <c r="H68" s="40" t="str">
        <f>IFERROR(#REF!/GAMSCopen!G68,"")</f>
        <v/>
      </c>
      <c r="I68" s="40" t="str">
        <f>IFERROR(#REF!/GAMSCopen!H68,"")</f>
        <v/>
      </c>
      <c r="J68" s="40" t="str">
        <f>IFERROR(#REF!/GAMSCopen!I68,"")</f>
        <v/>
      </c>
      <c r="K68" s="40" t="str">
        <f>IFERROR(#REF!/GAMSCopen!J68,"")</f>
        <v/>
      </c>
      <c r="L68" s="40" t="str">
        <f>IFERROR(#REF!/GAMSCopen!K68,"")</f>
        <v/>
      </c>
      <c r="M68" s="40" t="str">
        <f>IFERROR(#REF!/GAMSCopen!L68,"")</f>
        <v/>
      </c>
      <c r="N68" s="40" t="str">
        <f>IFERROR(#REF!/GAMSCopen!M68,"")</f>
        <v/>
      </c>
      <c r="O68" s="40" t="str">
        <f>IFERROR(#REF!/GAMSCopen!N68,"")</f>
        <v/>
      </c>
      <c r="P68" s="40" t="str">
        <f>IFERROR(#REF!/GAMSCopen!O68,"")</f>
        <v/>
      </c>
      <c r="Q68" s="40" t="str">
        <f>IFERROR(#REF!/GAMSCopen!P68,"")</f>
        <v/>
      </c>
      <c r="R68" s="40" t="str">
        <f>IFERROR(#REF!/GAMSCopen!Q68,"")</f>
        <v/>
      </c>
      <c r="S68" s="40" t="str">
        <f>IFERROR(#REF!/GAMSCopen!R68,"")</f>
        <v/>
      </c>
      <c r="T68" s="40" t="str">
        <f>IFERROR(#REF!/GAMSCopen!S68,"")</f>
        <v/>
      </c>
      <c r="U68" s="40" t="str">
        <f>IFERROR(#REF!/GAMSCopen!T68,"")</f>
        <v/>
      </c>
      <c r="V68" s="40" t="str">
        <f>IFERROR(#REF!/GAMSCopen!U68,"")</f>
        <v/>
      </c>
      <c r="W68" s="40" t="str">
        <f>IFERROR(#REF!/GAMSCopen!V68,"")</f>
        <v/>
      </c>
      <c r="X68" s="40" t="str">
        <f>IFERROR(#REF!/GAMSCopen!W68,"")</f>
        <v/>
      </c>
      <c r="Y68" s="40" t="str">
        <f>IFERROR(#REF!/GAMSCopen!X68,"")</f>
        <v/>
      </c>
      <c r="Z68" s="40" t="str">
        <f>IFERROR(#REF!/GAMSCopen!Y68,"")</f>
        <v/>
      </c>
      <c r="AA68" s="40" t="str">
        <f>IFERROR(#REF!/GAMSCopen!Z68,"")</f>
        <v/>
      </c>
      <c r="AB68" s="40" t="str">
        <f>IFERROR(#REF!/GAMSCopen!AA68,"")</f>
        <v/>
      </c>
      <c r="AC68" s="40" t="str">
        <f>IFERROR(#REF!/GAMSCopen!AB68,"")</f>
        <v/>
      </c>
      <c r="AD68" s="40" t="str">
        <f>IFERROR(#REF!/GAMSCopen!AC68,"")</f>
        <v/>
      </c>
      <c r="AE68" s="40" t="str">
        <f>IFERROR(#REF!/GAMSCopen!AD68,"")</f>
        <v/>
      </c>
      <c r="AF68" s="40" t="str">
        <f>IFERROR(#REF!/GAMSCopen!AE68,"")</f>
        <v/>
      </c>
      <c r="AG68" s="40" t="str">
        <f>IFERROR(#REF!/GAMSCopen!AF68,"")</f>
        <v/>
      </c>
      <c r="AH68" s="40" t="str">
        <f>IFERROR(#REF!/GAMSCopen!AG68,"")</f>
        <v/>
      </c>
      <c r="AI68" s="40" t="str">
        <f>IFERROR(#REF!/GAMSCopen!AH68,"")</f>
        <v/>
      </c>
      <c r="AJ68" s="40" t="str">
        <f>IFERROR(#REF!/GAMSCopen!AI68,"")</f>
        <v/>
      </c>
      <c r="AK68" s="40" t="str">
        <f>IFERROR(#REF!/GAMSCopen!AJ68,"")</f>
        <v/>
      </c>
      <c r="AL68" s="40" t="str">
        <f>IFERROR(#REF!/GAMSCopen!AK68,"")</f>
        <v/>
      </c>
      <c r="AM68" s="40" t="str">
        <f>IFERROR(#REF!/GAMSCopen!AL68,"")</f>
        <v/>
      </c>
      <c r="AN68" s="40" t="str">
        <f>IFERROR(#REF!/GAMSCopen!AM68,"")</f>
        <v/>
      </c>
      <c r="AO68" s="40" t="str">
        <f>IFERROR(#REF!/GAMSCopen!AN68,"")</f>
        <v/>
      </c>
      <c r="AP68" s="40" t="str">
        <f>IFERROR(#REF!/GAMSCopen!AO68,"")</f>
        <v/>
      </c>
      <c r="AQ68" s="40" t="str">
        <f>IFERROR(#REF!/GAMSCopen!AP68,"")</f>
        <v/>
      </c>
      <c r="AR68" s="40" t="str">
        <f>IFERROR(#REF!/GAMSCopen!AQ68,"")</f>
        <v/>
      </c>
      <c r="AS68" s="40" t="str">
        <f>IFERROR(#REF!/GAMSCopen!AR68,"")</f>
        <v/>
      </c>
      <c r="AT68" s="40" t="str">
        <f>IFERROR(#REF!/GAMSCopen!AS68,"")</f>
        <v/>
      </c>
      <c r="AU68" s="40" t="str">
        <f>IFERROR(#REF!/GAMSCopen!AT68,"")</f>
        <v/>
      </c>
      <c r="AV68" s="40" t="str">
        <f>IFERROR(#REF!/GAMSCopen!AU68,"")</f>
        <v/>
      </c>
      <c r="AW68" s="40" t="str">
        <f>IFERROR(#REF!/GAMSCopen!AV68,"")</f>
        <v/>
      </c>
      <c r="AX68" s="40" t="str">
        <f>IFERROR(#REF!/GAMSCopen!AW68,"")</f>
        <v/>
      </c>
      <c r="AY68" s="40" t="str">
        <f>IFERROR(#REF!/GAMSCopen!AX68,"")</f>
        <v/>
      </c>
      <c r="AZ68" s="40" t="str">
        <f>IFERROR(#REF!/GAMSCopen!AY68,"")</f>
        <v/>
      </c>
      <c r="BA68" s="40" t="str">
        <f>IFERROR(#REF!/GAMSCopen!AZ68,"")</f>
        <v/>
      </c>
      <c r="BB68" s="40" t="str">
        <f>IFERROR(#REF!/GAMSCopen!BA68,"")</f>
        <v/>
      </c>
      <c r="BC68" s="40" t="str">
        <f>IFERROR(#REF!/GAMSCopen!BB68,"")</f>
        <v/>
      </c>
      <c r="BD68" s="40" t="str">
        <f>IFERROR(#REF!/GAMSCopen!BC68,"")</f>
        <v/>
      </c>
      <c r="BE68" s="40" t="str">
        <f>IFERROR(#REF!/GAMSCopen!BD68,"")</f>
        <v/>
      </c>
      <c r="BF68" s="40" t="str">
        <f>IFERROR(#REF!/GAMSCopen!BE68,"")</f>
        <v/>
      </c>
      <c r="BG68" s="40" t="str">
        <f>IFERROR(#REF!/GAMSCopen!BF68,"")</f>
        <v/>
      </c>
      <c r="BH68" s="40" t="str">
        <f>IFERROR(#REF!/GAMSCopen!BG68,"")</f>
        <v/>
      </c>
      <c r="BI68" s="40" t="str">
        <f>IFERROR(#REF!/GAMSCopen!BH68,"")</f>
        <v/>
      </c>
      <c r="BJ68" s="40" t="str">
        <f>IFERROR(#REF!/GAMSCopen!BI68,"")</f>
        <v/>
      </c>
    </row>
    <row r="69" spans="1:62" x14ac:dyDescent="0.15">
      <c r="A69" t="e">
        <f>#REF!</f>
        <v>#REF!</v>
      </c>
      <c r="B69" t="str">
        <f>GAMSbase!A69</f>
        <v>DtB b32</v>
      </c>
      <c r="C69" s="40" t="str">
        <f>IFERROR(#REF!/GAMSCopen!B69,"")</f>
        <v/>
      </c>
      <c r="D69" s="40" t="str">
        <f>IFERROR(#REF!/GAMSCopen!C69,"")</f>
        <v/>
      </c>
      <c r="E69" s="40" t="str">
        <f>IFERROR(#REF!/GAMSCopen!D69,"")</f>
        <v/>
      </c>
      <c r="F69" s="40" t="str">
        <f>IFERROR(#REF!/GAMSCopen!E69,"")</f>
        <v/>
      </c>
      <c r="G69" s="40" t="str">
        <f>IFERROR(#REF!/GAMSCopen!F69,"")</f>
        <v/>
      </c>
      <c r="H69" s="40" t="str">
        <f>IFERROR(#REF!/GAMSCopen!G69,"")</f>
        <v/>
      </c>
      <c r="I69" s="40" t="str">
        <f>IFERROR(#REF!/GAMSCopen!H69,"")</f>
        <v/>
      </c>
      <c r="J69" s="40" t="str">
        <f>IFERROR(#REF!/GAMSCopen!I69,"")</f>
        <v/>
      </c>
      <c r="K69" s="40" t="str">
        <f>IFERROR(#REF!/GAMSCopen!J69,"")</f>
        <v/>
      </c>
      <c r="L69" s="40" t="str">
        <f>IFERROR(#REF!/GAMSCopen!K69,"")</f>
        <v/>
      </c>
      <c r="M69" s="40" t="str">
        <f>IFERROR(#REF!/GAMSCopen!L69,"")</f>
        <v/>
      </c>
      <c r="N69" s="40" t="str">
        <f>IFERROR(#REF!/GAMSCopen!M69,"")</f>
        <v/>
      </c>
      <c r="O69" s="40" t="str">
        <f>IFERROR(#REF!/GAMSCopen!N69,"")</f>
        <v/>
      </c>
      <c r="P69" s="40" t="str">
        <f>IFERROR(#REF!/GAMSCopen!O69,"")</f>
        <v/>
      </c>
      <c r="Q69" s="40" t="str">
        <f>IFERROR(#REF!/GAMSCopen!P69,"")</f>
        <v/>
      </c>
      <c r="R69" s="40" t="str">
        <f>IFERROR(#REF!/GAMSCopen!Q69,"")</f>
        <v/>
      </c>
      <c r="S69" s="40" t="str">
        <f>IFERROR(#REF!/GAMSCopen!R69,"")</f>
        <v/>
      </c>
      <c r="T69" s="40" t="str">
        <f>IFERROR(#REF!/GAMSCopen!S69,"")</f>
        <v/>
      </c>
      <c r="U69" s="40" t="str">
        <f>IFERROR(#REF!/GAMSCopen!T69,"")</f>
        <v/>
      </c>
      <c r="V69" s="40" t="str">
        <f>IFERROR(#REF!/GAMSCopen!U69,"")</f>
        <v/>
      </c>
      <c r="W69" s="40" t="str">
        <f>IFERROR(#REF!/GAMSCopen!V69,"")</f>
        <v/>
      </c>
      <c r="X69" s="40" t="str">
        <f>IFERROR(#REF!/GAMSCopen!W69,"")</f>
        <v/>
      </c>
      <c r="Y69" s="40" t="str">
        <f>IFERROR(#REF!/GAMSCopen!X69,"")</f>
        <v/>
      </c>
      <c r="Z69" s="40" t="str">
        <f>IFERROR(#REF!/GAMSCopen!Y69,"")</f>
        <v/>
      </c>
      <c r="AA69" s="40" t="str">
        <f>IFERROR(#REF!/GAMSCopen!Z69,"")</f>
        <v/>
      </c>
      <c r="AB69" s="40" t="str">
        <f>IFERROR(#REF!/GAMSCopen!AA69,"")</f>
        <v/>
      </c>
      <c r="AC69" s="40" t="str">
        <f>IFERROR(#REF!/GAMSCopen!AB69,"")</f>
        <v/>
      </c>
      <c r="AD69" s="40" t="str">
        <f>IFERROR(#REF!/GAMSCopen!AC69,"")</f>
        <v/>
      </c>
      <c r="AE69" s="40" t="str">
        <f>IFERROR(#REF!/GAMSCopen!AD69,"")</f>
        <v/>
      </c>
      <c r="AF69" s="40" t="str">
        <f>IFERROR(#REF!/GAMSCopen!AE69,"")</f>
        <v/>
      </c>
      <c r="AG69" s="40" t="str">
        <f>IFERROR(#REF!/GAMSCopen!AF69,"")</f>
        <v/>
      </c>
      <c r="AH69" s="40" t="str">
        <f>IFERROR(#REF!/GAMSCopen!AG69,"")</f>
        <v/>
      </c>
      <c r="AI69" s="40" t="str">
        <f>IFERROR(#REF!/GAMSCopen!AH69,"")</f>
        <v/>
      </c>
      <c r="AJ69" s="40" t="str">
        <f>IFERROR(#REF!/GAMSCopen!AI69,"")</f>
        <v/>
      </c>
      <c r="AK69" s="40" t="str">
        <f>IFERROR(#REF!/GAMSCopen!AJ69,"")</f>
        <v/>
      </c>
      <c r="AL69" s="40" t="str">
        <f>IFERROR(#REF!/GAMSCopen!AK69,"")</f>
        <v/>
      </c>
      <c r="AM69" s="40" t="str">
        <f>IFERROR(#REF!/GAMSCopen!AL69,"")</f>
        <v/>
      </c>
      <c r="AN69" s="40" t="str">
        <f>IFERROR(#REF!/GAMSCopen!AM69,"")</f>
        <v/>
      </c>
      <c r="AO69" s="40" t="str">
        <f>IFERROR(#REF!/GAMSCopen!AN69,"")</f>
        <v/>
      </c>
      <c r="AP69" s="40" t="str">
        <f>IFERROR(#REF!/GAMSCopen!AO69,"")</f>
        <v/>
      </c>
      <c r="AQ69" s="40" t="str">
        <f>IFERROR(#REF!/GAMSCopen!AP69,"")</f>
        <v/>
      </c>
      <c r="AR69" s="40" t="str">
        <f>IFERROR(#REF!/GAMSCopen!AQ69,"")</f>
        <v/>
      </c>
      <c r="AS69" s="40" t="str">
        <f>IFERROR(#REF!/GAMSCopen!AR69,"")</f>
        <v/>
      </c>
      <c r="AT69" s="40" t="str">
        <f>IFERROR(#REF!/GAMSCopen!AS69,"")</f>
        <v/>
      </c>
      <c r="AU69" s="40" t="str">
        <f>IFERROR(#REF!/GAMSCopen!AT69,"")</f>
        <v/>
      </c>
      <c r="AV69" s="40" t="str">
        <f>IFERROR(#REF!/GAMSCopen!AU69,"")</f>
        <v/>
      </c>
      <c r="AW69" s="40" t="str">
        <f>IFERROR(#REF!/GAMSCopen!AV69,"")</f>
        <v/>
      </c>
      <c r="AX69" s="40" t="str">
        <f>IFERROR(#REF!/GAMSCopen!AW69,"")</f>
        <v/>
      </c>
      <c r="AY69" s="40" t="str">
        <f>IFERROR(#REF!/GAMSCopen!AX69,"")</f>
        <v/>
      </c>
      <c r="AZ69" s="40" t="str">
        <f>IFERROR(#REF!/GAMSCopen!AY69,"")</f>
        <v/>
      </c>
      <c r="BA69" s="40" t="str">
        <f>IFERROR(#REF!/GAMSCopen!AZ69,"")</f>
        <v/>
      </c>
      <c r="BB69" s="40" t="str">
        <f>IFERROR(#REF!/GAMSCopen!BA69,"")</f>
        <v/>
      </c>
      <c r="BC69" s="40" t="str">
        <f>IFERROR(#REF!/GAMSCopen!BB69,"")</f>
        <v/>
      </c>
      <c r="BD69" s="40" t="str">
        <f>IFERROR(#REF!/GAMSCopen!BC69,"")</f>
        <v/>
      </c>
      <c r="BE69" s="40" t="str">
        <f>IFERROR(#REF!/GAMSCopen!BD69,"")</f>
        <v/>
      </c>
      <c r="BF69" s="40" t="str">
        <f>IFERROR(#REF!/GAMSCopen!BE69,"")</f>
        <v/>
      </c>
      <c r="BG69" s="40" t="str">
        <f>IFERROR(#REF!/GAMSCopen!BF69,"")</f>
        <v/>
      </c>
      <c r="BH69" s="40" t="str">
        <f>IFERROR(#REF!/GAMSCopen!BG69,"")</f>
        <v/>
      </c>
      <c r="BI69" s="40" t="str">
        <f>IFERROR(#REF!/GAMSCopen!BH69,"")</f>
        <v/>
      </c>
      <c r="BJ69" s="40" t="str">
        <f>IFERROR(#REF!/GAMSCopen!BI69,"")</f>
        <v/>
      </c>
    </row>
    <row r="70" spans="1:62" x14ac:dyDescent="0.15">
      <c r="A70" t="e">
        <f>#REF!</f>
        <v>#REF!</v>
      </c>
      <c r="B70" t="str">
        <f>GAMSbase!A70</f>
        <v>BtD b23</v>
      </c>
      <c r="C70" s="40" t="str">
        <f>IFERROR(#REF!/GAMSCopen!B70,"")</f>
        <v/>
      </c>
      <c r="D70" s="40" t="str">
        <f>IFERROR(#REF!/GAMSCopen!C70,"")</f>
        <v/>
      </c>
      <c r="E70" s="40" t="str">
        <f>IFERROR(#REF!/GAMSCopen!D70,"")</f>
        <v/>
      </c>
      <c r="F70" s="40" t="str">
        <f>IFERROR(#REF!/GAMSCopen!E70,"")</f>
        <v/>
      </c>
      <c r="G70" s="40" t="str">
        <f>IFERROR(#REF!/GAMSCopen!F70,"")</f>
        <v/>
      </c>
      <c r="H70" s="40" t="str">
        <f>IFERROR(#REF!/GAMSCopen!G70,"")</f>
        <v/>
      </c>
      <c r="I70" s="40" t="str">
        <f>IFERROR(#REF!/GAMSCopen!H70,"")</f>
        <v/>
      </c>
      <c r="J70" s="40" t="str">
        <f>IFERROR(#REF!/GAMSCopen!I70,"")</f>
        <v/>
      </c>
      <c r="K70" s="40" t="str">
        <f>IFERROR(#REF!/GAMSCopen!J70,"")</f>
        <v/>
      </c>
      <c r="L70" s="40" t="str">
        <f>IFERROR(#REF!/GAMSCopen!K70,"")</f>
        <v/>
      </c>
      <c r="M70" s="40" t="str">
        <f>IFERROR(#REF!/GAMSCopen!L70,"")</f>
        <v/>
      </c>
      <c r="N70" s="40" t="str">
        <f>IFERROR(#REF!/GAMSCopen!M70,"")</f>
        <v/>
      </c>
      <c r="O70" s="40" t="str">
        <f>IFERROR(#REF!/GAMSCopen!N70,"")</f>
        <v/>
      </c>
      <c r="P70" s="40" t="str">
        <f>IFERROR(#REF!/GAMSCopen!O70,"")</f>
        <v/>
      </c>
      <c r="Q70" s="40" t="str">
        <f>IFERROR(#REF!/GAMSCopen!P70,"")</f>
        <v/>
      </c>
      <c r="R70" s="40" t="str">
        <f>IFERROR(#REF!/GAMSCopen!Q70,"")</f>
        <v/>
      </c>
      <c r="S70" s="40" t="str">
        <f>IFERROR(#REF!/GAMSCopen!R70,"")</f>
        <v/>
      </c>
      <c r="T70" s="40" t="str">
        <f>IFERROR(#REF!/GAMSCopen!S70,"")</f>
        <v/>
      </c>
      <c r="U70" s="40" t="str">
        <f>IFERROR(#REF!/GAMSCopen!T70,"")</f>
        <v/>
      </c>
      <c r="V70" s="40" t="str">
        <f>IFERROR(#REF!/GAMSCopen!U70,"")</f>
        <v/>
      </c>
      <c r="W70" s="40" t="str">
        <f>IFERROR(#REF!/GAMSCopen!V70,"")</f>
        <v/>
      </c>
      <c r="X70" s="40" t="str">
        <f>IFERROR(#REF!/GAMSCopen!W70,"")</f>
        <v/>
      </c>
      <c r="Y70" s="40" t="str">
        <f>IFERROR(#REF!/GAMSCopen!X70,"")</f>
        <v/>
      </c>
      <c r="Z70" s="40" t="str">
        <f>IFERROR(#REF!/GAMSCopen!Y70,"")</f>
        <v/>
      </c>
      <c r="AA70" s="40" t="str">
        <f>IFERROR(#REF!/GAMSCopen!Z70,"")</f>
        <v/>
      </c>
      <c r="AB70" s="40" t="str">
        <f>IFERROR(#REF!/GAMSCopen!AA70,"")</f>
        <v/>
      </c>
      <c r="AC70" s="40" t="str">
        <f>IFERROR(#REF!/GAMSCopen!AB70,"")</f>
        <v/>
      </c>
      <c r="AD70" s="40" t="str">
        <f>IFERROR(#REF!/GAMSCopen!AC70,"")</f>
        <v/>
      </c>
      <c r="AE70" s="40" t="str">
        <f>IFERROR(#REF!/GAMSCopen!AD70,"")</f>
        <v/>
      </c>
      <c r="AF70" s="40" t="str">
        <f>IFERROR(#REF!/GAMSCopen!AE70,"")</f>
        <v/>
      </c>
      <c r="AG70" s="40" t="str">
        <f>IFERROR(#REF!/GAMSCopen!AF70,"")</f>
        <v/>
      </c>
      <c r="AH70" s="40" t="str">
        <f>IFERROR(#REF!/GAMSCopen!AG70,"")</f>
        <v/>
      </c>
      <c r="AI70" s="40" t="str">
        <f>IFERROR(#REF!/GAMSCopen!AH70,"")</f>
        <v/>
      </c>
      <c r="AJ70" s="40" t="str">
        <f>IFERROR(#REF!/GAMSCopen!AI70,"")</f>
        <v/>
      </c>
      <c r="AK70" s="40" t="str">
        <f>IFERROR(#REF!/GAMSCopen!AJ70,"")</f>
        <v/>
      </c>
      <c r="AL70" s="40" t="str">
        <f>IFERROR(#REF!/GAMSCopen!AK70,"")</f>
        <v/>
      </c>
      <c r="AM70" s="40" t="str">
        <f>IFERROR(#REF!/GAMSCopen!AL70,"")</f>
        <v/>
      </c>
      <c r="AN70" s="40" t="str">
        <f>IFERROR(#REF!/GAMSCopen!AM70,"")</f>
        <v/>
      </c>
      <c r="AO70" s="40" t="str">
        <f>IFERROR(#REF!/GAMSCopen!AN70,"")</f>
        <v/>
      </c>
      <c r="AP70" s="40" t="str">
        <f>IFERROR(#REF!/GAMSCopen!AO70,"")</f>
        <v/>
      </c>
      <c r="AQ70" s="40" t="str">
        <f>IFERROR(#REF!/GAMSCopen!AP70,"")</f>
        <v/>
      </c>
      <c r="AR70" s="40" t="str">
        <f>IFERROR(#REF!/GAMSCopen!AQ70,"")</f>
        <v/>
      </c>
      <c r="AS70" s="40" t="str">
        <f>IFERROR(#REF!/GAMSCopen!AR70,"")</f>
        <v/>
      </c>
      <c r="AT70" s="40" t="str">
        <f>IFERROR(#REF!/GAMSCopen!AS70,"")</f>
        <v/>
      </c>
      <c r="AU70" s="40" t="str">
        <f>IFERROR(#REF!/GAMSCopen!AT70,"")</f>
        <v/>
      </c>
      <c r="AV70" s="40" t="str">
        <f>IFERROR(#REF!/GAMSCopen!AU70,"")</f>
        <v/>
      </c>
      <c r="AW70" s="40" t="str">
        <f>IFERROR(#REF!/GAMSCopen!AV70,"")</f>
        <v/>
      </c>
      <c r="AX70" s="40" t="str">
        <f>IFERROR(#REF!/GAMSCopen!AW70,"")</f>
        <v/>
      </c>
      <c r="AY70" s="40" t="str">
        <f>IFERROR(#REF!/GAMSCopen!AX70,"")</f>
        <v/>
      </c>
      <c r="AZ70" s="40" t="str">
        <f>IFERROR(#REF!/GAMSCopen!AY70,"")</f>
        <v/>
      </c>
      <c r="BA70" s="40" t="str">
        <f>IFERROR(#REF!/GAMSCopen!AZ70,"")</f>
        <v/>
      </c>
      <c r="BB70" s="40" t="str">
        <f>IFERROR(#REF!/GAMSCopen!BA70,"")</f>
        <v/>
      </c>
      <c r="BC70" s="40" t="str">
        <f>IFERROR(#REF!/GAMSCopen!BB70,"")</f>
        <v/>
      </c>
      <c r="BD70" s="40" t="str">
        <f>IFERROR(#REF!/GAMSCopen!BC70,"")</f>
        <v/>
      </c>
      <c r="BE70" s="40" t="str">
        <f>IFERROR(#REF!/GAMSCopen!BD70,"")</f>
        <v/>
      </c>
      <c r="BF70" s="40" t="str">
        <f>IFERROR(#REF!/GAMSCopen!BE70,"")</f>
        <v/>
      </c>
      <c r="BG70" s="40" t="str">
        <f>IFERROR(#REF!/GAMSCopen!BF70,"")</f>
        <v/>
      </c>
      <c r="BH70" s="40" t="str">
        <f>IFERROR(#REF!/GAMSCopen!BG70,"")</f>
        <v/>
      </c>
      <c r="BI70" s="40" t="str">
        <f>IFERROR(#REF!/GAMSCopen!BH70,"")</f>
        <v/>
      </c>
      <c r="BJ70" s="40" t="str">
        <f>IFERROR(#REF!/GAMSCopen!BI70,"")</f>
        <v/>
      </c>
    </row>
    <row r="71" spans="1:62" x14ac:dyDescent="0.15">
      <c r="A71" t="e">
        <f>#REF!</f>
        <v>#REF!</v>
      </c>
      <c r="B71" t="str">
        <f>GAMSbase!A71</f>
        <v>DtD b33</v>
      </c>
      <c r="C71" s="40" t="str">
        <f>IFERROR(#REF!/GAMSCopen!B71,"")</f>
        <v/>
      </c>
      <c r="D71" s="40" t="str">
        <f>IFERROR(#REF!/GAMSCopen!C71,"")</f>
        <v/>
      </c>
      <c r="E71" s="40" t="str">
        <f>IFERROR(#REF!/GAMSCopen!D71,"")</f>
        <v/>
      </c>
      <c r="F71" s="40" t="str">
        <f>IFERROR(#REF!/GAMSCopen!E71,"")</f>
        <v/>
      </c>
      <c r="G71" s="40" t="str">
        <f>IFERROR(#REF!/GAMSCopen!F71,"")</f>
        <v/>
      </c>
      <c r="H71" s="40" t="str">
        <f>IFERROR(#REF!/GAMSCopen!G71,"")</f>
        <v/>
      </c>
      <c r="I71" s="40" t="str">
        <f>IFERROR(#REF!/GAMSCopen!H71,"")</f>
        <v/>
      </c>
      <c r="J71" s="40" t="str">
        <f>IFERROR(#REF!/GAMSCopen!I71,"")</f>
        <v/>
      </c>
      <c r="K71" s="40" t="str">
        <f>IFERROR(#REF!/GAMSCopen!J71,"")</f>
        <v/>
      </c>
      <c r="L71" s="40" t="str">
        <f>IFERROR(#REF!/GAMSCopen!K71,"")</f>
        <v/>
      </c>
      <c r="M71" s="40" t="str">
        <f>IFERROR(#REF!/GAMSCopen!L71,"")</f>
        <v/>
      </c>
      <c r="N71" s="40" t="str">
        <f>IFERROR(#REF!/GAMSCopen!M71,"")</f>
        <v/>
      </c>
      <c r="O71" s="40" t="str">
        <f>IFERROR(#REF!/GAMSCopen!N71,"")</f>
        <v/>
      </c>
      <c r="P71" s="40" t="str">
        <f>IFERROR(#REF!/GAMSCopen!O71,"")</f>
        <v/>
      </c>
      <c r="Q71" s="40" t="str">
        <f>IFERROR(#REF!/GAMSCopen!P71,"")</f>
        <v/>
      </c>
      <c r="R71" s="40" t="str">
        <f>IFERROR(#REF!/GAMSCopen!Q71,"")</f>
        <v/>
      </c>
      <c r="S71" s="40" t="str">
        <f>IFERROR(#REF!/GAMSCopen!R71,"")</f>
        <v/>
      </c>
      <c r="T71" s="40" t="str">
        <f>IFERROR(#REF!/GAMSCopen!S71,"")</f>
        <v/>
      </c>
      <c r="U71" s="40" t="str">
        <f>IFERROR(#REF!/GAMSCopen!T71,"")</f>
        <v/>
      </c>
      <c r="V71" s="40" t="str">
        <f>IFERROR(#REF!/GAMSCopen!U71,"")</f>
        <v/>
      </c>
      <c r="W71" s="40" t="str">
        <f>IFERROR(#REF!/GAMSCopen!V71,"")</f>
        <v/>
      </c>
      <c r="X71" s="40" t="str">
        <f>IFERROR(#REF!/GAMSCopen!W71,"")</f>
        <v/>
      </c>
      <c r="Y71" s="40" t="str">
        <f>IFERROR(#REF!/GAMSCopen!X71,"")</f>
        <v/>
      </c>
      <c r="Z71" s="40" t="str">
        <f>IFERROR(#REF!/GAMSCopen!Y71,"")</f>
        <v/>
      </c>
      <c r="AA71" s="40" t="str">
        <f>IFERROR(#REF!/GAMSCopen!Z71,"")</f>
        <v/>
      </c>
      <c r="AB71" s="40" t="str">
        <f>IFERROR(#REF!/GAMSCopen!AA71,"")</f>
        <v/>
      </c>
      <c r="AC71" s="40" t="str">
        <f>IFERROR(#REF!/GAMSCopen!AB71,"")</f>
        <v/>
      </c>
      <c r="AD71" s="40" t="str">
        <f>IFERROR(#REF!/GAMSCopen!AC71,"")</f>
        <v/>
      </c>
      <c r="AE71" s="40" t="str">
        <f>IFERROR(#REF!/GAMSCopen!AD71,"")</f>
        <v/>
      </c>
      <c r="AF71" s="40" t="str">
        <f>IFERROR(#REF!/GAMSCopen!AE71,"")</f>
        <v/>
      </c>
      <c r="AG71" s="40" t="str">
        <f>IFERROR(#REF!/GAMSCopen!AF71,"")</f>
        <v/>
      </c>
      <c r="AH71" s="40" t="str">
        <f>IFERROR(#REF!/GAMSCopen!AG71,"")</f>
        <v/>
      </c>
      <c r="AI71" s="40" t="str">
        <f>IFERROR(#REF!/GAMSCopen!AH71,"")</f>
        <v/>
      </c>
      <c r="AJ71" s="40" t="str">
        <f>IFERROR(#REF!/GAMSCopen!AI71,"")</f>
        <v/>
      </c>
      <c r="AK71" s="40" t="str">
        <f>IFERROR(#REF!/GAMSCopen!AJ71,"")</f>
        <v/>
      </c>
      <c r="AL71" s="40" t="str">
        <f>IFERROR(#REF!/GAMSCopen!AK71,"")</f>
        <v/>
      </c>
      <c r="AM71" s="40" t="str">
        <f>IFERROR(#REF!/GAMSCopen!AL71,"")</f>
        <v/>
      </c>
      <c r="AN71" s="40" t="str">
        <f>IFERROR(#REF!/GAMSCopen!AM71,"")</f>
        <v/>
      </c>
      <c r="AO71" s="40" t="str">
        <f>IFERROR(#REF!/GAMSCopen!AN71,"")</f>
        <v/>
      </c>
      <c r="AP71" s="40" t="str">
        <f>IFERROR(#REF!/GAMSCopen!AO71,"")</f>
        <v/>
      </c>
      <c r="AQ71" s="40" t="str">
        <f>IFERROR(#REF!/GAMSCopen!AP71,"")</f>
        <v/>
      </c>
      <c r="AR71" s="40" t="str">
        <f>IFERROR(#REF!/GAMSCopen!AQ71,"")</f>
        <v/>
      </c>
      <c r="AS71" s="40" t="str">
        <f>IFERROR(#REF!/GAMSCopen!AR71,"")</f>
        <v/>
      </c>
      <c r="AT71" s="40" t="str">
        <f>IFERROR(#REF!/GAMSCopen!AS71,"")</f>
        <v/>
      </c>
      <c r="AU71" s="40" t="str">
        <f>IFERROR(#REF!/GAMSCopen!AT71,"")</f>
        <v/>
      </c>
      <c r="AV71" s="40" t="str">
        <f>IFERROR(#REF!/GAMSCopen!AU71,"")</f>
        <v/>
      </c>
      <c r="AW71" s="40" t="str">
        <f>IFERROR(#REF!/GAMSCopen!AV71,"")</f>
        <v/>
      </c>
      <c r="AX71" s="40" t="str">
        <f>IFERROR(#REF!/GAMSCopen!AW71,"")</f>
        <v/>
      </c>
      <c r="AY71" s="40" t="str">
        <f>IFERROR(#REF!/GAMSCopen!AX71,"")</f>
        <v/>
      </c>
      <c r="AZ71" s="40" t="str">
        <f>IFERROR(#REF!/GAMSCopen!AY71,"")</f>
        <v/>
      </c>
      <c r="BA71" s="40" t="str">
        <f>IFERROR(#REF!/GAMSCopen!AZ71,"")</f>
        <v/>
      </c>
      <c r="BB71" s="40" t="str">
        <f>IFERROR(#REF!/GAMSCopen!BA71,"")</f>
        <v/>
      </c>
      <c r="BC71" s="40" t="str">
        <f>IFERROR(#REF!/GAMSCopen!BB71,"")</f>
        <v/>
      </c>
      <c r="BD71" s="40" t="str">
        <f>IFERROR(#REF!/GAMSCopen!BC71,"")</f>
        <v/>
      </c>
      <c r="BE71" s="40" t="str">
        <f>IFERROR(#REF!/GAMSCopen!BD71,"")</f>
        <v/>
      </c>
      <c r="BF71" s="40" t="str">
        <f>IFERROR(#REF!/GAMSCopen!BE71,"")</f>
        <v/>
      </c>
      <c r="BG71" s="40" t="str">
        <f>IFERROR(#REF!/GAMSCopen!BF71,"")</f>
        <v/>
      </c>
      <c r="BH71" s="40" t="str">
        <f>IFERROR(#REF!/GAMSCopen!BG71,"")</f>
        <v/>
      </c>
      <c r="BI71" s="40" t="str">
        <f>IFERROR(#REF!/GAMSCopen!BH71,"")</f>
        <v/>
      </c>
      <c r="BJ71" s="40" t="str">
        <f>IFERROR(#REF!/GAMSCopen!BI71,"")</f>
        <v/>
      </c>
    </row>
    <row r="72" spans="1:62" x14ac:dyDescent="0.15">
      <c r="A72" t="e">
        <f>#REF!</f>
        <v>#REF!</v>
      </c>
      <c r="B72" t="str">
        <f>GAMSbase!A72</f>
        <v>* TEMPERATURE DATA</v>
      </c>
      <c r="C72" s="40" t="str">
        <f>IFERROR(#REF!/GAMSCopen!B72,"")</f>
        <v/>
      </c>
      <c r="D72" s="40" t="str">
        <f>IFERROR(#REF!/GAMSCopen!C72,"")</f>
        <v/>
      </c>
      <c r="E72" s="40" t="str">
        <f>IFERROR(#REF!/GAMSCopen!D72,"")</f>
        <v/>
      </c>
      <c r="F72" s="40" t="str">
        <f>IFERROR(#REF!/GAMSCopen!E72,"")</f>
        <v/>
      </c>
      <c r="G72" s="40" t="str">
        <f>IFERROR(#REF!/GAMSCopen!F72,"")</f>
        <v/>
      </c>
      <c r="H72" s="40" t="str">
        <f>IFERROR(#REF!/GAMSCopen!G72,"")</f>
        <v/>
      </c>
      <c r="I72" s="40" t="str">
        <f>IFERROR(#REF!/GAMSCopen!H72,"")</f>
        <v/>
      </c>
      <c r="J72" s="40" t="str">
        <f>IFERROR(#REF!/GAMSCopen!I72,"")</f>
        <v/>
      </c>
      <c r="K72" s="40" t="str">
        <f>IFERROR(#REF!/GAMSCopen!J72,"")</f>
        <v/>
      </c>
      <c r="L72" s="40" t="str">
        <f>IFERROR(#REF!/GAMSCopen!K72,"")</f>
        <v/>
      </c>
      <c r="M72" s="40" t="str">
        <f>IFERROR(#REF!/GAMSCopen!L72,"")</f>
        <v/>
      </c>
      <c r="N72" s="40" t="str">
        <f>IFERROR(#REF!/GAMSCopen!M72,"")</f>
        <v/>
      </c>
      <c r="O72" s="40" t="str">
        <f>IFERROR(#REF!/GAMSCopen!N72,"")</f>
        <v/>
      </c>
      <c r="P72" s="40" t="str">
        <f>IFERROR(#REF!/GAMSCopen!O72,"")</f>
        <v/>
      </c>
      <c r="Q72" s="40" t="str">
        <f>IFERROR(#REF!/GAMSCopen!P72,"")</f>
        <v/>
      </c>
      <c r="R72" s="40" t="str">
        <f>IFERROR(#REF!/GAMSCopen!Q72,"")</f>
        <v/>
      </c>
      <c r="S72" s="40" t="str">
        <f>IFERROR(#REF!/GAMSCopen!R72,"")</f>
        <v/>
      </c>
      <c r="T72" s="40" t="str">
        <f>IFERROR(#REF!/GAMSCopen!S72,"")</f>
        <v/>
      </c>
      <c r="U72" s="40" t="str">
        <f>IFERROR(#REF!/GAMSCopen!T72,"")</f>
        <v/>
      </c>
      <c r="V72" s="40" t="str">
        <f>IFERROR(#REF!/GAMSCopen!U72,"")</f>
        <v/>
      </c>
      <c r="W72" s="40" t="str">
        <f>IFERROR(#REF!/GAMSCopen!V72,"")</f>
        <v/>
      </c>
      <c r="X72" s="40" t="str">
        <f>IFERROR(#REF!/GAMSCopen!W72,"")</f>
        <v/>
      </c>
      <c r="Y72" s="40" t="str">
        <f>IFERROR(#REF!/GAMSCopen!X72,"")</f>
        <v/>
      </c>
      <c r="Z72" s="40" t="str">
        <f>IFERROR(#REF!/GAMSCopen!Y72,"")</f>
        <v/>
      </c>
      <c r="AA72" s="40" t="str">
        <f>IFERROR(#REF!/GAMSCopen!Z72,"")</f>
        <v/>
      </c>
      <c r="AB72" s="40" t="str">
        <f>IFERROR(#REF!/GAMSCopen!AA72,"")</f>
        <v/>
      </c>
      <c r="AC72" s="40" t="str">
        <f>IFERROR(#REF!/GAMSCopen!AB72,"")</f>
        <v/>
      </c>
      <c r="AD72" s="40" t="str">
        <f>IFERROR(#REF!/GAMSCopen!AC72,"")</f>
        <v/>
      </c>
      <c r="AE72" s="40" t="str">
        <f>IFERROR(#REF!/GAMSCopen!AD72,"")</f>
        <v/>
      </c>
      <c r="AF72" s="40" t="str">
        <f>IFERROR(#REF!/GAMSCopen!AE72,"")</f>
        <v/>
      </c>
      <c r="AG72" s="40" t="str">
        <f>IFERROR(#REF!/GAMSCopen!AF72,"")</f>
        <v/>
      </c>
      <c r="AH72" s="40" t="str">
        <f>IFERROR(#REF!/GAMSCopen!AG72,"")</f>
        <v/>
      </c>
      <c r="AI72" s="40" t="str">
        <f>IFERROR(#REF!/GAMSCopen!AH72,"")</f>
        <v/>
      </c>
      <c r="AJ72" s="40" t="str">
        <f>IFERROR(#REF!/GAMSCopen!AI72,"")</f>
        <v/>
      </c>
      <c r="AK72" s="40" t="str">
        <f>IFERROR(#REF!/GAMSCopen!AJ72,"")</f>
        <v/>
      </c>
      <c r="AL72" s="40" t="str">
        <f>IFERROR(#REF!/GAMSCopen!AK72,"")</f>
        <v/>
      </c>
      <c r="AM72" s="40" t="str">
        <f>IFERROR(#REF!/GAMSCopen!AL72,"")</f>
        <v/>
      </c>
      <c r="AN72" s="40" t="str">
        <f>IFERROR(#REF!/GAMSCopen!AM72,"")</f>
        <v/>
      </c>
      <c r="AO72" s="40" t="str">
        <f>IFERROR(#REF!/GAMSCopen!AN72,"")</f>
        <v/>
      </c>
      <c r="AP72" s="40" t="str">
        <f>IFERROR(#REF!/GAMSCopen!AO72,"")</f>
        <v/>
      </c>
      <c r="AQ72" s="40" t="str">
        <f>IFERROR(#REF!/GAMSCopen!AP72,"")</f>
        <v/>
      </c>
      <c r="AR72" s="40" t="str">
        <f>IFERROR(#REF!/GAMSCopen!AQ72,"")</f>
        <v/>
      </c>
      <c r="AS72" s="40" t="str">
        <f>IFERROR(#REF!/GAMSCopen!AR72,"")</f>
        <v/>
      </c>
      <c r="AT72" s="40" t="str">
        <f>IFERROR(#REF!/GAMSCopen!AS72,"")</f>
        <v/>
      </c>
      <c r="AU72" s="40" t="str">
        <f>IFERROR(#REF!/GAMSCopen!AT72,"")</f>
        <v/>
      </c>
      <c r="AV72" s="40" t="str">
        <f>IFERROR(#REF!/GAMSCopen!AU72,"")</f>
        <v/>
      </c>
      <c r="AW72" s="40" t="str">
        <f>IFERROR(#REF!/GAMSCopen!AV72,"")</f>
        <v/>
      </c>
      <c r="AX72" s="40" t="str">
        <f>IFERROR(#REF!/GAMSCopen!AW72,"")</f>
        <v/>
      </c>
      <c r="AY72" s="40" t="str">
        <f>IFERROR(#REF!/GAMSCopen!AX72,"")</f>
        <v/>
      </c>
      <c r="AZ72" s="40" t="str">
        <f>IFERROR(#REF!/GAMSCopen!AY72,"")</f>
        <v/>
      </c>
      <c r="BA72" s="40" t="str">
        <f>IFERROR(#REF!/GAMSCopen!AZ72,"")</f>
        <v/>
      </c>
      <c r="BB72" s="40" t="str">
        <f>IFERROR(#REF!/GAMSCopen!BA72,"")</f>
        <v/>
      </c>
      <c r="BC72" s="40" t="str">
        <f>IFERROR(#REF!/GAMSCopen!BB72,"")</f>
        <v/>
      </c>
      <c r="BD72" s="40" t="str">
        <f>IFERROR(#REF!/GAMSCopen!BC72,"")</f>
        <v/>
      </c>
      <c r="BE72" s="40" t="str">
        <f>IFERROR(#REF!/GAMSCopen!BD72,"")</f>
        <v/>
      </c>
      <c r="BF72" s="40" t="str">
        <f>IFERROR(#REF!/GAMSCopen!BE72,"")</f>
        <v/>
      </c>
      <c r="BG72" s="40" t="str">
        <f>IFERROR(#REF!/GAMSCopen!BF72,"")</f>
        <v/>
      </c>
      <c r="BH72" s="40" t="str">
        <f>IFERROR(#REF!/GAMSCopen!BG72,"")</f>
        <v/>
      </c>
      <c r="BI72" s="40" t="str">
        <f>IFERROR(#REF!/GAMSCopen!BH72,"")</f>
        <v/>
      </c>
      <c r="BJ72" s="40" t="str">
        <f>IFERROR(#REF!/GAMSCopen!BI72,"")</f>
        <v/>
      </c>
    </row>
    <row r="73" spans="1:62" x14ac:dyDescent="0.15">
      <c r="A73" t="e">
        <f>#REF!</f>
        <v>#REF!</v>
      </c>
      <c r="B73" t="str">
        <f>GAMSbase!A73</f>
        <v>Exogenous Forcing (Watts per Square Meter)</v>
      </c>
      <c r="C73" s="40" t="str">
        <f>IFERROR(#REF!/GAMSCopen!B73,"")</f>
        <v/>
      </c>
      <c r="D73" s="40" t="str">
        <f>IFERROR(#REF!/GAMSCopen!C73,"")</f>
        <v/>
      </c>
      <c r="E73" s="40" t="str">
        <f>IFERROR(#REF!/GAMSCopen!D73,"")</f>
        <v/>
      </c>
      <c r="F73" s="40" t="str">
        <f>IFERROR(#REF!/GAMSCopen!E73,"")</f>
        <v/>
      </c>
      <c r="G73" s="40" t="str">
        <f>IFERROR(#REF!/GAMSCopen!F73,"")</f>
        <v/>
      </c>
      <c r="H73" s="40" t="str">
        <f>IFERROR(#REF!/GAMSCopen!G73,"")</f>
        <v/>
      </c>
      <c r="I73" s="40" t="str">
        <f>IFERROR(#REF!/GAMSCopen!H73,"")</f>
        <v/>
      </c>
      <c r="J73" s="40" t="str">
        <f>IFERROR(#REF!/GAMSCopen!I73,"")</f>
        <v/>
      </c>
      <c r="K73" s="40" t="str">
        <f>IFERROR(#REF!/GAMSCopen!J73,"")</f>
        <v/>
      </c>
      <c r="L73" s="40" t="str">
        <f>IFERROR(#REF!/GAMSCopen!K73,"")</f>
        <v/>
      </c>
      <c r="M73" s="40" t="str">
        <f>IFERROR(#REF!/GAMSCopen!L73,"")</f>
        <v/>
      </c>
      <c r="N73" s="40" t="str">
        <f>IFERROR(#REF!/GAMSCopen!M73,"")</f>
        <v/>
      </c>
      <c r="O73" s="40" t="str">
        <f>IFERROR(#REF!/GAMSCopen!N73,"")</f>
        <v/>
      </c>
      <c r="P73" s="40" t="str">
        <f>IFERROR(#REF!/GAMSCopen!O73,"")</f>
        <v/>
      </c>
      <c r="Q73" s="40" t="str">
        <f>IFERROR(#REF!/GAMSCopen!P73,"")</f>
        <v/>
      </c>
      <c r="R73" s="40" t="str">
        <f>IFERROR(#REF!/GAMSCopen!Q73,"")</f>
        <v/>
      </c>
      <c r="S73" s="40" t="str">
        <f>IFERROR(#REF!/GAMSCopen!R73,"")</f>
        <v/>
      </c>
      <c r="T73" s="40" t="str">
        <f>IFERROR(#REF!/GAMSCopen!S73,"")</f>
        <v/>
      </c>
      <c r="U73" s="40" t="str">
        <f>IFERROR(#REF!/GAMSCopen!T73,"")</f>
        <v/>
      </c>
      <c r="V73" s="40" t="str">
        <f>IFERROR(#REF!/GAMSCopen!U73,"")</f>
        <v/>
      </c>
      <c r="W73" s="40" t="str">
        <f>IFERROR(#REF!/GAMSCopen!V73,"")</f>
        <v/>
      </c>
      <c r="X73" s="40" t="str">
        <f>IFERROR(#REF!/GAMSCopen!W73,"")</f>
        <v/>
      </c>
      <c r="Y73" s="40" t="str">
        <f>IFERROR(#REF!/GAMSCopen!X73,"")</f>
        <v/>
      </c>
      <c r="Z73" s="40" t="str">
        <f>IFERROR(#REF!/GAMSCopen!Y73,"")</f>
        <v/>
      </c>
      <c r="AA73" s="40" t="str">
        <f>IFERROR(#REF!/GAMSCopen!Z73,"")</f>
        <v/>
      </c>
      <c r="AB73" s="40" t="str">
        <f>IFERROR(#REF!/GAMSCopen!AA73,"")</f>
        <v/>
      </c>
      <c r="AC73" s="40" t="str">
        <f>IFERROR(#REF!/GAMSCopen!AB73,"")</f>
        <v/>
      </c>
      <c r="AD73" s="40" t="str">
        <f>IFERROR(#REF!/GAMSCopen!AC73,"")</f>
        <v/>
      </c>
      <c r="AE73" s="40" t="str">
        <f>IFERROR(#REF!/GAMSCopen!AD73,"")</f>
        <v/>
      </c>
      <c r="AF73" s="40" t="str">
        <f>IFERROR(#REF!/GAMSCopen!AE73,"")</f>
        <v/>
      </c>
      <c r="AG73" s="40" t="str">
        <f>IFERROR(#REF!/GAMSCopen!AF73,"")</f>
        <v/>
      </c>
      <c r="AH73" s="40" t="str">
        <f>IFERROR(#REF!/GAMSCopen!AG73,"")</f>
        <v/>
      </c>
      <c r="AI73" s="40" t="str">
        <f>IFERROR(#REF!/GAMSCopen!AH73,"")</f>
        <v/>
      </c>
      <c r="AJ73" s="40" t="str">
        <f>IFERROR(#REF!/GAMSCopen!AI73,"")</f>
        <v/>
      </c>
      <c r="AK73" s="40" t="str">
        <f>IFERROR(#REF!/GAMSCopen!AJ73,"")</f>
        <v/>
      </c>
      <c r="AL73" s="40" t="str">
        <f>IFERROR(#REF!/GAMSCopen!AK73,"")</f>
        <v/>
      </c>
      <c r="AM73" s="40" t="str">
        <f>IFERROR(#REF!/GAMSCopen!AL73,"")</f>
        <v/>
      </c>
      <c r="AN73" s="40" t="str">
        <f>IFERROR(#REF!/GAMSCopen!AM73,"")</f>
        <v/>
      </c>
      <c r="AO73" s="40" t="str">
        <f>IFERROR(#REF!/GAMSCopen!AN73,"")</f>
        <v/>
      </c>
      <c r="AP73" s="40" t="str">
        <f>IFERROR(#REF!/GAMSCopen!AO73,"")</f>
        <v/>
      </c>
      <c r="AQ73" s="40" t="str">
        <f>IFERROR(#REF!/GAMSCopen!AP73,"")</f>
        <v/>
      </c>
      <c r="AR73" s="40" t="str">
        <f>IFERROR(#REF!/GAMSCopen!AQ73,"")</f>
        <v/>
      </c>
      <c r="AS73" s="40" t="str">
        <f>IFERROR(#REF!/GAMSCopen!AR73,"")</f>
        <v/>
      </c>
      <c r="AT73" s="40" t="str">
        <f>IFERROR(#REF!/GAMSCopen!AS73,"")</f>
        <v/>
      </c>
      <c r="AU73" s="40" t="str">
        <f>IFERROR(#REF!/GAMSCopen!AT73,"")</f>
        <v/>
      </c>
      <c r="AV73" s="40" t="str">
        <f>IFERROR(#REF!/GAMSCopen!AU73,"")</f>
        <v/>
      </c>
      <c r="AW73" s="40" t="str">
        <f>IFERROR(#REF!/GAMSCopen!AV73,"")</f>
        <v/>
      </c>
      <c r="AX73" s="40" t="str">
        <f>IFERROR(#REF!/GAMSCopen!AW73,"")</f>
        <v/>
      </c>
      <c r="AY73" s="40" t="str">
        <f>IFERROR(#REF!/GAMSCopen!AX73,"")</f>
        <v/>
      </c>
      <c r="AZ73" s="40" t="str">
        <f>IFERROR(#REF!/GAMSCopen!AY73,"")</f>
        <v/>
      </c>
      <c r="BA73" s="40" t="str">
        <f>IFERROR(#REF!/GAMSCopen!AZ73,"")</f>
        <v/>
      </c>
      <c r="BB73" s="40" t="str">
        <f>IFERROR(#REF!/GAMSCopen!BA73,"")</f>
        <v/>
      </c>
      <c r="BC73" s="40" t="str">
        <f>IFERROR(#REF!/GAMSCopen!BB73,"")</f>
        <v/>
      </c>
      <c r="BD73" s="40" t="str">
        <f>IFERROR(#REF!/GAMSCopen!BC73,"")</f>
        <v/>
      </c>
      <c r="BE73" s="40" t="str">
        <f>IFERROR(#REF!/GAMSCopen!BD73,"")</f>
        <v/>
      </c>
      <c r="BF73" s="40" t="str">
        <f>IFERROR(#REF!/GAMSCopen!BE73,"")</f>
        <v/>
      </c>
      <c r="BG73" s="40" t="str">
        <f>IFERROR(#REF!/GAMSCopen!BF73,"")</f>
        <v/>
      </c>
      <c r="BH73" s="40" t="str">
        <f>IFERROR(#REF!/GAMSCopen!BG73,"")</f>
        <v/>
      </c>
      <c r="BI73" s="40" t="str">
        <f>IFERROR(#REF!/GAMSCopen!BH73,"")</f>
        <v/>
      </c>
      <c r="BJ73" s="40" t="str">
        <f>IFERROR(#REF!/GAMSCopen!BI73,"")</f>
        <v/>
      </c>
    </row>
    <row r="74" spans="1:62" x14ac:dyDescent="0.15">
      <c r="A74" t="e">
        <f>#REF!</f>
        <v>#REF!</v>
      </c>
      <c r="B74" t="str">
        <f>GAMSbase!A74</f>
        <v>2000 Forcings, non-CO2 GHG</v>
      </c>
      <c r="C74" s="40" t="str">
        <f>IFERROR(#REF!/GAMSCopen!B74,"")</f>
        <v/>
      </c>
      <c r="D74" s="40" t="str">
        <f>IFERROR(#REF!/GAMSCopen!C74,"")</f>
        <v/>
      </c>
      <c r="E74" s="40" t="str">
        <f>IFERROR(#REF!/GAMSCopen!D74,"")</f>
        <v/>
      </c>
      <c r="F74" s="40" t="str">
        <f>IFERROR(#REF!/GAMSCopen!E74,"")</f>
        <v/>
      </c>
      <c r="G74" s="40" t="str">
        <f>IFERROR(#REF!/GAMSCopen!F74,"")</f>
        <v/>
      </c>
      <c r="H74" s="40" t="str">
        <f>IFERROR(#REF!/GAMSCopen!G74,"")</f>
        <v/>
      </c>
      <c r="I74" s="40" t="str">
        <f>IFERROR(#REF!/GAMSCopen!H74,"")</f>
        <v/>
      </c>
      <c r="J74" s="40" t="str">
        <f>IFERROR(#REF!/GAMSCopen!I74,"")</f>
        <v/>
      </c>
      <c r="K74" s="40" t="str">
        <f>IFERROR(#REF!/GAMSCopen!J74,"")</f>
        <v/>
      </c>
      <c r="L74" s="40" t="str">
        <f>IFERROR(#REF!/GAMSCopen!K74,"")</f>
        <v/>
      </c>
      <c r="M74" s="40" t="str">
        <f>IFERROR(#REF!/GAMSCopen!L74,"")</f>
        <v/>
      </c>
      <c r="N74" s="40" t="str">
        <f>IFERROR(#REF!/GAMSCopen!M74,"")</f>
        <v/>
      </c>
      <c r="O74" s="40" t="str">
        <f>IFERROR(#REF!/GAMSCopen!N74,"")</f>
        <v/>
      </c>
      <c r="P74" s="40" t="str">
        <f>IFERROR(#REF!/GAMSCopen!O74,"")</f>
        <v/>
      </c>
      <c r="Q74" s="40" t="str">
        <f>IFERROR(#REF!/GAMSCopen!P74,"")</f>
        <v/>
      </c>
      <c r="R74" s="40" t="str">
        <f>IFERROR(#REF!/GAMSCopen!Q74,"")</f>
        <v/>
      </c>
      <c r="S74" s="40" t="str">
        <f>IFERROR(#REF!/GAMSCopen!R74,"")</f>
        <v/>
      </c>
      <c r="T74" s="40" t="str">
        <f>IFERROR(#REF!/GAMSCopen!S74,"")</f>
        <v/>
      </c>
      <c r="U74" s="40" t="str">
        <f>IFERROR(#REF!/GAMSCopen!T74,"")</f>
        <v/>
      </c>
      <c r="V74" s="40" t="str">
        <f>IFERROR(#REF!/GAMSCopen!U74,"")</f>
        <v/>
      </c>
      <c r="W74" s="40" t="str">
        <f>IFERROR(#REF!/GAMSCopen!V74,"")</f>
        <v/>
      </c>
      <c r="X74" s="40" t="str">
        <f>IFERROR(#REF!/GAMSCopen!W74,"")</f>
        <v/>
      </c>
      <c r="Y74" s="40" t="str">
        <f>IFERROR(#REF!/GAMSCopen!X74,"")</f>
        <v/>
      </c>
      <c r="Z74" s="40" t="str">
        <f>IFERROR(#REF!/GAMSCopen!Y74,"")</f>
        <v/>
      </c>
      <c r="AA74" s="40" t="str">
        <f>IFERROR(#REF!/GAMSCopen!Z74,"")</f>
        <v/>
      </c>
      <c r="AB74" s="40" t="str">
        <f>IFERROR(#REF!/GAMSCopen!AA74,"")</f>
        <v/>
      </c>
      <c r="AC74" s="40" t="str">
        <f>IFERROR(#REF!/GAMSCopen!AB74,"")</f>
        <v/>
      </c>
      <c r="AD74" s="40" t="str">
        <f>IFERROR(#REF!/GAMSCopen!AC74,"")</f>
        <v/>
      </c>
      <c r="AE74" s="40" t="str">
        <f>IFERROR(#REF!/GAMSCopen!AD74,"")</f>
        <v/>
      </c>
      <c r="AF74" s="40" t="str">
        <f>IFERROR(#REF!/GAMSCopen!AE74,"")</f>
        <v/>
      </c>
      <c r="AG74" s="40" t="str">
        <f>IFERROR(#REF!/GAMSCopen!AF74,"")</f>
        <v/>
      </c>
      <c r="AH74" s="40" t="str">
        <f>IFERROR(#REF!/GAMSCopen!AG74,"")</f>
        <v/>
      </c>
      <c r="AI74" s="40" t="str">
        <f>IFERROR(#REF!/GAMSCopen!AH74,"")</f>
        <v/>
      </c>
      <c r="AJ74" s="40" t="str">
        <f>IFERROR(#REF!/GAMSCopen!AI74,"")</f>
        <v/>
      </c>
      <c r="AK74" s="40" t="str">
        <f>IFERROR(#REF!/GAMSCopen!AJ74,"")</f>
        <v/>
      </c>
      <c r="AL74" s="40" t="str">
        <f>IFERROR(#REF!/GAMSCopen!AK74,"")</f>
        <v/>
      </c>
      <c r="AM74" s="40" t="str">
        <f>IFERROR(#REF!/GAMSCopen!AL74,"")</f>
        <v/>
      </c>
      <c r="AN74" s="40" t="str">
        <f>IFERROR(#REF!/GAMSCopen!AM74,"")</f>
        <v/>
      </c>
      <c r="AO74" s="40" t="str">
        <f>IFERROR(#REF!/GAMSCopen!AN74,"")</f>
        <v/>
      </c>
      <c r="AP74" s="40" t="str">
        <f>IFERROR(#REF!/GAMSCopen!AO74,"")</f>
        <v/>
      </c>
      <c r="AQ74" s="40" t="str">
        <f>IFERROR(#REF!/GAMSCopen!AP74,"")</f>
        <v/>
      </c>
      <c r="AR74" s="40" t="str">
        <f>IFERROR(#REF!/GAMSCopen!AQ74,"")</f>
        <v/>
      </c>
      <c r="AS74" s="40" t="str">
        <f>IFERROR(#REF!/GAMSCopen!AR74,"")</f>
        <v/>
      </c>
      <c r="AT74" s="40" t="str">
        <f>IFERROR(#REF!/GAMSCopen!AS74,"")</f>
        <v/>
      </c>
      <c r="AU74" s="40" t="str">
        <f>IFERROR(#REF!/GAMSCopen!AT74,"")</f>
        <v/>
      </c>
      <c r="AV74" s="40" t="str">
        <f>IFERROR(#REF!/GAMSCopen!AU74,"")</f>
        <v/>
      </c>
      <c r="AW74" s="40" t="str">
        <f>IFERROR(#REF!/GAMSCopen!AV74,"")</f>
        <v/>
      </c>
      <c r="AX74" s="40" t="str">
        <f>IFERROR(#REF!/GAMSCopen!AW74,"")</f>
        <v/>
      </c>
      <c r="AY74" s="40" t="str">
        <f>IFERROR(#REF!/GAMSCopen!AX74,"")</f>
        <v/>
      </c>
      <c r="AZ74" s="40" t="str">
        <f>IFERROR(#REF!/GAMSCopen!AY74,"")</f>
        <v/>
      </c>
      <c r="BA74" s="40" t="str">
        <f>IFERROR(#REF!/GAMSCopen!AZ74,"")</f>
        <v/>
      </c>
      <c r="BB74" s="40" t="str">
        <f>IFERROR(#REF!/GAMSCopen!BA74,"")</f>
        <v/>
      </c>
      <c r="BC74" s="40" t="str">
        <f>IFERROR(#REF!/GAMSCopen!BB74,"")</f>
        <v/>
      </c>
      <c r="BD74" s="40" t="str">
        <f>IFERROR(#REF!/GAMSCopen!BC74,"")</f>
        <v/>
      </c>
      <c r="BE74" s="40" t="str">
        <f>IFERROR(#REF!/GAMSCopen!BD74,"")</f>
        <v/>
      </c>
      <c r="BF74" s="40" t="str">
        <f>IFERROR(#REF!/GAMSCopen!BE74,"")</f>
        <v/>
      </c>
      <c r="BG74" s="40" t="str">
        <f>IFERROR(#REF!/GAMSCopen!BF74,"")</f>
        <v/>
      </c>
      <c r="BH74" s="40" t="str">
        <f>IFERROR(#REF!/GAMSCopen!BG74,"")</f>
        <v/>
      </c>
      <c r="BI74" s="40" t="str">
        <f>IFERROR(#REF!/GAMSCopen!BH74,"")</f>
        <v/>
      </c>
      <c r="BJ74" s="40" t="str">
        <f>IFERROR(#REF!/GAMSCopen!BI74,"")</f>
        <v/>
      </c>
    </row>
    <row r="75" spans="1:62" x14ac:dyDescent="0.15">
      <c r="A75" t="e">
        <f>#REF!</f>
        <v>#REF!</v>
      </c>
      <c r="B75" t="str">
        <f>GAMSbase!A75</f>
        <v>2100 Forcings, non-CO2 GHG</v>
      </c>
      <c r="C75" s="40" t="str">
        <f>IFERROR(#REF!/GAMSCopen!B75,"")</f>
        <v/>
      </c>
      <c r="D75" s="40" t="str">
        <f>IFERROR(#REF!/GAMSCopen!C75,"")</f>
        <v/>
      </c>
      <c r="E75" s="40" t="str">
        <f>IFERROR(#REF!/GAMSCopen!D75,"")</f>
        <v/>
      </c>
      <c r="F75" s="40" t="str">
        <f>IFERROR(#REF!/GAMSCopen!E75,"")</f>
        <v/>
      </c>
      <c r="G75" s="40" t="str">
        <f>IFERROR(#REF!/GAMSCopen!F75,"")</f>
        <v/>
      </c>
      <c r="H75" s="40" t="str">
        <f>IFERROR(#REF!/GAMSCopen!G75,"")</f>
        <v/>
      </c>
      <c r="I75" s="40" t="str">
        <f>IFERROR(#REF!/GAMSCopen!H75,"")</f>
        <v/>
      </c>
      <c r="J75" s="40" t="str">
        <f>IFERROR(#REF!/GAMSCopen!I75,"")</f>
        <v/>
      </c>
      <c r="K75" s="40" t="str">
        <f>IFERROR(#REF!/GAMSCopen!J75,"")</f>
        <v/>
      </c>
      <c r="L75" s="40" t="str">
        <f>IFERROR(#REF!/GAMSCopen!K75,"")</f>
        <v/>
      </c>
      <c r="M75" s="40" t="str">
        <f>IFERROR(#REF!/GAMSCopen!L75,"")</f>
        <v/>
      </c>
      <c r="N75" s="40" t="str">
        <f>IFERROR(#REF!/GAMSCopen!M75,"")</f>
        <v/>
      </c>
      <c r="O75" s="40" t="str">
        <f>IFERROR(#REF!/GAMSCopen!N75,"")</f>
        <v/>
      </c>
      <c r="P75" s="40" t="str">
        <f>IFERROR(#REF!/GAMSCopen!O75,"")</f>
        <v/>
      </c>
      <c r="Q75" s="40" t="str">
        <f>IFERROR(#REF!/GAMSCopen!P75,"")</f>
        <v/>
      </c>
      <c r="R75" s="40" t="str">
        <f>IFERROR(#REF!/GAMSCopen!Q75,"")</f>
        <v/>
      </c>
      <c r="S75" s="40" t="str">
        <f>IFERROR(#REF!/GAMSCopen!R75,"")</f>
        <v/>
      </c>
      <c r="T75" s="40" t="str">
        <f>IFERROR(#REF!/GAMSCopen!S75,"")</f>
        <v/>
      </c>
      <c r="U75" s="40" t="str">
        <f>IFERROR(#REF!/GAMSCopen!T75,"")</f>
        <v/>
      </c>
      <c r="V75" s="40" t="str">
        <f>IFERROR(#REF!/GAMSCopen!U75,"")</f>
        <v/>
      </c>
      <c r="W75" s="40" t="str">
        <f>IFERROR(#REF!/GAMSCopen!V75,"")</f>
        <v/>
      </c>
      <c r="X75" s="40" t="str">
        <f>IFERROR(#REF!/GAMSCopen!W75,"")</f>
        <v/>
      </c>
      <c r="Y75" s="40" t="str">
        <f>IFERROR(#REF!/GAMSCopen!X75,"")</f>
        <v/>
      </c>
      <c r="Z75" s="40" t="str">
        <f>IFERROR(#REF!/GAMSCopen!Y75,"")</f>
        <v/>
      </c>
      <c r="AA75" s="40" t="str">
        <f>IFERROR(#REF!/GAMSCopen!Z75,"")</f>
        <v/>
      </c>
      <c r="AB75" s="40" t="str">
        <f>IFERROR(#REF!/GAMSCopen!AA75,"")</f>
        <v/>
      </c>
      <c r="AC75" s="40" t="str">
        <f>IFERROR(#REF!/GAMSCopen!AB75,"")</f>
        <v/>
      </c>
      <c r="AD75" s="40" t="str">
        <f>IFERROR(#REF!/GAMSCopen!AC75,"")</f>
        <v/>
      </c>
      <c r="AE75" s="40" t="str">
        <f>IFERROR(#REF!/GAMSCopen!AD75,"")</f>
        <v/>
      </c>
      <c r="AF75" s="40" t="str">
        <f>IFERROR(#REF!/GAMSCopen!AE75,"")</f>
        <v/>
      </c>
      <c r="AG75" s="40" t="str">
        <f>IFERROR(#REF!/GAMSCopen!AF75,"")</f>
        <v/>
      </c>
      <c r="AH75" s="40" t="str">
        <f>IFERROR(#REF!/GAMSCopen!AG75,"")</f>
        <v/>
      </c>
      <c r="AI75" s="40" t="str">
        <f>IFERROR(#REF!/GAMSCopen!AH75,"")</f>
        <v/>
      </c>
      <c r="AJ75" s="40" t="str">
        <f>IFERROR(#REF!/GAMSCopen!AI75,"")</f>
        <v/>
      </c>
      <c r="AK75" s="40" t="str">
        <f>IFERROR(#REF!/GAMSCopen!AJ75,"")</f>
        <v/>
      </c>
      <c r="AL75" s="40" t="str">
        <f>IFERROR(#REF!/GAMSCopen!AK75,"")</f>
        <v/>
      </c>
      <c r="AM75" s="40" t="str">
        <f>IFERROR(#REF!/GAMSCopen!AL75,"")</f>
        <v/>
      </c>
      <c r="AN75" s="40" t="str">
        <f>IFERROR(#REF!/GAMSCopen!AM75,"")</f>
        <v/>
      </c>
      <c r="AO75" s="40" t="str">
        <f>IFERROR(#REF!/GAMSCopen!AN75,"")</f>
        <v/>
      </c>
      <c r="AP75" s="40" t="str">
        <f>IFERROR(#REF!/GAMSCopen!AO75,"")</f>
        <v/>
      </c>
      <c r="AQ75" s="40" t="str">
        <f>IFERROR(#REF!/GAMSCopen!AP75,"")</f>
        <v/>
      </c>
      <c r="AR75" s="40" t="str">
        <f>IFERROR(#REF!/GAMSCopen!AQ75,"")</f>
        <v/>
      </c>
      <c r="AS75" s="40" t="str">
        <f>IFERROR(#REF!/GAMSCopen!AR75,"")</f>
        <v/>
      </c>
      <c r="AT75" s="40" t="str">
        <f>IFERROR(#REF!/GAMSCopen!AS75,"")</f>
        <v/>
      </c>
      <c r="AU75" s="40" t="str">
        <f>IFERROR(#REF!/GAMSCopen!AT75,"")</f>
        <v/>
      </c>
      <c r="AV75" s="40" t="str">
        <f>IFERROR(#REF!/GAMSCopen!AU75,"")</f>
        <v/>
      </c>
      <c r="AW75" s="40" t="str">
        <f>IFERROR(#REF!/GAMSCopen!AV75,"")</f>
        <v/>
      </c>
      <c r="AX75" s="40" t="str">
        <f>IFERROR(#REF!/GAMSCopen!AW75,"")</f>
        <v/>
      </c>
      <c r="AY75" s="40" t="str">
        <f>IFERROR(#REF!/GAMSCopen!AX75,"")</f>
        <v/>
      </c>
      <c r="AZ75" s="40" t="str">
        <f>IFERROR(#REF!/GAMSCopen!AY75,"")</f>
        <v/>
      </c>
      <c r="BA75" s="40" t="str">
        <f>IFERROR(#REF!/GAMSCopen!AZ75,"")</f>
        <v/>
      </c>
      <c r="BB75" s="40" t="str">
        <f>IFERROR(#REF!/GAMSCopen!BA75,"")</f>
        <v/>
      </c>
      <c r="BC75" s="40" t="str">
        <f>IFERROR(#REF!/GAMSCopen!BB75,"")</f>
        <v/>
      </c>
      <c r="BD75" s="40" t="str">
        <f>IFERROR(#REF!/GAMSCopen!BC75,"")</f>
        <v/>
      </c>
      <c r="BE75" s="40" t="str">
        <f>IFERROR(#REF!/GAMSCopen!BD75,"")</f>
        <v/>
      </c>
      <c r="BF75" s="40" t="str">
        <f>IFERROR(#REF!/GAMSCopen!BE75,"")</f>
        <v/>
      </c>
      <c r="BG75" s="40" t="str">
        <f>IFERROR(#REF!/GAMSCopen!BF75,"")</f>
        <v/>
      </c>
      <c r="BH75" s="40" t="str">
        <f>IFERROR(#REF!/GAMSCopen!BG75,"")</f>
        <v/>
      </c>
      <c r="BI75" s="40" t="str">
        <f>IFERROR(#REF!/GAMSCopen!BH75,"")</f>
        <v/>
      </c>
      <c r="BJ75" s="40" t="str">
        <f>IFERROR(#REF!/GAMSCopen!BI75,"")</f>
        <v/>
      </c>
    </row>
    <row r="76" spans="1:62" x14ac:dyDescent="0.15">
      <c r="A76" t="e">
        <f>#REF!</f>
        <v>#REF!</v>
      </c>
      <c r="B76" t="str">
        <f>GAMSbase!A76</f>
        <v>Initial Temperature (2008-2011)</v>
      </c>
      <c r="C76" s="40" t="str">
        <f>IFERROR(#REF!/GAMSCopen!B76,"")</f>
        <v/>
      </c>
      <c r="D76" s="40" t="str">
        <f>IFERROR(#REF!/GAMSCopen!C76,"")</f>
        <v/>
      </c>
      <c r="E76" s="40" t="str">
        <f>IFERROR(#REF!/GAMSCopen!D76,"")</f>
        <v/>
      </c>
      <c r="F76" s="40" t="str">
        <f>IFERROR(#REF!/GAMSCopen!E76,"")</f>
        <v/>
      </c>
      <c r="G76" s="40" t="str">
        <f>IFERROR(#REF!/GAMSCopen!F76,"")</f>
        <v/>
      </c>
      <c r="H76" s="40" t="str">
        <f>IFERROR(#REF!/GAMSCopen!G76,"")</f>
        <v/>
      </c>
      <c r="I76" s="40" t="str">
        <f>IFERROR(#REF!/GAMSCopen!H76,"")</f>
        <v/>
      </c>
      <c r="J76" s="40" t="str">
        <f>IFERROR(#REF!/GAMSCopen!I76,"")</f>
        <v/>
      </c>
      <c r="K76" s="40" t="str">
        <f>IFERROR(#REF!/GAMSCopen!J76,"")</f>
        <v/>
      </c>
      <c r="L76" s="40" t="str">
        <f>IFERROR(#REF!/GAMSCopen!K76,"")</f>
        <v/>
      </c>
      <c r="M76" s="40" t="str">
        <f>IFERROR(#REF!/GAMSCopen!L76,"")</f>
        <v/>
      </c>
      <c r="N76" s="40" t="str">
        <f>IFERROR(#REF!/GAMSCopen!M76,"")</f>
        <v/>
      </c>
      <c r="O76" s="40" t="str">
        <f>IFERROR(#REF!/GAMSCopen!N76,"")</f>
        <v/>
      </c>
      <c r="P76" s="40" t="str">
        <f>IFERROR(#REF!/GAMSCopen!O76,"")</f>
        <v/>
      </c>
      <c r="Q76" s="40" t="str">
        <f>IFERROR(#REF!/GAMSCopen!P76,"")</f>
        <v/>
      </c>
      <c r="R76" s="40" t="str">
        <f>IFERROR(#REF!/GAMSCopen!Q76,"")</f>
        <v/>
      </c>
      <c r="S76" s="40" t="str">
        <f>IFERROR(#REF!/GAMSCopen!R76,"")</f>
        <v/>
      </c>
      <c r="T76" s="40" t="str">
        <f>IFERROR(#REF!/GAMSCopen!S76,"")</f>
        <v/>
      </c>
      <c r="U76" s="40" t="str">
        <f>IFERROR(#REF!/GAMSCopen!T76,"")</f>
        <v/>
      </c>
      <c r="V76" s="40" t="str">
        <f>IFERROR(#REF!/GAMSCopen!U76,"")</f>
        <v/>
      </c>
      <c r="W76" s="40" t="str">
        <f>IFERROR(#REF!/GAMSCopen!V76,"")</f>
        <v/>
      </c>
      <c r="X76" s="40" t="str">
        <f>IFERROR(#REF!/GAMSCopen!W76,"")</f>
        <v/>
      </c>
      <c r="Y76" s="40" t="str">
        <f>IFERROR(#REF!/GAMSCopen!X76,"")</f>
        <v/>
      </c>
      <c r="Z76" s="40" t="str">
        <f>IFERROR(#REF!/GAMSCopen!Y76,"")</f>
        <v/>
      </c>
      <c r="AA76" s="40" t="str">
        <f>IFERROR(#REF!/GAMSCopen!Z76,"")</f>
        <v/>
      </c>
      <c r="AB76" s="40" t="str">
        <f>IFERROR(#REF!/GAMSCopen!AA76,"")</f>
        <v/>
      </c>
      <c r="AC76" s="40" t="str">
        <f>IFERROR(#REF!/GAMSCopen!AB76,"")</f>
        <v/>
      </c>
      <c r="AD76" s="40" t="str">
        <f>IFERROR(#REF!/GAMSCopen!AC76,"")</f>
        <v/>
      </c>
      <c r="AE76" s="40" t="str">
        <f>IFERROR(#REF!/GAMSCopen!AD76,"")</f>
        <v/>
      </c>
      <c r="AF76" s="40" t="str">
        <f>IFERROR(#REF!/GAMSCopen!AE76,"")</f>
        <v/>
      </c>
      <c r="AG76" s="40" t="str">
        <f>IFERROR(#REF!/GAMSCopen!AF76,"")</f>
        <v/>
      </c>
      <c r="AH76" s="40" t="str">
        <f>IFERROR(#REF!/GAMSCopen!AG76,"")</f>
        <v/>
      </c>
      <c r="AI76" s="40" t="str">
        <f>IFERROR(#REF!/GAMSCopen!AH76,"")</f>
        <v/>
      </c>
      <c r="AJ76" s="40" t="str">
        <f>IFERROR(#REF!/GAMSCopen!AI76,"")</f>
        <v/>
      </c>
      <c r="AK76" s="40" t="str">
        <f>IFERROR(#REF!/GAMSCopen!AJ76,"")</f>
        <v/>
      </c>
      <c r="AL76" s="40" t="str">
        <f>IFERROR(#REF!/GAMSCopen!AK76,"")</f>
        <v/>
      </c>
      <c r="AM76" s="40" t="str">
        <f>IFERROR(#REF!/GAMSCopen!AL76,"")</f>
        <v/>
      </c>
      <c r="AN76" s="40" t="str">
        <f>IFERROR(#REF!/GAMSCopen!AM76,"")</f>
        <v/>
      </c>
      <c r="AO76" s="40" t="str">
        <f>IFERROR(#REF!/GAMSCopen!AN76,"")</f>
        <v/>
      </c>
      <c r="AP76" s="40" t="str">
        <f>IFERROR(#REF!/GAMSCopen!AO76,"")</f>
        <v/>
      </c>
      <c r="AQ76" s="40" t="str">
        <f>IFERROR(#REF!/GAMSCopen!AP76,"")</f>
        <v/>
      </c>
      <c r="AR76" s="40" t="str">
        <f>IFERROR(#REF!/GAMSCopen!AQ76,"")</f>
        <v/>
      </c>
      <c r="AS76" s="40" t="str">
        <f>IFERROR(#REF!/GAMSCopen!AR76,"")</f>
        <v/>
      </c>
      <c r="AT76" s="40" t="str">
        <f>IFERROR(#REF!/GAMSCopen!AS76,"")</f>
        <v/>
      </c>
      <c r="AU76" s="40" t="str">
        <f>IFERROR(#REF!/GAMSCopen!AT76,"")</f>
        <v/>
      </c>
      <c r="AV76" s="40" t="str">
        <f>IFERROR(#REF!/GAMSCopen!AU76,"")</f>
        <v/>
      </c>
      <c r="AW76" s="40" t="str">
        <f>IFERROR(#REF!/GAMSCopen!AV76,"")</f>
        <v/>
      </c>
      <c r="AX76" s="40" t="str">
        <f>IFERROR(#REF!/GAMSCopen!AW76,"")</f>
        <v/>
      </c>
      <c r="AY76" s="40" t="str">
        <f>IFERROR(#REF!/GAMSCopen!AX76,"")</f>
        <v/>
      </c>
      <c r="AZ76" s="40" t="str">
        <f>IFERROR(#REF!/GAMSCopen!AY76,"")</f>
        <v/>
      </c>
      <c r="BA76" s="40" t="str">
        <f>IFERROR(#REF!/GAMSCopen!AZ76,"")</f>
        <v/>
      </c>
      <c r="BB76" s="40" t="str">
        <f>IFERROR(#REF!/GAMSCopen!BA76,"")</f>
        <v/>
      </c>
      <c r="BC76" s="40" t="str">
        <f>IFERROR(#REF!/GAMSCopen!BB76,"")</f>
        <v/>
      </c>
      <c r="BD76" s="40" t="str">
        <f>IFERROR(#REF!/GAMSCopen!BC76,"")</f>
        <v/>
      </c>
      <c r="BE76" s="40" t="str">
        <f>IFERROR(#REF!/GAMSCopen!BD76,"")</f>
        <v/>
      </c>
      <c r="BF76" s="40" t="str">
        <f>IFERROR(#REF!/GAMSCopen!BE76,"")</f>
        <v/>
      </c>
      <c r="BG76" s="40" t="str">
        <f>IFERROR(#REF!/GAMSCopen!BF76,"")</f>
        <v/>
      </c>
      <c r="BH76" s="40" t="str">
        <f>IFERROR(#REF!/GAMSCopen!BG76,"")</f>
        <v/>
      </c>
      <c r="BI76" s="40" t="str">
        <f>IFERROR(#REF!/GAMSCopen!BH76,"")</f>
        <v/>
      </c>
      <c r="BJ76" s="40" t="str">
        <f>IFERROR(#REF!/GAMSCopen!BI76,"")</f>
        <v/>
      </c>
    </row>
    <row r="77" spans="1:62" x14ac:dyDescent="0.1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IFERROR(#REF!/GAMSCopen!B77,"")</f>
        <v/>
      </c>
      <c r="D77" s="40" t="str">
        <f>IFERROR(#REF!/GAMSCopen!C77,"")</f>
        <v/>
      </c>
      <c r="E77" s="40" t="str">
        <f>IFERROR(#REF!/GAMSCopen!D77,"")</f>
        <v/>
      </c>
      <c r="F77" s="40" t="str">
        <f>IFERROR(#REF!/GAMSCopen!E77,"")</f>
        <v/>
      </c>
      <c r="G77" s="40" t="str">
        <f>IFERROR(#REF!/GAMSCopen!F77,"")</f>
        <v/>
      </c>
      <c r="H77" s="40" t="str">
        <f>IFERROR(#REF!/GAMSCopen!G77,"")</f>
        <v/>
      </c>
      <c r="I77" s="40" t="str">
        <f>IFERROR(#REF!/GAMSCopen!H77,"")</f>
        <v/>
      </c>
      <c r="J77" s="40" t="str">
        <f>IFERROR(#REF!/GAMSCopen!I77,"")</f>
        <v/>
      </c>
      <c r="K77" s="40" t="str">
        <f>IFERROR(#REF!/GAMSCopen!J77,"")</f>
        <v/>
      </c>
      <c r="L77" s="40" t="str">
        <f>IFERROR(#REF!/GAMSCopen!K77,"")</f>
        <v/>
      </c>
      <c r="M77" s="40" t="str">
        <f>IFERROR(#REF!/GAMSCopen!L77,"")</f>
        <v/>
      </c>
      <c r="N77" s="40" t="str">
        <f>IFERROR(#REF!/GAMSCopen!M77,"")</f>
        <v/>
      </c>
      <c r="O77" s="40" t="str">
        <f>IFERROR(#REF!/GAMSCopen!N77,"")</f>
        <v/>
      </c>
      <c r="P77" s="40" t="str">
        <f>IFERROR(#REF!/GAMSCopen!O77,"")</f>
        <v/>
      </c>
      <c r="Q77" s="40" t="str">
        <f>IFERROR(#REF!/GAMSCopen!P77,"")</f>
        <v/>
      </c>
      <c r="R77" s="40" t="str">
        <f>IFERROR(#REF!/GAMSCopen!Q77,"")</f>
        <v/>
      </c>
      <c r="S77" s="40" t="str">
        <f>IFERROR(#REF!/GAMSCopen!R77,"")</f>
        <v/>
      </c>
      <c r="T77" s="40" t="str">
        <f>IFERROR(#REF!/GAMSCopen!S77,"")</f>
        <v/>
      </c>
      <c r="U77" s="40" t="str">
        <f>IFERROR(#REF!/GAMSCopen!T77,"")</f>
        <v/>
      </c>
      <c r="V77" s="40" t="str">
        <f>IFERROR(#REF!/GAMSCopen!U77,"")</f>
        <v/>
      </c>
      <c r="W77" s="40" t="str">
        <f>IFERROR(#REF!/GAMSCopen!V77,"")</f>
        <v/>
      </c>
      <c r="X77" s="40" t="str">
        <f>IFERROR(#REF!/GAMSCopen!W77,"")</f>
        <v/>
      </c>
      <c r="Y77" s="40" t="str">
        <f>IFERROR(#REF!/GAMSCopen!X77,"")</f>
        <v/>
      </c>
      <c r="Z77" s="40" t="str">
        <f>IFERROR(#REF!/GAMSCopen!Y77,"")</f>
        <v/>
      </c>
      <c r="AA77" s="40" t="str">
        <f>IFERROR(#REF!/GAMSCopen!Z77,"")</f>
        <v/>
      </c>
      <c r="AB77" s="40" t="str">
        <f>IFERROR(#REF!/GAMSCopen!AA77,"")</f>
        <v/>
      </c>
      <c r="AC77" s="40" t="str">
        <f>IFERROR(#REF!/GAMSCopen!AB77,"")</f>
        <v/>
      </c>
      <c r="AD77" s="40" t="str">
        <f>IFERROR(#REF!/GAMSCopen!AC77,"")</f>
        <v/>
      </c>
      <c r="AE77" s="40" t="str">
        <f>IFERROR(#REF!/GAMSCopen!AD77,"")</f>
        <v/>
      </c>
      <c r="AF77" s="40" t="str">
        <f>IFERROR(#REF!/GAMSCopen!AE77,"")</f>
        <v/>
      </c>
      <c r="AG77" s="40" t="str">
        <f>IFERROR(#REF!/GAMSCopen!AF77,"")</f>
        <v/>
      </c>
      <c r="AH77" s="40" t="str">
        <f>IFERROR(#REF!/GAMSCopen!AG77,"")</f>
        <v/>
      </c>
      <c r="AI77" s="40" t="str">
        <f>IFERROR(#REF!/GAMSCopen!AH77,"")</f>
        <v/>
      </c>
      <c r="AJ77" s="40" t="str">
        <f>IFERROR(#REF!/GAMSCopen!AI77,"")</f>
        <v/>
      </c>
      <c r="AK77" s="40" t="str">
        <f>IFERROR(#REF!/GAMSCopen!AJ77,"")</f>
        <v/>
      </c>
      <c r="AL77" s="40" t="str">
        <f>IFERROR(#REF!/GAMSCopen!AK77,"")</f>
        <v/>
      </c>
      <c r="AM77" s="40" t="str">
        <f>IFERROR(#REF!/GAMSCopen!AL77,"")</f>
        <v/>
      </c>
      <c r="AN77" s="40" t="str">
        <f>IFERROR(#REF!/GAMSCopen!AM77,"")</f>
        <v/>
      </c>
      <c r="AO77" s="40" t="str">
        <f>IFERROR(#REF!/GAMSCopen!AN77,"")</f>
        <v/>
      </c>
      <c r="AP77" s="40" t="str">
        <f>IFERROR(#REF!/GAMSCopen!AO77,"")</f>
        <v/>
      </c>
      <c r="AQ77" s="40" t="str">
        <f>IFERROR(#REF!/GAMSCopen!AP77,"")</f>
        <v/>
      </c>
      <c r="AR77" s="40" t="str">
        <f>IFERROR(#REF!/GAMSCopen!AQ77,"")</f>
        <v/>
      </c>
      <c r="AS77" s="40" t="str">
        <f>IFERROR(#REF!/GAMSCopen!AR77,"")</f>
        <v/>
      </c>
      <c r="AT77" s="40" t="str">
        <f>IFERROR(#REF!/GAMSCopen!AS77,"")</f>
        <v/>
      </c>
      <c r="AU77" s="40" t="str">
        <f>IFERROR(#REF!/GAMSCopen!AT77,"")</f>
        <v/>
      </c>
      <c r="AV77" s="40" t="str">
        <f>IFERROR(#REF!/GAMSCopen!AU77,"")</f>
        <v/>
      </c>
      <c r="AW77" s="40" t="str">
        <f>IFERROR(#REF!/GAMSCopen!AV77,"")</f>
        <v/>
      </c>
      <c r="AX77" s="40" t="str">
        <f>IFERROR(#REF!/GAMSCopen!AW77,"")</f>
        <v/>
      </c>
      <c r="AY77" s="40" t="str">
        <f>IFERROR(#REF!/GAMSCopen!AX77,"")</f>
        <v/>
      </c>
      <c r="AZ77" s="40" t="str">
        <f>IFERROR(#REF!/GAMSCopen!AY77,"")</f>
        <v/>
      </c>
      <c r="BA77" s="40" t="str">
        <f>IFERROR(#REF!/GAMSCopen!AZ77,"")</f>
        <v/>
      </c>
      <c r="BB77" s="40" t="str">
        <f>IFERROR(#REF!/GAMSCopen!BA77,"")</f>
        <v/>
      </c>
      <c r="BC77" s="40" t="str">
        <f>IFERROR(#REF!/GAMSCopen!BB77,"")</f>
        <v/>
      </c>
      <c r="BD77" s="40" t="str">
        <f>IFERROR(#REF!/GAMSCopen!BC77,"")</f>
        <v/>
      </c>
      <c r="BE77" s="40" t="str">
        <f>IFERROR(#REF!/GAMSCopen!BD77,"")</f>
        <v/>
      </c>
      <c r="BF77" s="40" t="str">
        <f>IFERROR(#REF!/GAMSCopen!BE77,"")</f>
        <v/>
      </c>
      <c r="BG77" s="40" t="str">
        <f>IFERROR(#REF!/GAMSCopen!BF77,"")</f>
        <v/>
      </c>
      <c r="BH77" s="40" t="str">
        <f>IFERROR(#REF!/GAMSCopen!BG77,"")</f>
        <v/>
      </c>
      <c r="BI77" s="40" t="str">
        <f>IFERROR(#REF!/GAMSCopen!BH77,"")</f>
        <v/>
      </c>
      <c r="BJ77" s="40" t="str">
        <f>IFERROR(#REF!/GAMSCopen!BI77,"")</f>
        <v/>
      </c>
    </row>
    <row r="78" spans="1:62" x14ac:dyDescent="0.15">
      <c r="A78" t="e">
        <f>#REF!</f>
        <v>#REF!</v>
      </c>
      <c r="B78" t="str">
        <f>GAMSbase!A78</f>
        <v>* CLIMATE MODEL PARAMETERS</v>
      </c>
      <c r="C78" s="40" t="str">
        <f>IFERROR(#REF!/GAMSCopen!B78,"")</f>
        <v/>
      </c>
      <c r="D78" s="40" t="str">
        <f>IFERROR(#REF!/GAMSCopen!C78,"")</f>
        <v/>
      </c>
      <c r="E78" s="40" t="str">
        <f>IFERROR(#REF!/GAMSCopen!D78,"")</f>
        <v/>
      </c>
      <c r="F78" s="40" t="str">
        <f>IFERROR(#REF!/GAMSCopen!E78,"")</f>
        <v/>
      </c>
      <c r="G78" s="40" t="str">
        <f>IFERROR(#REF!/GAMSCopen!F78,"")</f>
        <v/>
      </c>
      <c r="H78" s="40" t="str">
        <f>IFERROR(#REF!/GAMSCopen!G78,"")</f>
        <v/>
      </c>
      <c r="I78" s="40" t="str">
        <f>IFERROR(#REF!/GAMSCopen!H78,"")</f>
        <v/>
      </c>
      <c r="J78" s="40" t="str">
        <f>IFERROR(#REF!/GAMSCopen!I78,"")</f>
        <v/>
      </c>
      <c r="K78" s="40" t="str">
        <f>IFERROR(#REF!/GAMSCopen!J78,"")</f>
        <v/>
      </c>
      <c r="L78" s="40" t="str">
        <f>IFERROR(#REF!/GAMSCopen!K78,"")</f>
        <v/>
      </c>
      <c r="M78" s="40" t="str">
        <f>IFERROR(#REF!/GAMSCopen!L78,"")</f>
        <v/>
      </c>
      <c r="N78" s="40" t="str">
        <f>IFERROR(#REF!/GAMSCopen!M78,"")</f>
        <v/>
      </c>
      <c r="O78" s="40" t="str">
        <f>IFERROR(#REF!/GAMSCopen!N78,"")</f>
        <v/>
      </c>
      <c r="P78" s="40" t="str">
        <f>IFERROR(#REF!/GAMSCopen!O78,"")</f>
        <v/>
      </c>
      <c r="Q78" s="40" t="str">
        <f>IFERROR(#REF!/GAMSCopen!P78,"")</f>
        <v/>
      </c>
      <c r="R78" s="40" t="str">
        <f>IFERROR(#REF!/GAMSCopen!Q78,"")</f>
        <v/>
      </c>
      <c r="S78" s="40" t="str">
        <f>IFERROR(#REF!/GAMSCopen!R78,"")</f>
        <v/>
      </c>
      <c r="T78" s="40" t="str">
        <f>IFERROR(#REF!/GAMSCopen!S78,"")</f>
        <v/>
      </c>
      <c r="U78" s="40" t="str">
        <f>IFERROR(#REF!/GAMSCopen!T78,"")</f>
        <v/>
      </c>
      <c r="V78" s="40" t="str">
        <f>IFERROR(#REF!/GAMSCopen!U78,"")</f>
        <v/>
      </c>
      <c r="W78" s="40" t="str">
        <f>IFERROR(#REF!/GAMSCopen!V78,"")</f>
        <v/>
      </c>
      <c r="X78" s="40" t="str">
        <f>IFERROR(#REF!/GAMSCopen!W78,"")</f>
        <v/>
      </c>
      <c r="Y78" s="40" t="str">
        <f>IFERROR(#REF!/GAMSCopen!X78,"")</f>
        <v/>
      </c>
      <c r="Z78" s="40" t="str">
        <f>IFERROR(#REF!/GAMSCopen!Y78,"")</f>
        <v/>
      </c>
      <c r="AA78" s="40" t="str">
        <f>IFERROR(#REF!/GAMSCopen!Z78,"")</f>
        <v/>
      </c>
      <c r="AB78" s="40" t="str">
        <f>IFERROR(#REF!/GAMSCopen!AA78,"")</f>
        <v/>
      </c>
      <c r="AC78" s="40" t="str">
        <f>IFERROR(#REF!/GAMSCopen!AB78,"")</f>
        <v/>
      </c>
      <c r="AD78" s="40" t="str">
        <f>IFERROR(#REF!/GAMSCopen!AC78,"")</f>
        <v/>
      </c>
      <c r="AE78" s="40" t="str">
        <f>IFERROR(#REF!/GAMSCopen!AD78,"")</f>
        <v/>
      </c>
      <c r="AF78" s="40" t="str">
        <f>IFERROR(#REF!/GAMSCopen!AE78,"")</f>
        <v/>
      </c>
      <c r="AG78" s="40" t="str">
        <f>IFERROR(#REF!/GAMSCopen!AF78,"")</f>
        <v/>
      </c>
      <c r="AH78" s="40" t="str">
        <f>IFERROR(#REF!/GAMSCopen!AG78,"")</f>
        <v/>
      </c>
      <c r="AI78" s="40" t="str">
        <f>IFERROR(#REF!/GAMSCopen!AH78,"")</f>
        <v/>
      </c>
      <c r="AJ78" s="40" t="str">
        <f>IFERROR(#REF!/GAMSCopen!AI78,"")</f>
        <v/>
      </c>
      <c r="AK78" s="40" t="str">
        <f>IFERROR(#REF!/GAMSCopen!AJ78,"")</f>
        <v/>
      </c>
      <c r="AL78" s="40" t="str">
        <f>IFERROR(#REF!/GAMSCopen!AK78,"")</f>
        <v/>
      </c>
      <c r="AM78" s="40" t="str">
        <f>IFERROR(#REF!/GAMSCopen!AL78,"")</f>
        <v/>
      </c>
      <c r="AN78" s="40" t="str">
        <f>IFERROR(#REF!/GAMSCopen!AM78,"")</f>
        <v/>
      </c>
      <c r="AO78" s="40" t="str">
        <f>IFERROR(#REF!/GAMSCopen!AN78,"")</f>
        <v/>
      </c>
      <c r="AP78" s="40" t="str">
        <f>IFERROR(#REF!/GAMSCopen!AO78,"")</f>
        <v/>
      </c>
      <c r="AQ78" s="40" t="str">
        <f>IFERROR(#REF!/GAMSCopen!AP78,"")</f>
        <v/>
      </c>
      <c r="AR78" s="40" t="str">
        <f>IFERROR(#REF!/GAMSCopen!AQ78,"")</f>
        <v/>
      </c>
      <c r="AS78" s="40" t="str">
        <f>IFERROR(#REF!/GAMSCopen!AR78,"")</f>
        <v/>
      </c>
      <c r="AT78" s="40" t="str">
        <f>IFERROR(#REF!/GAMSCopen!AS78,"")</f>
        <v/>
      </c>
      <c r="AU78" s="40" t="str">
        <f>IFERROR(#REF!/GAMSCopen!AT78,"")</f>
        <v/>
      </c>
      <c r="AV78" s="40" t="str">
        <f>IFERROR(#REF!/GAMSCopen!AU78,"")</f>
        <v/>
      </c>
      <c r="AW78" s="40" t="str">
        <f>IFERROR(#REF!/GAMSCopen!AV78,"")</f>
        <v/>
      </c>
      <c r="AX78" s="40" t="str">
        <f>IFERROR(#REF!/GAMSCopen!AW78,"")</f>
        <v/>
      </c>
      <c r="AY78" s="40" t="str">
        <f>IFERROR(#REF!/GAMSCopen!AX78,"")</f>
        <v/>
      </c>
      <c r="AZ78" s="40" t="str">
        <f>IFERROR(#REF!/GAMSCopen!AY78,"")</f>
        <v/>
      </c>
      <c r="BA78" s="40" t="str">
        <f>IFERROR(#REF!/GAMSCopen!AZ78,"")</f>
        <v/>
      </c>
      <c r="BB78" s="40" t="str">
        <f>IFERROR(#REF!/GAMSCopen!BA78,"")</f>
        <v/>
      </c>
      <c r="BC78" s="40" t="str">
        <f>IFERROR(#REF!/GAMSCopen!BB78,"")</f>
        <v/>
      </c>
      <c r="BD78" s="40" t="str">
        <f>IFERROR(#REF!/GAMSCopen!BC78,"")</f>
        <v/>
      </c>
      <c r="BE78" s="40" t="str">
        <f>IFERROR(#REF!/GAMSCopen!BD78,"")</f>
        <v/>
      </c>
      <c r="BF78" s="40" t="str">
        <f>IFERROR(#REF!/GAMSCopen!BE78,"")</f>
        <v/>
      </c>
      <c r="BG78" s="40" t="str">
        <f>IFERROR(#REF!/GAMSCopen!BF78,"")</f>
        <v/>
      </c>
      <c r="BH78" s="40" t="str">
        <f>IFERROR(#REF!/GAMSCopen!BG78,"")</f>
        <v/>
      </c>
      <c r="BI78" s="40" t="str">
        <f>IFERROR(#REF!/GAMSCopen!BH78,"")</f>
        <v/>
      </c>
      <c r="BJ78" s="40" t="str">
        <f>IFERROR(#REF!/GAMSCopen!BI78,"")</f>
        <v/>
      </c>
    </row>
    <row r="79" spans="1:62" x14ac:dyDescent="0.1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IFERROR(#REF!/GAMSCopen!B79,"")</f>
        <v/>
      </c>
      <c r="D79" s="40" t="str">
        <f>IFERROR(#REF!/GAMSCopen!C79,"")</f>
        <v/>
      </c>
      <c r="E79" s="40" t="str">
        <f>IFERROR(#REF!/GAMSCopen!D79,"")</f>
        <v/>
      </c>
      <c r="F79" s="40" t="str">
        <f>IFERROR(#REF!/GAMSCopen!E79,"")</f>
        <v/>
      </c>
      <c r="G79" s="40" t="str">
        <f>IFERROR(#REF!/GAMSCopen!F79,"")</f>
        <v/>
      </c>
      <c r="H79" s="40" t="str">
        <f>IFERROR(#REF!/GAMSCopen!G79,"")</f>
        <v/>
      </c>
      <c r="I79" s="40" t="str">
        <f>IFERROR(#REF!/GAMSCopen!H79,"")</f>
        <v/>
      </c>
      <c r="J79" s="40" t="str">
        <f>IFERROR(#REF!/GAMSCopen!I79,"")</f>
        <v/>
      </c>
      <c r="K79" s="40" t="str">
        <f>IFERROR(#REF!/GAMSCopen!J79,"")</f>
        <v/>
      </c>
      <c r="L79" s="40" t="str">
        <f>IFERROR(#REF!/GAMSCopen!K79,"")</f>
        <v/>
      </c>
      <c r="M79" s="40" t="str">
        <f>IFERROR(#REF!/GAMSCopen!L79,"")</f>
        <v/>
      </c>
      <c r="N79" s="40" t="str">
        <f>IFERROR(#REF!/GAMSCopen!M79,"")</f>
        <v/>
      </c>
      <c r="O79" s="40" t="str">
        <f>IFERROR(#REF!/GAMSCopen!N79,"")</f>
        <v/>
      </c>
      <c r="P79" s="40" t="str">
        <f>IFERROR(#REF!/GAMSCopen!O79,"")</f>
        <v/>
      </c>
      <c r="Q79" s="40" t="str">
        <f>IFERROR(#REF!/GAMSCopen!P79,"")</f>
        <v/>
      </c>
      <c r="R79" s="40" t="str">
        <f>IFERROR(#REF!/GAMSCopen!Q79,"")</f>
        <v/>
      </c>
      <c r="S79" s="40" t="str">
        <f>IFERROR(#REF!/GAMSCopen!R79,"")</f>
        <v/>
      </c>
      <c r="T79" s="40" t="str">
        <f>IFERROR(#REF!/GAMSCopen!S79,"")</f>
        <v/>
      </c>
      <c r="U79" s="40" t="str">
        <f>IFERROR(#REF!/GAMSCopen!T79,"")</f>
        <v/>
      </c>
      <c r="V79" s="40" t="str">
        <f>IFERROR(#REF!/GAMSCopen!U79,"")</f>
        <v/>
      </c>
      <c r="W79" s="40" t="str">
        <f>IFERROR(#REF!/GAMSCopen!V79,"")</f>
        <v/>
      </c>
      <c r="X79" s="40" t="str">
        <f>IFERROR(#REF!/GAMSCopen!W79,"")</f>
        <v/>
      </c>
      <c r="Y79" s="40" t="str">
        <f>IFERROR(#REF!/GAMSCopen!X79,"")</f>
        <v/>
      </c>
      <c r="Z79" s="40" t="str">
        <f>IFERROR(#REF!/GAMSCopen!Y79,"")</f>
        <v/>
      </c>
      <c r="AA79" s="40" t="str">
        <f>IFERROR(#REF!/GAMSCopen!Z79,"")</f>
        <v/>
      </c>
      <c r="AB79" s="40" t="str">
        <f>IFERROR(#REF!/GAMSCopen!AA79,"")</f>
        <v/>
      </c>
      <c r="AC79" s="40" t="str">
        <f>IFERROR(#REF!/GAMSCopen!AB79,"")</f>
        <v/>
      </c>
      <c r="AD79" s="40" t="str">
        <f>IFERROR(#REF!/GAMSCopen!AC79,"")</f>
        <v/>
      </c>
      <c r="AE79" s="40" t="str">
        <f>IFERROR(#REF!/GAMSCopen!AD79,"")</f>
        <v/>
      </c>
      <c r="AF79" s="40" t="str">
        <f>IFERROR(#REF!/GAMSCopen!AE79,"")</f>
        <v/>
      </c>
      <c r="AG79" s="40" t="str">
        <f>IFERROR(#REF!/GAMSCopen!AF79,"")</f>
        <v/>
      </c>
      <c r="AH79" s="40" t="str">
        <f>IFERROR(#REF!/GAMSCopen!AG79,"")</f>
        <v/>
      </c>
      <c r="AI79" s="40" t="str">
        <f>IFERROR(#REF!/GAMSCopen!AH79,"")</f>
        <v/>
      </c>
      <c r="AJ79" s="40" t="str">
        <f>IFERROR(#REF!/GAMSCopen!AI79,"")</f>
        <v/>
      </c>
      <c r="AK79" s="40" t="str">
        <f>IFERROR(#REF!/GAMSCopen!AJ79,"")</f>
        <v/>
      </c>
      <c r="AL79" s="40" t="str">
        <f>IFERROR(#REF!/GAMSCopen!AK79,"")</f>
        <v/>
      </c>
      <c r="AM79" s="40" t="str">
        <f>IFERROR(#REF!/GAMSCopen!AL79,"")</f>
        <v/>
      </c>
      <c r="AN79" s="40" t="str">
        <f>IFERROR(#REF!/GAMSCopen!AM79,"")</f>
        <v/>
      </c>
      <c r="AO79" s="40" t="str">
        <f>IFERROR(#REF!/GAMSCopen!AN79,"")</f>
        <v/>
      </c>
      <c r="AP79" s="40" t="str">
        <f>IFERROR(#REF!/GAMSCopen!AO79,"")</f>
        <v/>
      </c>
      <c r="AQ79" s="40" t="str">
        <f>IFERROR(#REF!/GAMSCopen!AP79,"")</f>
        <v/>
      </c>
      <c r="AR79" s="40" t="str">
        <f>IFERROR(#REF!/GAMSCopen!AQ79,"")</f>
        <v/>
      </c>
      <c r="AS79" s="40" t="str">
        <f>IFERROR(#REF!/GAMSCopen!AR79,"")</f>
        <v/>
      </c>
      <c r="AT79" s="40" t="str">
        <f>IFERROR(#REF!/GAMSCopen!AS79,"")</f>
        <v/>
      </c>
      <c r="AU79" s="40" t="str">
        <f>IFERROR(#REF!/GAMSCopen!AT79,"")</f>
        <v/>
      </c>
      <c r="AV79" s="40" t="str">
        <f>IFERROR(#REF!/GAMSCopen!AU79,"")</f>
        <v/>
      </c>
      <c r="AW79" s="40" t="str">
        <f>IFERROR(#REF!/GAMSCopen!AV79,"")</f>
        <v/>
      </c>
      <c r="AX79" s="40" t="str">
        <f>IFERROR(#REF!/GAMSCopen!AW79,"")</f>
        <v/>
      </c>
      <c r="AY79" s="40" t="str">
        <f>IFERROR(#REF!/GAMSCopen!AX79,"")</f>
        <v/>
      </c>
      <c r="AZ79" s="40" t="str">
        <f>IFERROR(#REF!/GAMSCopen!AY79,"")</f>
        <v/>
      </c>
      <c r="BA79" s="40" t="str">
        <f>IFERROR(#REF!/GAMSCopen!AZ79,"")</f>
        <v/>
      </c>
      <c r="BB79" s="40" t="str">
        <f>IFERROR(#REF!/GAMSCopen!BA79,"")</f>
        <v/>
      </c>
      <c r="BC79" s="40" t="str">
        <f>IFERROR(#REF!/GAMSCopen!BB79,"")</f>
        <v/>
      </c>
      <c r="BD79" s="40" t="str">
        <f>IFERROR(#REF!/GAMSCopen!BC79,"")</f>
        <v/>
      </c>
      <c r="BE79" s="40" t="str">
        <f>IFERROR(#REF!/GAMSCopen!BD79,"")</f>
        <v/>
      </c>
      <c r="BF79" s="40" t="str">
        <f>IFERROR(#REF!/GAMSCopen!BE79,"")</f>
        <v/>
      </c>
      <c r="BG79" s="40" t="str">
        <f>IFERROR(#REF!/GAMSCopen!BF79,"")</f>
        <v/>
      </c>
      <c r="BH79" s="40" t="str">
        <f>IFERROR(#REF!/GAMSCopen!BG79,"")</f>
        <v/>
      </c>
      <c r="BI79" s="40" t="str">
        <f>IFERROR(#REF!/GAMSCopen!BH79,"")</f>
        <v/>
      </c>
      <c r="BJ79" s="40" t="str">
        <f>IFERROR(#REF!/GAMSCopen!BI79,"")</f>
        <v/>
      </c>
    </row>
    <row r="80" spans="1:62" x14ac:dyDescent="0.15">
      <c r="A80" t="e">
        <f>#REF!</f>
        <v>#REF!</v>
      </c>
      <c r="B80" t="str">
        <f>GAMSbase!A80</f>
        <v>Forcings at CO2 doubling (Watts per Meter 2)</v>
      </c>
      <c r="C80" s="40" t="str">
        <f>IFERROR(#REF!/GAMSCopen!B80,"")</f>
        <v/>
      </c>
      <c r="D80" s="40" t="str">
        <f>IFERROR(#REF!/GAMSCopen!C80,"")</f>
        <v/>
      </c>
      <c r="E80" s="40" t="str">
        <f>IFERROR(#REF!/GAMSCopen!D80,"")</f>
        <v/>
      </c>
      <c r="F80" s="40" t="str">
        <f>IFERROR(#REF!/GAMSCopen!E80,"")</f>
        <v/>
      </c>
      <c r="G80" s="40" t="str">
        <f>IFERROR(#REF!/GAMSCopen!F80,"")</f>
        <v/>
      </c>
      <c r="H80" s="40" t="str">
        <f>IFERROR(#REF!/GAMSCopen!G80,"")</f>
        <v/>
      </c>
      <c r="I80" s="40" t="str">
        <f>IFERROR(#REF!/GAMSCopen!H80,"")</f>
        <v/>
      </c>
      <c r="J80" s="40" t="str">
        <f>IFERROR(#REF!/GAMSCopen!I80,"")</f>
        <v/>
      </c>
      <c r="K80" s="40" t="str">
        <f>IFERROR(#REF!/GAMSCopen!J80,"")</f>
        <v/>
      </c>
      <c r="L80" s="40" t="str">
        <f>IFERROR(#REF!/GAMSCopen!K80,"")</f>
        <v/>
      </c>
      <c r="M80" s="40" t="str">
        <f>IFERROR(#REF!/GAMSCopen!L80,"")</f>
        <v/>
      </c>
      <c r="N80" s="40" t="str">
        <f>IFERROR(#REF!/GAMSCopen!M80,"")</f>
        <v/>
      </c>
      <c r="O80" s="40" t="str">
        <f>IFERROR(#REF!/GAMSCopen!N80,"")</f>
        <v/>
      </c>
      <c r="P80" s="40" t="str">
        <f>IFERROR(#REF!/GAMSCopen!O80,"")</f>
        <v/>
      </c>
      <c r="Q80" s="40" t="str">
        <f>IFERROR(#REF!/GAMSCopen!P80,"")</f>
        <v/>
      </c>
      <c r="R80" s="40" t="str">
        <f>IFERROR(#REF!/GAMSCopen!Q80,"")</f>
        <v/>
      </c>
      <c r="S80" s="40" t="str">
        <f>IFERROR(#REF!/GAMSCopen!R80,"")</f>
        <v/>
      </c>
      <c r="T80" s="40" t="str">
        <f>IFERROR(#REF!/GAMSCopen!S80,"")</f>
        <v/>
      </c>
      <c r="U80" s="40" t="str">
        <f>IFERROR(#REF!/GAMSCopen!T80,"")</f>
        <v/>
      </c>
      <c r="V80" s="40" t="str">
        <f>IFERROR(#REF!/GAMSCopen!U80,"")</f>
        <v/>
      </c>
      <c r="W80" s="40" t="str">
        <f>IFERROR(#REF!/GAMSCopen!V80,"")</f>
        <v/>
      </c>
      <c r="X80" s="40" t="str">
        <f>IFERROR(#REF!/GAMSCopen!W80,"")</f>
        <v/>
      </c>
      <c r="Y80" s="40" t="str">
        <f>IFERROR(#REF!/GAMSCopen!X80,"")</f>
        <v/>
      </c>
      <c r="Z80" s="40" t="str">
        <f>IFERROR(#REF!/GAMSCopen!Y80,"")</f>
        <v/>
      </c>
      <c r="AA80" s="40" t="str">
        <f>IFERROR(#REF!/GAMSCopen!Z80,"")</f>
        <v/>
      </c>
      <c r="AB80" s="40" t="str">
        <f>IFERROR(#REF!/GAMSCopen!AA80,"")</f>
        <v/>
      </c>
      <c r="AC80" s="40" t="str">
        <f>IFERROR(#REF!/GAMSCopen!AB80,"")</f>
        <v/>
      </c>
      <c r="AD80" s="40" t="str">
        <f>IFERROR(#REF!/GAMSCopen!AC80,"")</f>
        <v/>
      </c>
      <c r="AE80" s="40" t="str">
        <f>IFERROR(#REF!/GAMSCopen!AD80,"")</f>
        <v/>
      </c>
      <c r="AF80" s="40" t="str">
        <f>IFERROR(#REF!/GAMSCopen!AE80,"")</f>
        <v/>
      </c>
      <c r="AG80" s="40" t="str">
        <f>IFERROR(#REF!/GAMSCopen!AF80,"")</f>
        <v/>
      </c>
      <c r="AH80" s="40" t="str">
        <f>IFERROR(#REF!/GAMSCopen!AG80,"")</f>
        <v/>
      </c>
      <c r="AI80" s="40" t="str">
        <f>IFERROR(#REF!/GAMSCopen!AH80,"")</f>
        <v/>
      </c>
      <c r="AJ80" s="40" t="str">
        <f>IFERROR(#REF!/GAMSCopen!AI80,"")</f>
        <v/>
      </c>
      <c r="AK80" s="40" t="str">
        <f>IFERROR(#REF!/GAMSCopen!AJ80,"")</f>
        <v/>
      </c>
      <c r="AL80" s="40" t="str">
        <f>IFERROR(#REF!/GAMSCopen!AK80,"")</f>
        <v/>
      </c>
      <c r="AM80" s="40" t="str">
        <f>IFERROR(#REF!/GAMSCopen!AL80,"")</f>
        <v/>
      </c>
      <c r="AN80" s="40" t="str">
        <f>IFERROR(#REF!/GAMSCopen!AM80,"")</f>
        <v/>
      </c>
      <c r="AO80" s="40" t="str">
        <f>IFERROR(#REF!/GAMSCopen!AN80,"")</f>
        <v/>
      </c>
      <c r="AP80" s="40" t="str">
        <f>IFERROR(#REF!/GAMSCopen!AO80,"")</f>
        <v/>
      </c>
      <c r="AQ80" s="40" t="str">
        <f>IFERROR(#REF!/GAMSCopen!AP80,"")</f>
        <v/>
      </c>
      <c r="AR80" s="40" t="str">
        <f>IFERROR(#REF!/GAMSCopen!AQ80,"")</f>
        <v/>
      </c>
      <c r="AS80" s="40" t="str">
        <f>IFERROR(#REF!/GAMSCopen!AR80,"")</f>
        <v/>
      </c>
      <c r="AT80" s="40" t="str">
        <f>IFERROR(#REF!/GAMSCopen!AS80,"")</f>
        <v/>
      </c>
      <c r="AU80" s="40" t="str">
        <f>IFERROR(#REF!/GAMSCopen!AT80,"")</f>
        <v/>
      </c>
      <c r="AV80" s="40" t="str">
        <f>IFERROR(#REF!/GAMSCopen!AU80,"")</f>
        <v/>
      </c>
      <c r="AW80" s="40" t="str">
        <f>IFERROR(#REF!/GAMSCopen!AV80,"")</f>
        <v/>
      </c>
      <c r="AX80" s="40" t="str">
        <f>IFERROR(#REF!/GAMSCopen!AW80,"")</f>
        <v/>
      </c>
      <c r="AY80" s="40" t="str">
        <f>IFERROR(#REF!/GAMSCopen!AX80,"")</f>
        <v/>
      </c>
      <c r="AZ80" s="40" t="str">
        <f>IFERROR(#REF!/GAMSCopen!AY80,"")</f>
        <v/>
      </c>
      <c r="BA80" s="40" t="str">
        <f>IFERROR(#REF!/GAMSCopen!AZ80,"")</f>
        <v/>
      </c>
      <c r="BB80" s="40" t="str">
        <f>IFERROR(#REF!/GAMSCopen!BA80,"")</f>
        <v/>
      </c>
      <c r="BC80" s="40" t="str">
        <f>IFERROR(#REF!/GAMSCopen!BB80,"")</f>
        <v/>
      </c>
      <c r="BD80" s="40" t="str">
        <f>IFERROR(#REF!/GAMSCopen!BC80,"")</f>
        <v/>
      </c>
      <c r="BE80" s="40" t="str">
        <f>IFERROR(#REF!/GAMSCopen!BD80,"")</f>
        <v/>
      </c>
      <c r="BF80" s="40" t="str">
        <f>IFERROR(#REF!/GAMSCopen!BE80,"")</f>
        <v/>
      </c>
      <c r="BG80" s="40" t="str">
        <f>IFERROR(#REF!/GAMSCopen!BF80,"")</f>
        <v/>
      </c>
      <c r="BH80" s="40" t="str">
        <f>IFERROR(#REF!/GAMSCopen!BG80,"")</f>
        <v/>
      </c>
      <c r="BI80" s="40" t="str">
        <f>IFERROR(#REF!/GAMSCopen!BH80,"")</f>
        <v/>
      </c>
      <c r="BJ80" s="40" t="str">
        <f>IFERROR(#REF!/GAMSCopen!BI80,"")</f>
        <v/>
      </c>
    </row>
    <row r="81" spans="1:62" x14ac:dyDescent="0.15">
      <c r="A81" t="e">
        <f>#REF!</f>
        <v>#REF!</v>
      </c>
      <c r="B81" t="str">
        <f>GAMSbase!A81</f>
        <v>* CLIMATE MODULE TRANSITION PARAMETERS</v>
      </c>
      <c r="C81" s="40" t="str">
        <f>IFERROR(#REF!/GAMSCopen!B81,"")</f>
        <v/>
      </c>
      <c r="D81" s="40" t="str">
        <f>IFERROR(#REF!/GAMSCopen!C81,"")</f>
        <v/>
      </c>
      <c r="E81" s="40" t="str">
        <f>IFERROR(#REF!/GAMSCopen!D81,"")</f>
        <v/>
      </c>
      <c r="F81" s="40" t="str">
        <f>IFERROR(#REF!/GAMSCopen!E81,"")</f>
        <v/>
      </c>
      <c r="G81" s="40" t="str">
        <f>IFERROR(#REF!/GAMSCopen!F81,"")</f>
        <v/>
      </c>
      <c r="H81" s="40" t="str">
        <f>IFERROR(#REF!/GAMSCopen!G81,"")</f>
        <v/>
      </c>
      <c r="I81" s="40" t="str">
        <f>IFERROR(#REF!/GAMSCopen!H81,"")</f>
        <v/>
      </c>
      <c r="J81" s="40" t="str">
        <f>IFERROR(#REF!/GAMSCopen!I81,"")</f>
        <v/>
      </c>
      <c r="K81" s="40" t="str">
        <f>IFERROR(#REF!/GAMSCopen!J81,"")</f>
        <v/>
      </c>
      <c r="L81" s="40" t="str">
        <f>IFERROR(#REF!/GAMSCopen!K81,"")</f>
        <v/>
      </c>
      <c r="M81" s="40" t="str">
        <f>IFERROR(#REF!/GAMSCopen!L81,"")</f>
        <v/>
      </c>
      <c r="N81" s="40" t="str">
        <f>IFERROR(#REF!/GAMSCopen!M81,"")</f>
        <v/>
      </c>
      <c r="O81" s="40" t="str">
        <f>IFERROR(#REF!/GAMSCopen!N81,"")</f>
        <v/>
      </c>
      <c r="P81" s="40" t="str">
        <f>IFERROR(#REF!/GAMSCopen!O81,"")</f>
        <v/>
      </c>
      <c r="Q81" s="40" t="str">
        <f>IFERROR(#REF!/GAMSCopen!P81,"")</f>
        <v/>
      </c>
      <c r="R81" s="40" t="str">
        <f>IFERROR(#REF!/GAMSCopen!Q81,"")</f>
        <v/>
      </c>
      <c r="S81" s="40" t="str">
        <f>IFERROR(#REF!/GAMSCopen!R81,"")</f>
        <v/>
      </c>
      <c r="T81" s="40" t="str">
        <f>IFERROR(#REF!/GAMSCopen!S81,"")</f>
        <v/>
      </c>
      <c r="U81" s="40" t="str">
        <f>IFERROR(#REF!/GAMSCopen!T81,"")</f>
        <v/>
      </c>
      <c r="V81" s="40" t="str">
        <f>IFERROR(#REF!/GAMSCopen!U81,"")</f>
        <v/>
      </c>
      <c r="W81" s="40" t="str">
        <f>IFERROR(#REF!/GAMSCopen!V81,"")</f>
        <v/>
      </c>
      <c r="X81" s="40" t="str">
        <f>IFERROR(#REF!/GAMSCopen!W81,"")</f>
        <v/>
      </c>
      <c r="Y81" s="40" t="str">
        <f>IFERROR(#REF!/GAMSCopen!X81,"")</f>
        <v/>
      </c>
      <c r="Z81" s="40" t="str">
        <f>IFERROR(#REF!/GAMSCopen!Y81,"")</f>
        <v/>
      </c>
      <c r="AA81" s="40" t="str">
        <f>IFERROR(#REF!/GAMSCopen!Z81,"")</f>
        <v/>
      </c>
      <c r="AB81" s="40" t="str">
        <f>IFERROR(#REF!/GAMSCopen!AA81,"")</f>
        <v/>
      </c>
      <c r="AC81" s="40" t="str">
        <f>IFERROR(#REF!/GAMSCopen!AB81,"")</f>
        <v/>
      </c>
      <c r="AD81" s="40" t="str">
        <f>IFERROR(#REF!/GAMSCopen!AC81,"")</f>
        <v/>
      </c>
      <c r="AE81" s="40" t="str">
        <f>IFERROR(#REF!/GAMSCopen!AD81,"")</f>
        <v/>
      </c>
      <c r="AF81" s="40" t="str">
        <f>IFERROR(#REF!/GAMSCopen!AE81,"")</f>
        <v/>
      </c>
      <c r="AG81" s="40" t="str">
        <f>IFERROR(#REF!/GAMSCopen!AF81,"")</f>
        <v/>
      </c>
      <c r="AH81" s="40" t="str">
        <f>IFERROR(#REF!/GAMSCopen!AG81,"")</f>
        <v/>
      </c>
      <c r="AI81" s="40" t="str">
        <f>IFERROR(#REF!/GAMSCopen!AH81,"")</f>
        <v/>
      </c>
      <c r="AJ81" s="40" t="str">
        <f>IFERROR(#REF!/GAMSCopen!AI81,"")</f>
        <v/>
      </c>
      <c r="AK81" s="40" t="str">
        <f>IFERROR(#REF!/GAMSCopen!AJ81,"")</f>
        <v/>
      </c>
      <c r="AL81" s="40" t="str">
        <f>IFERROR(#REF!/GAMSCopen!AK81,"")</f>
        <v/>
      </c>
      <c r="AM81" s="40" t="str">
        <f>IFERROR(#REF!/GAMSCopen!AL81,"")</f>
        <v/>
      </c>
      <c r="AN81" s="40" t="str">
        <f>IFERROR(#REF!/GAMSCopen!AM81,"")</f>
        <v/>
      </c>
      <c r="AO81" s="40" t="str">
        <f>IFERROR(#REF!/GAMSCopen!AN81,"")</f>
        <v/>
      </c>
      <c r="AP81" s="40" t="str">
        <f>IFERROR(#REF!/GAMSCopen!AO81,"")</f>
        <v/>
      </c>
      <c r="AQ81" s="40" t="str">
        <f>IFERROR(#REF!/GAMSCopen!AP81,"")</f>
        <v/>
      </c>
      <c r="AR81" s="40" t="str">
        <f>IFERROR(#REF!/GAMSCopen!AQ81,"")</f>
        <v/>
      </c>
      <c r="AS81" s="40" t="str">
        <f>IFERROR(#REF!/GAMSCopen!AR81,"")</f>
        <v/>
      </c>
      <c r="AT81" s="40" t="str">
        <f>IFERROR(#REF!/GAMSCopen!AS81,"")</f>
        <v/>
      </c>
      <c r="AU81" s="40" t="str">
        <f>IFERROR(#REF!/GAMSCopen!AT81,"")</f>
        <v/>
      </c>
      <c r="AV81" s="40" t="str">
        <f>IFERROR(#REF!/GAMSCopen!AU81,"")</f>
        <v/>
      </c>
      <c r="AW81" s="40" t="str">
        <f>IFERROR(#REF!/GAMSCopen!AV81,"")</f>
        <v/>
      </c>
      <c r="AX81" s="40" t="str">
        <f>IFERROR(#REF!/GAMSCopen!AW81,"")</f>
        <v/>
      </c>
      <c r="AY81" s="40" t="str">
        <f>IFERROR(#REF!/GAMSCopen!AX81,"")</f>
        <v/>
      </c>
      <c r="AZ81" s="40" t="str">
        <f>IFERROR(#REF!/GAMSCopen!AY81,"")</f>
        <v/>
      </c>
      <c r="BA81" s="40" t="str">
        <f>IFERROR(#REF!/GAMSCopen!AZ81,"")</f>
        <v/>
      </c>
      <c r="BB81" s="40" t="str">
        <f>IFERROR(#REF!/GAMSCopen!BA81,"")</f>
        <v/>
      </c>
      <c r="BC81" s="40" t="str">
        <f>IFERROR(#REF!/GAMSCopen!BB81,"")</f>
        <v/>
      </c>
      <c r="BD81" s="40" t="str">
        <f>IFERROR(#REF!/GAMSCopen!BC81,"")</f>
        <v/>
      </c>
      <c r="BE81" s="40" t="str">
        <f>IFERROR(#REF!/GAMSCopen!BD81,"")</f>
        <v/>
      </c>
      <c r="BF81" s="40" t="str">
        <f>IFERROR(#REF!/GAMSCopen!BE81,"")</f>
        <v/>
      </c>
      <c r="BG81" s="40" t="str">
        <f>IFERROR(#REF!/GAMSCopen!BF81,"")</f>
        <v/>
      </c>
      <c r="BH81" s="40" t="str">
        <f>IFERROR(#REF!/GAMSCopen!BG81,"")</f>
        <v/>
      </c>
      <c r="BI81" s="40" t="str">
        <f>IFERROR(#REF!/GAMSCopen!BH81,"")</f>
        <v/>
      </c>
      <c r="BJ81" s="40" t="str">
        <f>IFERROR(#REF!/GAMSCopen!BI81,"")</f>
        <v/>
      </c>
    </row>
    <row r="82" spans="1:62" x14ac:dyDescent="0.1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IFERROR(#REF!/GAMSCopen!B82,"")</f>
        <v/>
      </c>
      <c r="D82" s="40" t="str">
        <f>IFERROR(#REF!/GAMSCopen!C82,"")</f>
        <v/>
      </c>
      <c r="E82" s="40" t="str">
        <f>IFERROR(#REF!/GAMSCopen!D82,"")</f>
        <v/>
      </c>
      <c r="F82" s="40" t="str">
        <f>IFERROR(#REF!/GAMSCopen!E82,"")</f>
        <v/>
      </c>
      <c r="G82" s="40" t="str">
        <f>IFERROR(#REF!/GAMSCopen!F82,"")</f>
        <v/>
      </c>
      <c r="H82" s="40" t="str">
        <f>IFERROR(#REF!/GAMSCopen!G82,"")</f>
        <v/>
      </c>
      <c r="I82" s="40" t="str">
        <f>IFERROR(#REF!/GAMSCopen!H82,"")</f>
        <v/>
      </c>
      <c r="J82" s="40" t="str">
        <f>IFERROR(#REF!/GAMSCopen!I82,"")</f>
        <v/>
      </c>
      <c r="K82" s="40" t="str">
        <f>IFERROR(#REF!/GAMSCopen!J82,"")</f>
        <v/>
      </c>
      <c r="L82" s="40" t="str">
        <f>IFERROR(#REF!/GAMSCopen!K82,"")</f>
        <v/>
      </c>
      <c r="M82" s="40" t="str">
        <f>IFERROR(#REF!/GAMSCopen!L82,"")</f>
        <v/>
      </c>
      <c r="N82" s="40" t="str">
        <f>IFERROR(#REF!/GAMSCopen!M82,"")</f>
        <v/>
      </c>
      <c r="O82" s="40" t="str">
        <f>IFERROR(#REF!/GAMSCopen!N82,"")</f>
        <v/>
      </c>
      <c r="P82" s="40" t="str">
        <f>IFERROR(#REF!/GAMSCopen!O82,"")</f>
        <v/>
      </c>
      <c r="Q82" s="40" t="str">
        <f>IFERROR(#REF!/GAMSCopen!P82,"")</f>
        <v/>
      </c>
      <c r="R82" s="40" t="str">
        <f>IFERROR(#REF!/GAMSCopen!Q82,"")</f>
        <v/>
      </c>
      <c r="S82" s="40" t="str">
        <f>IFERROR(#REF!/GAMSCopen!R82,"")</f>
        <v/>
      </c>
      <c r="T82" s="40" t="str">
        <f>IFERROR(#REF!/GAMSCopen!S82,"")</f>
        <v/>
      </c>
      <c r="U82" s="40" t="str">
        <f>IFERROR(#REF!/GAMSCopen!T82,"")</f>
        <v/>
      </c>
      <c r="V82" s="40" t="str">
        <f>IFERROR(#REF!/GAMSCopen!U82,"")</f>
        <v/>
      </c>
      <c r="W82" s="40" t="str">
        <f>IFERROR(#REF!/GAMSCopen!V82,"")</f>
        <v/>
      </c>
      <c r="X82" s="40" t="str">
        <f>IFERROR(#REF!/GAMSCopen!W82,"")</f>
        <v/>
      </c>
      <c r="Y82" s="40" t="str">
        <f>IFERROR(#REF!/GAMSCopen!X82,"")</f>
        <v/>
      </c>
      <c r="Z82" s="40" t="str">
        <f>IFERROR(#REF!/GAMSCopen!Y82,"")</f>
        <v/>
      </c>
      <c r="AA82" s="40" t="str">
        <f>IFERROR(#REF!/GAMSCopen!Z82,"")</f>
        <v/>
      </c>
      <c r="AB82" s="40" t="str">
        <f>IFERROR(#REF!/GAMSCopen!AA82,"")</f>
        <v/>
      </c>
      <c r="AC82" s="40" t="str">
        <f>IFERROR(#REF!/GAMSCopen!AB82,"")</f>
        <v/>
      </c>
      <c r="AD82" s="40" t="str">
        <f>IFERROR(#REF!/GAMSCopen!AC82,"")</f>
        <v/>
      </c>
      <c r="AE82" s="40" t="str">
        <f>IFERROR(#REF!/GAMSCopen!AD82,"")</f>
        <v/>
      </c>
      <c r="AF82" s="40" t="str">
        <f>IFERROR(#REF!/GAMSCopen!AE82,"")</f>
        <v/>
      </c>
      <c r="AG82" s="40" t="str">
        <f>IFERROR(#REF!/GAMSCopen!AF82,"")</f>
        <v/>
      </c>
      <c r="AH82" s="40" t="str">
        <f>IFERROR(#REF!/GAMSCopen!AG82,"")</f>
        <v/>
      </c>
      <c r="AI82" s="40" t="str">
        <f>IFERROR(#REF!/GAMSCopen!AH82,"")</f>
        <v/>
      </c>
      <c r="AJ82" s="40" t="str">
        <f>IFERROR(#REF!/GAMSCopen!AI82,"")</f>
        <v/>
      </c>
      <c r="AK82" s="40" t="str">
        <f>IFERROR(#REF!/GAMSCopen!AJ82,"")</f>
        <v/>
      </c>
      <c r="AL82" s="40" t="str">
        <f>IFERROR(#REF!/GAMSCopen!AK82,"")</f>
        <v/>
      </c>
      <c r="AM82" s="40" t="str">
        <f>IFERROR(#REF!/GAMSCopen!AL82,"")</f>
        <v/>
      </c>
      <c r="AN82" s="40" t="str">
        <f>IFERROR(#REF!/GAMSCopen!AM82,"")</f>
        <v/>
      </c>
      <c r="AO82" s="40" t="str">
        <f>IFERROR(#REF!/GAMSCopen!AN82,"")</f>
        <v/>
      </c>
      <c r="AP82" s="40" t="str">
        <f>IFERROR(#REF!/GAMSCopen!AO82,"")</f>
        <v/>
      </c>
      <c r="AQ82" s="40" t="str">
        <f>IFERROR(#REF!/GAMSCopen!AP82,"")</f>
        <v/>
      </c>
      <c r="AR82" s="40" t="str">
        <f>IFERROR(#REF!/GAMSCopen!AQ82,"")</f>
        <v/>
      </c>
      <c r="AS82" s="40" t="str">
        <f>IFERROR(#REF!/GAMSCopen!AR82,"")</f>
        <v/>
      </c>
      <c r="AT82" s="40" t="str">
        <f>IFERROR(#REF!/GAMSCopen!AS82,"")</f>
        <v/>
      </c>
      <c r="AU82" s="40" t="str">
        <f>IFERROR(#REF!/GAMSCopen!AT82,"")</f>
        <v/>
      </c>
      <c r="AV82" s="40" t="str">
        <f>IFERROR(#REF!/GAMSCopen!AU82,"")</f>
        <v/>
      </c>
      <c r="AW82" s="40" t="str">
        <f>IFERROR(#REF!/GAMSCopen!AV82,"")</f>
        <v/>
      </c>
      <c r="AX82" s="40" t="str">
        <f>IFERROR(#REF!/GAMSCopen!AW82,"")</f>
        <v/>
      </c>
      <c r="AY82" s="40" t="str">
        <f>IFERROR(#REF!/GAMSCopen!AX82,"")</f>
        <v/>
      </c>
      <c r="AZ82" s="40" t="str">
        <f>IFERROR(#REF!/GAMSCopen!AY82,"")</f>
        <v/>
      </c>
      <c r="BA82" s="40" t="str">
        <f>IFERROR(#REF!/GAMSCopen!AZ82,"")</f>
        <v/>
      </c>
      <c r="BB82" s="40" t="str">
        <f>IFERROR(#REF!/GAMSCopen!BA82,"")</f>
        <v/>
      </c>
      <c r="BC82" s="40" t="str">
        <f>IFERROR(#REF!/GAMSCopen!BB82,"")</f>
        <v/>
      </c>
      <c r="BD82" s="40" t="str">
        <f>IFERROR(#REF!/GAMSCopen!BC82,"")</f>
        <v/>
      </c>
      <c r="BE82" s="40" t="str">
        <f>IFERROR(#REF!/GAMSCopen!BD82,"")</f>
        <v/>
      </c>
      <c r="BF82" s="40" t="str">
        <f>IFERROR(#REF!/GAMSCopen!BE82,"")</f>
        <v/>
      </c>
      <c r="BG82" s="40" t="str">
        <f>IFERROR(#REF!/GAMSCopen!BF82,"")</f>
        <v/>
      </c>
      <c r="BH82" s="40" t="str">
        <f>IFERROR(#REF!/GAMSCopen!BG82,"")</f>
        <v/>
      </c>
      <c r="BI82" s="40" t="str">
        <f>IFERROR(#REF!/GAMSCopen!BH82,"")</f>
        <v/>
      </c>
      <c r="BJ82" s="40" t="str">
        <f>IFERROR(#REF!/GAMSCopen!BI82,"")</f>
        <v/>
      </c>
    </row>
    <row r="83" spans="1:62" x14ac:dyDescent="0.15">
      <c r="A83" t="e">
        <f>#REF!</f>
        <v>#REF!</v>
      </c>
      <c r="B83" t="str">
        <f>GAMSbase!A83</f>
        <v>Coefficient of Heat Loss from Atmosphere to Oceans</v>
      </c>
      <c r="C83" s="40" t="str">
        <f>IFERROR(#REF!/GAMSCopen!B83,"")</f>
        <v/>
      </c>
      <c r="D83" s="40" t="str">
        <f>IFERROR(#REF!/GAMSCopen!C83,"")</f>
        <v/>
      </c>
      <c r="E83" s="40" t="str">
        <f>IFERROR(#REF!/GAMSCopen!D83,"")</f>
        <v/>
      </c>
      <c r="F83" s="40" t="str">
        <f>IFERROR(#REF!/GAMSCopen!E83,"")</f>
        <v/>
      </c>
      <c r="G83" s="40" t="str">
        <f>IFERROR(#REF!/GAMSCopen!F83,"")</f>
        <v/>
      </c>
      <c r="H83" s="40" t="str">
        <f>IFERROR(#REF!/GAMSCopen!G83,"")</f>
        <v/>
      </c>
      <c r="I83" s="40" t="str">
        <f>IFERROR(#REF!/GAMSCopen!H83,"")</f>
        <v/>
      </c>
      <c r="J83" s="40" t="str">
        <f>IFERROR(#REF!/GAMSCopen!I83,"")</f>
        <v/>
      </c>
      <c r="K83" s="40" t="str">
        <f>IFERROR(#REF!/GAMSCopen!J83,"")</f>
        <v/>
      </c>
      <c r="L83" s="40" t="str">
        <f>IFERROR(#REF!/GAMSCopen!K83,"")</f>
        <v/>
      </c>
      <c r="M83" s="40" t="str">
        <f>IFERROR(#REF!/GAMSCopen!L83,"")</f>
        <v/>
      </c>
      <c r="N83" s="40" t="str">
        <f>IFERROR(#REF!/GAMSCopen!M83,"")</f>
        <v/>
      </c>
      <c r="O83" s="40" t="str">
        <f>IFERROR(#REF!/GAMSCopen!N83,"")</f>
        <v/>
      </c>
      <c r="P83" s="40" t="str">
        <f>IFERROR(#REF!/GAMSCopen!O83,"")</f>
        <v/>
      </c>
      <c r="Q83" s="40" t="str">
        <f>IFERROR(#REF!/GAMSCopen!P83,"")</f>
        <v/>
      </c>
      <c r="R83" s="40" t="str">
        <f>IFERROR(#REF!/GAMSCopen!Q83,"")</f>
        <v/>
      </c>
      <c r="S83" s="40" t="str">
        <f>IFERROR(#REF!/GAMSCopen!R83,"")</f>
        <v/>
      </c>
      <c r="T83" s="40" t="str">
        <f>IFERROR(#REF!/GAMSCopen!S83,"")</f>
        <v/>
      </c>
      <c r="U83" s="40" t="str">
        <f>IFERROR(#REF!/GAMSCopen!T83,"")</f>
        <v/>
      </c>
      <c r="V83" s="40" t="str">
        <f>IFERROR(#REF!/GAMSCopen!U83,"")</f>
        <v/>
      </c>
      <c r="W83" s="40" t="str">
        <f>IFERROR(#REF!/GAMSCopen!V83,"")</f>
        <v/>
      </c>
      <c r="X83" s="40" t="str">
        <f>IFERROR(#REF!/GAMSCopen!W83,"")</f>
        <v/>
      </c>
      <c r="Y83" s="40" t="str">
        <f>IFERROR(#REF!/GAMSCopen!X83,"")</f>
        <v/>
      </c>
      <c r="Z83" s="40" t="str">
        <f>IFERROR(#REF!/GAMSCopen!Y83,"")</f>
        <v/>
      </c>
      <c r="AA83" s="40" t="str">
        <f>IFERROR(#REF!/GAMSCopen!Z83,"")</f>
        <v/>
      </c>
      <c r="AB83" s="40" t="str">
        <f>IFERROR(#REF!/GAMSCopen!AA83,"")</f>
        <v/>
      </c>
      <c r="AC83" s="40" t="str">
        <f>IFERROR(#REF!/GAMSCopen!AB83,"")</f>
        <v/>
      </c>
      <c r="AD83" s="40" t="str">
        <f>IFERROR(#REF!/GAMSCopen!AC83,"")</f>
        <v/>
      </c>
      <c r="AE83" s="40" t="str">
        <f>IFERROR(#REF!/GAMSCopen!AD83,"")</f>
        <v/>
      </c>
      <c r="AF83" s="40" t="str">
        <f>IFERROR(#REF!/GAMSCopen!AE83,"")</f>
        <v/>
      </c>
      <c r="AG83" s="40" t="str">
        <f>IFERROR(#REF!/GAMSCopen!AF83,"")</f>
        <v/>
      </c>
      <c r="AH83" s="40" t="str">
        <f>IFERROR(#REF!/GAMSCopen!AG83,"")</f>
        <v/>
      </c>
      <c r="AI83" s="40" t="str">
        <f>IFERROR(#REF!/GAMSCopen!AH83,"")</f>
        <v/>
      </c>
      <c r="AJ83" s="40" t="str">
        <f>IFERROR(#REF!/GAMSCopen!AI83,"")</f>
        <v/>
      </c>
      <c r="AK83" s="40" t="str">
        <f>IFERROR(#REF!/GAMSCopen!AJ83,"")</f>
        <v/>
      </c>
      <c r="AL83" s="40" t="str">
        <f>IFERROR(#REF!/GAMSCopen!AK83,"")</f>
        <v/>
      </c>
      <c r="AM83" s="40" t="str">
        <f>IFERROR(#REF!/GAMSCopen!AL83,"")</f>
        <v/>
      </c>
      <c r="AN83" s="40" t="str">
        <f>IFERROR(#REF!/GAMSCopen!AM83,"")</f>
        <v/>
      </c>
      <c r="AO83" s="40" t="str">
        <f>IFERROR(#REF!/GAMSCopen!AN83,"")</f>
        <v/>
      </c>
      <c r="AP83" s="40" t="str">
        <f>IFERROR(#REF!/GAMSCopen!AO83,"")</f>
        <v/>
      </c>
      <c r="AQ83" s="40" t="str">
        <f>IFERROR(#REF!/GAMSCopen!AP83,"")</f>
        <v/>
      </c>
      <c r="AR83" s="40" t="str">
        <f>IFERROR(#REF!/GAMSCopen!AQ83,"")</f>
        <v/>
      </c>
      <c r="AS83" s="40" t="str">
        <f>IFERROR(#REF!/GAMSCopen!AR83,"")</f>
        <v/>
      </c>
      <c r="AT83" s="40" t="str">
        <f>IFERROR(#REF!/GAMSCopen!AS83,"")</f>
        <v/>
      </c>
      <c r="AU83" s="40" t="str">
        <f>IFERROR(#REF!/GAMSCopen!AT83,"")</f>
        <v/>
      </c>
      <c r="AV83" s="40" t="str">
        <f>IFERROR(#REF!/GAMSCopen!AU83,"")</f>
        <v/>
      </c>
      <c r="AW83" s="40" t="str">
        <f>IFERROR(#REF!/GAMSCopen!AV83,"")</f>
        <v/>
      </c>
      <c r="AX83" s="40" t="str">
        <f>IFERROR(#REF!/GAMSCopen!AW83,"")</f>
        <v/>
      </c>
      <c r="AY83" s="40" t="str">
        <f>IFERROR(#REF!/GAMSCopen!AX83,"")</f>
        <v/>
      </c>
      <c r="AZ83" s="40" t="str">
        <f>IFERROR(#REF!/GAMSCopen!AY83,"")</f>
        <v/>
      </c>
      <c r="BA83" s="40" t="str">
        <f>IFERROR(#REF!/GAMSCopen!AZ83,"")</f>
        <v/>
      </c>
      <c r="BB83" s="40" t="str">
        <f>IFERROR(#REF!/GAMSCopen!BA83,"")</f>
        <v/>
      </c>
      <c r="BC83" s="40" t="str">
        <f>IFERROR(#REF!/GAMSCopen!BB83,"")</f>
        <v/>
      </c>
      <c r="BD83" s="40" t="str">
        <f>IFERROR(#REF!/GAMSCopen!BC83,"")</f>
        <v/>
      </c>
      <c r="BE83" s="40" t="str">
        <f>IFERROR(#REF!/GAMSCopen!BD83,"")</f>
        <v/>
      </c>
      <c r="BF83" s="40" t="str">
        <f>IFERROR(#REF!/GAMSCopen!BE83,"")</f>
        <v/>
      </c>
      <c r="BG83" s="40" t="str">
        <f>IFERROR(#REF!/GAMSCopen!BF83,"")</f>
        <v/>
      </c>
      <c r="BH83" s="40" t="str">
        <f>IFERROR(#REF!/GAMSCopen!BG83,"")</f>
        <v/>
      </c>
      <c r="BI83" s="40" t="str">
        <f>IFERROR(#REF!/GAMSCopen!BH83,"")</f>
        <v/>
      </c>
      <c r="BJ83" s="40" t="str">
        <f>IFERROR(#REF!/GAMSCopen!BI83,"")</f>
        <v/>
      </c>
    </row>
    <row r="84" spans="1:62" x14ac:dyDescent="0.15">
      <c r="A84" t="e">
        <f>#REF!</f>
        <v>#REF!</v>
      </c>
      <c r="B84" t="str">
        <f>GAMSbase!A84</f>
        <v>Coefficient of Heat Gain by Deep Oceans</v>
      </c>
      <c r="C84" s="40" t="str">
        <f>IFERROR(#REF!/GAMSCopen!B84,"")</f>
        <v/>
      </c>
      <c r="D84" s="40" t="str">
        <f>IFERROR(#REF!/GAMSCopen!C84,"")</f>
        <v/>
      </c>
      <c r="E84" s="40" t="str">
        <f>IFERROR(#REF!/GAMSCopen!D84,"")</f>
        <v/>
      </c>
      <c r="F84" s="40" t="str">
        <f>IFERROR(#REF!/GAMSCopen!E84,"")</f>
        <v/>
      </c>
      <c r="G84" s="40" t="str">
        <f>IFERROR(#REF!/GAMSCopen!F84,"")</f>
        <v/>
      </c>
      <c r="H84" s="40" t="str">
        <f>IFERROR(#REF!/GAMSCopen!G84,"")</f>
        <v/>
      </c>
      <c r="I84" s="40" t="str">
        <f>IFERROR(#REF!/GAMSCopen!H84,"")</f>
        <v/>
      </c>
      <c r="J84" s="40" t="str">
        <f>IFERROR(#REF!/GAMSCopen!I84,"")</f>
        <v/>
      </c>
      <c r="K84" s="40" t="str">
        <f>IFERROR(#REF!/GAMSCopen!J84,"")</f>
        <v/>
      </c>
      <c r="L84" s="40" t="str">
        <f>IFERROR(#REF!/GAMSCopen!K84,"")</f>
        <v/>
      </c>
      <c r="M84" s="40" t="str">
        <f>IFERROR(#REF!/GAMSCopen!L84,"")</f>
        <v/>
      </c>
      <c r="N84" s="40" t="str">
        <f>IFERROR(#REF!/GAMSCopen!M84,"")</f>
        <v/>
      </c>
      <c r="O84" s="40" t="str">
        <f>IFERROR(#REF!/GAMSCopen!N84,"")</f>
        <v/>
      </c>
      <c r="P84" s="40" t="str">
        <f>IFERROR(#REF!/GAMSCopen!O84,"")</f>
        <v/>
      </c>
      <c r="Q84" s="40" t="str">
        <f>IFERROR(#REF!/GAMSCopen!P84,"")</f>
        <v/>
      </c>
      <c r="R84" s="40" t="str">
        <f>IFERROR(#REF!/GAMSCopen!Q84,"")</f>
        <v/>
      </c>
      <c r="S84" s="40" t="str">
        <f>IFERROR(#REF!/GAMSCopen!R84,"")</f>
        <v/>
      </c>
      <c r="T84" s="40" t="str">
        <f>IFERROR(#REF!/GAMSCopen!S84,"")</f>
        <v/>
      </c>
      <c r="U84" s="40" t="str">
        <f>IFERROR(#REF!/GAMSCopen!T84,"")</f>
        <v/>
      </c>
      <c r="V84" s="40" t="str">
        <f>IFERROR(#REF!/GAMSCopen!U84,"")</f>
        <v/>
      </c>
      <c r="W84" s="40" t="str">
        <f>IFERROR(#REF!/GAMSCopen!V84,"")</f>
        <v/>
      </c>
      <c r="X84" s="40" t="str">
        <f>IFERROR(#REF!/GAMSCopen!W84,"")</f>
        <v/>
      </c>
      <c r="Y84" s="40" t="str">
        <f>IFERROR(#REF!/GAMSCopen!X84,"")</f>
        <v/>
      </c>
      <c r="Z84" s="40" t="str">
        <f>IFERROR(#REF!/GAMSCopen!Y84,"")</f>
        <v/>
      </c>
      <c r="AA84" s="40" t="str">
        <f>IFERROR(#REF!/GAMSCopen!Z84,"")</f>
        <v/>
      </c>
      <c r="AB84" s="40" t="str">
        <f>IFERROR(#REF!/GAMSCopen!AA84,"")</f>
        <v/>
      </c>
      <c r="AC84" s="40" t="str">
        <f>IFERROR(#REF!/GAMSCopen!AB84,"")</f>
        <v/>
      </c>
      <c r="AD84" s="40" t="str">
        <f>IFERROR(#REF!/GAMSCopen!AC84,"")</f>
        <v/>
      </c>
      <c r="AE84" s="40" t="str">
        <f>IFERROR(#REF!/GAMSCopen!AD84,"")</f>
        <v/>
      </c>
      <c r="AF84" s="40" t="str">
        <f>IFERROR(#REF!/GAMSCopen!AE84,"")</f>
        <v/>
      </c>
      <c r="AG84" s="40" t="str">
        <f>IFERROR(#REF!/GAMSCopen!AF84,"")</f>
        <v/>
      </c>
      <c r="AH84" s="40" t="str">
        <f>IFERROR(#REF!/GAMSCopen!AG84,"")</f>
        <v/>
      </c>
      <c r="AI84" s="40" t="str">
        <f>IFERROR(#REF!/GAMSCopen!AH84,"")</f>
        <v/>
      </c>
      <c r="AJ84" s="40" t="str">
        <f>IFERROR(#REF!/GAMSCopen!AI84,"")</f>
        <v/>
      </c>
      <c r="AK84" s="40" t="str">
        <f>IFERROR(#REF!/GAMSCopen!AJ84,"")</f>
        <v/>
      </c>
      <c r="AL84" s="40" t="str">
        <f>IFERROR(#REF!/GAMSCopen!AK84,"")</f>
        <v/>
      </c>
      <c r="AM84" s="40" t="str">
        <f>IFERROR(#REF!/GAMSCopen!AL84,"")</f>
        <v/>
      </c>
      <c r="AN84" s="40" t="str">
        <f>IFERROR(#REF!/GAMSCopen!AM84,"")</f>
        <v/>
      </c>
      <c r="AO84" s="40" t="str">
        <f>IFERROR(#REF!/GAMSCopen!AN84,"")</f>
        <v/>
      </c>
      <c r="AP84" s="40" t="str">
        <f>IFERROR(#REF!/GAMSCopen!AO84,"")</f>
        <v/>
      </c>
      <c r="AQ84" s="40" t="str">
        <f>IFERROR(#REF!/GAMSCopen!AP84,"")</f>
        <v/>
      </c>
      <c r="AR84" s="40" t="str">
        <f>IFERROR(#REF!/GAMSCopen!AQ84,"")</f>
        <v/>
      </c>
      <c r="AS84" s="40" t="str">
        <f>IFERROR(#REF!/GAMSCopen!AR84,"")</f>
        <v/>
      </c>
      <c r="AT84" s="40" t="str">
        <f>IFERROR(#REF!/GAMSCopen!AS84,"")</f>
        <v/>
      </c>
      <c r="AU84" s="40" t="str">
        <f>IFERROR(#REF!/GAMSCopen!AT84,"")</f>
        <v/>
      </c>
      <c r="AV84" s="40" t="str">
        <f>IFERROR(#REF!/GAMSCopen!AU84,"")</f>
        <v/>
      </c>
      <c r="AW84" s="40" t="str">
        <f>IFERROR(#REF!/GAMSCopen!AV84,"")</f>
        <v/>
      </c>
      <c r="AX84" s="40" t="str">
        <f>IFERROR(#REF!/GAMSCopen!AW84,"")</f>
        <v/>
      </c>
      <c r="AY84" s="40" t="str">
        <f>IFERROR(#REF!/GAMSCopen!AX84,"")</f>
        <v/>
      </c>
      <c r="AZ84" s="40" t="str">
        <f>IFERROR(#REF!/GAMSCopen!AY84,"")</f>
        <v/>
      </c>
      <c r="BA84" s="40" t="str">
        <f>IFERROR(#REF!/GAMSCopen!AZ84,"")</f>
        <v/>
      </c>
      <c r="BB84" s="40" t="str">
        <f>IFERROR(#REF!/GAMSCopen!BA84,"")</f>
        <v/>
      </c>
      <c r="BC84" s="40" t="str">
        <f>IFERROR(#REF!/GAMSCopen!BB84,"")</f>
        <v/>
      </c>
      <c r="BD84" s="40" t="str">
        <f>IFERROR(#REF!/GAMSCopen!BC84,"")</f>
        <v/>
      </c>
      <c r="BE84" s="40" t="str">
        <f>IFERROR(#REF!/GAMSCopen!BD84,"")</f>
        <v/>
      </c>
      <c r="BF84" s="40" t="str">
        <f>IFERROR(#REF!/GAMSCopen!BE84,"")</f>
        <v/>
      </c>
      <c r="BG84" s="40" t="str">
        <f>IFERROR(#REF!/GAMSCopen!BF84,"")</f>
        <v/>
      </c>
      <c r="BH84" s="40" t="str">
        <f>IFERROR(#REF!/GAMSCopen!BG84,"")</f>
        <v/>
      </c>
      <c r="BI84" s="40" t="str">
        <f>IFERROR(#REF!/GAMSCopen!BH84,"")</f>
        <v/>
      </c>
      <c r="BJ84" s="40" t="str">
        <f>IFERROR(#REF!/GAMSCopen!BI84,"")</f>
        <v/>
      </c>
    </row>
    <row r="85" spans="1:62" x14ac:dyDescent="0.15">
      <c r="A85" t="e">
        <f>#REF!</f>
        <v>#REF!</v>
      </c>
      <c r="B85" t="str">
        <f>GAMSbase!A85</f>
        <v>** Global Environmental Variables</v>
      </c>
      <c r="C85" s="40" t="str">
        <f>IFERROR(#REF!/GAMSCopen!B85,"")</f>
        <v/>
      </c>
      <c r="D85" s="40" t="str">
        <f>IFERROR(#REF!/GAMSCopen!C85,"")</f>
        <v/>
      </c>
      <c r="E85" s="40" t="str">
        <f>IFERROR(#REF!/GAMSCopen!D85,"")</f>
        <v/>
      </c>
      <c r="F85" s="40" t="str">
        <f>IFERROR(#REF!/GAMSCopen!E85,"")</f>
        <v/>
      </c>
      <c r="G85" s="40" t="str">
        <f>IFERROR(#REF!/GAMSCopen!F85,"")</f>
        <v/>
      </c>
      <c r="H85" s="40" t="str">
        <f>IFERROR(#REF!/GAMSCopen!G85,"")</f>
        <v/>
      </c>
      <c r="I85" s="40" t="str">
        <f>IFERROR(#REF!/GAMSCopen!H85,"")</f>
        <v/>
      </c>
      <c r="J85" s="40" t="str">
        <f>IFERROR(#REF!/GAMSCopen!I85,"")</f>
        <v/>
      </c>
      <c r="K85" s="40" t="str">
        <f>IFERROR(#REF!/GAMSCopen!J85,"")</f>
        <v/>
      </c>
      <c r="L85" s="40" t="str">
        <f>IFERROR(#REF!/GAMSCopen!K85,"")</f>
        <v/>
      </c>
      <c r="M85" s="40" t="str">
        <f>IFERROR(#REF!/GAMSCopen!L85,"")</f>
        <v/>
      </c>
      <c r="N85" s="40" t="str">
        <f>IFERROR(#REF!/GAMSCopen!M85,"")</f>
        <v/>
      </c>
      <c r="O85" s="40" t="str">
        <f>IFERROR(#REF!/GAMSCopen!N85,"")</f>
        <v/>
      </c>
      <c r="P85" s="40" t="str">
        <f>IFERROR(#REF!/GAMSCopen!O85,"")</f>
        <v/>
      </c>
      <c r="Q85" s="40" t="str">
        <f>IFERROR(#REF!/GAMSCopen!P85,"")</f>
        <v/>
      </c>
      <c r="R85" s="40" t="str">
        <f>IFERROR(#REF!/GAMSCopen!Q85,"")</f>
        <v/>
      </c>
      <c r="S85" s="40" t="str">
        <f>IFERROR(#REF!/GAMSCopen!R85,"")</f>
        <v/>
      </c>
      <c r="T85" s="40" t="str">
        <f>IFERROR(#REF!/GAMSCopen!S85,"")</f>
        <v/>
      </c>
      <c r="U85" s="40" t="str">
        <f>IFERROR(#REF!/GAMSCopen!T85,"")</f>
        <v/>
      </c>
      <c r="V85" s="40" t="str">
        <f>IFERROR(#REF!/GAMSCopen!U85,"")</f>
        <v/>
      </c>
      <c r="W85" s="40" t="str">
        <f>IFERROR(#REF!/GAMSCopen!V85,"")</f>
        <v/>
      </c>
      <c r="X85" s="40" t="str">
        <f>IFERROR(#REF!/GAMSCopen!W85,"")</f>
        <v/>
      </c>
      <c r="Y85" s="40" t="str">
        <f>IFERROR(#REF!/GAMSCopen!X85,"")</f>
        <v/>
      </c>
      <c r="Z85" s="40" t="str">
        <f>IFERROR(#REF!/GAMSCopen!Y85,"")</f>
        <v/>
      </c>
      <c r="AA85" s="40" t="str">
        <f>IFERROR(#REF!/GAMSCopen!Z85,"")</f>
        <v/>
      </c>
      <c r="AB85" s="40" t="str">
        <f>IFERROR(#REF!/GAMSCopen!AA85,"")</f>
        <v/>
      </c>
      <c r="AC85" s="40" t="str">
        <f>IFERROR(#REF!/GAMSCopen!AB85,"")</f>
        <v/>
      </c>
      <c r="AD85" s="40" t="str">
        <f>IFERROR(#REF!/GAMSCopen!AC85,"")</f>
        <v/>
      </c>
      <c r="AE85" s="40" t="str">
        <f>IFERROR(#REF!/GAMSCopen!AD85,"")</f>
        <v/>
      </c>
      <c r="AF85" s="40" t="str">
        <f>IFERROR(#REF!/GAMSCopen!AE85,"")</f>
        <v/>
      </c>
      <c r="AG85" s="40" t="str">
        <f>IFERROR(#REF!/GAMSCopen!AF85,"")</f>
        <v/>
      </c>
      <c r="AH85" s="40" t="str">
        <f>IFERROR(#REF!/GAMSCopen!AG85,"")</f>
        <v/>
      </c>
      <c r="AI85" s="40" t="str">
        <f>IFERROR(#REF!/GAMSCopen!AH85,"")</f>
        <v/>
      </c>
      <c r="AJ85" s="40" t="str">
        <f>IFERROR(#REF!/GAMSCopen!AI85,"")</f>
        <v/>
      </c>
      <c r="AK85" s="40" t="str">
        <f>IFERROR(#REF!/GAMSCopen!AJ85,"")</f>
        <v/>
      </c>
      <c r="AL85" s="40" t="str">
        <f>IFERROR(#REF!/GAMSCopen!AK85,"")</f>
        <v/>
      </c>
      <c r="AM85" s="40" t="str">
        <f>IFERROR(#REF!/GAMSCopen!AL85,"")</f>
        <v/>
      </c>
      <c r="AN85" s="40" t="str">
        <f>IFERROR(#REF!/GAMSCopen!AM85,"")</f>
        <v/>
      </c>
      <c r="AO85" s="40" t="str">
        <f>IFERROR(#REF!/GAMSCopen!AN85,"")</f>
        <v/>
      </c>
      <c r="AP85" s="40" t="str">
        <f>IFERROR(#REF!/GAMSCopen!AO85,"")</f>
        <v/>
      </c>
      <c r="AQ85" s="40" t="str">
        <f>IFERROR(#REF!/GAMSCopen!AP85,"")</f>
        <v/>
      </c>
      <c r="AR85" s="40" t="str">
        <f>IFERROR(#REF!/GAMSCopen!AQ85,"")</f>
        <v/>
      </c>
      <c r="AS85" s="40" t="str">
        <f>IFERROR(#REF!/GAMSCopen!AR85,"")</f>
        <v/>
      </c>
      <c r="AT85" s="40" t="str">
        <f>IFERROR(#REF!/GAMSCopen!AS85,"")</f>
        <v/>
      </c>
      <c r="AU85" s="40" t="str">
        <f>IFERROR(#REF!/GAMSCopen!AT85,"")</f>
        <v/>
      </c>
      <c r="AV85" s="40" t="str">
        <f>IFERROR(#REF!/GAMSCopen!AU85,"")</f>
        <v/>
      </c>
      <c r="AW85" s="40" t="str">
        <f>IFERROR(#REF!/GAMSCopen!AV85,"")</f>
        <v/>
      </c>
      <c r="AX85" s="40" t="str">
        <f>IFERROR(#REF!/GAMSCopen!AW85,"")</f>
        <v/>
      </c>
      <c r="AY85" s="40" t="str">
        <f>IFERROR(#REF!/GAMSCopen!AX85,"")</f>
        <v/>
      </c>
      <c r="AZ85" s="40" t="str">
        <f>IFERROR(#REF!/GAMSCopen!AY85,"")</f>
        <v/>
      </c>
      <c r="BA85" s="40" t="str">
        <f>IFERROR(#REF!/GAMSCopen!AZ85,"")</f>
        <v/>
      </c>
      <c r="BB85" s="40" t="str">
        <f>IFERROR(#REF!/GAMSCopen!BA85,"")</f>
        <v/>
      </c>
      <c r="BC85" s="40" t="str">
        <f>IFERROR(#REF!/GAMSCopen!BB85,"")</f>
        <v/>
      </c>
      <c r="BD85" s="40" t="str">
        <f>IFERROR(#REF!/GAMSCopen!BC85,"")</f>
        <v/>
      </c>
      <c r="BE85" s="40" t="str">
        <f>IFERROR(#REF!/GAMSCopen!BD85,"")</f>
        <v/>
      </c>
      <c r="BF85" s="40" t="str">
        <f>IFERROR(#REF!/GAMSCopen!BE85,"")</f>
        <v/>
      </c>
      <c r="BG85" s="40" t="str">
        <f>IFERROR(#REF!/GAMSCopen!BF85,"")</f>
        <v/>
      </c>
      <c r="BH85" s="40" t="str">
        <f>IFERROR(#REF!/GAMSCopen!BG85,"")</f>
        <v/>
      </c>
      <c r="BI85" s="40" t="str">
        <f>IFERROR(#REF!/GAMSCopen!BH85,"")</f>
        <v/>
      </c>
      <c r="BJ85" s="40" t="str">
        <f>IFERROR(#REF!/GAMSCopen!BI85,"")</f>
        <v/>
      </c>
    </row>
    <row r="86" spans="1:62" x14ac:dyDescent="0.15">
      <c r="A86" t="e">
        <f>#REF!</f>
        <v>#REF!</v>
      </c>
      <c r="B86" t="str">
        <f>GAMSbase!A86</f>
        <v>* CARBON CYCLE</v>
      </c>
      <c r="C86" s="40" t="str">
        <f>IFERROR(#REF!/GAMSCopen!B86,"")</f>
        <v/>
      </c>
      <c r="D86" s="40" t="str">
        <f>IFERROR(#REF!/GAMSCopen!C86,"")</f>
        <v/>
      </c>
      <c r="E86" s="40" t="str">
        <f>IFERROR(#REF!/GAMSCopen!D86,"")</f>
        <v/>
      </c>
      <c r="F86" s="40" t="str">
        <f>IFERROR(#REF!/GAMSCopen!E86,"")</f>
        <v/>
      </c>
      <c r="G86" s="40" t="str">
        <f>IFERROR(#REF!/GAMSCopen!F86,"")</f>
        <v/>
      </c>
      <c r="H86" s="40" t="str">
        <f>IFERROR(#REF!/GAMSCopen!G86,"")</f>
        <v/>
      </c>
      <c r="I86" s="40" t="str">
        <f>IFERROR(#REF!/GAMSCopen!H86,"")</f>
        <v/>
      </c>
      <c r="J86" s="40" t="str">
        <f>IFERROR(#REF!/GAMSCopen!I86,"")</f>
        <v/>
      </c>
      <c r="K86" s="40" t="str">
        <f>IFERROR(#REF!/GAMSCopen!J86,"")</f>
        <v/>
      </c>
      <c r="L86" s="40" t="str">
        <f>IFERROR(#REF!/GAMSCopen!K86,"")</f>
        <v/>
      </c>
      <c r="M86" s="40" t="str">
        <f>IFERROR(#REF!/GAMSCopen!L86,"")</f>
        <v/>
      </c>
      <c r="N86" s="40" t="str">
        <f>IFERROR(#REF!/GAMSCopen!M86,"")</f>
        <v/>
      </c>
      <c r="O86" s="40" t="str">
        <f>IFERROR(#REF!/GAMSCopen!N86,"")</f>
        <v/>
      </c>
      <c r="P86" s="40" t="str">
        <f>IFERROR(#REF!/GAMSCopen!O86,"")</f>
        <v/>
      </c>
      <c r="Q86" s="40" t="str">
        <f>IFERROR(#REF!/GAMSCopen!P86,"")</f>
        <v/>
      </c>
      <c r="R86" s="40" t="str">
        <f>IFERROR(#REF!/GAMSCopen!Q86,"")</f>
        <v/>
      </c>
      <c r="S86" s="40" t="str">
        <f>IFERROR(#REF!/GAMSCopen!R86,"")</f>
        <v/>
      </c>
      <c r="T86" s="40" t="str">
        <f>IFERROR(#REF!/GAMSCopen!S86,"")</f>
        <v/>
      </c>
      <c r="U86" s="40" t="str">
        <f>IFERROR(#REF!/GAMSCopen!T86,"")</f>
        <v/>
      </c>
      <c r="V86" s="40" t="str">
        <f>IFERROR(#REF!/GAMSCopen!U86,"")</f>
        <v/>
      </c>
      <c r="W86" s="40" t="str">
        <f>IFERROR(#REF!/GAMSCopen!V86,"")</f>
        <v/>
      </c>
      <c r="X86" s="40" t="str">
        <f>IFERROR(#REF!/GAMSCopen!W86,"")</f>
        <v/>
      </c>
      <c r="Y86" s="40" t="str">
        <f>IFERROR(#REF!/GAMSCopen!X86,"")</f>
        <v/>
      </c>
      <c r="Z86" s="40" t="str">
        <f>IFERROR(#REF!/GAMSCopen!Y86,"")</f>
        <v/>
      </c>
      <c r="AA86" s="40" t="str">
        <f>IFERROR(#REF!/GAMSCopen!Z86,"")</f>
        <v/>
      </c>
      <c r="AB86" s="40" t="str">
        <f>IFERROR(#REF!/GAMSCopen!AA86,"")</f>
        <v/>
      </c>
      <c r="AC86" s="40" t="str">
        <f>IFERROR(#REF!/GAMSCopen!AB86,"")</f>
        <v/>
      </c>
      <c r="AD86" s="40" t="str">
        <f>IFERROR(#REF!/GAMSCopen!AC86,"")</f>
        <v/>
      </c>
      <c r="AE86" s="40" t="str">
        <f>IFERROR(#REF!/GAMSCopen!AD86,"")</f>
        <v/>
      </c>
      <c r="AF86" s="40" t="str">
        <f>IFERROR(#REF!/GAMSCopen!AE86,"")</f>
        <v/>
      </c>
      <c r="AG86" s="40" t="str">
        <f>IFERROR(#REF!/GAMSCopen!AF86,"")</f>
        <v/>
      </c>
      <c r="AH86" s="40" t="str">
        <f>IFERROR(#REF!/GAMSCopen!AG86,"")</f>
        <v/>
      </c>
      <c r="AI86" s="40" t="str">
        <f>IFERROR(#REF!/GAMSCopen!AH86,"")</f>
        <v/>
      </c>
      <c r="AJ86" s="40" t="str">
        <f>IFERROR(#REF!/GAMSCopen!AI86,"")</f>
        <v/>
      </c>
      <c r="AK86" s="40" t="str">
        <f>IFERROR(#REF!/GAMSCopen!AJ86,"")</f>
        <v/>
      </c>
      <c r="AL86" s="40" t="str">
        <f>IFERROR(#REF!/GAMSCopen!AK86,"")</f>
        <v/>
      </c>
      <c r="AM86" s="40" t="str">
        <f>IFERROR(#REF!/GAMSCopen!AL86,"")</f>
        <v/>
      </c>
      <c r="AN86" s="40" t="str">
        <f>IFERROR(#REF!/GAMSCopen!AM86,"")</f>
        <v/>
      </c>
      <c r="AO86" s="40" t="str">
        <f>IFERROR(#REF!/GAMSCopen!AN86,"")</f>
        <v/>
      </c>
      <c r="AP86" s="40" t="str">
        <f>IFERROR(#REF!/GAMSCopen!AO86,"")</f>
        <v/>
      </c>
      <c r="AQ86" s="40" t="str">
        <f>IFERROR(#REF!/GAMSCopen!AP86,"")</f>
        <v/>
      </c>
      <c r="AR86" s="40" t="str">
        <f>IFERROR(#REF!/GAMSCopen!AQ86,"")</f>
        <v/>
      </c>
      <c r="AS86" s="40" t="str">
        <f>IFERROR(#REF!/GAMSCopen!AR86,"")</f>
        <v/>
      </c>
      <c r="AT86" s="40" t="str">
        <f>IFERROR(#REF!/GAMSCopen!AS86,"")</f>
        <v/>
      </c>
      <c r="AU86" s="40" t="str">
        <f>IFERROR(#REF!/GAMSCopen!AT86,"")</f>
        <v/>
      </c>
      <c r="AV86" s="40" t="str">
        <f>IFERROR(#REF!/GAMSCopen!AU86,"")</f>
        <v/>
      </c>
      <c r="AW86" s="40" t="str">
        <f>IFERROR(#REF!/GAMSCopen!AV86,"")</f>
        <v/>
      </c>
      <c r="AX86" s="40" t="str">
        <f>IFERROR(#REF!/GAMSCopen!AW86,"")</f>
        <v/>
      </c>
      <c r="AY86" s="40" t="str">
        <f>IFERROR(#REF!/GAMSCopen!AX86,"")</f>
        <v/>
      </c>
      <c r="AZ86" s="40" t="str">
        <f>IFERROR(#REF!/GAMSCopen!AY86,"")</f>
        <v/>
      </c>
      <c r="BA86" s="40" t="str">
        <f>IFERROR(#REF!/GAMSCopen!AZ86,"")</f>
        <v/>
      </c>
      <c r="BB86" s="40" t="str">
        <f>IFERROR(#REF!/GAMSCopen!BA86,"")</f>
        <v/>
      </c>
      <c r="BC86" s="40" t="str">
        <f>IFERROR(#REF!/GAMSCopen!BB86,"")</f>
        <v/>
      </c>
      <c r="BD86" s="40" t="str">
        <f>IFERROR(#REF!/GAMSCopen!BC86,"")</f>
        <v/>
      </c>
      <c r="BE86" s="40" t="str">
        <f>IFERROR(#REF!/GAMSCopen!BD86,"")</f>
        <v/>
      </c>
      <c r="BF86" s="40" t="str">
        <f>IFERROR(#REF!/GAMSCopen!BE86,"")</f>
        <v/>
      </c>
      <c r="BG86" s="40" t="str">
        <f>IFERROR(#REF!/GAMSCopen!BF86,"")</f>
        <v/>
      </c>
      <c r="BH86" s="40" t="str">
        <f>IFERROR(#REF!/GAMSCopen!BG86,"")</f>
        <v/>
      </c>
      <c r="BI86" s="40" t="str">
        <f>IFERROR(#REF!/GAMSCopen!BH86,"")</f>
        <v/>
      </c>
      <c r="BJ86" s="40" t="str">
        <f>IFERROR(#REF!/GAMSCopen!BI86,"")</f>
        <v/>
      </c>
    </row>
    <row r="87" spans="1:62" x14ac:dyDescent="0.15">
      <c r="A87" t="e">
        <f>#REF!</f>
        <v>#REF!</v>
      </c>
      <c r="B87" t="str">
        <f>GAMSbase!A87</f>
        <v>Atmospheric concentration of carbon (GTC)</v>
      </c>
      <c r="C87" s="40" t="str">
        <f>IFERROR(#REF!/GAMSCopen!B87,"")</f>
        <v/>
      </c>
      <c r="D87" s="40" t="str">
        <f>IFERROR(#REF!/GAMSCopen!C87,"")</f>
        <v/>
      </c>
      <c r="E87" s="40" t="str">
        <f>IFERROR(#REF!/GAMSCopen!D87,"")</f>
        <v/>
      </c>
      <c r="F87" s="40" t="str">
        <f>IFERROR(#REF!/GAMSCopen!E87,"")</f>
        <v/>
      </c>
      <c r="G87" s="40" t="str">
        <f>IFERROR(#REF!/GAMSCopen!F87,"")</f>
        <v/>
      </c>
      <c r="H87" s="40" t="str">
        <f>IFERROR(#REF!/GAMSCopen!G87,"")</f>
        <v/>
      </c>
      <c r="I87" s="40" t="str">
        <f>IFERROR(#REF!/GAMSCopen!H87,"")</f>
        <v/>
      </c>
      <c r="J87" s="40" t="str">
        <f>IFERROR(#REF!/GAMSCopen!I87,"")</f>
        <v/>
      </c>
      <c r="K87" s="40" t="str">
        <f>IFERROR(#REF!/GAMSCopen!J87,"")</f>
        <v/>
      </c>
      <c r="L87" s="40" t="str">
        <f>IFERROR(#REF!/GAMSCopen!K87,"")</f>
        <v/>
      </c>
      <c r="M87" s="40" t="str">
        <f>IFERROR(#REF!/GAMSCopen!L87,"")</f>
        <v/>
      </c>
      <c r="N87" s="40" t="str">
        <f>IFERROR(#REF!/GAMSCopen!M87,"")</f>
        <v/>
      </c>
      <c r="O87" s="40" t="str">
        <f>IFERROR(#REF!/GAMSCopen!N87,"")</f>
        <v/>
      </c>
      <c r="P87" s="40" t="str">
        <f>IFERROR(#REF!/GAMSCopen!O87,"")</f>
        <v/>
      </c>
      <c r="Q87" s="40" t="str">
        <f>IFERROR(#REF!/GAMSCopen!P87,"")</f>
        <v/>
      </c>
      <c r="R87" s="40" t="str">
        <f>IFERROR(#REF!/GAMSCopen!Q87,"")</f>
        <v/>
      </c>
      <c r="S87" s="40" t="str">
        <f>IFERROR(#REF!/GAMSCopen!R87,"")</f>
        <v/>
      </c>
      <c r="T87" s="40" t="str">
        <f>IFERROR(#REF!/GAMSCopen!S87,"")</f>
        <v/>
      </c>
      <c r="U87" s="40" t="str">
        <f>IFERROR(#REF!/GAMSCopen!T87,"")</f>
        <v/>
      </c>
      <c r="V87" s="40" t="str">
        <f>IFERROR(#REF!/GAMSCopen!U87,"")</f>
        <v/>
      </c>
      <c r="W87" s="40" t="str">
        <f>IFERROR(#REF!/GAMSCopen!V87,"")</f>
        <v/>
      </c>
      <c r="X87" s="40" t="str">
        <f>IFERROR(#REF!/GAMSCopen!W87,"")</f>
        <v/>
      </c>
      <c r="Y87" s="40" t="str">
        <f>IFERROR(#REF!/GAMSCopen!X87,"")</f>
        <v/>
      </c>
      <c r="Z87" s="40" t="str">
        <f>IFERROR(#REF!/GAMSCopen!Y87,"")</f>
        <v/>
      </c>
      <c r="AA87" s="40" t="str">
        <f>IFERROR(#REF!/GAMSCopen!Z87,"")</f>
        <v/>
      </c>
      <c r="AB87" s="40" t="str">
        <f>IFERROR(#REF!/GAMSCopen!AA87,"")</f>
        <v/>
      </c>
      <c r="AC87" s="40" t="str">
        <f>IFERROR(#REF!/GAMSCopen!AB87,"")</f>
        <v/>
      </c>
      <c r="AD87" s="40" t="str">
        <f>IFERROR(#REF!/GAMSCopen!AC87,"")</f>
        <v/>
      </c>
      <c r="AE87" s="40" t="str">
        <f>IFERROR(#REF!/GAMSCopen!AD87,"")</f>
        <v/>
      </c>
      <c r="AF87" s="40" t="str">
        <f>IFERROR(#REF!/GAMSCopen!AE87,"")</f>
        <v/>
      </c>
      <c r="AG87" s="40" t="str">
        <f>IFERROR(#REF!/GAMSCopen!AF87,"")</f>
        <v/>
      </c>
      <c r="AH87" s="40" t="str">
        <f>IFERROR(#REF!/GAMSCopen!AG87,"")</f>
        <v/>
      </c>
      <c r="AI87" s="40" t="str">
        <f>IFERROR(#REF!/GAMSCopen!AH87,"")</f>
        <v/>
      </c>
      <c r="AJ87" s="40" t="str">
        <f>IFERROR(#REF!/GAMSCopen!AI87,"")</f>
        <v/>
      </c>
      <c r="AK87" s="40" t="str">
        <f>IFERROR(#REF!/GAMSCopen!AJ87,"")</f>
        <v/>
      </c>
      <c r="AL87" s="40" t="str">
        <f>IFERROR(#REF!/GAMSCopen!AK87,"")</f>
        <v/>
      </c>
      <c r="AM87" s="40" t="str">
        <f>IFERROR(#REF!/GAMSCopen!AL87,"")</f>
        <v/>
      </c>
      <c r="AN87" s="40" t="str">
        <f>IFERROR(#REF!/GAMSCopen!AM87,"")</f>
        <v/>
      </c>
      <c r="AO87" s="40" t="str">
        <f>IFERROR(#REF!/GAMSCopen!AN87,"")</f>
        <v/>
      </c>
      <c r="AP87" s="40" t="str">
        <f>IFERROR(#REF!/GAMSCopen!AO87,"")</f>
        <v/>
      </c>
      <c r="AQ87" s="40" t="str">
        <f>IFERROR(#REF!/GAMSCopen!AP87,"")</f>
        <v/>
      </c>
      <c r="AR87" s="40" t="str">
        <f>IFERROR(#REF!/GAMSCopen!AQ87,"")</f>
        <v/>
      </c>
      <c r="AS87" s="40" t="str">
        <f>IFERROR(#REF!/GAMSCopen!AR87,"")</f>
        <v/>
      </c>
      <c r="AT87" s="40" t="str">
        <f>IFERROR(#REF!/GAMSCopen!AS87,"")</f>
        <v/>
      </c>
      <c r="AU87" s="40" t="str">
        <f>IFERROR(#REF!/GAMSCopen!AT87,"")</f>
        <v/>
      </c>
      <c r="AV87" s="40" t="str">
        <f>IFERROR(#REF!/GAMSCopen!AU87,"")</f>
        <v/>
      </c>
      <c r="AW87" s="40" t="str">
        <f>IFERROR(#REF!/GAMSCopen!AV87,"")</f>
        <v/>
      </c>
      <c r="AX87" s="40" t="str">
        <f>IFERROR(#REF!/GAMSCopen!AW87,"")</f>
        <v/>
      </c>
      <c r="AY87" s="40" t="str">
        <f>IFERROR(#REF!/GAMSCopen!AX87,"")</f>
        <v/>
      </c>
      <c r="AZ87" s="40" t="str">
        <f>IFERROR(#REF!/GAMSCopen!AY87,"")</f>
        <v/>
      </c>
      <c r="BA87" s="40" t="str">
        <f>IFERROR(#REF!/GAMSCopen!AZ87,"")</f>
        <v/>
      </c>
      <c r="BB87" s="40" t="str">
        <f>IFERROR(#REF!/GAMSCopen!BA87,"")</f>
        <v/>
      </c>
      <c r="BC87" s="40" t="str">
        <f>IFERROR(#REF!/GAMSCopen!BB87,"")</f>
        <v/>
      </c>
      <c r="BD87" s="40" t="str">
        <f>IFERROR(#REF!/GAMSCopen!BC87,"")</f>
        <v/>
      </c>
      <c r="BE87" s="40" t="str">
        <f>IFERROR(#REF!/GAMSCopen!BD87,"")</f>
        <v/>
      </c>
      <c r="BF87" s="40" t="str">
        <f>IFERROR(#REF!/GAMSCopen!BE87,"")</f>
        <v/>
      </c>
      <c r="BG87" s="40" t="str">
        <f>IFERROR(#REF!/GAMSCopen!BF87,"")</f>
        <v/>
      </c>
      <c r="BH87" s="40" t="str">
        <f>IFERROR(#REF!/GAMSCopen!BG87,"")</f>
        <v/>
      </c>
      <c r="BI87" s="40" t="str">
        <f>IFERROR(#REF!/GAMSCopen!BH87,"")</f>
        <v/>
      </c>
      <c r="BJ87" s="40" t="str">
        <f>IFERROR(#REF!/GAMSCopen!BI87,"")</f>
        <v/>
      </c>
    </row>
    <row r="88" spans="1:62" x14ac:dyDescent="0.15">
      <c r="A88" t="e">
        <f>#REF!</f>
        <v>#REF!</v>
      </c>
      <c r="B88" t="str">
        <f>GAMSbase!A88</f>
        <v>Atmospheric concentration of carbon (ppm)</v>
      </c>
      <c r="C88" s="40" t="str">
        <f>IFERROR(#REF!/GAMSCopen!B88,"")</f>
        <v/>
      </c>
      <c r="D88" s="40" t="str">
        <f>IFERROR(#REF!/GAMSCopen!C88,"")</f>
        <v/>
      </c>
      <c r="E88" s="40" t="str">
        <f>IFERROR(#REF!/GAMSCopen!D88,"")</f>
        <v/>
      </c>
      <c r="F88" s="40" t="str">
        <f>IFERROR(#REF!/GAMSCopen!E88,"")</f>
        <v/>
      </c>
      <c r="G88" s="40" t="str">
        <f>IFERROR(#REF!/GAMSCopen!F88,"")</f>
        <v/>
      </c>
      <c r="H88" s="40" t="str">
        <f>IFERROR(#REF!/GAMSCopen!G88,"")</f>
        <v/>
      </c>
      <c r="I88" s="40" t="str">
        <f>IFERROR(#REF!/GAMSCopen!H88,"")</f>
        <v/>
      </c>
      <c r="J88" s="40" t="str">
        <f>IFERROR(#REF!/GAMSCopen!I88,"")</f>
        <v/>
      </c>
      <c r="K88" s="40" t="str">
        <f>IFERROR(#REF!/GAMSCopen!J88,"")</f>
        <v/>
      </c>
      <c r="L88" s="40" t="str">
        <f>IFERROR(#REF!/GAMSCopen!K88,"")</f>
        <v/>
      </c>
      <c r="M88" s="40" t="str">
        <f>IFERROR(#REF!/GAMSCopen!L88,"")</f>
        <v/>
      </c>
      <c r="N88" s="40" t="str">
        <f>IFERROR(#REF!/GAMSCopen!M88,"")</f>
        <v/>
      </c>
      <c r="O88" s="40" t="str">
        <f>IFERROR(#REF!/GAMSCopen!N88,"")</f>
        <v/>
      </c>
      <c r="P88" s="40" t="str">
        <f>IFERROR(#REF!/GAMSCopen!O88,"")</f>
        <v/>
      </c>
      <c r="Q88" s="40" t="str">
        <f>IFERROR(#REF!/GAMSCopen!P88,"")</f>
        <v/>
      </c>
      <c r="R88" s="40" t="str">
        <f>IFERROR(#REF!/GAMSCopen!Q88,"")</f>
        <v/>
      </c>
      <c r="S88" s="40" t="str">
        <f>IFERROR(#REF!/GAMSCopen!R88,"")</f>
        <v/>
      </c>
      <c r="T88" s="40" t="str">
        <f>IFERROR(#REF!/GAMSCopen!S88,"")</f>
        <v/>
      </c>
      <c r="U88" s="40" t="str">
        <f>IFERROR(#REF!/GAMSCopen!T88,"")</f>
        <v/>
      </c>
      <c r="V88" s="40" t="str">
        <f>IFERROR(#REF!/GAMSCopen!U88,"")</f>
        <v/>
      </c>
      <c r="W88" s="40" t="str">
        <f>IFERROR(#REF!/GAMSCopen!V88,"")</f>
        <v/>
      </c>
      <c r="X88" s="40" t="str">
        <f>IFERROR(#REF!/GAMSCopen!W88,"")</f>
        <v/>
      </c>
      <c r="Y88" s="40" t="str">
        <f>IFERROR(#REF!/GAMSCopen!X88,"")</f>
        <v/>
      </c>
      <c r="Z88" s="40" t="str">
        <f>IFERROR(#REF!/GAMSCopen!Y88,"")</f>
        <v/>
      </c>
      <c r="AA88" s="40" t="str">
        <f>IFERROR(#REF!/GAMSCopen!Z88,"")</f>
        <v/>
      </c>
      <c r="AB88" s="40" t="str">
        <f>IFERROR(#REF!/GAMSCopen!AA88,"")</f>
        <v/>
      </c>
      <c r="AC88" s="40" t="str">
        <f>IFERROR(#REF!/GAMSCopen!AB88,"")</f>
        <v/>
      </c>
      <c r="AD88" s="40" t="str">
        <f>IFERROR(#REF!/GAMSCopen!AC88,"")</f>
        <v/>
      </c>
      <c r="AE88" s="40" t="str">
        <f>IFERROR(#REF!/GAMSCopen!AD88,"")</f>
        <v/>
      </c>
      <c r="AF88" s="40" t="str">
        <f>IFERROR(#REF!/GAMSCopen!AE88,"")</f>
        <v/>
      </c>
      <c r="AG88" s="40" t="str">
        <f>IFERROR(#REF!/GAMSCopen!AF88,"")</f>
        <v/>
      </c>
      <c r="AH88" s="40" t="str">
        <f>IFERROR(#REF!/GAMSCopen!AG88,"")</f>
        <v/>
      </c>
      <c r="AI88" s="40" t="str">
        <f>IFERROR(#REF!/GAMSCopen!AH88,"")</f>
        <v/>
      </c>
      <c r="AJ88" s="40" t="str">
        <f>IFERROR(#REF!/GAMSCopen!AI88,"")</f>
        <v/>
      </c>
      <c r="AK88" s="40" t="str">
        <f>IFERROR(#REF!/GAMSCopen!AJ88,"")</f>
        <v/>
      </c>
      <c r="AL88" s="40" t="str">
        <f>IFERROR(#REF!/GAMSCopen!AK88,"")</f>
        <v/>
      </c>
      <c r="AM88" s="40" t="str">
        <f>IFERROR(#REF!/GAMSCopen!AL88,"")</f>
        <v/>
      </c>
      <c r="AN88" s="40" t="str">
        <f>IFERROR(#REF!/GAMSCopen!AM88,"")</f>
        <v/>
      </c>
      <c r="AO88" s="40" t="str">
        <f>IFERROR(#REF!/GAMSCopen!AN88,"")</f>
        <v/>
      </c>
      <c r="AP88" s="40" t="str">
        <f>IFERROR(#REF!/GAMSCopen!AO88,"")</f>
        <v/>
      </c>
      <c r="AQ88" s="40" t="str">
        <f>IFERROR(#REF!/GAMSCopen!AP88,"")</f>
        <v/>
      </c>
      <c r="AR88" s="40" t="str">
        <f>IFERROR(#REF!/GAMSCopen!AQ88,"")</f>
        <v/>
      </c>
      <c r="AS88" s="40" t="str">
        <f>IFERROR(#REF!/GAMSCopen!AR88,"")</f>
        <v/>
      </c>
      <c r="AT88" s="40" t="str">
        <f>IFERROR(#REF!/GAMSCopen!AS88,"")</f>
        <v/>
      </c>
      <c r="AU88" s="40" t="str">
        <f>IFERROR(#REF!/GAMSCopen!AT88,"")</f>
        <v/>
      </c>
      <c r="AV88" s="40" t="str">
        <f>IFERROR(#REF!/GAMSCopen!AU88,"")</f>
        <v/>
      </c>
      <c r="AW88" s="40" t="str">
        <f>IFERROR(#REF!/GAMSCopen!AV88,"")</f>
        <v/>
      </c>
      <c r="AX88" s="40" t="str">
        <f>IFERROR(#REF!/GAMSCopen!AW88,"")</f>
        <v/>
      </c>
      <c r="AY88" s="40" t="str">
        <f>IFERROR(#REF!/GAMSCopen!AX88,"")</f>
        <v/>
      </c>
      <c r="AZ88" s="40" t="str">
        <f>IFERROR(#REF!/GAMSCopen!AY88,"")</f>
        <v/>
      </c>
      <c r="BA88" s="40" t="str">
        <f>IFERROR(#REF!/GAMSCopen!AZ88,"")</f>
        <v/>
      </c>
      <c r="BB88" s="40" t="str">
        <f>IFERROR(#REF!/GAMSCopen!BA88,"")</f>
        <v/>
      </c>
      <c r="BC88" s="40" t="str">
        <f>IFERROR(#REF!/GAMSCopen!BB88,"")</f>
        <v/>
      </c>
      <c r="BD88" s="40" t="str">
        <f>IFERROR(#REF!/GAMSCopen!BC88,"")</f>
        <v/>
      </c>
      <c r="BE88" s="40" t="str">
        <f>IFERROR(#REF!/GAMSCopen!BD88,"")</f>
        <v/>
      </c>
      <c r="BF88" s="40" t="str">
        <f>IFERROR(#REF!/GAMSCopen!BE88,"")</f>
        <v/>
      </c>
      <c r="BG88" s="40" t="str">
        <f>IFERROR(#REF!/GAMSCopen!BF88,"")</f>
        <v/>
      </c>
      <c r="BH88" s="40" t="str">
        <f>IFERROR(#REF!/GAMSCopen!BG88,"")</f>
        <v/>
      </c>
      <c r="BI88" s="40" t="str">
        <f>IFERROR(#REF!/GAMSCopen!BH88,"")</f>
        <v/>
      </c>
      <c r="BJ88" s="40" t="str">
        <f>IFERROR(#REF!/GAMSCopen!BI88,"")</f>
        <v/>
      </c>
    </row>
    <row r="89" spans="1:62" x14ac:dyDescent="0.15">
      <c r="A89" t="e">
        <f>#REF!</f>
        <v>#REF!</v>
      </c>
      <c r="B89" t="str">
        <f>GAMSbase!A89</f>
        <v>Concentration in biosphere and upper oceans (GTC)</v>
      </c>
      <c r="C89" s="40" t="str">
        <f>IFERROR(#REF!/GAMSCopen!B89,"")</f>
        <v/>
      </c>
      <c r="D89" s="40" t="str">
        <f>IFERROR(#REF!/GAMSCopen!C89,"")</f>
        <v/>
      </c>
      <c r="E89" s="40" t="str">
        <f>IFERROR(#REF!/GAMSCopen!D89,"")</f>
        <v/>
      </c>
      <c r="F89" s="40" t="str">
        <f>IFERROR(#REF!/GAMSCopen!E89,"")</f>
        <v/>
      </c>
      <c r="G89" s="40" t="str">
        <f>IFERROR(#REF!/GAMSCopen!F89,"")</f>
        <v/>
      </c>
      <c r="H89" s="40" t="str">
        <f>IFERROR(#REF!/GAMSCopen!G89,"")</f>
        <v/>
      </c>
      <c r="I89" s="40" t="str">
        <f>IFERROR(#REF!/GAMSCopen!H89,"")</f>
        <v/>
      </c>
      <c r="J89" s="40" t="str">
        <f>IFERROR(#REF!/GAMSCopen!I89,"")</f>
        <v/>
      </c>
      <c r="K89" s="40" t="str">
        <f>IFERROR(#REF!/GAMSCopen!J89,"")</f>
        <v/>
      </c>
      <c r="L89" s="40" t="str">
        <f>IFERROR(#REF!/GAMSCopen!K89,"")</f>
        <v/>
      </c>
      <c r="M89" s="40" t="str">
        <f>IFERROR(#REF!/GAMSCopen!L89,"")</f>
        <v/>
      </c>
      <c r="N89" s="40" t="str">
        <f>IFERROR(#REF!/GAMSCopen!M89,"")</f>
        <v/>
      </c>
      <c r="O89" s="40" t="str">
        <f>IFERROR(#REF!/GAMSCopen!N89,"")</f>
        <v/>
      </c>
      <c r="P89" s="40" t="str">
        <f>IFERROR(#REF!/GAMSCopen!O89,"")</f>
        <v/>
      </c>
      <c r="Q89" s="40" t="str">
        <f>IFERROR(#REF!/GAMSCopen!P89,"")</f>
        <v/>
      </c>
      <c r="R89" s="40" t="str">
        <f>IFERROR(#REF!/GAMSCopen!Q89,"")</f>
        <v/>
      </c>
      <c r="S89" s="40" t="str">
        <f>IFERROR(#REF!/GAMSCopen!R89,"")</f>
        <v/>
      </c>
      <c r="T89" s="40" t="str">
        <f>IFERROR(#REF!/GAMSCopen!S89,"")</f>
        <v/>
      </c>
      <c r="U89" s="40" t="str">
        <f>IFERROR(#REF!/GAMSCopen!T89,"")</f>
        <v/>
      </c>
      <c r="V89" s="40" t="str">
        <f>IFERROR(#REF!/GAMSCopen!U89,"")</f>
        <v/>
      </c>
      <c r="W89" s="40" t="str">
        <f>IFERROR(#REF!/GAMSCopen!V89,"")</f>
        <v/>
      </c>
      <c r="X89" s="40" t="str">
        <f>IFERROR(#REF!/GAMSCopen!W89,"")</f>
        <v/>
      </c>
      <c r="Y89" s="40" t="str">
        <f>IFERROR(#REF!/GAMSCopen!X89,"")</f>
        <v/>
      </c>
      <c r="Z89" s="40" t="str">
        <f>IFERROR(#REF!/GAMSCopen!Y89,"")</f>
        <v/>
      </c>
      <c r="AA89" s="40" t="str">
        <f>IFERROR(#REF!/GAMSCopen!Z89,"")</f>
        <v/>
      </c>
      <c r="AB89" s="40" t="str">
        <f>IFERROR(#REF!/GAMSCopen!AA89,"")</f>
        <v/>
      </c>
      <c r="AC89" s="40" t="str">
        <f>IFERROR(#REF!/GAMSCopen!AB89,"")</f>
        <v/>
      </c>
      <c r="AD89" s="40" t="str">
        <f>IFERROR(#REF!/GAMSCopen!AC89,"")</f>
        <v/>
      </c>
      <c r="AE89" s="40" t="str">
        <f>IFERROR(#REF!/GAMSCopen!AD89,"")</f>
        <v/>
      </c>
      <c r="AF89" s="40" t="str">
        <f>IFERROR(#REF!/GAMSCopen!AE89,"")</f>
        <v/>
      </c>
      <c r="AG89" s="40" t="str">
        <f>IFERROR(#REF!/GAMSCopen!AF89,"")</f>
        <v/>
      </c>
      <c r="AH89" s="40" t="str">
        <f>IFERROR(#REF!/GAMSCopen!AG89,"")</f>
        <v/>
      </c>
      <c r="AI89" s="40" t="str">
        <f>IFERROR(#REF!/GAMSCopen!AH89,"")</f>
        <v/>
      </c>
      <c r="AJ89" s="40" t="str">
        <f>IFERROR(#REF!/GAMSCopen!AI89,"")</f>
        <v/>
      </c>
      <c r="AK89" s="40" t="str">
        <f>IFERROR(#REF!/GAMSCopen!AJ89,"")</f>
        <v/>
      </c>
      <c r="AL89" s="40" t="str">
        <f>IFERROR(#REF!/GAMSCopen!AK89,"")</f>
        <v/>
      </c>
      <c r="AM89" s="40" t="str">
        <f>IFERROR(#REF!/GAMSCopen!AL89,"")</f>
        <v/>
      </c>
      <c r="AN89" s="40" t="str">
        <f>IFERROR(#REF!/GAMSCopen!AM89,"")</f>
        <v/>
      </c>
      <c r="AO89" s="40" t="str">
        <f>IFERROR(#REF!/GAMSCopen!AN89,"")</f>
        <v/>
      </c>
      <c r="AP89" s="40" t="str">
        <f>IFERROR(#REF!/GAMSCopen!AO89,"")</f>
        <v/>
      </c>
      <c r="AQ89" s="40" t="str">
        <f>IFERROR(#REF!/GAMSCopen!AP89,"")</f>
        <v/>
      </c>
      <c r="AR89" s="40" t="str">
        <f>IFERROR(#REF!/GAMSCopen!AQ89,"")</f>
        <v/>
      </c>
      <c r="AS89" s="40" t="str">
        <f>IFERROR(#REF!/GAMSCopen!AR89,"")</f>
        <v/>
      </c>
      <c r="AT89" s="40" t="str">
        <f>IFERROR(#REF!/GAMSCopen!AS89,"")</f>
        <v/>
      </c>
      <c r="AU89" s="40" t="str">
        <f>IFERROR(#REF!/GAMSCopen!AT89,"")</f>
        <v/>
      </c>
      <c r="AV89" s="40" t="str">
        <f>IFERROR(#REF!/GAMSCopen!AU89,"")</f>
        <v/>
      </c>
      <c r="AW89" s="40" t="str">
        <f>IFERROR(#REF!/GAMSCopen!AV89,"")</f>
        <v/>
      </c>
      <c r="AX89" s="40" t="str">
        <f>IFERROR(#REF!/GAMSCopen!AW89,"")</f>
        <v/>
      </c>
      <c r="AY89" s="40" t="str">
        <f>IFERROR(#REF!/GAMSCopen!AX89,"")</f>
        <v/>
      </c>
      <c r="AZ89" s="40" t="str">
        <f>IFERROR(#REF!/GAMSCopen!AY89,"")</f>
        <v/>
      </c>
      <c r="BA89" s="40" t="str">
        <f>IFERROR(#REF!/GAMSCopen!AZ89,"")</f>
        <v/>
      </c>
      <c r="BB89" s="40" t="str">
        <f>IFERROR(#REF!/GAMSCopen!BA89,"")</f>
        <v/>
      </c>
      <c r="BC89" s="40" t="str">
        <f>IFERROR(#REF!/GAMSCopen!BB89,"")</f>
        <v/>
      </c>
      <c r="BD89" s="40" t="str">
        <f>IFERROR(#REF!/GAMSCopen!BC89,"")</f>
        <v/>
      </c>
      <c r="BE89" s="40" t="str">
        <f>IFERROR(#REF!/GAMSCopen!BD89,"")</f>
        <v/>
      </c>
      <c r="BF89" s="40" t="str">
        <f>IFERROR(#REF!/GAMSCopen!BE89,"")</f>
        <v/>
      </c>
      <c r="BG89" s="40" t="str">
        <f>IFERROR(#REF!/GAMSCopen!BF89,"")</f>
        <v/>
      </c>
      <c r="BH89" s="40" t="str">
        <f>IFERROR(#REF!/GAMSCopen!BG89,"")</f>
        <v/>
      </c>
      <c r="BI89" s="40" t="str">
        <f>IFERROR(#REF!/GAMSCopen!BH89,"")</f>
        <v/>
      </c>
      <c r="BJ89" s="40" t="str">
        <f>IFERROR(#REF!/GAMSCopen!BI89,"")</f>
        <v/>
      </c>
    </row>
    <row r="90" spans="1:62" x14ac:dyDescent="0.15">
      <c r="A90" t="e">
        <f>#REF!</f>
        <v>#REF!</v>
      </c>
      <c r="B90" t="str">
        <f>GAMSbase!A90</f>
        <v>Concentration in deep oceans (GTC)</v>
      </c>
      <c r="C90" s="40" t="str">
        <f>IFERROR(#REF!/GAMSCopen!B90,"")</f>
        <v/>
      </c>
      <c r="D90" s="40" t="str">
        <f>IFERROR(#REF!/GAMSCopen!C90,"")</f>
        <v/>
      </c>
      <c r="E90" s="40" t="str">
        <f>IFERROR(#REF!/GAMSCopen!D90,"")</f>
        <v/>
      </c>
      <c r="F90" s="40" t="str">
        <f>IFERROR(#REF!/GAMSCopen!E90,"")</f>
        <v/>
      </c>
      <c r="G90" s="40" t="str">
        <f>IFERROR(#REF!/GAMSCopen!F90,"")</f>
        <v/>
      </c>
      <c r="H90" s="40" t="str">
        <f>IFERROR(#REF!/GAMSCopen!G90,"")</f>
        <v/>
      </c>
      <c r="I90" s="40" t="str">
        <f>IFERROR(#REF!/GAMSCopen!H90,"")</f>
        <v/>
      </c>
      <c r="J90" s="40" t="str">
        <f>IFERROR(#REF!/GAMSCopen!I90,"")</f>
        <v/>
      </c>
      <c r="K90" s="40" t="str">
        <f>IFERROR(#REF!/GAMSCopen!J90,"")</f>
        <v/>
      </c>
      <c r="L90" s="40" t="str">
        <f>IFERROR(#REF!/GAMSCopen!K90,"")</f>
        <v/>
      </c>
      <c r="M90" s="40" t="str">
        <f>IFERROR(#REF!/GAMSCopen!L90,"")</f>
        <v/>
      </c>
      <c r="N90" s="40" t="str">
        <f>IFERROR(#REF!/GAMSCopen!M90,"")</f>
        <v/>
      </c>
      <c r="O90" s="40" t="str">
        <f>IFERROR(#REF!/GAMSCopen!N90,"")</f>
        <v/>
      </c>
      <c r="P90" s="40" t="str">
        <f>IFERROR(#REF!/GAMSCopen!O90,"")</f>
        <v/>
      </c>
      <c r="Q90" s="40" t="str">
        <f>IFERROR(#REF!/GAMSCopen!P90,"")</f>
        <v/>
      </c>
      <c r="R90" s="40" t="str">
        <f>IFERROR(#REF!/GAMSCopen!Q90,"")</f>
        <v/>
      </c>
      <c r="S90" s="40" t="str">
        <f>IFERROR(#REF!/GAMSCopen!R90,"")</f>
        <v/>
      </c>
      <c r="T90" s="40" t="str">
        <f>IFERROR(#REF!/GAMSCopen!S90,"")</f>
        <v/>
      </c>
      <c r="U90" s="40" t="str">
        <f>IFERROR(#REF!/GAMSCopen!T90,"")</f>
        <v/>
      </c>
      <c r="V90" s="40" t="str">
        <f>IFERROR(#REF!/GAMSCopen!U90,"")</f>
        <v/>
      </c>
      <c r="W90" s="40" t="str">
        <f>IFERROR(#REF!/GAMSCopen!V90,"")</f>
        <v/>
      </c>
      <c r="X90" s="40" t="str">
        <f>IFERROR(#REF!/GAMSCopen!W90,"")</f>
        <v/>
      </c>
      <c r="Y90" s="40" t="str">
        <f>IFERROR(#REF!/GAMSCopen!X90,"")</f>
        <v/>
      </c>
      <c r="Z90" s="40" t="str">
        <f>IFERROR(#REF!/GAMSCopen!Y90,"")</f>
        <v/>
      </c>
      <c r="AA90" s="40" t="str">
        <f>IFERROR(#REF!/GAMSCopen!Z90,"")</f>
        <v/>
      </c>
      <c r="AB90" s="40" t="str">
        <f>IFERROR(#REF!/GAMSCopen!AA90,"")</f>
        <v/>
      </c>
      <c r="AC90" s="40" t="str">
        <f>IFERROR(#REF!/GAMSCopen!AB90,"")</f>
        <v/>
      </c>
      <c r="AD90" s="40" t="str">
        <f>IFERROR(#REF!/GAMSCopen!AC90,"")</f>
        <v/>
      </c>
      <c r="AE90" s="40" t="str">
        <f>IFERROR(#REF!/GAMSCopen!AD90,"")</f>
        <v/>
      </c>
      <c r="AF90" s="40" t="str">
        <f>IFERROR(#REF!/GAMSCopen!AE90,"")</f>
        <v/>
      </c>
      <c r="AG90" s="40" t="str">
        <f>IFERROR(#REF!/GAMSCopen!AF90,"")</f>
        <v/>
      </c>
      <c r="AH90" s="40" t="str">
        <f>IFERROR(#REF!/GAMSCopen!AG90,"")</f>
        <v/>
      </c>
      <c r="AI90" s="40" t="str">
        <f>IFERROR(#REF!/GAMSCopen!AH90,"")</f>
        <v/>
      </c>
      <c r="AJ90" s="40" t="str">
        <f>IFERROR(#REF!/GAMSCopen!AI90,"")</f>
        <v/>
      </c>
      <c r="AK90" s="40" t="str">
        <f>IFERROR(#REF!/GAMSCopen!AJ90,"")</f>
        <v/>
      </c>
      <c r="AL90" s="40" t="str">
        <f>IFERROR(#REF!/GAMSCopen!AK90,"")</f>
        <v/>
      </c>
      <c r="AM90" s="40" t="str">
        <f>IFERROR(#REF!/GAMSCopen!AL90,"")</f>
        <v/>
      </c>
      <c r="AN90" s="40" t="str">
        <f>IFERROR(#REF!/GAMSCopen!AM90,"")</f>
        <v/>
      </c>
      <c r="AO90" s="40" t="str">
        <f>IFERROR(#REF!/GAMSCopen!AN90,"")</f>
        <v/>
      </c>
      <c r="AP90" s="40" t="str">
        <f>IFERROR(#REF!/GAMSCopen!AO90,"")</f>
        <v/>
      </c>
      <c r="AQ90" s="40" t="str">
        <f>IFERROR(#REF!/GAMSCopen!AP90,"")</f>
        <v/>
      </c>
      <c r="AR90" s="40" t="str">
        <f>IFERROR(#REF!/GAMSCopen!AQ90,"")</f>
        <v/>
      </c>
      <c r="AS90" s="40" t="str">
        <f>IFERROR(#REF!/GAMSCopen!AR90,"")</f>
        <v/>
      </c>
      <c r="AT90" s="40" t="str">
        <f>IFERROR(#REF!/GAMSCopen!AS90,"")</f>
        <v/>
      </c>
      <c r="AU90" s="40" t="str">
        <f>IFERROR(#REF!/GAMSCopen!AT90,"")</f>
        <v/>
      </c>
      <c r="AV90" s="40" t="str">
        <f>IFERROR(#REF!/GAMSCopen!AU90,"")</f>
        <v/>
      </c>
      <c r="AW90" s="40" t="str">
        <f>IFERROR(#REF!/GAMSCopen!AV90,"")</f>
        <v/>
      </c>
      <c r="AX90" s="40" t="str">
        <f>IFERROR(#REF!/GAMSCopen!AW90,"")</f>
        <v/>
      </c>
      <c r="AY90" s="40" t="str">
        <f>IFERROR(#REF!/GAMSCopen!AX90,"")</f>
        <v/>
      </c>
      <c r="AZ90" s="40" t="str">
        <f>IFERROR(#REF!/GAMSCopen!AY90,"")</f>
        <v/>
      </c>
      <c r="BA90" s="40" t="str">
        <f>IFERROR(#REF!/GAMSCopen!AZ90,"")</f>
        <v/>
      </c>
      <c r="BB90" s="40" t="str">
        <f>IFERROR(#REF!/GAMSCopen!BA90,"")</f>
        <v/>
      </c>
      <c r="BC90" s="40" t="str">
        <f>IFERROR(#REF!/GAMSCopen!BB90,"")</f>
        <v/>
      </c>
      <c r="BD90" s="40" t="str">
        <f>IFERROR(#REF!/GAMSCopen!BC90,"")</f>
        <v/>
      </c>
      <c r="BE90" s="40" t="str">
        <f>IFERROR(#REF!/GAMSCopen!BD90,"")</f>
        <v/>
      </c>
      <c r="BF90" s="40" t="str">
        <f>IFERROR(#REF!/GAMSCopen!BE90,"")</f>
        <v/>
      </c>
      <c r="BG90" s="40" t="str">
        <f>IFERROR(#REF!/GAMSCopen!BF90,"")</f>
        <v/>
      </c>
      <c r="BH90" s="40" t="str">
        <f>IFERROR(#REF!/GAMSCopen!BG90,"")</f>
        <v/>
      </c>
      <c r="BI90" s="40" t="str">
        <f>IFERROR(#REF!/GAMSCopen!BH90,"")</f>
        <v/>
      </c>
      <c r="BJ90" s="40" t="str">
        <f>IFERROR(#REF!/GAMSCopen!BI90,"")</f>
        <v/>
      </c>
    </row>
    <row r="91" spans="1:62" x14ac:dyDescent="0.15">
      <c r="A91" t="e">
        <f>#REF!</f>
        <v>#REF!</v>
      </c>
      <c r="B91" t="str">
        <f>GAMSbase!A91</f>
        <v>* CUMULATIVE EMISSIONS</v>
      </c>
      <c r="C91" s="40" t="str">
        <f>IFERROR(#REF!/GAMSCopen!B91,"")</f>
        <v/>
      </c>
      <c r="D91" s="40" t="str">
        <f>IFERROR(#REF!/GAMSCopen!C91,"")</f>
        <v/>
      </c>
      <c r="E91" s="40" t="str">
        <f>IFERROR(#REF!/GAMSCopen!D91,"")</f>
        <v/>
      </c>
      <c r="F91" s="40" t="str">
        <f>IFERROR(#REF!/GAMSCopen!E91,"")</f>
        <v/>
      </c>
      <c r="G91" s="40" t="str">
        <f>IFERROR(#REF!/GAMSCopen!F91,"")</f>
        <v/>
      </c>
      <c r="H91" s="40" t="str">
        <f>IFERROR(#REF!/GAMSCopen!G91,"")</f>
        <v/>
      </c>
      <c r="I91" s="40" t="str">
        <f>IFERROR(#REF!/GAMSCopen!H91,"")</f>
        <v/>
      </c>
      <c r="J91" s="40" t="str">
        <f>IFERROR(#REF!/GAMSCopen!I91,"")</f>
        <v/>
      </c>
      <c r="K91" s="40" t="str">
        <f>IFERROR(#REF!/GAMSCopen!J91,"")</f>
        <v/>
      </c>
      <c r="L91" s="40" t="str">
        <f>IFERROR(#REF!/GAMSCopen!K91,"")</f>
        <v/>
      </c>
      <c r="M91" s="40" t="str">
        <f>IFERROR(#REF!/GAMSCopen!L91,"")</f>
        <v/>
      </c>
      <c r="N91" s="40" t="str">
        <f>IFERROR(#REF!/GAMSCopen!M91,"")</f>
        <v/>
      </c>
      <c r="O91" s="40" t="str">
        <f>IFERROR(#REF!/GAMSCopen!N91,"")</f>
        <v/>
      </c>
      <c r="P91" s="40" t="str">
        <f>IFERROR(#REF!/GAMSCopen!O91,"")</f>
        <v/>
      </c>
      <c r="Q91" s="40" t="str">
        <f>IFERROR(#REF!/GAMSCopen!P91,"")</f>
        <v/>
      </c>
      <c r="R91" s="40" t="str">
        <f>IFERROR(#REF!/GAMSCopen!Q91,"")</f>
        <v/>
      </c>
      <c r="S91" s="40" t="str">
        <f>IFERROR(#REF!/GAMSCopen!R91,"")</f>
        <v/>
      </c>
      <c r="T91" s="40" t="str">
        <f>IFERROR(#REF!/GAMSCopen!S91,"")</f>
        <v/>
      </c>
      <c r="U91" s="40" t="str">
        <f>IFERROR(#REF!/GAMSCopen!T91,"")</f>
        <v/>
      </c>
      <c r="V91" s="40" t="str">
        <f>IFERROR(#REF!/GAMSCopen!U91,"")</f>
        <v/>
      </c>
      <c r="W91" s="40" t="str">
        <f>IFERROR(#REF!/GAMSCopen!V91,"")</f>
        <v/>
      </c>
      <c r="X91" s="40" t="str">
        <f>IFERROR(#REF!/GAMSCopen!W91,"")</f>
        <v/>
      </c>
      <c r="Y91" s="40" t="str">
        <f>IFERROR(#REF!/GAMSCopen!X91,"")</f>
        <v/>
      </c>
      <c r="Z91" s="40" t="str">
        <f>IFERROR(#REF!/GAMSCopen!Y91,"")</f>
        <v/>
      </c>
      <c r="AA91" s="40" t="str">
        <f>IFERROR(#REF!/GAMSCopen!Z91,"")</f>
        <v/>
      </c>
      <c r="AB91" s="40" t="str">
        <f>IFERROR(#REF!/GAMSCopen!AA91,"")</f>
        <v/>
      </c>
      <c r="AC91" s="40" t="str">
        <f>IFERROR(#REF!/GAMSCopen!AB91,"")</f>
        <v/>
      </c>
      <c r="AD91" s="40" t="str">
        <f>IFERROR(#REF!/GAMSCopen!AC91,"")</f>
        <v/>
      </c>
      <c r="AE91" s="40" t="str">
        <f>IFERROR(#REF!/GAMSCopen!AD91,"")</f>
        <v/>
      </c>
      <c r="AF91" s="40" t="str">
        <f>IFERROR(#REF!/GAMSCopen!AE91,"")</f>
        <v/>
      </c>
      <c r="AG91" s="40" t="str">
        <f>IFERROR(#REF!/GAMSCopen!AF91,"")</f>
        <v/>
      </c>
      <c r="AH91" s="40" t="str">
        <f>IFERROR(#REF!/GAMSCopen!AG91,"")</f>
        <v/>
      </c>
      <c r="AI91" s="40" t="str">
        <f>IFERROR(#REF!/GAMSCopen!AH91,"")</f>
        <v/>
      </c>
      <c r="AJ91" s="40" t="str">
        <f>IFERROR(#REF!/GAMSCopen!AI91,"")</f>
        <v/>
      </c>
      <c r="AK91" s="40" t="str">
        <f>IFERROR(#REF!/GAMSCopen!AJ91,"")</f>
        <v/>
      </c>
      <c r="AL91" s="40" t="str">
        <f>IFERROR(#REF!/GAMSCopen!AK91,"")</f>
        <v/>
      </c>
      <c r="AM91" s="40" t="str">
        <f>IFERROR(#REF!/GAMSCopen!AL91,"")</f>
        <v/>
      </c>
      <c r="AN91" s="40" t="str">
        <f>IFERROR(#REF!/GAMSCopen!AM91,"")</f>
        <v/>
      </c>
      <c r="AO91" s="40" t="str">
        <f>IFERROR(#REF!/GAMSCopen!AN91,"")</f>
        <v/>
      </c>
      <c r="AP91" s="40" t="str">
        <f>IFERROR(#REF!/GAMSCopen!AO91,"")</f>
        <v/>
      </c>
      <c r="AQ91" s="40" t="str">
        <f>IFERROR(#REF!/GAMSCopen!AP91,"")</f>
        <v/>
      </c>
      <c r="AR91" s="40" t="str">
        <f>IFERROR(#REF!/GAMSCopen!AQ91,"")</f>
        <v/>
      </c>
      <c r="AS91" s="40" t="str">
        <f>IFERROR(#REF!/GAMSCopen!AR91,"")</f>
        <v/>
      </c>
      <c r="AT91" s="40" t="str">
        <f>IFERROR(#REF!/GAMSCopen!AS91,"")</f>
        <v/>
      </c>
      <c r="AU91" s="40" t="str">
        <f>IFERROR(#REF!/GAMSCopen!AT91,"")</f>
        <v/>
      </c>
      <c r="AV91" s="40" t="str">
        <f>IFERROR(#REF!/GAMSCopen!AU91,"")</f>
        <v/>
      </c>
      <c r="AW91" s="40" t="str">
        <f>IFERROR(#REF!/GAMSCopen!AV91,"")</f>
        <v/>
      </c>
      <c r="AX91" s="40" t="str">
        <f>IFERROR(#REF!/GAMSCopen!AW91,"")</f>
        <v/>
      </c>
      <c r="AY91" s="40" t="str">
        <f>IFERROR(#REF!/GAMSCopen!AX91,"")</f>
        <v/>
      </c>
      <c r="AZ91" s="40" t="str">
        <f>IFERROR(#REF!/GAMSCopen!AY91,"")</f>
        <v/>
      </c>
      <c r="BA91" s="40" t="str">
        <f>IFERROR(#REF!/GAMSCopen!AZ91,"")</f>
        <v/>
      </c>
      <c r="BB91" s="40" t="str">
        <f>IFERROR(#REF!/GAMSCopen!BA91,"")</f>
        <v/>
      </c>
      <c r="BC91" s="40" t="str">
        <f>IFERROR(#REF!/GAMSCopen!BB91,"")</f>
        <v/>
      </c>
      <c r="BD91" s="40" t="str">
        <f>IFERROR(#REF!/GAMSCopen!BC91,"")</f>
        <v/>
      </c>
      <c r="BE91" s="40" t="str">
        <f>IFERROR(#REF!/GAMSCopen!BD91,"")</f>
        <v/>
      </c>
      <c r="BF91" s="40" t="str">
        <f>IFERROR(#REF!/GAMSCopen!BE91,"")</f>
        <v/>
      </c>
      <c r="BG91" s="40" t="str">
        <f>IFERROR(#REF!/GAMSCopen!BF91,"")</f>
        <v/>
      </c>
      <c r="BH91" s="40" t="str">
        <f>IFERROR(#REF!/GAMSCopen!BG91,"")</f>
        <v/>
      </c>
      <c r="BI91" s="40" t="str">
        <f>IFERROR(#REF!/GAMSCopen!BH91,"")</f>
        <v/>
      </c>
      <c r="BJ91" s="40" t="str">
        <f>IFERROR(#REF!/GAMSCopen!BI91,"")</f>
        <v/>
      </c>
    </row>
    <row r="92" spans="1:62" x14ac:dyDescent="0.15">
      <c r="A92" t="e">
        <f>#REF!</f>
        <v>#REF!</v>
      </c>
      <c r="B92" t="str">
        <f>GAMSbase!A92</f>
        <v xml:space="preserve"> Cumulative Emissions to date</v>
      </c>
      <c r="C92" s="40" t="str">
        <f>IFERROR(#REF!/GAMSCopen!B92,"")</f>
        <v/>
      </c>
      <c r="D92" s="40" t="str">
        <f>IFERROR(#REF!/GAMSCopen!C92,"")</f>
        <v/>
      </c>
      <c r="E92" s="40" t="str">
        <f>IFERROR(#REF!/GAMSCopen!D92,"")</f>
        <v/>
      </c>
      <c r="F92" s="40" t="str">
        <f>IFERROR(#REF!/GAMSCopen!E92,"")</f>
        <v/>
      </c>
      <c r="G92" s="40" t="str">
        <f>IFERROR(#REF!/GAMSCopen!F92,"")</f>
        <v/>
      </c>
      <c r="H92" s="40" t="str">
        <f>IFERROR(#REF!/GAMSCopen!G92,"")</f>
        <v/>
      </c>
      <c r="I92" s="40" t="str">
        <f>IFERROR(#REF!/GAMSCopen!H92,"")</f>
        <v/>
      </c>
      <c r="J92" s="40" t="str">
        <f>IFERROR(#REF!/GAMSCopen!I92,"")</f>
        <v/>
      </c>
      <c r="K92" s="40" t="str">
        <f>IFERROR(#REF!/GAMSCopen!J92,"")</f>
        <v/>
      </c>
      <c r="L92" s="40" t="str">
        <f>IFERROR(#REF!/GAMSCopen!K92,"")</f>
        <v/>
      </c>
      <c r="M92" s="40" t="str">
        <f>IFERROR(#REF!/GAMSCopen!L92,"")</f>
        <v/>
      </c>
      <c r="N92" s="40" t="str">
        <f>IFERROR(#REF!/GAMSCopen!M92,"")</f>
        <v/>
      </c>
      <c r="O92" s="40" t="str">
        <f>IFERROR(#REF!/GAMSCopen!N92,"")</f>
        <v/>
      </c>
      <c r="P92" s="40" t="str">
        <f>IFERROR(#REF!/GAMSCopen!O92,"")</f>
        <v/>
      </c>
      <c r="Q92" s="40" t="str">
        <f>IFERROR(#REF!/GAMSCopen!P92,"")</f>
        <v/>
      </c>
      <c r="R92" s="40" t="str">
        <f>IFERROR(#REF!/GAMSCopen!Q92,"")</f>
        <v/>
      </c>
      <c r="S92" s="40" t="str">
        <f>IFERROR(#REF!/GAMSCopen!R92,"")</f>
        <v/>
      </c>
      <c r="T92" s="40" t="str">
        <f>IFERROR(#REF!/GAMSCopen!S92,"")</f>
        <v/>
      </c>
      <c r="U92" s="40" t="str">
        <f>IFERROR(#REF!/GAMSCopen!T92,"")</f>
        <v/>
      </c>
      <c r="V92" s="40" t="str">
        <f>IFERROR(#REF!/GAMSCopen!U92,"")</f>
        <v/>
      </c>
      <c r="W92" s="40" t="str">
        <f>IFERROR(#REF!/GAMSCopen!V92,"")</f>
        <v/>
      </c>
      <c r="X92" s="40" t="str">
        <f>IFERROR(#REF!/GAMSCopen!W92,"")</f>
        <v/>
      </c>
      <c r="Y92" s="40" t="str">
        <f>IFERROR(#REF!/GAMSCopen!X92,"")</f>
        <v/>
      </c>
      <c r="Z92" s="40" t="str">
        <f>IFERROR(#REF!/GAMSCopen!Y92,"")</f>
        <v/>
      </c>
      <c r="AA92" s="40" t="str">
        <f>IFERROR(#REF!/GAMSCopen!Z92,"")</f>
        <v/>
      </c>
      <c r="AB92" s="40" t="str">
        <f>IFERROR(#REF!/GAMSCopen!AA92,"")</f>
        <v/>
      </c>
      <c r="AC92" s="40" t="str">
        <f>IFERROR(#REF!/GAMSCopen!AB92,"")</f>
        <v/>
      </c>
      <c r="AD92" s="40" t="str">
        <f>IFERROR(#REF!/GAMSCopen!AC92,"")</f>
        <v/>
      </c>
      <c r="AE92" s="40" t="str">
        <f>IFERROR(#REF!/GAMSCopen!AD92,"")</f>
        <v/>
      </c>
      <c r="AF92" s="40" t="str">
        <f>IFERROR(#REF!/GAMSCopen!AE92,"")</f>
        <v/>
      </c>
      <c r="AG92" s="40" t="str">
        <f>IFERROR(#REF!/GAMSCopen!AF92,"")</f>
        <v/>
      </c>
      <c r="AH92" s="40" t="str">
        <f>IFERROR(#REF!/GAMSCopen!AG92,"")</f>
        <v/>
      </c>
      <c r="AI92" s="40" t="str">
        <f>IFERROR(#REF!/GAMSCopen!AH92,"")</f>
        <v/>
      </c>
      <c r="AJ92" s="40" t="str">
        <f>IFERROR(#REF!/GAMSCopen!AI92,"")</f>
        <v/>
      </c>
      <c r="AK92" s="40" t="str">
        <f>IFERROR(#REF!/GAMSCopen!AJ92,"")</f>
        <v/>
      </c>
      <c r="AL92" s="40" t="str">
        <f>IFERROR(#REF!/GAMSCopen!AK92,"")</f>
        <v/>
      </c>
      <c r="AM92" s="40" t="str">
        <f>IFERROR(#REF!/GAMSCopen!AL92,"")</f>
        <v/>
      </c>
      <c r="AN92" s="40" t="str">
        <f>IFERROR(#REF!/GAMSCopen!AM92,"")</f>
        <v/>
      </c>
      <c r="AO92" s="40" t="str">
        <f>IFERROR(#REF!/GAMSCopen!AN92,"")</f>
        <v/>
      </c>
      <c r="AP92" s="40" t="str">
        <f>IFERROR(#REF!/GAMSCopen!AO92,"")</f>
        <v/>
      </c>
      <c r="AQ92" s="40" t="str">
        <f>IFERROR(#REF!/GAMSCopen!AP92,"")</f>
        <v/>
      </c>
      <c r="AR92" s="40" t="str">
        <f>IFERROR(#REF!/GAMSCopen!AQ92,"")</f>
        <v/>
      </c>
      <c r="AS92" s="40" t="str">
        <f>IFERROR(#REF!/GAMSCopen!AR92,"")</f>
        <v/>
      </c>
      <c r="AT92" s="40" t="str">
        <f>IFERROR(#REF!/GAMSCopen!AS92,"")</f>
        <v/>
      </c>
      <c r="AU92" s="40" t="str">
        <f>IFERROR(#REF!/GAMSCopen!AT92,"")</f>
        <v/>
      </c>
      <c r="AV92" s="40" t="str">
        <f>IFERROR(#REF!/GAMSCopen!AU92,"")</f>
        <v/>
      </c>
      <c r="AW92" s="40" t="str">
        <f>IFERROR(#REF!/GAMSCopen!AV92,"")</f>
        <v/>
      </c>
      <c r="AX92" s="40" t="str">
        <f>IFERROR(#REF!/GAMSCopen!AW92,"")</f>
        <v/>
      </c>
      <c r="AY92" s="40" t="str">
        <f>IFERROR(#REF!/GAMSCopen!AX92,"")</f>
        <v/>
      </c>
      <c r="AZ92" s="40" t="str">
        <f>IFERROR(#REF!/GAMSCopen!AY92,"")</f>
        <v/>
      </c>
      <c r="BA92" s="40" t="str">
        <f>IFERROR(#REF!/GAMSCopen!AZ92,"")</f>
        <v/>
      </c>
      <c r="BB92" s="40" t="str">
        <f>IFERROR(#REF!/GAMSCopen!BA92,"")</f>
        <v/>
      </c>
      <c r="BC92" s="40" t="str">
        <f>IFERROR(#REF!/GAMSCopen!BB92,"")</f>
        <v/>
      </c>
      <c r="BD92" s="40" t="str">
        <f>IFERROR(#REF!/GAMSCopen!BC92,"")</f>
        <v/>
      </c>
      <c r="BE92" s="40" t="str">
        <f>IFERROR(#REF!/GAMSCopen!BD92,"")</f>
        <v/>
      </c>
      <c r="BF92" s="40" t="str">
        <f>IFERROR(#REF!/GAMSCopen!BE92,"")</f>
        <v/>
      </c>
      <c r="BG92" s="40" t="str">
        <f>IFERROR(#REF!/GAMSCopen!BF92,"")</f>
        <v/>
      </c>
      <c r="BH92" s="40" t="str">
        <f>IFERROR(#REF!/GAMSCopen!BG92,"")</f>
        <v/>
      </c>
      <c r="BI92" s="40" t="str">
        <f>IFERROR(#REF!/GAMSCopen!BH92,"")</f>
        <v/>
      </c>
      <c r="BJ92" s="40" t="str">
        <f>IFERROR(#REF!/GAMSCopen!BI92,"")</f>
        <v/>
      </c>
    </row>
    <row r="93" spans="1:62" x14ac:dyDescent="0.15">
      <c r="A93" t="e">
        <f>#REF!</f>
        <v>#REF!</v>
      </c>
      <c r="B93" t="str">
        <f>GAMSbase!A93</f>
        <v>Ratio To Max</v>
      </c>
      <c r="C93" s="40" t="str">
        <f>IFERROR(#REF!/GAMSCopen!B93,"")</f>
        <v/>
      </c>
      <c r="D93" s="40" t="str">
        <f>IFERROR(#REF!/GAMSCopen!C93,"")</f>
        <v/>
      </c>
      <c r="E93" s="40" t="str">
        <f>IFERROR(#REF!/GAMSCopen!D93,"")</f>
        <v/>
      </c>
      <c r="F93" s="40" t="str">
        <f>IFERROR(#REF!/GAMSCopen!E93,"")</f>
        <v/>
      </c>
      <c r="G93" s="40" t="str">
        <f>IFERROR(#REF!/GAMSCopen!F93,"")</f>
        <v/>
      </c>
      <c r="H93" s="40" t="str">
        <f>IFERROR(#REF!/GAMSCopen!G93,"")</f>
        <v/>
      </c>
      <c r="I93" s="40" t="str">
        <f>IFERROR(#REF!/GAMSCopen!H93,"")</f>
        <v/>
      </c>
      <c r="J93" s="40" t="str">
        <f>IFERROR(#REF!/GAMSCopen!I93,"")</f>
        <v/>
      </c>
      <c r="K93" s="40" t="str">
        <f>IFERROR(#REF!/GAMSCopen!J93,"")</f>
        <v/>
      </c>
      <c r="L93" s="40" t="str">
        <f>IFERROR(#REF!/GAMSCopen!K93,"")</f>
        <v/>
      </c>
      <c r="M93" s="40" t="str">
        <f>IFERROR(#REF!/GAMSCopen!L93,"")</f>
        <v/>
      </c>
      <c r="N93" s="40" t="str">
        <f>IFERROR(#REF!/GAMSCopen!M93,"")</f>
        <v/>
      </c>
      <c r="O93" s="40" t="str">
        <f>IFERROR(#REF!/GAMSCopen!N93,"")</f>
        <v/>
      </c>
      <c r="P93" s="40" t="str">
        <f>IFERROR(#REF!/GAMSCopen!O93,"")</f>
        <v/>
      </c>
      <c r="Q93" s="40" t="str">
        <f>IFERROR(#REF!/GAMSCopen!P93,"")</f>
        <v/>
      </c>
      <c r="R93" s="40" t="str">
        <f>IFERROR(#REF!/GAMSCopen!Q93,"")</f>
        <v/>
      </c>
      <c r="S93" s="40" t="str">
        <f>IFERROR(#REF!/GAMSCopen!R93,"")</f>
        <v/>
      </c>
      <c r="T93" s="40" t="str">
        <f>IFERROR(#REF!/GAMSCopen!S93,"")</f>
        <v/>
      </c>
      <c r="U93" s="40" t="str">
        <f>IFERROR(#REF!/GAMSCopen!T93,"")</f>
        <v/>
      </c>
      <c r="V93" s="40" t="str">
        <f>IFERROR(#REF!/GAMSCopen!U93,"")</f>
        <v/>
      </c>
      <c r="W93" s="40" t="str">
        <f>IFERROR(#REF!/GAMSCopen!V93,"")</f>
        <v/>
      </c>
      <c r="X93" s="40" t="str">
        <f>IFERROR(#REF!/GAMSCopen!W93,"")</f>
        <v/>
      </c>
      <c r="Y93" s="40" t="str">
        <f>IFERROR(#REF!/GAMSCopen!X93,"")</f>
        <v/>
      </c>
      <c r="Z93" s="40" t="str">
        <f>IFERROR(#REF!/GAMSCopen!Y93,"")</f>
        <v/>
      </c>
      <c r="AA93" s="40" t="str">
        <f>IFERROR(#REF!/GAMSCopen!Z93,"")</f>
        <v/>
      </c>
      <c r="AB93" s="40" t="str">
        <f>IFERROR(#REF!/GAMSCopen!AA93,"")</f>
        <v/>
      </c>
      <c r="AC93" s="40" t="str">
        <f>IFERROR(#REF!/GAMSCopen!AB93,"")</f>
        <v/>
      </c>
      <c r="AD93" s="40" t="str">
        <f>IFERROR(#REF!/GAMSCopen!AC93,"")</f>
        <v/>
      </c>
      <c r="AE93" s="40" t="str">
        <f>IFERROR(#REF!/GAMSCopen!AD93,"")</f>
        <v/>
      </c>
      <c r="AF93" s="40" t="str">
        <f>IFERROR(#REF!/GAMSCopen!AE93,"")</f>
        <v/>
      </c>
      <c r="AG93" s="40" t="str">
        <f>IFERROR(#REF!/GAMSCopen!AF93,"")</f>
        <v/>
      </c>
      <c r="AH93" s="40" t="str">
        <f>IFERROR(#REF!/GAMSCopen!AG93,"")</f>
        <v/>
      </c>
      <c r="AI93" s="40" t="str">
        <f>IFERROR(#REF!/GAMSCopen!AH93,"")</f>
        <v/>
      </c>
      <c r="AJ93" s="40" t="str">
        <f>IFERROR(#REF!/GAMSCopen!AI93,"")</f>
        <v/>
      </c>
      <c r="AK93" s="40" t="str">
        <f>IFERROR(#REF!/GAMSCopen!AJ93,"")</f>
        <v/>
      </c>
      <c r="AL93" s="40" t="str">
        <f>IFERROR(#REF!/GAMSCopen!AK93,"")</f>
        <v/>
      </c>
      <c r="AM93" s="40" t="str">
        <f>IFERROR(#REF!/GAMSCopen!AL93,"")</f>
        <v/>
      </c>
      <c r="AN93" s="40" t="str">
        <f>IFERROR(#REF!/GAMSCopen!AM93,"")</f>
        <v/>
      </c>
      <c r="AO93" s="40" t="str">
        <f>IFERROR(#REF!/GAMSCopen!AN93,"")</f>
        <v/>
      </c>
      <c r="AP93" s="40" t="str">
        <f>IFERROR(#REF!/GAMSCopen!AO93,"")</f>
        <v/>
      </c>
      <c r="AQ93" s="40" t="str">
        <f>IFERROR(#REF!/GAMSCopen!AP93,"")</f>
        <v/>
      </c>
      <c r="AR93" s="40" t="str">
        <f>IFERROR(#REF!/GAMSCopen!AQ93,"")</f>
        <v/>
      </c>
      <c r="AS93" s="40" t="str">
        <f>IFERROR(#REF!/GAMSCopen!AR93,"")</f>
        <v/>
      </c>
      <c r="AT93" s="40" t="str">
        <f>IFERROR(#REF!/GAMSCopen!AS93,"")</f>
        <v/>
      </c>
      <c r="AU93" s="40" t="str">
        <f>IFERROR(#REF!/GAMSCopen!AT93,"")</f>
        <v/>
      </c>
      <c r="AV93" s="40" t="str">
        <f>IFERROR(#REF!/GAMSCopen!AU93,"")</f>
        <v/>
      </c>
      <c r="AW93" s="40" t="str">
        <f>IFERROR(#REF!/GAMSCopen!AV93,"")</f>
        <v/>
      </c>
      <c r="AX93" s="40" t="str">
        <f>IFERROR(#REF!/GAMSCopen!AW93,"")</f>
        <v/>
      </c>
      <c r="AY93" s="40" t="str">
        <f>IFERROR(#REF!/GAMSCopen!AX93,"")</f>
        <v/>
      </c>
      <c r="AZ93" s="40" t="str">
        <f>IFERROR(#REF!/GAMSCopen!AY93,"")</f>
        <v/>
      </c>
      <c r="BA93" s="40" t="str">
        <f>IFERROR(#REF!/GAMSCopen!AZ93,"")</f>
        <v/>
      </c>
      <c r="BB93" s="40" t="str">
        <f>IFERROR(#REF!/GAMSCopen!BA93,"")</f>
        <v/>
      </c>
      <c r="BC93" s="40" t="str">
        <f>IFERROR(#REF!/GAMSCopen!BB93,"")</f>
        <v/>
      </c>
      <c r="BD93" s="40" t="str">
        <f>IFERROR(#REF!/GAMSCopen!BC93,"")</f>
        <v/>
      </c>
      <c r="BE93" s="40" t="str">
        <f>IFERROR(#REF!/GAMSCopen!BD93,"")</f>
        <v/>
      </c>
      <c r="BF93" s="40" t="str">
        <f>IFERROR(#REF!/GAMSCopen!BE93,"")</f>
        <v/>
      </c>
      <c r="BG93" s="40" t="str">
        <f>IFERROR(#REF!/GAMSCopen!BF93,"")</f>
        <v/>
      </c>
      <c r="BH93" s="40" t="str">
        <f>IFERROR(#REF!/GAMSCopen!BG93,"")</f>
        <v/>
      </c>
      <c r="BI93" s="40" t="str">
        <f>IFERROR(#REF!/GAMSCopen!BH93,"")</f>
        <v/>
      </c>
      <c r="BJ93" s="40" t="str">
        <f>IFERROR(#REF!/GAMSCopen!BI93,"")</f>
        <v/>
      </c>
    </row>
    <row r="94" spans="1:62" x14ac:dyDescent="0.15">
      <c r="A94" t="e">
        <f>#REF!</f>
        <v>#REF!</v>
      </c>
      <c r="B94" t="str">
        <f>GAMSbase!A94</f>
        <v>Max Ratio</v>
      </c>
      <c r="C94" s="40" t="str">
        <f>IFERROR(#REF!/GAMSCopen!B94,"")</f>
        <v/>
      </c>
      <c r="D94" s="40" t="str">
        <f>IFERROR(#REF!/GAMSCopen!C94,"")</f>
        <v/>
      </c>
      <c r="E94" s="40" t="str">
        <f>IFERROR(#REF!/GAMSCopen!D94,"")</f>
        <v/>
      </c>
      <c r="F94" s="40" t="str">
        <f>IFERROR(#REF!/GAMSCopen!E94,"")</f>
        <v/>
      </c>
      <c r="G94" s="40" t="str">
        <f>IFERROR(#REF!/GAMSCopen!F94,"")</f>
        <v/>
      </c>
      <c r="H94" s="40" t="str">
        <f>IFERROR(#REF!/GAMSCopen!G94,"")</f>
        <v/>
      </c>
      <c r="I94" s="40" t="str">
        <f>IFERROR(#REF!/GAMSCopen!H94,"")</f>
        <v/>
      </c>
      <c r="J94" s="40" t="str">
        <f>IFERROR(#REF!/GAMSCopen!I94,"")</f>
        <v/>
      </c>
      <c r="K94" s="40" t="str">
        <f>IFERROR(#REF!/GAMSCopen!J94,"")</f>
        <v/>
      </c>
      <c r="L94" s="40" t="str">
        <f>IFERROR(#REF!/GAMSCopen!K94,"")</f>
        <v/>
      </c>
      <c r="M94" s="40" t="str">
        <f>IFERROR(#REF!/GAMSCopen!L94,"")</f>
        <v/>
      </c>
      <c r="N94" s="40" t="str">
        <f>IFERROR(#REF!/GAMSCopen!M94,"")</f>
        <v/>
      </c>
      <c r="O94" s="40" t="str">
        <f>IFERROR(#REF!/GAMSCopen!N94,"")</f>
        <v/>
      </c>
      <c r="P94" s="40" t="str">
        <f>IFERROR(#REF!/GAMSCopen!O94,"")</f>
        <v/>
      </c>
      <c r="Q94" s="40" t="str">
        <f>IFERROR(#REF!/GAMSCopen!P94,"")</f>
        <v/>
      </c>
      <c r="R94" s="40" t="str">
        <f>IFERROR(#REF!/GAMSCopen!Q94,"")</f>
        <v/>
      </c>
      <c r="S94" s="40" t="str">
        <f>IFERROR(#REF!/GAMSCopen!R94,"")</f>
        <v/>
      </c>
      <c r="T94" s="40" t="str">
        <f>IFERROR(#REF!/GAMSCopen!S94,"")</f>
        <v/>
      </c>
      <c r="U94" s="40" t="str">
        <f>IFERROR(#REF!/GAMSCopen!T94,"")</f>
        <v/>
      </c>
      <c r="V94" s="40" t="str">
        <f>IFERROR(#REF!/GAMSCopen!U94,"")</f>
        <v/>
      </c>
      <c r="W94" s="40" t="str">
        <f>IFERROR(#REF!/GAMSCopen!V94,"")</f>
        <v/>
      </c>
      <c r="X94" s="40" t="str">
        <f>IFERROR(#REF!/GAMSCopen!W94,"")</f>
        <v/>
      </c>
      <c r="Y94" s="40" t="str">
        <f>IFERROR(#REF!/GAMSCopen!X94,"")</f>
        <v/>
      </c>
      <c r="Z94" s="40" t="str">
        <f>IFERROR(#REF!/GAMSCopen!Y94,"")</f>
        <v/>
      </c>
      <c r="AA94" s="40" t="str">
        <f>IFERROR(#REF!/GAMSCopen!Z94,"")</f>
        <v/>
      </c>
      <c r="AB94" s="40" t="str">
        <f>IFERROR(#REF!/GAMSCopen!AA94,"")</f>
        <v/>
      </c>
      <c r="AC94" s="40" t="str">
        <f>IFERROR(#REF!/GAMSCopen!AB94,"")</f>
        <v/>
      </c>
      <c r="AD94" s="40" t="str">
        <f>IFERROR(#REF!/GAMSCopen!AC94,"")</f>
        <v/>
      </c>
      <c r="AE94" s="40" t="str">
        <f>IFERROR(#REF!/GAMSCopen!AD94,"")</f>
        <v/>
      </c>
      <c r="AF94" s="40" t="str">
        <f>IFERROR(#REF!/GAMSCopen!AE94,"")</f>
        <v/>
      </c>
      <c r="AG94" s="40" t="str">
        <f>IFERROR(#REF!/GAMSCopen!AF94,"")</f>
        <v/>
      </c>
      <c r="AH94" s="40" t="str">
        <f>IFERROR(#REF!/GAMSCopen!AG94,"")</f>
        <v/>
      </c>
      <c r="AI94" s="40" t="str">
        <f>IFERROR(#REF!/GAMSCopen!AH94,"")</f>
        <v/>
      </c>
      <c r="AJ94" s="40" t="str">
        <f>IFERROR(#REF!/GAMSCopen!AI94,"")</f>
        <v/>
      </c>
      <c r="AK94" s="40" t="str">
        <f>IFERROR(#REF!/GAMSCopen!AJ94,"")</f>
        <v/>
      </c>
      <c r="AL94" s="40" t="str">
        <f>IFERROR(#REF!/GAMSCopen!AK94,"")</f>
        <v/>
      </c>
      <c r="AM94" s="40" t="str">
        <f>IFERROR(#REF!/GAMSCopen!AL94,"")</f>
        <v/>
      </c>
      <c r="AN94" s="40" t="str">
        <f>IFERROR(#REF!/GAMSCopen!AM94,"")</f>
        <v/>
      </c>
      <c r="AO94" s="40" t="str">
        <f>IFERROR(#REF!/GAMSCopen!AN94,"")</f>
        <v/>
      </c>
      <c r="AP94" s="40" t="str">
        <f>IFERROR(#REF!/GAMSCopen!AO94,"")</f>
        <v/>
      </c>
      <c r="AQ94" s="40" t="str">
        <f>IFERROR(#REF!/GAMSCopen!AP94,"")</f>
        <v/>
      </c>
      <c r="AR94" s="40" t="str">
        <f>IFERROR(#REF!/GAMSCopen!AQ94,"")</f>
        <v/>
      </c>
      <c r="AS94" s="40" t="str">
        <f>IFERROR(#REF!/GAMSCopen!AR94,"")</f>
        <v/>
      </c>
      <c r="AT94" s="40" t="str">
        <f>IFERROR(#REF!/GAMSCopen!AS94,"")</f>
        <v/>
      </c>
      <c r="AU94" s="40" t="str">
        <f>IFERROR(#REF!/GAMSCopen!AT94,"")</f>
        <v/>
      </c>
      <c r="AV94" s="40" t="str">
        <f>IFERROR(#REF!/GAMSCopen!AU94,"")</f>
        <v/>
      </c>
      <c r="AW94" s="40" t="str">
        <f>IFERROR(#REF!/GAMSCopen!AV94,"")</f>
        <v/>
      </c>
      <c r="AX94" s="40" t="str">
        <f>IFERROR(#REF!/GAMSCopen!AW94,"")</f>
        <v/>
      </c>
      <c r="AY94" s="40" t="str">
        <f>IFERROR(#REF!/GAMSCopen!AX94,"")</f>
        <v/>
      </c>
      <c r="AZ94" s="40" t="str">
        <f>IFERROR(#REF!/GAMSCopen!AY94,"")</f>
        <v/>
      </c>
      <c r="BA94" s="40" t="str">
        <f>IFERROR(#REF!/GAMSCopen!AZ94,"")</f>
        <v/>
      </c>
      <c r="BB94" s="40" t="str">
        <f>IFERROR(#REF!/GAMSCopen!BA94,"")</f>
        <v/>
      </c>
      <c r="BC94" s="40" t="str">
        <f>IFERROR(#REF!/GAMSCopen!BB94,"")</f>
        <v/>
      </c>
      <c r="BD94" s="40" t="str">
        <f>IFERROR(#REF!/GAMSCopen!BC94,"")</f>
        <v/>
      </c>
      <c r="BE94" s="40" t="str">
        <f>IFERROR(#REF!/GAMSCopen!BD94,"")</f>
        <v/>
      </c>
      <c r="BF94" s="40" t="str">
        <f>IFERROR(#REF!/GAMSCopen!BE94,"")</f>
        <v/>
      </c>
      <c r="BG94" s="40" t="str">
        <f>IFERROR(#REF!/GAMSCopen!BF94,"")</f>
        <v/>
      </c>
      <c r="BH94" s="40" t="str">
        <f>IFERROR(#REF!/GAMSCopen!BG94,"")</f>
        <v/>
      </c>
      <c r="BI94" s="40" t="str">
        <f>IFERROR(#REF!/GAMSCopen!BH94,"")</f>
        <v/>
      </c>
      <c r="BJ94" s="40" t="str">
        <f>IFERROR(#REF!/GAMSCopen!BI94,"")</f>
        <v/>
      </c>
    </row>
    <row r="95" spans="1:62" x14ac:dyDescent="0.15">
      <c r="A95" t="e">
        <f>#REF!</f>
        <v>#REF!</v>
      </c>
      <c r="B95" t="str">
        <f>GAMSbase!A95</f>
        <v>Coefficient of Hotelling rent on ratio</v>
      </c>
      <c r="C95" s="40" t="str">
        <f>IFERROR(#REF!/GAMSCopen!B95,"")</f>
        <v/>
      </c>
      <c r="D95" s="40" t="str">
        <f>IFERROR(#REF!/GAMSCopen!C95,"")</f>
        <v/>
      </c>
      <c r="E95" s="40" t="str">
        <f>IFERROR(#REF!/GAMSCopen!D95,"")</f>
        <v/>
      </c>
      <c r="F95" s="40" t="str">
        <f>IFERROR(#REF!/GAMSCopen!E95,"")</f>
        <v/>
      </c>
      <c r="G95" s="40" t="str">
        <f>IFERROR(#REF!/GAMSCopen!F95,"")</f>
        <v/>
      </c>
      <c r="H95" s="40" t="str">
        <f>IFERROR(#REF!/GAMSCopen!G95,"")</f>
        <v/>
      </c>
      <c r="I95" s="40" t="str">
        <f>IFERROR(#REF!/GAMSCopen!H95,"")</f>
        <v/>
      </c>
      <c r="J95" s="40" t="str">
        <f>IFERROR(#REF!/GAMSCopen!I95,"")</f>
        <v/>
      </c>
      <c r="K95" s="40" t="str">
        <f>IFERROR(#REF!/GAMSCopen!J95,"")</f>
        <v/>
      </c>
      <c r="L95" s="40" t="str">
        <f>IFERROR(#REF!/GAMSCopen!K95,"")</f>
        <v/>
      </c>
      <c r="M95" s="40" t="str">
        <f>IFERROR(#REF!/GAMSCopen!L95,"")</f>
        <v/>
      </c>
      <c r="N95" s="40" t="str">
        <f>IFERROR(#REF!/GAMSCopen!M95,"")</f>
        <v/>
      </c>
      <c r="O95" s="40" t="str">
        <f>IFERROR(#REF!/GAMSCopen!N95,"")</f>
        <v/>
      </c>
      <c r="P95" s="40" t="str">
        <f>IFERROR(#REF!/GAMSCopen!O95,"")</f>
        <v/>
      </c>
      <c r="Q95" s="40" t="str">
        <f>IFERROR(#REF!/GAMSCopen!P95,"")</f>
        <v/>
      </c>
      <c r="R95" s="40" t="str">
        <f>IFERROR(#REF!/GAMSCopen!Q95,"")</f>
        <v/>
      </c>
      <c r="S95" s="40" t="str">
        <f>IFERROR(#REF!/GAMSCopen!R95,"")</f>
        <v/>
      </c>
      <c r="T95" s="40" t="str">
        <f>IFERROR(#REF!/GAMSCopen!S95,"")</f>
        <v/>
      </c>
      <c r="U95" s="40" t="str">
        <f>IFERROR(#REF!/GAMSCopen!T95,"")</f>
        <v/>
      </c>
      <c r="V95" s="40" t="str">
        <f>IFERROR(#REF!/GAMSCopen!U95,"")</f>
        <v/>
      </c>
      <c r="W95" s="40" t="str">
        <f>IFERROR(#REF!/GAMSCopen!V95,"")</f>
        <v/>
      </c>
      <c r="X95" s="40" t="str">
        <f>IFERROR(#REF!/GAMSCopen!W95,"")</f>
        <v/>
      </c>
      <c r="Y95" s="40" t="str">
        <f>IFERROR(#REF!/GAMSCopen!X95,"")</f>
        <v/>
      </c>
      <c r="Z95" s="40" t="str">
        <f>IFERROR(#REF!/GAMSCopen!Y95,"")</f>
        <v/>
      </c>
      <c r="AA95" s="40" t="str">
        <f>IFERROR(#REF!/GAMSCopen!Z95,"")</f>
        <v/>
      </c>
      <c r="AB95" s="40" t="str">
        <f>IFERROR(#REF!/GAMSCopen!AA95,"")</f>
        <v/>
      </c>
      <c r="AC95" s="40" t="str">
        <f>IFERROR(#REF!/GAMSCopen!AB95,"")</f>
        <v/>
      </c>
      <c r="AD95" s="40" t="str">
        <f>IFERROR(#REF!/GAMSCopen!AC95,"")</f>
        <v/>
      </c>
      <c r="AE95" s="40" t="str">
        <f>IFERROR(#REF!/GAMSCopen!AD95,"")</f>
        <v/>
      </c>
      <c r="AF95" s="40" t="str">
        <f>IFERROR(#REF!/GAMSCopen!AE95,"")</f>
        <v/>
      </c>
      <c r="AG95" s="40" t="str">
        <f>IFERROR(#REF!/GAMSCopen!AF95,"")</f>
        <v/>
      </c>
      <c r="AH95" s="40" t="str">
        <f>IFERROR(#REF!/GAMSCopen!AG95,"")</f>
        <v/>
      </c>
      <c r="AI95" s="40" t="str">
        <f>IFERROR(#REF!/GAMSCopen!AH95,"")</f>
        <v/>
      </c>
      <c r="AJ95" s="40" t="str">
        <f>IFERROR(#REF!/GAMSCopen!AI95,"")</f>
        <v/>
      </c>
      <c r="AK95" s="40" t="str">
        <f>IFERROR(#REF!/GAMSCopen!AJ95,"")</f>
        <v/>
      </c>
      <c r="AL95" s="40" t="str">
        <f>IFERROR(#REF!/GAMSCopen!AK95,"")</f>
        <v/>
      </c>
      <c r="AM95" s="40" t="str">
        <f>IFERROR(#REF!/GAMSCopen!AL95,"")</f>
        <v/>
      </c>
      <c r="AN95" s="40" t="str">
        <f>IFERROR(#REF!/GAMSCopen!AM95,"")</f>
        <v/>
      </c>
      <c r="AO95" s="40" t="str">
        <f>IFERROR(#REF!/GAMSCopen!AN95,"")</f>
        <v/>
      </c>
      <c r="AP95" s="40" t="str">
        <f>IFERROR(#REF!/GAMSCopen!AO95,"")</f>
        <v/>
      </c>
      <c r="AQ95" s="40" t="str">
        <f>IFERROR(#REF!/GAMSCopen!AP95,"")</f>
        <v/>
      </c>
      <c r="AR95" s="40" t="str">
        <f>IFERROR(#REF!/GAMSCopen!AQ95,"")</f>
        <v/>
      </c>
      <c r="AS95" s="40" t="str">
        <f>IFERROR(#REF!/GAMSCopen!AR95,"")</f>
        <v/>
      </c>
      <c r="AT95" s="40" t="str">
        <f>IFERROR(#REF!/GAMSCopen!AS95,"")</f>
        <v/>
      </c>
      <c r="AU95" s="40" t="str">
        <f>IFERROR(#REF!/GAMSCopen!AT95,"")</f>
        <v/>
      </c>
      <c r="AV95" s="40" t="str">
        <f>IFERROR(#REF!/GAMSCopen!AU95,"")</f>
        <v/>
      </c>
      <c r="AW95" s="40" t="str">
        <f>IFERROR(#REF!/GAMSCopen!AV95,"")</f>
        <v/>
      </c>
      <c r="AX95" s="40" t="str">
        <f>IFERROR(#REF!/GAMSCopen!AW95,"")</f>
        <v/>
      </c>
      <c r="AY95" s="40" t="str">
        <f>IFERROR(#REF!/GAMSCopen!AX95,"")</f>
        <v/>
      </c>
      <c r="AZ95" s="40" t="str">
        <f>IFERROR(#REF!/GAMSCopen!AY95,"")</f>
        <v/>
      </c>
      <c r="BA95" s="40" t="str">
        <f>IFERROR(#REF!/GAMSCopen!AZ95,"")</f>
        <v/>
      </c>
      <c r="BB95" s="40" t="str">
        <f>IFERROR(#REF!/GAMSCopen!BA95,"")</f>
        <v/>
      </c>
      <c r="BC95" s="40" t="str">
        <f>IFERROR(#REF!/GAMSCopen!BB95,"")</f>
        <v/>
      </c>
      <c r="BD95" s="40" t="str">
        <f>IFERROR(#REF!/GAMSCopen!BC95,"")</f>
        <v/>
      </c>
      <c r="BE95" s="40" t="str">
        <f>IFERROR(#REF!/GAMSCopen!BD95,"")</f>
        <v/>
      </c>
      <c r="BF95" s="40" t="str">
        <f>IFERROR(#REF!/GAMSCopen!BE95,"")</f>
        <v/>
      </c>
      <c r="BG95" s="40" t="str">
        <f>IFERROR(#REF!/GAMSCopen!BF95,"")</f>
        <v/>
      </c>
      <c r="BH95" s="40" t="str">
        <f>IFERROR(#REF!/GAMSCopen!BG95,"")</f>
        <v/>
      </c>
      <c r="BI95" s="40" t="str">
        <f>IFERROR(#REF!/GAMSCopen!BH95,"")</f>
        <v/>
      </c>
      <c r="BJ95" s="40" t="str">
        <f>IFERROR(#REF!/GAMSCopen!BI95,"")</f>
        <v/>
      </c>
    </row>
    <row r="96" spans="1:62" x14ac:dyDescent="0.15">
      <c r="A96" t="e">
        <f>#REF!</f>
        <v>#REF!</v>
      </c>
      <c r="B96" t="str">
        <f>GAMSbase!A96</f>
        <v>Exponent on Hotelling</v>
      </c>
      <c r="C96" s="40" t="str">
        <f>IFERROR(#REF!/GAMSCopen!B96,"")</f>
        <v/>
      </c>
      <c r="D96" s="40" t="str">
        <f>IFERROR(#REF!/GAMSCopen!C96,"")</f>
        <v/>
      </c>
      <c r="E96" s="40" t="str">
        <f>IFERROR(#REF!/GAMSCopen!D96,"")</f>
        <v/>
      </c>
      <c r="F96" s="40" t="str">
        <f>IFERROR(#REF!/GAMSCopen!E96,"")</f>
        <v/>
      </c>
      <c r="G96" s="40" t="str">
        <f>IFERROR(#REF!/GAMSCopen!F96,"")</f>
        <v/>
      </c>
      <c r="H96" s="40" t="str">
        <f>IFERROR(#REF!/GAMSCopen!G96,"")</f>
        <v/>
      </c>
      <c r="I96" s="40" t="str">
        <f>IFERROR(#REF!/GAMSCopen!H96,"")</f>
        <v/>
      </c>
      <c r="J96" s="40" t="str">
        <f>IFERROR(#REF!/GAMSCopen!I96,"")</f>
        <v/>
      </c>
      <c r="K96" s="40" t="str">
        <f>IFERROR(#REF!/GAMSCopen!J96,"")</f>
        <v/>
      </c>
      <c r="L96" s="40" t="str">
        <f>IFERROR(#REF!/GAMSCopen!K96,"")</f>
        <v/>
      </c>
      <c r="M96" s="40" t="str">
        <f>IFERROR(#REF!/GAMSCopen!L96,"")</f>
        <v/>
      </c>
      <c r="N96" s="40" t="str">
        <f>IFERROR(#REF!/GAMSCopen!M96,"")</f>
        <v/>
      </c>
      <c r="O96" s="40" t="str">
        <f>IFERROR(#REF!/GAMSCopen!N96,"")</f>
        <v/>
      </c>
      <c r="P96" s="40" t="str">
        <f>IFERROR(#REF!/GAMSCopen!O96,"")</f>
        <v/>
      </c>
      <c r="Q96" s="40" t="str">
        <f>IFERROR(#REF!/GAMSCopen!P96,"")</f>
        <v/>
      </c>
      <c r="R96" s="40" t="str">
        <f>IFERROR(#REF!/GAMSCopen!Q96,"")</f>
        <v/>
      </c>
      <c r="S96" s="40" t="str">
        <f>IFERROR(#REF!/GAMSCopen!R96,"")</f>
        <v/>
      </c>
      <c r="T96" s="40" t="str">
        <f>IFERROR(#REF!/GAMSCopen!S96,"")</f>
        <v/>
      </c>
      <c r="U96" s="40" t="str">
        <f>IFERROR(#REF!/GAMSCopen!T96,"")</f>
        <v/>
      </c>
      <c r="V96" s="40" t="str">
        <f>IFERROR(#REF!/GAMSCopen!U96,"")</f>
        <v/>
      </c>
      <c r="W96" s="40" t="str">
        <f>IFERROR(#REF!/GAMSCopen!V96,"")</f>
        <v/>
      </c>
      <c r="X96" s="40" t="str">
        <f>IFERROR(#REF!/GAMSCopen!W96,"")</f>
        <v/>
      </c>
      <c r="Y96" s="40" t="str">
        <f>IFERROR(#REF!/GAMSCopen!X96,"")</f>
        <v/>
      </c>
      <c r="Z96" s="40" t="str">
        <f>IFERROR(#REF!/GAMSCopen!Y96,"")</f>
        <v/>
      </c>
      <c r="AA96" s="40" t="str">
        <f>IFERROR(#REF!/GAMSCopen!Z96,"")</f>
        <v/>
      </c>
      <c r="AB96" s="40" t="str">
        <f>IFERROR(#REF!/GAMSCopen!AA96,"")</f>
        <v/>
      </c>
      <c r="AC96" s="40" t="str">
        <f>IFERROR(#REF!/GAMSCopen!AB96,"")</f>
        <v/>
      </c>
      <c r="AD96" s="40" t="str">
        <f>IFERROR(#REF!/GAMSCopen!AC96,"")</f>
        <v/>
      </c>
      <c r="AE96" s="40" t="str">
        <f>IFERROR(#REF!/GAMSCopen!AD96,"")</f>
        <v/>
      </c>
      <c r="AF96" s="40" t="str">
        <f>IFERROR(#REF!/GAMSCopen!AE96,"")</f>
        <v/>
      </c>
      <c r="AG96" s="40" t="str">
        <f>IFERROR(#REF!/GAMSCopen!AF96,"")</f>
        <v/>
      </c>
      <c r="AH96" s="40" t="str">
        <f>IFERROR(#REF!/GAMSCopen!AG96,"")</f>
        <v/>
      </c>
      <c r="AI96" s="40" t="str">
        <f>IFERROR(#REF!/GAMSCopen!AH96,"")</f>
        <v/>
      </c>
      <c r="AJ96" s="40" t="str">
        <f>IFERROR(#REF!/GAMSCopen!AI96,"")</f>
        <v/>
      </c>
      <c r="AK96" s="40" t="str">
        <f>IFERROR(#REF!/GAMSCopen!AJ96,"")</f>
        <v/>
      </c>
      <c r="AL96" s="40" t="str">
        <f>IFERROR(#REF!/GAMSCopen!AK96,"")</f>
        <v/>
      </c>
      <c r="AM96" s="40" t="str">
        <f>IFERROR(#REF!/GAMSCopen!AL96,"")</f>
        <v/>
      </c>
      <c r="AN96" s="40" t="str">
        <f>IFERROR(#REF!/GAMSCopen!AM96,"")</f>
        <v/>
      </c>
      <c r="AO96" s="40" t="str">
        <f>IFERROR(#REF!/GAMSCopen!AN96,"")</f>
        <v/>
      </c>
      <c r="AP96" s="40" t="str">
        <f>IFERROR(#REF!/GAMSCopen!AO96,"")</f>
        <v/>
      </c>
      <c r="AQ96" s="40" t="str">
        <f>IFERROR(#REF!/GAMSCopen!AP96,"")</f>
        <v/>
      </c>
      <c r="AR96" s="40" t="str">
        <f>IFERROR(#REF!/GAMSCopen!AQ96,"")</f>
        <v/>
      </c>
      <c r="AS96" s="40" t="str">
        <f>IFERROR(#REF!/GAMSCopen!AR96,"")</f>
        <v/>
      </c>
      <c r="AT96" s="40" t="str">
        <f>IFERROR(#REF!/GAMSCopen!AS96,"")</f>
        <v/>
      </c>
      <c r="AU96" s="40" t="str">
        <f>IFERROR(#REF!/GAMSCopen!AT96,"")</f>
        <v/>
      </c>
      <c r="AV96" s="40" t="str">
        <f>IFERROR(#REF!/GAMSCopen!AU96,"")</f>
        <v/>
      </c>
      <c r="AW96" s="40" t="str">
        <f>IFERROR(#REF!/GAMSCopen!AV96,"")</f>
        <v/>
      </c>
      <c r="AX96" s="40" t="str">
        <f>IFERROR(#REF!/GAMSCopen!AW96,"")</f>
        <v/>
      </c>
      <c r="AY96" s="40" t="str">
        <f>IFERROR(#REF!/GAMSCopen!AX96,"")</f>
        <v/>
      </c>
      <c r="AZ96" s="40" t="str">
        <f>IFERROR(#REF!/GAMSCopen!AY96,"")</f>
        <v/>
      </c>
      <c r="BA96" s="40" t="str">
        <f>IFERROR(#REF!/GAMSCopen!AZ96,"")</f>
        <v/>
      </c>
      <c r="BB96" s="40" t="str">
        <f>IFERROR(#REF!/GAMSCopen!BA96,"")</f>
        <v/>
      </c>
      <c r="BC96" s="40" t="str">
        <f>IFERROR(#REF!/GAMSCopen!BB96,"")</f>
        <v/>
      </c>
      <c r="BD96" s="40" t="str">
        <f>IFERROR(#REF!/GAMSCopen!BC96,"")</f>
        <v/>
      </c>
      <c r="BE96" s="40" t="str">
        <f>IFERROR(#REF!/GAMSCopen!BD96,"")</f>
        <v/>
      </c>
      <c r="BF96" s="40" t="str">
        <f>IFERROR(#REF!/GAMSCopen!BE96,"")</f>
        <v/>
      </c>
      <c r="BG96" s="40" t="str">
        <f>IFERROR(#REF!/GAMSCopen!BF96,"")</f>
        <v/>
      </c>
      <c r="BH96" s="40" t="str">
        <f>IFERROR(#REF!/GAMSCopen!BG96,"")</f>
        <v/>
      </c>
      <c r="BI96" s="40" t="str">
        <f>IFERROR(#REF!/GAMSCopen!BH96,"")</f>
        <v/>
      </c>
      <c r="BJ96" s="40" t="str">
        <f>IFERROR(#REF!/GAMSCopen!BI96,"")</f>
        <v/>
      </c>
    </row>
    <row r="97" spans="1:62" x14ac:dyDescent="0.15">
      <c r="A97" t="e">
        <f>#REF!</f>
        <v>#REF!</v>
      </c>
      <c r="B97" t="str">
        <f>GAMSbase!A97</f>
        <v>Hotelling Rent on Carbon Fuels (2005 USD / tCO2)</v>
      </c>
      <c r="C97" s="40" t="str">
        <f>IFERROR(#REF!/GAMSCopen!B97,"")</f>
        <v/>
      </c>
      <c r="D97" s="40" t="str">
        <f>IFERROR(#REF!/GAMSCopen!C97,"")</f>
        <v/>
      </c>
      <c r="E97" s="40" t="str">
        <f>IFERROR(#REF!/GAMSCopen!D97,"")</f>
        <v/>
      </c>
      <c r="F97" s="40" t="str">
        <f>IFERROR(#REF!/GAMSCopen!E97,"")</f>
        <v/>
      </c>
      <c r="G97" s="40" t="str">
        <f>IFERROR(#REF!/GAMSCopen!F97,"")</f>
        <v/>
      </c>
      <c r="H97" s="40" t="str">
        <f>IFERROR(#REF!/GAMSCopen!G97,"")</f>
        <v/>
      </c>
      <c r="I97" s="40" t="str">
        <f>IFERROR(#REF!/GAMSCopen!H97,"")</f>
        <v/>
      </c>
      <c r="J97" s="40" t="str">
        <f>IFERROR(#REF!/GAMSCopen!I97,"")</f>
        <v/>
      </c>
      <c r="K97" s="40" t="str">
        <f>IFERROR(#REF!/GAMSCopen!J97,"")</f>
        <v/>
      </c>
      <c r="L97" s="40" t="str">
        <f>IFERROR(#REF!/GAMSCopen!K97,"")</f>
        <v/>
      </c>
      <c r="M97" s="40" t="str">
        <f>IFERROR(#REF!/GAMSCopen!L97,"")</f>
        <v/>
      </c>
      <c r="N97" s="40" t="str">
        <f>IFERROR(#REF!/GAMSCopen!M97,"")</f>
        <v/>
      </c>
      <c r="O97" s="40" t="str">
        <f>IFERROR(#REF!/GAMSCopen!N97,"")</f>
        <v/>
      </c>
      <c r="P97" s="40" t="str">
        <f>IFERROR(#REF!/GAMSCopen!O97,"")</f>
        <v/>
      </c>
      <c r="Q97" s="40" t="str">
        <f>IFERROR(#REF!/GAMSCopen!P97,"")</f>
        <v/>
      </c>
      <c r="R97" s="40" t="str">
        <f>IFERROR(#REF!/GAMSCopen!Q97,"")</f>
        <v/>
      </c>
      <c r="S97" s="40" t="str">
        <f>IFERROR(#REF!/GAMSCopen!R97,"")</f>
        <v/>
      </c>
      <c r="T97" s="40" t="str">
        <f>IFERROR(#REF!/GAMSCopen!S97,"")</f>
        <v/>
      </c>
      <c r="U97" s="40" t="str">
        <f>IFERROR(#REF!/GAMSCopen!T97,"")</f>
        <v/>
      </c>
      <c r="V97" s="40" t="str">
        <f>IFERROR(#REF!/GAMSCopen!U97,"")</f>
        <v/>
      </c>
      <c r="W97" s="40" t="str">
        <f>IFERROR(#REF!/GAMSCopen!V97,"")</f>
        <v/>
      </c>
      <c r="X97" s="40" t="str">
        <f>IFERROR(#REF!/GAMSCopen!W97,"")</f>
        <v/>
      </c>
      <c r="Y97" s="40" t="str">
        <f>IFERROR(#REF!/GAMSCopen!X97,"")</f>
        <v/>
      </c>
      <c r="Z97" s="40" t="str">
        <f>IFERROR(#REF!/GAMSCopen!Y97,"")</f>
        <v/>
      </c>
      <c r="AA97" s="40" t="str">
        <f>IFERROR(#REF!/GAMSCopen!Z97,"")</f>
        <v/>
      </c>
      <c r="AB97" s="40" t="str">
        <f>IFERROR(#REF!/GAMSCopen!AA97,"")</f>
        <v/>
      </c>
      <c r="AC97" s="40" t="str">
        <f>IFERROR(#REF!/GAMSCopen!AB97,"")</f>
        <v/>
      </c>
      <c r="AD97" s="40" t="str">
        <f>IFERROR(#REF!/GAMSCopen!AC97,"")</f>
        <v/>
      </c>
      <c r="AE97" s="40" t="str">
        <f>IFERROR(#REF!/GAMSCopen!AD97,"")</f>
        <v/>
      </c>
      <c r="AF97" s="40" t="str">
        <f>IFERROR(#REF!/GAMSCopen!AE97,"")</f>
        <v/>
      </c>
      <c r="AG97" s="40" t="str">
        <f>IFERROR(#REF!/GAMSCopen!AF97,"")</f>
        <v/>
      </c>
      <c r="AH97" s="40" t="str">
        <f>IFERROR(#REF!/GAMSCopen!AG97,"")</f>
        <v/>
      </c>
      <c r="AI97" s="40" t="str">
        <f>IFERROR(#REF!/GAMSCopen!AH97,"")</f>
        <v/>
      </c>
      <c r="AJ97" s="40" t="str">
        <f>IFERROR(#REF!/GAMSCopen!AI97,"")</f>
        <v/>
      </c>
      <c r="AK97" s="40" t="str">
        <f>IFERROR(#REF!/GAMSCopen!AJ97,"")</f>
        <v/>
      </c>
      <c r="AL97" s="40" t="str">
        <f>IFERROR(#REF!/GAMSCopen!AK97,"")</f>
        <v/>
      </c>
      <c r="AM97" s="40" t="str">
        <f>IFERROR(#REF!/GAMSCopen!AL97,"")</f>
        <v/>
      </c>
      <c r="AN97" s="40" t="str">
        <f>IFERROR(#REF!/GAMSCopen!AM97,"")</f>
        <v/>
      </c>
      <c r="AO97" s="40" t="str">
        <f>IFERROR(#REF!/GAMSCopen!AN97,"")</f>
        <v/>
      </c>
      <c r="AP97" s="40" t="str">
        <f>IFERROR(#REF!/GAMSCopen!AO97,"")</f>
        <v/>
      </c>
      <c r="AQ97" s="40" t="str">
        <f>IFERROR(#REF!/GAMSCopen!AP97,"")</f>
        <v/>
      </c>
      <c r="AR97" s="40" t="str">
        <f>IFERROR(#REF!/GAMSCopen!AQ97,"")</f>
        <v/>
      </c>
      <c r="AS97" s="40" t="str">
        <f>IFERROR(#REF!/GAMSCopen!AR97,"")</f>
        <v/>
      </c>
      <c r="AT97" s="40" t="str">
        <f>IFERROR(#REF!/GAMSCopen!AS97,"")</f>
        <v/>
      </c>
      <c r="AU97" s="40" t="str">
        <f>IFERROR(#REF!/GAMSCopen!AT97,"")</f>
        <v/>
      </c>
      <c r="AV97" s="40" t="str">
        <f>IFERROR(#REF!/GAMSCopen!AU97,"")</f>
        <v/>
      </c>
      <c r="AW97" s="40" t="str">
        <f>IFERROR(#REF!/GAMSCopen!AV97,"")</f>
        <v/>
      </c>
      <c r="AX97" s="40" t="str">
        <f>IFERROR(#REF!/GAMSCopen!AW97,"")</f>
        <v/>
      </c>
      <c r="AY97" s="40" t="str">
        <f>IFERROR(#REF!/GAMSCopen!AX97,"")</f>
        <v/>
      </c>
      <c r="AZ97" s="40" t="str">
        <f>IFERROR(#REF!/GAMSCopen!AY97,"")</f>
        <v/>
      </c>
      <c r="BA97" s="40" t="str">
        <f>IFERROR(#REF!/GAMSCopen!AZ97,"")</f>
        <v/>
      </c>
      <c r="BB97" s="40" t="str">
        <f>IFERROR(#REF!/GAMSCopen!BA97,"")</f>
        <v/>
      </c>
      <c r="BC97" s="40" t="str">
        <f>IFERROR(#REF!/GAMSCopen!BB97,"")</f>
        <v/>
      </c>
      <c r="BD97" s="40" t="str">
        <f>IFERROR(#REF!/GAMSCopen!BC97,"")</f>
        <v/>
      </c>
      <c r="BE97" s="40" t="str">
        <f>IFERROR(#REF!/GAMSCopen!BD97,"")</f>
        <v/>
      </c>
      <c r="BF97" s="40" t="str">
        <f>IFERROR(#REF!/GAMSCopen!BE97,"")</f>
        <v/>
      </c>
      <c r="BG97" s="40" t="str">
        <f>IFERROR(#REF!/GAMSCopen!BF97,"")</f>
        <v/>
      </c>
      <c r="BH97" s="40" t="str">
        <f>IFERROR(#REF!/GAMSCopen!BG97,"")</f>
        <v/>
      </c>
      <c r="BI97" s="40" t="str">
        <f>IFERROR(#REF!/GAMSCopen!BH97,"")</f>
        <v/>
      </c>
      <c r="BJ97" s="40" t="str">
        <f>IFERROR(#REF!/GAMSCopen!BI97,"")</f>
        <v/>
      </c>
    </row>
    <row r="98" spans="1:62" x14ac:dyDescent="0.15">
      <c r="A98" t="e">
        <f>#REF!</f>
        <v>#REF!</v>
      </c>
      <c r="B98" t="str">
        <f>GAMSbase!A98</f>
        <v>* CLIMATE MODULE</v>
      </c>
      <c r="C98" s="40" t="str">
        <f>IFERROR(#REF!/GAMSCopen!B98,"")</f>
        <v/>
      </c>
      <c r="D98" s="40" t="str">
        <f>IFERROR(#REF!/GAMSCopen!C98,"")</f>
        <v/>
      </c>
      <c r="E98" s="40" t="str">
        <f>IFERROR(#REF!/GAMSCopen!D98,"")</f>
        <v/>
      </c>
      <c r="F98" s="40" t="str">
        <f>IFERROR(#REF!/GAMSCopen!E98,"")</f>
        <v/>
      </c>
      <c r="G98" s="40" t="str">
        <f>IFERROR(#REF!/GAMSCopen!F98,"")</f>
        <v/>
      </c>
      <c r="H98" s="40" t="str">
        <f>IFERROR(#REF!/GAMSCopen!G98,"")</f>
        <v/>
      </c>
      <c r="I98" s="40" t="str">
        <f>IFERROR(#REF!/GAMSCopen!H98,"")</f>
        <v/>
      </c>
      <c r="J98" s="40" t="str">
        <f>IFERROR(#REF!/GAMSCopen!I98,"")</f>
        <v/>
      </c>
      <c r="K98" s="40" t="str">
        <f>IFERROR(#REF!/GAMSCopen!J98,"")</f>
        <v/>
      </c>
      <c r="L98" s="40" t="str">
        <f>IFERROR(#REF!/GAMSCopen!K98,"")</f>
        <v/>
      </c>
      <c r="M98" s="40" t="str">
        <f>IFERROR(#REF!/GAMSCopen!L98,"")</f>
        <v/>
      </c>
      <c r="N98" s="40" t="str">
        <f>IFERROR(#REF!/GAMSCopen!M98,"")</f>
        <v/>
      </c>
      <c r="O98" s="40" t="str">
        <f>IFERROR(#REF!/GAMSCopen!N98,"")</f>
        <v/>
      </c>
      <c r="P98" s="40" t="str">
        <f>IFERROR(#REF!/GAMSCopen!O98,"")</f>
        <v/>
      </c>
      <c r="Q98" s="40" t="str">
        <f>IFERROR(#REF!/GAMSCopen!P98,"")</f>
        <v/>
      </c>
      <c r="R98" s="40" t="str">
        <f>IFERROR(#REF!/GAMSCopen!Q98,"")</f>
        <v/>
      </c>
      <c r="S98" s="40" t="str">
        <f>IFERROR(#REF!/GAMSCopen!R98,"")</f>
        <v/>
      </c>
      <c r="T98" s="40" t="str">
        <f>IFERROR(#REF!/GAMSCopen!S98,"")</f>
        <v/>
      </c>
      <c r="U98" s="40" t="str">
        <f>IFERROR(#REF!/GAMSCopen!T98,"")</f>
        <v/>
      </c>
      <c r="V98" s="40" t="str">
        <f>IFERROR(#REF!/GAMSCopen!U98,"")</f>
        <v/>
      </c>
      <c r="W98" s="40" t="str">
        <f>IFERROR(#REF!/GAMSCopen!V98,"")</f>
        <v/>
      </c>
      <c r="X98" s="40" t="str">
        <f>IFERROR(#REF!/GAMSCopen!W98,"")</f>
        <v/>
      </c>
      <c r="Y98" s="40" t="str">
        <f>IFERROR(#REF!/GAMSCopen!X98,"")</f>
        <v/>
      </c>
      <c r="Z98" s="40" t="str">
        <f>IFERROR(#REF!/GAMSCopen!Y98,"")</f>
        <v/>
      </c>
      <c r="AA98" s="40" t="str">
        <f>IFERROR(#REF!/GAMSCopen!Z98,"")</f>
        <v/>
      </c>
      <c r="AB98" s="40" t="str">
        <f>IFERROR(#REF!/GAMSCopen!AA98,"")</f>
        <v/>
      </c>
      <c r="AC98" s="40" t="str">
        <f>IFERROR(#REF!/GAMSCopen!AB98,"")</f>
        <v/>
      </c>
      <c r="AD98" s="40" t="str">
        <f>IFERROR(#REF!/GAMSCopen!AC98,"")</f>
        <v/>
      </c>
      <c r="AE98" s="40" t="str">
        <f>IFERROR(#REF!/GAMSCopen!AD98,"")</f>
        <v/>
      </c>
      <c r="AF98" s="40" t="str">
        <f>IFERROR(#REF!/GAMSCopen!AE98,"")</f>
        <v/>
      </c>
      <c r="AG98" s="40" t="str">
        <f>IFERROR(#REF!/GAMSCopen!AF98,"")</f>
        <v/>
      </c>
      <c r="AH98" s="40" t="str">
        <f>IFERROR(#REF!/GAMSCopen!AG98,"")</f>
        <v/>
      </c>
      <c r="AI98" s="40" t="str">
        <f>IFERROR(#REF!/GAMSCopen!AH98,"")</f>
        <v/>
      </c>
      <c r="AJ98" s="40" t="str">
        <f>IFERROR(#REF!/GAMSCopen!AI98,"")</f>
        <v/>
      </c>
      <c r="AK98" s="40" t="str">
        <f>IFERROR(#REF!/GAMSCopen!AJ98,"")</f>
        <v/>
      </c>
      <c r="AL98" s="40" t="str">
        <f>IFERROR(#REF!/GAMSCopen!AK98,"")</f>
        <v/>
      </c>
      <c r="AM98" s="40" t="str">
        <f>IFERROR(#REF!/GAMSCopen!AL98,"")</f>
        <v/>
      </c>
      <c r="AN98" s="40" t="str">
        <f>IFERROR(#REF!/GAMSCopen!AM98,"")</f>
        <v/>
      </c>
      <c r="AO98" s="40" t="str">
        <f>IFERROR(#REF!/GAMSCopen!AN98,"")</f>
        <v/>
      </c>
      <c r="AP98" s="40" t="str">
        <f>IFERROR(#REF!/GAMSCopen!AO98,"")</f>
        <v/>
      </c>
      <c r="AQ98" s="40" t="str">
        <f>IFERROR(#REF!/GAMSCopen!AP98,"")</f>
        <v/>
      </c>
      <c r="AR98" s="40" t="str">
        <f>IFERROR(#REF!/GAMSCopen!AQ98,"")</f>
        <v/>
      </c>
      <c r="AS98" s="40" t="str">
        <f>IFERROR(#REF!/GAMSCopen!AR98,"")</f>
        <v/>
      </c>
      <c r="AT98" s="40" t="str">
        <f>IFERROR(#REF!/GAMSCopen!AS98,"")</f>
        <v/>
      </c>
      <c r="AU98" s="40" t="str">
        <f>IFERROR(#REF!/GAMSCopen!AT98,"")</f>
        <v/>
      </c>
      <c r="AV98" s="40" t="str">
        <f>IFERROR(#REF!/GAMSCopen!AU98,"")</f>
        <v/>
      </c>
      <c r="AW98" s="40" t="str">
        <f>IFERROR(#REF!/GAMSCopen!AV98,"")</f>
        <v/>
      </c>
      <c r="AX98" s="40" t="str">
        <f>IFERROR(#REF!/GAMSCopen!AW98,"")</f>
        <v/>
      </c>
      <c r="AY98" s="40" t="str">
        <f>IFERROR(#REF!/GAMSCopen!AX98,"")</f>
        <v/>
      </c>
      <c r="AZ98" s="40" t="str">
        <f>IFERROR(#REF!/GAMSCopen!AY98,"")</f>
        <v/>
      </c>
      <c r="BA98" s="40" t="str">
        <f>IFERROR(#REF!/GAMSCopen!AZ98,"")</f>
        <v/>
      </c>
      <c r="BB98" s="40" t="str">
        <f>IFERROR(#REF!/GAMSCopen!BA98,"")</f>
        <v/>
      </c>
      <c r="BC98" s="40" t="str">
        <f>IFERROR(#REF!/GAMSCopen!BB98,"")</f>
        <v/>
      </c>
      <c r="BD98" s="40" t="str">
        <f>IFERROR(#REF!/GAMSCopen!BC98,"")</f>
        <v/>
      </c>
      <c r="BE98" s="40" t="str">
        <f>IFERROR(#REF!/GAMSCopen!BD98,"")</f>
        <v/>
      </c>
      <c r="BF98" s="40" t="str">
        <f>IFERROR(#REF!/GAMSCopen!BE98,"")</f>
        <v/>
      </c>
      <c r="BG98" s="40" t="str">
        <f>IFERROR(#REF!/GAMSCopen!BF98,"")</f>
        <v/>
      </c>
      <c r="BH98" s="40" t="str">
        <f>IFERROR(#REF!/GAMSCopen!BG98,"")</f>
        <v/>
      </c>
      <c r="BI98" s="40" t="str">
        <f>IFERROR(#REF!/GAMSCopen!BH98,"")</f>
        <v/>
      </c>
      <c r="BJ98" s="40" t="str">
        <f>IFERROR(#REF!/GAMSCopen!BI98,"")</f>
        <v/>
      </c>
    </row>
    <row r="99" spans="1:62" x14ac:dyDescent="0.15">
      <c r="A99" t="e">
        <f>#REF!</f>
        <v>#REF!</v>
      </c>
      <c r="B99" t="str">
        <f>GAMSbase!A99</f>
        <v>Atmospheric Temperature (deg C above preindustrial)</v>
      </c>
      <c r="C99" s="40" t="str">
        <f>IFERROR(#REF!/GAMSCopen!B99,"")</f>
        <v/>
      </c>
      <c r="D99" s="40" t="str">
        <f>IFERROR(#REF!/GAMSCopen!C99,"")</f>
        <v/>
      </c>
      <c r="E99" s="40" t="str">
        <f>IFERROR(#REF!/GAMSCopen!D99,"")</f>
        <v/>
      </c>
      <c r="F99" s="40" t="str">
        <f>IFERROR(#REF!/GAMSCopen!E99,"")</f>
        <v/>
      </c>
      <c r="G99" s="40" t="str">
        <f>IFERROR(#REF!/GAMSCopen!F99,"")</f>
        <v/>
      </c>
      <c r="H99" s="40" t="str">
        <f>IFERROR(#REF!/GAMSCopen!G99,"")</f>
        <v/>
      </c>
      <c r="I99" s="40" t="str">
        <f>IFERROR(#REF!/GAMSCopen!H99,"")</f>
        <v/>
      </c>
      <c r="J99" s="40" t="str">
        <f>IFERROR(#REF!/GAMSCopen!I99,"")</f>
        <v/>
      </c>
      <c r="K99" s="40" t="str">
        <f>IFERROR(#REF!/GAMSCopen!J99,"")</f>
        <v/>
      </c>
      <c r="L99" s="40" t="str">
        <f>IFERROR(#REF!/GAMSCopen!K99,"")</f>
        <v/>
      </c>
      <c r="M99" s="40" t="str">
        <f>IFERROR(#REF!/GAMSCopen!L99,"")</f>
        <v/>
      </c>
      <c r="N99" s="40" t="str">
        <f>IFERROR(#REF!/GAMSCopen!M99,"")</f>
        <v/>
      </c>
      <c r="O99" s="40" t="str">
        <f>IFERROR(#REF!/GAMSCopen!N99,"")</f>
        <v/>
      </c>
      <c r="P99" s="40" t="str">
        <f>IFERROR(#REF!/GAMSCopen!O99,"")</f>
        <v/>
      </c>
      <c r="Q99" s="40" t="str">
        <f>IFERROR(#REF!/GAMSCopen!P99,"")</f>
        <v/>
      </c>
      <c r="R99" s="40" t="str">
        <f>IFERROR(#REF!/GAMSCopen!Q99,"")</f>
        <v/>
      </c>
      <c r="S99" s="40" t="str">
        <f>IFERROR(#REF!/GAMSCopen!R99,"")</f>
        <v/>
      </c>
      <c r="T99" s="40" t="str">
        <f>IFERROR(#REF!/GAMSCopen!S99,"")</f>
        <v/>
      </c>
      <c r="U99" s="40" t="str">
        <f>IFERROR(#REF!/GAMSCopen!T99,"")</f>
        <v/>
      </c>
      <c r="V99" s="40" t="str">
        <f>IFERROR(#REF!/GAMSCopen!U99,"")</f>
        <v/>
      </c>
      <c r="W99" s="40" t="str">
        <f>IFERROR(#REF!/GAMSCopen!V99,"")</f>
        <v/>
      </c>
      <c r="X99" s="40" t="str">
        <f>IFERROR(#REF!/GAMSCopen!W99,"")</f>
        <v/>
      </c>
      <c r="Y99" s="40" t="str">
        <f>IFERROR(#REF!/GAMSCopen!X99,"")</f>
        <v/>
      </c>
      <c r="Z99" s="40" t="str">
        <f>IFERROR(#REF!/GAMSCopen!Y99,"")</f>
        <v/>
      </c>
      <c r="AA99" s="40" t="str">
        <f>IFERROR(#REF!/GAMSCopen!Z99,"")</f>
        <v/>
      </c>
      <c r="AB99" s="40" t="str">
        <f>IFERROR(#REF!/GAMSCopen!AA99,"")</f>
        <v/>
      </c>
      <c r="AC99" s="40" t="str">
        <f>IFERROR(#REF!/GAMSCopen!AB99,"")</f>
        <v/>
      </c>
      <c r="AD99" s="40" t="str">
        <f>IFERROR(#REF!/GAMSCopen!AC99,"")</f>
        <v/>
      </c>
      <c r="AE99" s="40" t="str">
        <f>IFERROR(#REF!/GAMSCopen!AD99,"")</f>
        <v/>
      </c>
      <c r="AF99" s="40" t="str">
        <f>IFERROR(#REF!/GAMSCopen!AE99,"")</f>
        <v/>
      </c>
      <c r="AG99" s="40" t="str">
        <f>IFERROR(#REF!/GAMSCopen!AF99,"")</f>
        <v/>
      </c>
      <c r="AH99" s="40" t="str">
        <f>IFERROR(#REF!/GAMSCopen!AG99,"")</f>
        <v/>
      </c>
      <c r="AI99" s="40" t="str">
        <f>IFERROR(#REF!/GAMSCopen!AH99,"")</f>
        <v/>
      </c>
      <c r="AJ99" s="40" t="str">
        <f>IFERROR(#REF!/GAMSCopen!AI99,"")</f>
        <v/>
      </c>
      <c r="AK99" s="40" t="str">
        <f>IFERROR(#REF!/GAMSCopen!AJ99,"")</f>
        <v/>
      </c>
      <c r="AL99" s="40" t="str">
        <f>IFERROR(#REF!/GAMSCopen!AK99,"")</f>
        <v/>
      </c>
      <c r="AM99" s="40" t="str">
        <f>IFERROR(#REF!/GAMSCopen!AL99,"")</f>
        <v/>
      </c>
      <c r="AN99" s="40" t="str">
        <f>IFERROR(#REF!/GAMSCopen!AM99,"")</f>
        <v/>
      </c>
      <c r="AO99" s="40" t="str">
        <f>IFERROR(#REF!/GAMSCopen!AN99,"")</f>
        <v/>
      </c>
      <c r="AP99" s="40" t="str">
        <f>IFERROR(#REF!/GAMSCopen!AO99,"")</f>
        <v/>
      </c>
      <c r="AQ99" s="40" t="str">
        <f>IFERROR(#REF!/GAMSCopen!AP99,"")</f>
        <v/>
      </c>
      <c r="AR99" s="40" t="str">
        <f>IFERROR(#REF!/GAMSCopen!AQ99,"")</f>
        <v/>
      </c>
      <c r="AS99" s="40" t="str">
        <f>IFERROR(#REF!/GAMSCopen!AR99,"")</f>
        <v/>
      </c>
      <c r="AT99" s="40" t="str">
        <f>IFERROR(#REF!/GAMSCopen!AS99,"")</f>
        <v/>
      </c>
      <c r="AU99" s="40" t="str">
        <f>IFERROR(#REF!/GAMSCopen!AT99,"")</f>
        <v/>
      </c>
      <c r="AV99" s="40" t="str">
        <f>IFERROR(#REF!/GAMSCopen!AU99,"")</f>
        <v/>
      </c>
      <c r="AW99" s="40" t="str">
        <f>IFERROR(#REF!/GAMSCopen!AV99,"")</f>
        <v/>
      </c>
      <c r="AX99" s="40" t="str">
        <f>IFERROR(#REF!/GAMSCopen!AW99,"")</f>
        <v/>
      </c>
      <c r="AY99" s="40" t="str">
        <f>IFERROR(#REF!/GAMSCopen!AX99,"")</f>
        <v/>
      </c>
      <c r="AZ99" s="40" t="str">
        <f>IFERROR(#REF!/GAMSCopen!AY99,"")</f>
        <v/>
      </c>
      <c r="BA99" s="40" t="str">
        <f>IFERROR(#REF!/GAMSCopen!AZ99,"")</f>
        <v/>
      </c>
      <c r="BB99" s="40" t="str">
        <f>IFERROR(#REF!/GAMSCopen!BA99,"")</f>
        <v/>
      </c>
      <c r="BC99" s="40" t="str">
        <f>IFERROR(#REF!/GAMSCopen!BB99,"")</f>
        <v/>
      </c>
      <c r="BD99" s="40" t="str">
        <f>IFERROR(#REF!/GAMSCopen!BC99,"")</f>
        <v/>
      </c>
      <c r="BE99" s="40" t="str">
        <f>IFERROR(#REF!/GAMSCopen!BD99,"")</f>
        <v/>
      </c>
      <c r="BF99" s="40" t="str">
        <f>IFERROR(#REF!/GAMSCopen!BE99,"")</f>
        <v/>
      </c>
      <c r="BG99" s="40" t="str">
        <f>IFERROR(#REF!/GAMSCopen!BF99,"")</f>
        <v/>
      </c>
      <c r="BH99" s="40" t="str">
        <f>IFERROR(#REF!/GAMSCopen!BG99,"")</f>
        <v/>
      </c>
      <c r="BI99" s="40" t="str">
        <f>IFERROR(#REF!/GAMSCopen!BH99,"")</f>
        <v/>
      </c>
      <c r="BJ99" s="40" t="str">
        <f>IFERROR(#REF!/GAMSCopen!BI99,"")</f>
        <v/>
      </c>
    </row>
    <row r="100" spans="1:62" x14ac:dyDescent="0.1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IFERROR(#REF!/GAMSCopen!B100,"")</f>
        <v/>
      </c>
      <c r="D100" s="40" t="str">
        <f>IFERROR(#REF!/GAMSCopen!C100,"")</f>
        <v/>
      </c>
      <c r="E100" s="40" t="str">
        <f>IFERROR(#REF!/GAMSCopen!D100,"")</f>
        <v/>
      </c>
      <c r="F100" s="40" t="str">
        <f>IFERROR(#REF!/GAMSCopen!E100,"")</f>
        <v/>
      </c>
      <c r="G100" s="40" t="str">
        <f>IFERROR(#REF!/GAMSCopen!F100,"")</f>
        <v/>
      </c>
      <c r="H100" s="40" t="str">
        <f>IFERROR(#REF!/GAMSCopen!G100,"")</f>
        <v/>
      </c>
      <c r="I100" s="40" t="str">
        <f>IFERROR(#REF!/GAMSCopen!H100,"")</f>
        <v/>
      </c>
      <c r="J100" s="40" t="str">
        <f>IFERROR(#REF!/GAMSCopen!I100,"")</f>
        <v/>
      </c>
      <c r="K100" s="40" t="str">
        <f>IFERROR(#REF!/GAMSCopen!J100,"")</f>
        <v/>
      </c>
      <c r="L100" s="40" t="str">
        <f>IFERROR(#REF!/GAMSCopen!K100,"")</f>
        <v/>
      </c>
      <c r="M100" s="40" t="str">
        <f>IFERROR(#REF!/GAMSCopen!L100,"")</f>
        <v/>
      </c>
      <c r="N100" s="40" t="str">
        <f>IFERROR(#REF!/GAMSCopen!M100,"")</f>
        <v/>
      </c>
      <c r="O100" s="40" t="str">
        <f>IFERROR(#REF!/GAMSCopen!N100,"")</f>
        <v/>
      </c>
      <c r="P100" s="40" t="str">
        <f>IFERROR(#REF!/GAMSCopen!O100,"")</f>
        <v/>
      </c>
      <c r="Q100" s="40" t="str">
        <f>IFERROR(#REF!/GAMSCopen!P100,"")</f>
        <v/>
      </c>
      <c r="R100" s="40" t="str">
        <f>IFERROR(#REF!/GAMSCopen!Q100,"")</f>
        <v/>
      </c>
      <c r="S100" s="40" t="str">
        <f>IFERROR(#REF!/GAMSCopen!R100,"")</f>
        <v/>
      </c>
      <c r="T100" s="40" t="str">
        <f>IFERROR(#REF!/GAMSCopen!S100,"")</f>
        <v/>
      </c>
      <c r="U100" s="40" t="str">
        <f>IFERROR(#REF!/GAMSCopen!T100,"")</f>
        <v/>
      </c>
      <c r="V100" s="40" t="str">
        <f>IFERROR(#REF!/GAMSCopen!U100,"")</f>
        <v/>
      </c>
      <c r="W100" s="40" t="str">
        <f>IFERROR(#REF!/GAMSCopen!V100,"")</f>
        <v/>
      </c>
      <c r="X100" s="40" t="str">
        <f>IFERROR(#REF!/GAMSCopen!W100,"")</f>
        <v/>
      </c>
      <c r="Y100" s="40" t="str">
        <f>IFERROR(#REF!/GAMSCopen!X100,"")</f>
        <v/>
      </c>
      <c r="Z100" s="40" t="str">
        <f>IFERROR(#REF!/GAMSCopen!Y100,"")</f>
        <v/>
      </c>
      <c r="AA100" s="40" t="str">
        <f>IFERROR(#REF!/GAMSCopen!Z100,"")</f>
        <v/>
      </c>
      <c r="AB100" s="40" t="str">
        <f>IFERROR(#REF!/GAMSCopen!AA100,"")</f>
        <v/>
      </c>
      <c r="AC100" s="40" t="str">
        <f>IFERROR(#REF!/GAMSCopen!AB100,"")</f>
        <v/>
      </c>
      <c r="AD100" s="40" t="str">
        <f>IFERROR(#REF!/GAMSCopen!AC100,"")</f>
        <v/>
      </c>
      <c r="AE100" s="40" t="str">
        <f>IFERROR(#REF!/GAMSCopen!AD100,"")</f>
        <v/>
      </c>
      <c r="AF100" s="40" t="str">
        <f>IFERROR(#REF!/GAMSCopen!AE100,"")</f>
        <v/>
      </c>
      <c r="AG100" s="40" t="str">
        <f>IFERROR(#REF!/GAMSCopen!AF100,"")</f>
        <v/>
      </c>
      <c r="AH100" s="40" t="str">
        <f>IFERROR(#REF!/GAMSCopen!AG100,"")</f>
        <v/>
      </c>
      <c r="AI100" s="40" t="str">
        <f>IFERROR(#REF!/GAMSCopen!AH100,"")</f>
        <v/>
      </c>
      <c r="AJ100" s="40" t="str">
        <f>IFERROR(#REF!/GAMSCopen!AI100,"")</f>
        <v/>
      </c>
      <c r="AK100" s="40" t="str">
        <f>IFERROR(#REF!/GAMSCopen!AJ100,"")</f>
        <v/>
      </c>
      <c r="AL100" s="40" t="str">
        <f>IFERROR(#REF!/GAMSCopen!AK100,"")</f>
        <v/>
      </c>
      <c r="AM100" s="40" t="str">
        <f>IFERROR(#REF!/GAMSCopen!AL100,"")</f>
        <v/>
      </c>
      <c r="AN100" s="40" t="str">
        <f>IFERROR(#REF!/GAMSCopen!AM100,"")</f>
        <v/>
      </c>
      <c r="AO100" s="40" t="str">
        <f>IFERROR(#REF!/GAMSCopen!AN100,"")</f>
        <v/>
      </c>
      <c r="AP100" s="40" t="str">
        <f>IFERROR(#REF!/GAMSCopen!AO100,"")</f>
        <v/>
      </c>
      <c r="AQ100" s="40" t="str">
        <f>IFERROR(#REF!/GAMSCopen!AP100,"")</f>
        <v/>
      </c>
      <c r="AR100" s="40" t="str">
        <f>IFERROR(#REF!/GAMSCopen!AQ100,"")</f>
        <v/>
      </c>
      <c r="AS100" s="40" t="str">
        <f>IFERROR(#REF!/GAMSCopen!AR100,"")</f>
        <v/>
      </c>
      <c r="AT100" s="40" t="str">
        <f>IFERROR(#REF!/GAMSCopen!AS100,"")</f>
        <v/>
      </c>
      <c r="AU100" s="40" t="str">
        <f>IFERROR(#REF!/GAMSCopen!AT100,"")</f>
        <v/>
      </c>
      <c r="AV100" s="40" t="str">
        <f>IFERROR(#REF!/GAMSCopen!AU100,"")</f>
        <v/>
      </c>
      <c r="AW100" s="40" t="str">
        <f>IFERROR(#REF!/GAMSCopen!AV100,"")</f>
        <v/>
      </c>
      <c r="AX100" s="40" t="str">
        <f>IFERROR(#REF!/GAMSCopen!AW100,"")</f>
        <v/>
      </c>
      <c r="AY100" s="40" t="str">
        <f>IFERROR(#REF!/GAMSCopen!AX100,"")</f>
        <v/>
      </c>
      <c r="AZ100" s="40" t="str">
        <f>IFERROR(#REF!/GAMSCopen!AY100,"")</f>
        <v/>
      </c>
      <c r="BA100" s="40" t="str">
        <f>IFERROR(#REF!/GAMSCopen!AZ100,"")</f>
        <v/>
      </c>
      <c r="BB100" s="40" t="str">
        <f>IFERROR(#REF!/GAMSCopen!BA100,"")</f>
        <v/>
      </c>
      <c r="BC100" s="40" t="str">
        <f>IFERROR(#REF!/GAMSCopen!BB100,"")</f>
        <v/>
      </c>
      <c r="BD100" s="40" t="str">
        <f>IFERROR(#REF!/GAMSCopen!BC100,"")</f>
        <v/>
      </c>
      <c r="BE100" s="40" t="str">
        <f>IFERROR(#REF!/GAMSCopen!BD100,"")</f>
        <v/>
      </c>
      <c r="BF100" s="40" t="str">
        <f>IFERROR(#REF!/GAMSCopen!BE100,"")</f>
        <v/>
      </c>
      <c r="BG100" s="40" t="str">
        <f>IFERROR(#REF!/GAMSCopen!BF100,"")</f>
        <v/>
      </c>
      <c r="BH100" s="40" t="str">
        <f>IFERROR(#REF!/GAMSCopen!BG100,"")</f>
        <v/>
      </c>
      <c r="BI100" s="40" t="str">
        <f>IFERROR(#REF!/GAMSCopen!BH100,"")</f>
        <v/>
      </c>
      <c r="BJ100" s="40" t="str">
        <f>IFERROR(#REF!/GAMSCopen!BI100,"")</f>
        <v/>
      </c>
    </row>
    <row r="101" spans="1:62" x14ac:dyDescent="0.15">
      <c r="A101" t="e">
        <f>#REF!</f>
        <v>#REF!</v>
      </c>
      <c r="B101" t="str">
        <f>GAMSbase!A101</f>
        <v>Lower Ocean Temperature (deg C above preindustrial)</v>
      </c>
      <c r="C101" s="40" t="str">
        <f>IFERROR(#REF!/GAMSCopen!B101,"")</f>
        <v/>
      </c>
      <c r="D101" s="40" t="str">
        <f>IFERROR(#REF!/GAMSCopen!C101,"")</f>
        <v/>
      </c>
      <c r="E101" s="40" t="str">
        <f>IFERROR(#REF!/GAMSCopen!D101,"")</f>
        <v/>
      </c>
      <c r="F101" s="40" t="str">
        <f>IFERROR(#REF!/GAMSCopen!E101,"")</f>
        <v/>
      </c>
      <c r="G101" s="40" t="str">
        <f>IFERROR(#REF!/GAMSCopen!F101,"")</f>
        <v/>
      </c>
      <c r="H101" s="40" t="str">
        <f>IFERROR(#REF!/GAMSCopen!G101,"")</f>
        <v/>
      </c>
      <c r="I101" s="40" t="str">
        <f>IFERROR(#REF!/GAMSCopen!H101,"")</f>
        <v/>
      </c>
      <c r="J101" s="40" t="str">
        <f>IFERROR(#REF!/GAMSCopen!I101,"")</f>
        <v/>
      </c>
      <c r="K101" s="40" t="str">
        <f>IFERROR(#REF!/GAMSCopen!J101,"")</f>
        <v/>
      </c>
      <c r="L101" s="40" t="str">
        <f>IFERROR(#REF!/GAMSCopen!K101,"")</f>
        <v/>
      </c>
      <c r="M101" s="40" t="str">
        <f>IFERROR(#REF!/GAMSCopen!L101,"")</f>
        <v/>
      </c>
      <c r="N101" s="40" t="str">
        <f>IFERROR(#REF!/GAMSCopen!M101,"")</f>
        <v/>
      </c>
      <c r="O101" s="40" t="str">
        <f>IFERROR(#REF!/GAMSCopen!N101,"")</f>
        <v/>
      </c>
      <c r="P101" s="40" t="str">
        <f>IFERROR(#REF!/GAMSCopen!O101,"")</f>
        <v/>
      </c>
      <c r="Q101" s="40" t="str">
        <f>IFERROR(#REF!/GAMSCopen!P101,"")</f>
        <v/>
      </c>
      <c r="R101" s="40" t="str">
        <f>IFERROR(#REF!/GAMSCopen!Q101,"")</f>
        <v/>
      </c>
      <c r="S101" s="40" t="str">
        <f>IFERROR(#REF!/GAMSCopen!R101,"")</f>
        <v/>
      </c>
      <c r="T101" s="40" t="str">
        <f>IFERROR(#REF!/GAMSCopen!S101,"")</f>
        <v/>
      </c>
      <c r="U101" s="40" t="str">
        <f>IFERROR(#REF!/GAMSCopen!T101,"")</f>
        <v/>
      </c>
      <c r="V101" s="40" t="str">
        <f>IFERROR(#REF!/GAMSCopen!U101,"")</f>
        <v/>
      </c>
      <c r="W101" s="40" t="str">
        <f>IFERROR(#REF!/GAMSCopen!V101,"")</f>
        <v/>
      </c>
      <c r="X101" s="40" t="str">
        <f>IFERROR(#REF!/GAMSCopen!W101,"")</f>
        <v/>
      </c>
      <c r="Y101" s="40" t="str">
        <f>IFERROR(#REF!/GAMSCopen!X101,"")</f>
        <v/>
      </c>
      <c r="Z101" s="40" t="str">
        <f>IFERROR(#REF!/GAMSCopen!Y101,"")</f>
        <v/>
      </c>
      <c r="AA101" s="40" t="str">
        <f>IFERROR(#REF!/GAMSCopen!Z101,"")</f>
        <v/>
      </c>
      <c r="AB101" s="40" t="str">
        <f>IFERROR(#REF!/GAMSCopen!AA101,"")</f>
        <v/>
      </c>
      <c r="AC101" s="40" t="str">
        <f>IFERROR(#REF!/GAMSCopen!AB101,"")</f>
        <v/>
      </c>
      <c r="AD101" s="40" t="str">
        <f>IFERROR(#REF!/GAMSCopen!AC101,"")</f>
        <v/>
      </c>
      <c r="AE101" s="40" t="str">
        <f>IFERROR(#REF!/GAMSCopen!AD101,"")</f>
        <v/>
      </c>
      <c r="AF101" s="40" t="str">
        <f>IFERROR(#REF!/GAMSCopen!AE101,"")</f>
        <v/>
      </c>
      <c r="AG101" s="40" t="str">
        <f>IFERROR(#REF!/GAMSCopen!AF101,"")</f>
        <v/>
      </c>
      <c r="AH101" s="40" t="str">
        <f>IFERROR(#REF!/GAMSCopen!AG101,"")</f>
        <v/>
      </c>
      <c r="AI101" s="40" t="str">
        <f>IFERROR(#REF!/GAMSCopen!AH101,"")</f>
        <v/>
      </c>
      <c r="AJ101" s="40" t="str">
        <f>IFERROR(#REF!/GAMSCopen!AI101,"")</f>
        <v/>
      </c>
      <c r="AK101" s="40" t="str">
        <f>IFERROR(#REF!/GAMSCopen!AJ101,"")</f>
        <v/>
      </c>
      <c r="AL101" s="40" t="str">
        <f>IFERROR(#REF!/GAMSCopen!AK101,"")</f>
        <v/>
      </c>
      <c r="AM101" s="40" t="str">
        <f>IFERROR(#REF!/GAMSCopen!AL101,"")</f>
        <v/>
      </c>
      <c r="AN101" s="40" t="str">
        <f>IFERROR(#REF!/GAMSCopen!AM101,"")</f>
        <v/>
      </c>
      <c r="AO101" s="40" t="str">
        <f>IFERROR(#REF!/GAMSCopen!AN101,"")</f>
        <v/>
      </c>
      <c r="AP101" s="40" t="str">
        <f>IFERROR(#REF!/GAMSCopen!AO101,"")</f>
        <v/>
      </c>
      <c r="AQ101" s="40" t="str">
        <f>IFERROR(#REF!/GAMSCopen!AP101,"")</f>
        <v/>
      </c>
      <c r="AR101" s="40" t="str">
        <f>IFERROR(#REF!/GAMSCopen!AQ101,"")</f>
        <v/>
      </c>
      <c r="AS101" s="40" t="str">
        <f>IFERROR(#REF!/GAMSCopen!AR101,"")</f>
        <v/>
      </c>
      <c r="AT101" s="40" t="str">
        <f>IFERROR(#REF!/GAMSCopen!AS101,"")</f>
        <v/>
      </c>
      <c r="AU101" s="40" t="str">
        <f>IFERROR(#REF!/GAMSCopen!AT101,"")</f>
        <v/>
      </c>
      <c r="AV101" s="40" t="str">
        <f>IFERROR(#REF!/GAMSCopen!AU101,"")</f>
        <v/>
      </c>
      <c r="AW101" s="40" t="str">
        <f>IFERROR(#REF!/GAMSCopen!AV101,"")</f>
        <v/>
      </c>
      <c r="AX101" s="40" t="str">
        <f>IFERROR(#REF!/GAMSCopen!AW101,"")</f>
        <v/>
      </c>
      <c r="AY101" s="40" t="str">
        <f>IFERROR(#REF!/GAMSCopen!AX101,"")</f>
        <v/>
      </c>
      <c r="AZ101" s="40" t="str">
        <f>IFERROR(#REF!/GAMSCopen!AY101,"")</f>
        <v/>
      </c>
      <c r="BA101" s="40" t="str">
        <f>IFERROR(#REF!/GAMSCopen!AZ101,"")</f>
        <v/>
      </c>
      <c r="BB101" s="40" t="str">
        <f>IFERROR(#REF!/GAMSCopen!BA101,"")</f>
        <v/>
      </c>
      <c r="BC101" s="40" t="str">
        <f>IFERROR(#REF!/GAMSCopen!BB101,"")</f>
        <v/>
      </c>
      <c r="BD101" s="40" t="str">
        <f>IFERROR(#REF!/GAMSCopen!BC101,"")</f>
        <v/>
      </c>
      <c r="BE101" s="40" t="str">
        <f>IFERROR(#REF!/GAMSCopen!BD101,"")</f>
        <v/>
      </c>
      <c r="BF101" s="40" t="str">
        <f>IFERROR(#REF!/GAMSCopen!BE101,"")</f>
        <v/>
      </c>
      <c r="BG101" s="40" t="str">
        <f>IFERROR(#REF!/GAMSCopen!BF101,"")</f>
        <v/>
      </c>
      <c r="BH101" s="40" t="str">
        <f>IFERROR(#REF!/GAMSCopen!BG101,"")</f>
        <v/>
      </c>
      <c r="BI101" s="40" t="str">
        <f>IFERROR(#REF!/GAMSCopen!BH101,"")</f>
        <v/>
      </c>
      <c r="BJ101" s="40" t="str">
        <f>IFERROR(#REF!/GAMSCopen!BI101,"")</f>
        <v/>
      </c>
    </row>
    <row r="102" spans="1:62" x14ac:dyDescent="0.15">
      <c r="A102" t="e">
        <f>#REF!</f>
        <v>#REF!</v>
      </c>
      <c r="B102" t="str">
        <f>GAMSbase!A102</f>
        <v>** Economic Endogenous Variables</v>
      </c>
      <c r="C102" s="40" t="str">
        <f>IFERROR(#REF!/GAMSCopen!B102,"")</f>
        <v/>
      </c>
      <c r="D102" s="40" t="str">
        <f>IFERROR(#REF!/GAMSCopen!C102,"")</f>
        <v/>
      </c>
      <c r="E102" s="40" t="str">
        <f>IFERROR(#REF!/GAMSCopen!D102,"")</f>
        <v/>
      </c>
      <c r="F102" s="40" t="str">
        <f>IFERROR(#REF!/GAMSCopen!E102,"")</f>
        <v/>
      </c>
      <c r="G102" s="40" t="str">
        <f>IFERROR(#REF!/GAMSCopen!F102,"")</f>
        <v/>
      </c>
      <c r="H102" s="40" t="str">
        <f>IFERROR(#REF!/GAMSCopen!G102,"")</f>
        <v/>
      </c>
      <c r="I102" s="40" t="str">
        <f>IFERROR(#REF!/GAMSCopen!H102,"")</f>
        <v/>
      </c>
      <c r="J102" s="40" t="str">
        <f>IFERROR(#REF!/GAMSCopen!I102,"")</f>
        <v/>
      </c>
      <c r="K102" s="40" t="str">
        <f>IFERROR(#REF!/GAMSCopen!J102,"")</f>
        <v/>
      </c>
      <c r="L102" s="40" t="str">
        <f>IFERROR(#REF!/GAMSCopen!K102,"")</f>
        <v/>
      </c>
      <c r="M102" s="40" t="str">
        <f>IFERROR(#REF!/GAMSCopen!L102,"")</f>
        <v/>
      </c>
      <c r="N102" s="40" t="str">
        <f>IFERROR(#REF!/GAMSCopen!M102,"")</f>
        <v/>
      </c>
      <c r="O102" s="40" t="str">
        <f>IFERROR(#REF!/GAMSCopen!N102,"")</f>
        <v/>
      </c>
      <c r="P102" s="40" t="str">
        <f>IFERROR(#REF!/GAMSCopen!O102,"")</f>
        <v/>
      </c>
      <c r="Q102" s="40" t="str">
        <f>IFERROR(#REF!/GAMSCopen!P102,"")</f>
        <v/>
      </c>
      <c r="R102" s="40" t="str">
        <f>IFERROR(#REF!/GAMSCopen!Q102,"")</f>
        <v/>
      </c>
      <c r="S102" s="40" t="str">
        <f>IFERROR(#REF!/GAMSCopen!R102,"")</f>
        <v/>
      </c>
      <c r="T102" s="40" t="str">
        <f>IFERROR(#REF!/GAMSCopen!S102,"")</f>
        <v/>
      </c>
      <c r="U102" s="40" t="str">
        <f>IFERROR(#REF!/GAMSCopen!T102,"")</f>
        <v/>
      </c>
      <c r="V102" s="40" t="str">
        <f>IFERROR(#REF!/GAMSCopen!U102,"")</f>
        <v/>
      </c>
      <c r="W102" s="40" t="str">
        <f>IFERROR(#REF!/GAMSCopen!V102,"")</f>
        <v/>
      </c>
      <c r="X102" s="40" t="str">
        <f>IFERROR(#REF!/GAMSCopen!W102,"")</f>
        <v/>
      </c>
      <c r="Y102" s="40" t="str">
        <f>IFERROR(#REF!/GAMSCopen!X102,"")</f>
        <v/>
      </c>
      <c r="Z102" s="40" t="str">
        <f>IFERROR(#REF!/GAMSCopen!Y102,"")</f>
        <v/>
      </c>
      <c r="AA102" s="40" t="str">
        <f>IFERROR(#REF!/GAMSCopen!Z102,"")</f>
        <v/>
      </c>
      <c r="AB102" s="40" t="str">
        <f>IFERROR(#REF!/GAMSCopen!AA102,"")</f>
        <v/>
      </c>
      <c r="AC102" s="40" t="str">
        <f>IFERROR(#REF!/GAMSCopen!AB102,"")</f>
        <v/>
      </c>
      <c r="AD102" s="40" t="str">
        <f>IFERROR(#REF!/GAMSCopen!AC102,"")</f>
        <v/>
      </c>
      <c r="AE102" s="40" t="str">
        <f>IFERROR(#REF!/GAMSCopen!AD102,"")</f>
        <v/>
      </c>
      <c r="AF102" s="40" t="str">
        <f>IFERROR(#REF!/GAMSCopen!AE102,"")</f>
        <v/>
      </c>
      <c r="AG102" s="40" t="str">
        <f>IFERROR(#REF!/GAMSCopen!AF102,"")</f>
        <v/>
      </c>
      <c r="AH102" s="40" t="str">
        <f>IFERROR(#REF!/GAMSCopen!AG102,"")</f>
        <v/>
      </c>
      <c r="AI102" s="40" t="str">
        <f>IFERROR(#REF!/GAMSCopen!AH102,"")</f>
        <v/>
      </c>
      <c r="AJ102" s="40" t="str">
        <f>IFERROR(#REF!/GAMSCopen!AI102,"")</f>
        <v/>
      </c>
      <c r="AK102" s="40" t="str">
        <f>IFERROR(#REF!/GAMSCopen!AJ102,"")</f>
        <v/>
      </c>
      <c r="AL102" s="40" t="str">
        <f>IFERROR(#REF!/GAMSCopen!AK102,"")</f>
        <v/>
      </c>
      <c r="AM102" s="40" t="str">
        <f>IFERROR(#REF!/GAMSCopen!AL102,"")</f>
        <v/>
      </c>
      <c r="AN102" s="40" t="str">
        <f>IFERROR(#REF!/GAMSCopen!AM102,"")</f>
        <v/>
      </c>
      <c r="AO102" s="40" t="str">
        <f>IFERROR(#REF!/GAMSCopen!AN102,"")</f>
        <v/>
      </c>
      <c r="AP102" s="40" t="str">
        <f>IFERROR(#REF!/GAMSCopen!AO102,"")</f>
        <v/>
      </c>
      <c r="AQ102" s="40" t="str">
        <f>IFERROR(#REF!/GAMSCopen!AP102,"")</f>
        <v/>
      </c>
      <c r="AR102" s="40" t="str">
        <f>IFERROR(#REF!/GAMSCopen!AQ102,"")</f>
        <v/>
      </c>
      <c r="AS102" s="40" t="str">
        <f>IFERROR(#REF!/GAMSCopen!AR102,"")</f>
        <v/>
      </c>
      <c r="AT102" s="40" t="str">
        <f>IFERROR(#REF!/GAMSCopen!AS102,"")</f>
        <v/>
      </c>
      <c r="AU102" s="40" t="str">
        <f>IFERROR(#REF!/GAMSCopen!AT102,"")</f>
        <v/>
      </c>
      <c r="AV102" s="40" t="str">
        <f>IFERROR(#REF!/GAMSCopen!AU102,"")</f>
        <v/>
      </c>
      <c r="AW102" s="40" t="str">
        <f>IFERROR(#REF!/GAMSCopen!AV102,"")</f>
        <v/>
      </c>
      <c r="AX102" s="40" t="str">
        <f>IFERROR(#REF!/GAMSCopen!AW102,"")</f>
        <v/>
      </c>
      <c r="AY102" s="40" t="str">
        <f>IFERROR(#REF!/GAMSCopen!AX102,"")</f>
        <v/>
      </c>
      <c r="AZ102" s="40" t="str">
        <f>IFERROR(#REF!/GAMSCopen!AY102,"")</f>
        <v/>
      </c>
      <c r="BA102" s="40" t="str">
        <f>IFERROR(#REF!/GAMSCopen!AZ102,"")</f>
        <v/>
      </c>
      <c r="BB102" s="40" t="str">
        <f>IFERROR(#REF!/GAMSCopen!BA102,"")</f>
        <v/>
      </c>
      <c r="BC102" s="40" t="str">
        <f>IFERROR(#REF!/GAMSCopen!BB102,"")</f>
        <v/>
      </c>
      <c r="BD102" s="40" t="str">
        <f>IFERROR(#REF!/GAMSCopen!BC102,"")</f>
        <v/>
      </c>
      <c r="BE102" s="40" t="str">
        <f>IFERROR(#REF!/GAMSCopen!BD102,"")</f>
        <v/>
      </c>
      <c r="BF102" s="40" t="str">
        <f>IFERROR(#REF!/GAMSCopen!BE102,"")</f>
        <v/>
      </c>
      <c r="BG102" s="40" t="str">
        <f>IFERROR(#REF!/GAMSCopen!BF102,"")</f>
        <v/>
      </c>
      <c r="BH102" s="40" t="str">
        <f>IFERROR(#REF!/GAMSCopen!BG102,"")</f>
        <v/>
      </c>
      <c r="BI102" s="40" t="str">
        <f>IFERROR(#REF!/GAMSCopen!BH102,"")</f>
        <v/>
      </c>
      <c r="BJ102" s="40" t="str">
        <f>IFERROR(#REF!/GAMSCopen!BI102,"")</f>
        <v/>
      </c>
    </row>
    <row r="103" spans="1:62" x14ac:dyDescent="0.15">
      <c r="A103" t="e">
        <f>#REF!</f>
        <v>#REF!</v>
      </c>
      <c r="B103" t="str">
        <f>GAMSbase!A103</f>
        <v>* OUTPUT</v>
      </c>
      <c r="C103" s="40" t="str">
        <f>IFERROR(#REF!/GAMSCopen!B103,"")</f>
        <v/>
      </c>
      <c r="D103" s="40" t="str">
        <f>IFERROR(#REF!/GAMSCopen!C103,"")</f>
        <v/>
      </c>
      <c r="E103" s="40" t="str">
        <f>IFERROR(#REF!/GAMSCopen!D103,"")</f>
        <v/>
      </c>
      <c r="F103" s="40" t="str">
        <f>IFERROR(#REF!/GAMSCopen!E103,"")</f>
        <v/>
      </c>
      <c r="G103" s="40" t="str">
        <f>IFERROR(#REF!/GAMSCopen!F103,"")</f>
        <v/>
      </c>
      <c r="H103" s="40" t="str">
        <f>IFERROR(#REF!/GAMSCopen!G103,"")</f>
        <v/>
      </c>
      <c r="I103" s="40" t="str">
        <f>IFERROR(#REF!/GAMSCopen!H103,"")</f>
        <v/>
      </c>
      <c r="J103" s="40" t="str">
        <f>IFERROR(#REF!/GAMSCopen!I103,"")</f>
        <v/>
      </c>
      <c r="K103" s="40" t="str">
        <f>IFERROR(#REF!/GAMSCopen!J103,"")</f>
        <v/>
      </c>
      <c r="L103" s="40" t="str">
        <f>IFERROR(#REF!/GAMSCopen!K103,"")</f>
        <v/>
      </c>
      <c r="M103" s="40" t="str">
        <f>IFERROR(#REF!/GAMSCopen!L103,"")</f>
        <v/>
      </c>
      <c r="N103" s="40" t="str">
        <f>IFERROR(#REF!/GAMSCopen!M103,"")</f>
        <v/>
      </c>
      <c r="O103" s="40" t="str">
        <f>IFERROR(#REF!/GAMSCopen!N103,"")</f>
        <v/>
      </c>
      <c r="P103" s="40" t="str">
        <f>IFERROR(#REF!/GAMSCopen!O103,"")</f>
        <v/>
      </c>
      <c r="Q103" s="40" t="str">
        <f>IFERROR(#REF!/GAMSCopen!P103,"")</f>
        <v/>
      </c>
      <c r="R103" s="40" t="str">
        <f>IFERROR(#REF!/GAMSCopen!Q103,"")</f>
        <v/>
      </c>
      <c r="S103" s="40" t="str">
        <f>IFERROR(#REF!/GAMSCopen!R103,"")</f>
        <v/>
      </c>
      <c r="T103" s="40" t="str">
        <f>IFERROR(#REF!/GAMSCopen!S103,"")</f>
        <v/>
      </c>
      <c r="U103" s="40" t="str">
        <f>IFERROR(#REF!/GAMSCopen!T103,"")</f>
        <v/>
      </c>
      <c r="V103" s="40" t="str">
        <f>IFERROR(#REF!/GAMSCopen!U103,"")</f>
        <v/>
      </c>
      <c r="W103" s="40" t="str">
        <f>IFERROR(#REF!/GAMSCopen!V103,"")</f>
        <v/>
      </c>
      <c r="X103" s="40" t="str">
        <f>IFERROR(#REF!/GAMSCopen!W103,"")</f>
        <v/>
      </c>
      <c r="Y103" s="40" t="str">
        <f>IFERROR(#REF!/GAMSCopen!X103,"")</f>
        <v/>
      </c>
      <c r="Z103" s="40" t="str">
        <f>IFERROR(#REF!/GAMSCopen!Y103,"")</f>
        <v/>
      </c>
      <c r="AA103" s="40" t="str">
        <f>IFERROR(#REF!/GAMSCopen!Z103,"")</f>
        <v/>
      </c>
      <c r="AB103" s="40" t="str">
        <f>IFERROR(#REF!/GAMSCopen!AA103,"")</f>
        <v/>
      </c>
      <c r="AC103" s="40" t="str">
        <f>IFERROR(#REF!/GAMSCopen!AB103,"")</f>
        <v/>
      </c>
      <c r="AD103" s="40" t="str">
        <f>IFERROR(#REF!/GAMSCopen!AC103,"")</f>
        <v/>
      </c>
      <c r="AE103" s="40" t="str">
        <f>IFERROR(#REF!/GAMSCopen!AD103,"")</f>
        <v/>
      </c>
      <c r="AF103" s="40" t="str">
        <f>IFERROR(#REF!/GAMSCopen!AE103,"")</f>
        <v/>
      </c>
      <c r="AG103" s="40" t="str">
        <f>IFERROR(#REF!/GAMSCopen!AF103,"")</f>
        <v/>
      </c>
      <c r="AH103" s="40" t="str">
        <f>IFERROR(#REF!/GAMSCopen!AG103,"")</f>
        <v/>
      </c>
      <c r="AI103" s="40" t="str">
        <f>IFERROR(#REF!/GAMSCopen!AH103,"")</f>
        <v/>
      </c>
      <c r="AJ103" s="40" t="str">
        <f>IFERROR(#REF!/GAMSCopen!AI103,"")</f>
        <v/>
      </c>
      <c r="AK103" s="40" t="str">
        <f>IFERROR(#REF!/GAMSCopen!AJ103,"")</f>
        <v/>
      </c>
      <c r="AL103" s="40" t="str">
        <f>IFERROR(#REF!/GAMSCopen!AK103,"")</f>
        <v/>
      </c>
      <c r="AM103" s="40" t="str">
        <f>IFERROR(#REF!/GAMSCopen!AL103,"")</f>
        <v/>
      </c>
      <c r="AN103" s="40" t="str">
        <f>IFERROR(#REF!/GAMSCopen!AM103,"")</f>
        <v/>
      </c>
      <c r="AO103" s="40" t="str">
        <f>IFERROR(#REF!/GAMSCopen!AN103,"")</f>
        <v/>
      </c>
      <c r="AP103" s="40" t="str">
        <f>IFERROR(#REF!/GAMSCopen!AO103,"")</f>
        <v/>
      </c>
      <c r="AQ103" s="40" t="str">
        <f>IFERROR(#REF!/GAMSCopen!AP103,"")</f>
        <v/>
      </c>
      <c r="AR103" s="40" t="str">
        <f>IFERROR(#REF!/GAMSCopen!AQ103,"")</f>
        <v/>
      </c>
      <c r="AS103" s="40" t="str">
        <f>IFERROR(#REF!/GAMSCopen!AR103,"")</f>
        <v/>
      </c>
      <c r="AT103" s="40" t="str">
        <f>IFERROR(#REF!/GAMSCopen!AS103,"")</f>
        <v/>
      </c>
      <c r="AU103" s="40" t="str">
        <f>IFERROR(#REF!/GAMSCopen!AT103,"")</f>
        <v/>
      </c>
      <c r="AV103" s="40" t="str">
        <f>IFERROR(#REF!/GAMSCopen!AU103,"")</f>
        <v/>
      </c>
      <c r="AW103" s="40" t="str">
        <f>IFERROR(#REF!/GAMSCopen!AV103,"")</f>
        <v/>
      </c>
      <c r="AX103" s="40" t="str">
        <f>IFERROR(#REF!/GAMSCopen!AW103,"")</f>
        <v/>
      </c>
      <c r="AY103" s="40" t="str">
        <f>IFERROR(#REF!/GAMSCopen!AX103,"")</f>
        <v/>
      </c>
      <c r="AZ103" s="40" t="str">
        <f>IFERROR(#REF!/GAMSCopen!AY103,"")</f>
        <v/>
      </c>
      <c r="BA103" s="40" t="str">
        <f>IFERROR(#REF!/GAMSCopen!AZ103,"")</f>
        <v/>
      </c>
      <c r="BB103" s="40" t="str">
        <f>IFERROR(#REF!/GAMSCopen!BA103,"")</f>
        <v/>
      </c>
      <c r="BC103" s="40" t="str">
        <f>IFERROR(#REF!/GAMSCopen!BB103,"")</f>
        <v/>
      </c>
      <c r="BD103" s="40" t="str">
        <f>IFERROR(#REF!/GAMSCopen!BC103,"")</f>
        <v/>
      </c>
      <c r="BE103" s="40" t="str">
        <f>IFERROR(#REF!/GAMSCopen!BD103,"")</f>
        <v/>
      </c>
      <c r="BF103" s="40" t="str">
        <f>IFERROR(#REF!/GAMSCopen!BE103,"")</f>
        <v/>
      </c>
      <c r="BG103" s="40" t="str">
        <f>IFERROR(#REF!/GAMSCopen!BF103,"")</f>
        <v/>
      </c>
      <c r="BH103" s="40" t="str">
        <f>IFERROR(#REF!/GAMSCopen!BG103,"")</f>
        <v/>
      </c>
      <c r="BI103" s="40" t="str">
        <f>IFERROR(#REF!/GAMSCopen!BH103,"")</f>
        <v/>
      </c>
      <c r="BJ103" s="40" t="str">
        <f>IFERROR(#REF!/GAMSCopen!BI103,"")</f>
        <v/>
      </c>
    </row>
    <row r="104" spans="1:62" x14ac:dyDescent="0.15">
      <c r="A104" t="e">
        <f>#REF!</f>
        <v>#REF!</v>
      </c>
      <c r="B104" t="str">
        <f>GAMSbase!A104</f>
        <v>Gross Output (trillion USD)</v>
      </c>
      <c r="C104" s="40" t="str">
        <f>IFERROR(#REF!/GAMSCopen!B104,"")</f>
        <v/>
      </c>
      <c r="D104" s="40" t="str">
        <f>IFERROR(#REF!/GAMSCopen!C104,"")</f>
        <v/>
      </c>
      <c r="E104" s="40" t="str">
        <f>IFERROR(#REF!/GAMSCopen!D104,"")</f>
        <v/>
      </c>
      <c r="F104" s="40" t="str">
        <f>IFERROR(#REF!/GAMSCopen!E104,"")</f>
        <v/>
      </c>
      <c r="G104" s="40" t="str">
        <f>IFERROR(#REF!/GAMSCopen!F104,"")</f>
        <v/>
      </c>
      <c r="H104" s="40" t="str">
        <f>IFERROR(#REF!/GAMSCopen!G104,"")</f>
        <v/>
      </c>
      <c r="I104" s="40" t="str">
        <f>IFERROR(#REF!/GAMSCopen!H104,"")</f>
        <v/>
      </c>
      <c r="J104" s="40" t="str">
        <f>IFERROR(#REF!/GAMSCopen!I104,"")</f>
        <v/>
      </c>
      <c r="K104" s="40" t="str">
        <f>IFERROR(#REF!/GAMSCopen!J104,"")</f>
        <v/>
      </c>
      <c r="L104" s="40" t="str">
        <f>IFERROR(#REF!/GAMSCopen!K104,"")</f>
        <v/>
      </c>
      <c r="M104" s="40" t="str">
        <f>IFERROR(#REF!/GAMSCopen!L104,"")</f>
        <v/>
      </c>
      <c r="N104" s="40" t="str">
        <f>IFERROR(#REF!/GAMSCopen!M104,"")</f>
        <v/>
      </c>
      <c r="O104" s="40" t="str">
        <f>IFERROR(#REF!/GAMSCopen!N104,"")</f>
        <v/>
      </c>
      <c r="P104" s="40" t="str">
        <f>IFERROR(#REF!/GAMSCopen!O104,"")</f>
        <v/>
      </c>
      <c r="Q104" s="40" t="str">
        <f>IFERROR(#REF!/GAMSCopen!P104,"")</f>
        <v/>
      </c>
      <c r="R104" s="40" t="str">
        <f>IFERROR(#REF!/GAMSCopen!Q104,"")</f>
        <v/>
      </c>
      <c r="S104" s="40" t="str">
        <f>IFERROR(#REF!/GAMSCopen!R104,"")</f>
        <v/>
      </c>
      <c r="T104" s="40" t="str">
        <f>IFERROR(#REF!/GAMSCopen!S104,"")</f>
        <v/>
      </c>
      <c r="U104" s="40" t="str">
        <f>IFERROR(#REF!/GAMSCopen!T104,"")</f>
        <v/>
      </c>
      <c r="V104" s="40" t="str">
        <f>IFERROR(#REF!/GAMSCopen!U104,"")</f>
        <v/>
      </c>
      <c r="W104" s="40" t="str">
        <f>IFERROR(#REF!/GAMSCopen!V104,"")</f>
        <v/>
      </c>
      <c r="X104" s="40" t="str">
        <f>IFERROR(#REF!/GAMSCopen!W104,"")</f>
        <v/>
      </c>
      <c r="Y104" s="40" t="str">
        <f>IFERROR(#REF!/GAMSCopen!X104,"")</f>
        <v/>
      </c>
      <c r="Z104" s="40" t="str">
        <f>IFERROR(#REF!/GAMSCopen!Y104,"")</f>
        <v/>
      </c>
      <c r="AA104" s="40" t="str">
        <f>IFERROR(#REF!/GAMSCopen!Z104,"")</f>
        <v/>
      </c>
      <c r="AB104" s="40" t="str">
        <f>IFERROR(#REF!/GAMSCopen!AA104,"")</f>
        <v/>
      </c>
      <c r="AC104" s="40" t="str">
        <f>IFERROR(#REF!/GAMSCopen!AB104,"")</f>
        <v/>
      </c>
      <c r="AD104" s="40" t="str">
        <f>IFERROR(#REF!/GAMSCopen!AC104,"")</f>
        <v/>
      </c>
      <c r="AE104" s="40" t="str">
        <f>IFERROR(#REF!/GAMSCopen!AD104,"")</f>
        <v/>
      </c>
      <c r="AF104" s="40" t="str">
        <f>IFERROR(#REF!/GAMSCopen!AE104,"")</f>
        <v/>
      </c>
      <c r="AG104" s="40" t="str">
        <f>IFERROR(#REF!/GAMSCopen!AF104,"")</f>
        <v/>
      </c>
      <c r="AH104" s="40" t="str">
        <f>IFERROR(#REF!/GAMSCopen!AG104,"")</f>
        <v/>
      </c>
      <c r="AI104" s="40" t="str">
        <f>IFERROR(#REF!/GAMSCopen!AH104,"")</f>
        <v/>
      </c>
      <c r="AJ104" s="40" t="str">
        <f>IFERROR(#REF!/GAMSCopen!AI104,"")</f>
        <v/>
      </c>
      <c r="AK104" s="40" t="str">
        <f>IFERROR(#REF!/GAMSCopen!AJ104,"")</f>
        <v/>
      </c>
      <c r="AL104" s="40" t="str">
        <f>IFERROR(#REF!/GAMSCopen!AK104,"")</f>
        <v/>
      </c>
      <c r="AM104" s="40" t="str">
        <f>IFERROR(#REF!/GAMSCopen!AL104,"")</f>
        <v/>
      </c>
      <c r="AN104" s="40" t="str">
        <f>IFERROR(#REF!/GAMSCopen!AM104,"")</f>
        <v/>
      </c>
      <c r="AO104" s="40" t="str">
        <f>IFERROR(#REF!/GAMSCopen!AN104,"")</f>
        <v/>
      </c>
      <c r="AP104" s="40" t="str">
        <f>IFERROR(#REF!/GAMSCopen!AO104,"")</f>
        <v/>
      </c>
      <c r="AQ104" s="40" t="str">
        <f>IFERROR(#REF!/GAMSCopen!AP104,"")</f>
        <v/>
      </c>
      <c r="AR104" s="40" t="str">
        <f>IFERROR(#REF!/GAMSCopen!AQ104,"")</f>
        <v/>
      </c>
      <c r="AS104" s="40" t="str">
        <f>IFERROR(#REF!/GAMSCopen!AR104,"")</f>
        <v/>
      </c>
      <c r="AT104" s="40" t="str">
        <f>IFERROR(#REF!/GAMSCopen!AS104,"")</f>
        <v/>
      </c>
      <c r="AU104" s="40" t="str">
        <f>IFERROR(#REF!/GAMSCopen!AT104,"")</f>
        <v/>
      </c>
      <c r="AV104" s="40" t="str">
        <f>IFERROR(#REF!/GAMSCopen!AU104,"")</f>
        <v/>
      </c>
      <c r="AW104" s="40" t="str">
        <f>IFERROR(#REF!/GAMSCopen!AV104,"")</f>
        <v/>
      </c>
      <c r="AX104" s="40" t="str">
        <f>IFERROR(#REF!/GAMSCopen!AW104,"")</f>
        <v/>
      </c>
      <c r="AY104" s="40" t="str">
        <f>IFERROR(#REF!/GAMSCopen!AX104,"")</f>
        <v/>
      </c>
      <c r="AZ104" s="40" t="str">
        <f>IFERROR(#REF!/GAMSCopen!AY104,"")</f>
        <v/>
      </c>
      <c r="BA104" s="40" t="str">
        <f>IFERROR(#REF!/GAMSCopen!AZ104,"")</f>
        <v/>
      </c>
      <c r="BB104" s="40" t="str">
        <f>IFERROR(#REF!/GAMSCopen!BA104,"")</f>
        <v/>
      </c>
      <c r="BC104" s="40" t="str">
        <f>IFERROR(#REF!/GAMSCopen!BB104,"")</f>
        <v/>
      </c>
      <c r="BD104" s="40" t="str">
        <f>IFERROR(#REF!/GAMSCopen!BC104,"")</f>
        <v/>
      </c>
      <c r="BE104" s="40" t="str">
        <f>IFERROR(#REF!/GAMSCopen!BD104,"")</f>
        <v/>
      </c>
      <c r="BF104" s="40" t="str">
        <f>IFERROR(#REF!/GAMSCopen!BE104,"")</f>
        <v/>
      </c>
      <c r="BG104" s="40" t="str">
        <f>IFERROR(#REF!/GAMSCopen!BF104,"")</f>
        <v/>
      </c>
      <c r="BH104" s="40" t="str">
        <f>IFERROR(#REF!/GAMSCopen!BG104,"")</f>
        <v/>
      </c>
      <c r="BI104" s="40" t="str">
        <f>IFERROR(#REF!/GAMSCopen!BH104,"")</f>
        <v/>
      </c>
      <c r="BJ104" s="40" t="str">
        <f>IFERROR(#REF!/GAMSCopen!BI104,"")</f>
        <v/>
      </c>
    </row>
    <row r="105" spans="1:62" x14ac:dyDescent="0.15">
      <c r="A105" t="e">
        <f>#REF!</f>
        <v>#REF!</v>
      </c>
      <c r="B105" t="str">
        <f>GAMSbase!A105</f>
        <v>Climate Damages (fraction of gross output)</v>
      </c>
      <c r="C105" s="40" t="str">
        <f>IFERROR(#REF!/GAMSCopen!B105,"")</f>
        <v/>
      </c>
      <c r="D105" s="40" t="str">
        <f>IFERROR(#REF!/GAMSCopen!C105,"")</f>
        <v/>
      </c>
      <c r="E105" s="40" t="str">
        <f>IFERROR(#REF!/GAMSCopen!D105,"")</f>
        <v/>
      </c>
      <c r="F105" s="40" t="str">
        <f>IFERROR(#REF!/GAMSCopen!E105,"")</f>
        <v/>
      </c>
      <c r="G105" s="40" t="str">
        <f>IFERROR(#REF!/GAMSCopen!F105,"")</f>
        <v/>
      </c>
      <c r="H105" s="40" t="str">
        <f>IFERROR(#REF!/GAMSCopen!G105,"")</f>
        <v/>
      </c>
      <c r="I105" s="40" t="str">
        <f>IFERROR(#REF!/GAMSCopen!H105,"")</f>
        <v/>
      </c>
      <c r="J105" s="40" t="str">
        <f>IFERROR(#REF!/GAMSCopen!I105,"")</f>
        <v/>
      </c>
      <c r="K105" s="40" t="str">
        <f>IFERROR(#REF!/GAMSCopen!J105,"")</f>
        <v/>
      </c>
      <c r="L105" s="40" t="str">
        <f>IFERROR(#REF!/GAMSCopen!K105,"")</f>
        <v/>
      </c>
      <c r="M105" s="40" t="str">
        <f>IFERROR(#REF!/GAMSCopen!L105,"")</f>
        <v/>
      </c>
      <c r="N105" s="40" t="str">
        <f>IFERROR(#REF!/GAMSCopen!M105,"")</f>
        <v/>
      </c>
      <c r="O105" s="40" t="str">
        <f>IFERROR(#REF!/GAMSCopen!N105,"")</f>
        <v/>
      </c>
      <c r="P105" s="40" t="str">
        <f>IFERROR(#REF!/GAMSCopen!O105,"")</f>
        <v/>
      </c>
      <c r="Q105" s="40" t="str">
        <f>IFERROR(#REF!/GAMSCopen!P105,"")</f>
        <v/>
      </c>
      <c r="R105" s="40" t="str">
        <f>IFERROR(#REF!/GAMSCopen!Q105,"")</f>
        <v/>
      </c>
      <c r="S105" s="40" t="str">
        <f>IFERROR(#REF!/GAMSCopen!R105,"")</f>
        <v/>
      </c>
      <c r="T105" s="40" t="str">
        <f>IFERROR(#REF!/GAMSCopen!S105,"")</f>
        <v/>
      </c>
      <c r="U105" s="40" t="str">
        <f>IFERROR(#REF!/GAMSCopen!T105,"")</f>
        <v/>
      </c>
      <c r="V105" s="40" t="str">
        <f>IFERROR(#REF!/GAMSCopen!U105,"")</f>
        <v/>
      </c>
      <c r="W105" s="40" t="str">
        <f>IFERROR(#REF!/GAMSCopen!V105,"")</f>
        <v/>
      </c>
      <c r="X105" s="40" t="str">
        <f>IFERROR(#REF!/GAMSCopen!W105,"")</f>
        <v/>
      </c>
      <c r="Y105" s="40" t="str">
        <f>IFERROR(#REF!/GAMSCopen!X105,"")</f>
        <v/>
      </c>
      <c r="Z105" s="40" t="str">
        <f>IFERROR(#REF!/GAMSCopen!Y105,"")</f>
        <v/>
      </c>
      <c r="AA105" s="40" t="str">
        <f>IFERROR(#REF!/GAMSCopen!Z105,"")</f>
        <v/>
      </c>
      <c r="AB105" s="40" t="str">
        <f>IFERROR(#REF!/GAMSCopen!AA105,"")</f>
        <v/>
      </c>
      <c r="AC105" s="40" t="str">
        <f>IFERROR(#REF!/GAMSCopen!AB105,"")</f>
        <v/>
      </c>
      <c r="AD105" s="40" t="str">
        <f>IFERROR(#REF!/GAMSCopen!AC105,"")</f>
        <v/>
      </c>
      <c r="AE105" s="40" t="str">
        <f>IFERROR(#REF!/GAMSCopen!AD105,"")</f>
        <v/>
      </c>
      <c r="AF105" s="40" t="str">
        <f>IFERROR(#REF!/GAMSCopen!AE105,"")</f>
        <v/>
      </c>
      <c r="AG105" s="40" t="str">
        <f>IFERROR(#REF!/GAMSCopen!AF105,"")</f>
        <v/>
      </c>
      <c r="AH105" s="40" t="str">
        <f>IFERROR(#REF!/GAMSCopen!AG105,"")</f>
        <v/>
      </c>
      <c r="AI105" s="40" t="str">
        <f>IFERROR(#REF!/GAMSCopen!AH105,"")</f>
        <v/>
      </c>
      <c r="AJ105" s="40" t="str">
        <f>IFERROR(#REF!/GAMSCopen!AI105,"")</f>
        <v/>
      </c>
      <c r="AK105" s="40" t="str">
        <f>IFERROR(#REF!/GAMSCopen!AJ105,"")</f>
        <v/>
      </c>
      <c r="AL105" s="40" t="str">
        <f>IFERROR(#REF!/GAMSCopen!AK105,"")</f>
        <v/>
      </c>
      <c r="AM105" s="40" t="str">
        <f>IFERROR(#REF!/GAMSCopen!AL105,"")</f>
        <v/>
      </c>
      <c r="AN105" s="40" t="str">
        <f>IFERROR(#REF!/GAMSCopen!AM105,"")</f>
        <v/>
      </c>
      <c r="AO105" s="40" t="str">
        <f>IFERROR(#REF!/GAMSCopen!AN105,"")</f>
        <v/>
      </c>
      <c r="AP105" s="40" t="str">
        <f>IFERROR(#REF!/GAMSCopen!AO105,"")</f>
        <v/>
      </c>
      <c r="AQ105" s="40" t="str">
        <f>IFERROR(#REF!/GAMSCopen!AP105,"")</f>
        <v/>
      </c>
      <c r="AR105" s="40" t="str">
        <f>IFERROR(#REF!/GAMSCopen!AQ105,"")</f>
        <v/>
      </c>
      <c r="AS105" s="40" t="str">
        <f>IFERROR(#REF!/GAMSCopen!AR105,"")</f>
        <v/>
      </c>
      <c r="AT105" s="40" t="str">
        <f>IFERROR(#REF!/GAMSCopen!AS105,"")</f>
        <v/>
      </c>
      <c r="AU105" s="40" t="str">
        <f>IFERROR(#REF!/GAMSCopen!AT105,"")</f>
        <v/>
      </c>
      <c r="AV105" s="40" t="str">
        <f>IFERROR(#REF!/GAMSCopen!AU105,"")</f>
        <v/>
      </c>
      <c r="AW105" s="40" t="str">
        <f>IFERROR(#REF!/GAMSCopen!AV105,"")</f>
        <v/>
      </c>
      <c r="AX105" s="40" t="str">
        <f>IFERROR(#REF!/GAMSCopen!AW105,"")</f>
        <v/>
      </c>
      <c r="AY105" s="40" t="str">
        <f>IFERROR(#REF!/GAMSCopen!AX105,"")</f>
        <v/>
      </c>
      <c r="AZ105" s="40" t="str">
        <f>IFERROR(#REF!/GAMSCopen!AY105,"")</f>
        <v/>
      </c>
      <c r="BA105" s="40" t="str">
        <f>IFERROR(#REF!/GAMSCopen!AZ105,"")</f>
        <v/>
      </c>
      <c r="BB105" s="40" t="str">
        <f>IFERROR(#REF!/GAMSCopen!BA105,"")</f>
        <v/>
      </c>
      <c r="BC105" s="40" t="str">
        <f>IFERROR(#REF!/GAMSCopen!BB105,"")</f>
        <v/>
      </c>
      <c r="BD105" s="40" t="str">
        <f>IFERROR(#REF!/GAMSCopen!BC105,"")</f>
        <v/>
      </c>
      <c r="BE105" s="40" t="str">
        <f>IFERROR(#REF!/GAMSCopen!BD105,"")</f>
        <v/>
      </c>
      <c r="BF105" s="40" t="str">
        <f>IFERROR(#REF!/GAMSCopen!BE105,"")</f>
        <v/>
      </c>
      <c r="BG105" s="40" t="str">
        <f>IFERROR(#REF!/GAMSCopen!BF105,"")</f>
        <v/>
      </c>
      <c r="BH105" s="40" t="str">
        <f>IFERROR(#REF!/GAMSCopen!BG105,"")</f>
        <v/>
      </c>
      <c r="BI105" s="40" t="str">
        <f>IFERROR(#REF!/GAMSCopen!BH105,"")</f>
        <v/>
      </c>
      <c r="BJ105" s="40" t="str">
        <f>IFERROR(#REF!/GAMSCopen!BI105,"")</f>
        <v/>
      </c>
    </row>
    <row r="106" spans="1:62" x14ac:dyDescent="0.15">
      <c r="A106" t="e">
        <f>#REF!</f>
        <v>#REF!</v>
      </c>
      <c r="B106" t="str">
        <f>GAMSbase!A106</f>
        <v>Climate damages (trillion USD)</v>
      </c>
      <c r="C106" s="40" t="str">
        <f>IFERROR(#REF!/GAMSCopen!B106,"")</f>
        <v/>
      </c>
      <c r="D106" s="40" t="str">
        <f>IFERROR(#REF!/GAMSCopen!C106,"")</f>
        <v/>
      </c>
      <c r="E106" s="40" t="str">
        <f>IFERROR(#REF!/GAMSCopen!D106,"")</f>
        <v/>
      </c>
      <c r="F106" s="40" t="str">
        <f>IFERROR(#REF!/GAMSCopen!E106,"")</f>
        <v/>
      </c>
      <c r="G106" s="40" t="str">
        <f>IFERROR(#REF!/GAMSCopen!F106,"")</f>
        <v/>
      </c>
      <c r="H106" s="40" t="str">
        <f>IFERROR(#REF!/GAMSCopen!G106,"")</f>
        <v/>
      </c>
      <c r="I106" s="40" t="str">
        <f>IFERROR(#REF!/GAMSCopen!H106,"")</f>
        <v/>
      </c>
      <c r="J106" s="40" t="str">
        <f>IFERROR(#REF!/GAMSCopen!I106,"")</f>
        <v/>
      </c>
      <c r="K106" s="40" t="str">
        <f>IFERROR(#REF!/GAMSCopen!J106,"")</f>
        <v/>
      </c>
      <c r="L106" s="40" t="str">
        <f>IFERROR(#REF!/GAMSCopen!K106,"")</f>
        <v/>
      </c>
      <c r="M106" s="40" t="str">
        <f>IFERROR(#REF!/GAMSCopen!L106,"")</f>
        <v/>
      </c>
      <c r="N106" s="40" t="str">
        <f>IFERROR(#REF!/GAMSCopen!M106,"")</f>
        <v/>
      </c>
      <c r="O106" s="40" t="str">
        <f>IFERROR(#REF!/GAMSCopen!N106,"")</f>
        <v/>
      </c>
      <c r="P106" s="40" t="str">
        <f>IFERROR(#REF!/GAMSCopen!O106,"")</f>
        <v/>
      </c>
      <c r="Q106" s="40" t="str">
        <f>IFERROR(#REF!/GAMSCopen!P106,"")</f>
        <v/>
      </c>
      <c r="R106" s="40" t="str">
        <f>IFERROR(#REF!/GAMSCopen!Q106,"")</f>
        <v/>
      </c>
      <c r="S106" s="40" t="str">
        <f>IFERROR(#REF!/GAMSCopen!R106,"")</f>
        <v/>
      </c>
      <c r="T106" s="40" t="str">
        <f>IFERROR(#REF!/GAMSCopen!S106,"")</f>
        <v/>
      </c>
      <c r="U106" s="40" t="str">
        <f>IFERROR(#REF!/GAMSCopen!T106,"")</f>
        <v/>
      </c>
      <c r="V106" s="40" t="str">
        <f>IFERROR(#REF!/GAMSCopen!U106,"")</f>
        <v/>
      </c>
      <c r="W106" s="40" t="str">
        <f>IFERROR(#REF!/GAMSCopen!V106,"")</f>
        <v/>
      </c>
      <c r="X106" s="40" t="str">
        <f>IFERROR(#REF!/GAMSCopen!W106,"")</f>
        <v/>
      </c>
      <c r="Y106" s="40" t="str">
        <f>IFERROR(#REF!/GAMSCopen!X106,"")</f>
        <v/>
      </c>
      <c r="Z106" s="40" t="str">
        <f>IFERROR(#REF!/GAMSCopen!Y106,"")</f>
        <v/>
      </c>
      <c r="AA106" s="40" t="str">
        <f>IFERROR(#REF!/GAMSCopen!Z106,"")</f>
        <v/>
      </c>
      <c r="AB106" s="40" t="str">
        <f>IFERROR(#REF!/GAMSCopen!AA106,"")</f>
        <v/>
      </c>
      <c r="AC106" s="40" t="str">
        <f>IFERROR(#REF!/GAMSCopen!AB106,"")</f>
        <v/>
      </c>
      <c r="AD106" s="40" t="str">
        <f>IFERROR(#REF!/GAMSCopen!AC106,"")</f>
        <v/>
      </c>
      <c r="AE106" s="40" t="str">
        <f>IFERROR(#REF!/GAMSCopen!AD106,"")</f>
        <v/>
      </c>
      <c r="AF106" s="40" t="str">
        <f>IFERROR(#REF!/GAMSCopen!AE106,"")</f>
        <v/>
      </c>
      <c r="AG106" s="40" t="str">
        <f>IFERROR(#REF!/GAMSCopen!AF106,"")</f>
        <v/>
      </c>
      <c r="AH106" s="40" t="str">
        <f>IFERROR(#REF!/GAMSCopen!AG106,"")</f>
        <v/>
      </c>
      <c r="AI106" s="40" t="str">
        <f>IFERROR(#REF!/GAMSCopen!AH106,"")</f>
        <v/>
      </c>
      <c r="AJ106" s="40" t="str">
        <f>IFERROR(#REF!/GAMSCopen!AI106,"")</f>
        <v/>
      </c>
      <c r="AK106" s="40" t="str">
        <f>IFERROR(#REF!/GAMSCopen!AJ106,"")</f>
        <v/>
      </c>
      <c r="AL106" s="40" t="str">
        <f>IFERROR(#REF!/GAMSCopen!AK106,"")</f>
        <v/>
      </c>
      <c r="AM106" s="40" t="str">
        <f>IFERROR(#REF!/GAMSCopen!AL106,"")</f>
        <v/>
      </c>
      <c r="AN106" s="40" t="str">
        <f>IFERROR(#REF!/GAMSCopen!AM106,"")</f>
        <v/>
      </c>
      <c r="AO106" s="40" t="str">
        <f>IFERROR(#REF!/GAMSCopen!AN106,"")</f>
        <v/>
      </c>
      <c r="AP106" s="40" t="str">
        <f>IFERROR(#REF!/GAMSCopen!AO106,"")</f>
        <v/>
      </c>
      <c r="AQ106" s="40" t="str">
        <f>IFERROR(#REF!/GAMSCopen!AP106,"")</f>
        <v/>
      </c>
      <c r="AR106" s="40" t="str">
        <f>IFERROR(#REF!/GAMSCopen!AQ106,"")</f>
        <v/>
      </c>
      <c r="AS106" s="40" t="str">
        <f>IFERROR(#REF!/GAMSCopen!AR106,"")</f>
        <v/>
      </c>
      <c r="AT106" s="40" t="str">
        <f>IFERROR(#REF!/GAMSCopen!AS106,"")</f>
        <v/>
      </c>
      <c r="AU106" s="40" t="str">
        <f>IFERROR(#REF!/GAMSCopen!AT106,"")</f>
        <v/>
      </c>
      <c r="AV106" s="40" t="str">
        <f>IFERROR(#REF!/GAMSCopen!AU106,"")</f>
        <v/>
      </c>
      <c r="AW106" s="40" t="str">
        <f>IFERROR(#REF!/GAMSCopen!AV106,"")</f>
        <v/>
      </c>
      <c r="AX106" s="40" t="str">
        <f>IFERROR(#REF!/GAMSCopen!AW106,"")</f>
        <v/>
      </c>
      <c r="AY106" s="40" t="str">
        <f>IFERROR(#REF!/GAMSCopen!AX106,"")</f>
        <v/>
      </c>
      <c r="AZ106" s="40" t="str">
        <f>IFERROR(#REF!/GAMSCopen!AY106,"")</f>
        <v/>
      </c>
      <c r="BA106" s="40" t="str">
        <f>IFERROR(#REF!/GAMSCopen!AZ106,"")</f>
        <v/>
      </c>
      <c r="BB106" s="40" t="str">
        <f>IFERROR(#REF!/GAMSCopen!BA106,"")</f>
        <v/>
      </c>
      <c r="BC106" s="40" t="str">
        <f>IFERROR(#REF!/GAMSCopen!BB106,"")</f>
        <v/>
      </c>
      <c r="BD106" s="40" t="str">
        <f>IFERROR(#REF!/GAMSCopen!BC106,"")</f>
        <v/>
      </c>
      <c r="BE106" s="40" t="str">
        <f>IFERROR(#REF!/GAMSCopen!BD106,"")</f>
        <v/>
      </c>
      <c r="BF106" s="40" t="str">
        <f>IFERROR(#REF!/GAMSCopen!BE106,"")</f>
        <v/>
      </c>
      <c r="BG106" s="40" t="str">
        <f>IFERROR(#REF!/GAMSCopen!BF106,"")</f>
        <v/>
      </c>
      <c r="BH106" s="40" t="str">
        <f>IFERROR(#REF!/GAMSCopen!BG106,"")</f>
        <v/>
      </c>
      <c r="BI106" s="40" t="str">
        <f>IFERROR(#REF!/GAMSCopen!BH106,"")</f>
        <v/>
      </c>
      <c r="BJ106" s="40" t="str">
        <f>IFERROR(#REF!/GAMSCopen!BI106,"")</f>
        <v/>
      </c>
    </row>
    <row r="107" spans="1:62" x14ac:dyDescent="0.15">
      <c r="A107" t="e">
        <f>#REF!</f>
        <v>#REF!</v>
      </c>
      <c r="B107" t="str">
        <f>GAMSbase!A107</f>
        <v>Output post-damages yet pre-abatement</v>
      </c>
      <c r="C107" s="40" t="str">
        <f>IFERROR(#REF!/GAMSCopen!B107,"")</f>
        <v/>
      </c>
      <c r="D107" s="40" t="str">
        <f>IFERROR(#REF!/GAMSCopen!C107,"")</f>
        <v/>
      </c>
      <c r="E107" s="40" t="str">
        <f>IFERROR(#REF!/GAMSCopen!D107,"")</f>
        <v/>
      </c>
      <c r="F107" s="40" t="str">
        <f>IFERROR(#REF!/GAMSCopen!E107,"")</f>
        <v/>
      </c>
      <c r="G107" s="40" t="str">
        <f>IFERROR(#REF!/GAMSCopen!F107,"")</f>
        <v/>
      </c>
      <c r="H107" s="40" t="str">
        <f>IFERROR(#REF!/GAMSCopen!G107,"")</f>
        <v/>
      </c>
      <c r="I107" s="40" t="str">
        <f>IFERROR(#REF!/GAMSCopen!H107,"")</f>
        <v/>
      </c>
      <c r="J107" s="40" t="str">
        <f>IFERROR(#REF!/GAMSCopen!I107,"")</f>
        <v/>
      </c>
      <c r="K107" s="40" t="str">
        <f>IFERROR(#REF!/GAMSCopen!J107,"")</f>
        <v/>
      </c>
      <c r="L107" s="40" t="str">
        <f>IFERROR(#REF!/GAMSCopen!K107,"")</f>
        <v/>
      </c>
      <c r="M107" s="40" t="str">
        <f>IFERROR(#REF!/GAMSCopen!L107,"")</f>
        <v/>
      </c>
      <c r="N107" s="40" t="str">
        <f>IFERROR(#REF!/GAMSCopen!M107,"")</f>
        <v/>
      </c>
      <c r="O107" s="40" t="str">
        <f>IFERROR(#REF!/GAMSCopen!N107,"")</f>
        <v/>
      </c>
      <c r="P107" s="40" t="str">
        <f>IFERROR(#REF!/GAMSCopen!O107,"")</f>
        <v/>
      </c>
      <c r="Q107" s="40" t="str">
        <f>IFERROR(#REF!/GAMSCopen!P107,"")</f>
        <v/>
      </c>
      <c r="R107" s="40" t="str">
        <f>IFERROR(#REF!/GAMSCopen!Q107,"")</f>
        <v/>
      </c>
      <c r="S107" s="40" t="str">
        <f>IFERROR(#REF!/GAMSCopen!R107,"")</f>
        <v/>
      </c>
      <c r="T107" s="40" t="str">
        <f>IFERROR(#REF!/GAMSCopen!S107,"")</f>
        <v/>
      </c>
      <c r="U107" s="40" t="str">
        <f>IFERROR(#REF!/GAMSCopen!T107,"")</f>
        <v/>
      </c>
      <c r="V107" s="40" t="str">
        <f>IFERROR(#REF!/GAMSCopen!U107,"")</f>
        <v/>
      </c>
      <c r="W107" s="40" t="str">
        <f>IFERROR(#REF!/GAMSCopen!V107,"")</f>
        <v/>
      </c>
      <c r="X107" s="40" t="str">
        <f>IFERROR(#REF!/GAMSCopen!W107,"")</f>
        <v/>
      </c>
      <c r="Y107" s="40" t="str">
        <f>IFERROR(#REF!/GAMSCopen!X107,"")</f>
        <v/>
      </c>
      <c r="Z107" s="40" t="str">
        <f>IFERROR(#REF!/GAMSCopen!Y107,"")</f>
        <v/>
      </c>
      <c r="AA107" s="40" t="str">
        <f>IFERROR(#REF!/GAMSCopen!Z107,"")</f>
        <v/>
      </c>
      <c r="AB107" s="40" t="str">
        <f>IFERROR(#REF!/GAMSCopen!AA107,"")</f>
        <v/>
      </c>
      <c r="AC107" s="40" t="str">
        <f>IFERROR(#REF!/GAMSCopen!AB107,"")</f>
        <v/>
      </c>
      <c r="AD107" s="40" t="str">
        <f>IFERROR(#REF!/GAMSCopen!AC107,"")</f>
        <v/>
      </c>
      <c r="AE107" s="40" t="str">
        <f>IFERROR(#REF!/GAMSCopen!AD107,"")</f>
        <v/>
      </c>
      <c r="AF107" s="40" t="str">
        <f>IFERROR(#REF!/GAMSCopen!AE107,"")</f>
        <v/>
      </c>
      <c r="AG107" s="40" t="str">
        <f>IFERROR(#REF!/GAMSCopen!AF107,"")</f>
        <v/>
      </c>
      <c r="AH107" s="40" t="str">
        <f>IFERROR(#REF!/GAMSCopen!AG107,"")</f>
        <v/>
      </c>
      <c r="AI107" s="40" t="str">
        <f>IFERROR(#REF!/GAMSCopen!AH107,"")</f>
        <v/>
      </c>
      <c r="AJ107" s="40" t="str">
        <f>IFERROR(#REF!/GAMSCopen!AI107,"")</f>
        <v/>
      </c>
      <c r="AK107" s="40" t="str">
        <f>IFERROR(#REF!/GAMSCopen!AJ107,"")</f>
        <v/>
      </c>
      <c r="AL107" s="40" t="str">
        <f>IFERROR(#REF!/GAMSCopen!AK107,"")</f>
        <v/>
      </c>
      <c r="AM107" s="40" t="str">
        <f>IFERROR(#REF!/GAMSCopen!AL107,"")</f>
        <v/>
      </c>
      <c r="AN107" s="40" t="str">
        <f>IFERROR(#REF!/GAMSCopen!AM107,"")</f>
        <v/>
      </c>
      <c r="AO107" s="40" t="str">
        <f>IFERROR(#REF!/GAMSCopen!AN107,"")</f>
        <v/>
      </c>
      <c r="AP107" s="40" t="str">
        <f>IFERROR(#REF!/GAMSCopen!AO107,"")</f>
        <v/>
      </c>
      <c r="AQ107" s="40" t="str">
        <f>IFERROR(#REF!/GAMSCopen!AP107,"")</f>
        <v/>
      </c>
      <c r="AR107" s="40" t="str">
        <f>IFERROR(#REF!/GAMSCopen!AQ107,"")</f>
        <v/>
      </c>
      <c r="AS107" s="40" t="str">
        <f>IFERROR(#REF!/GAMSCopen!AR107,"")</f>
        <v/>
      </c>
      <c r="AT107" s="40" t="str">
        <f>IFERROR(#REF!/GAMSCopen!AS107,"")</f>
        <v/>
      </c>
      <c r="AU107" s="40" t="str">
        <f>IFERROR(#REF!/GAMSCopen!AT107,"")</f>
        <v/>
      </c>
      <c r="AV107" s="40" t="str">
        <f>IFERROR(#REF!/GAMSCopen!AU107,"")</f>
        <v/>
      </c>
      <c r="AW107" s="40" t="str">
        <f>IFERROR(#REF!/GAMSCopen!AV107,"")</f>
        <v/>
      </c>
      <c r="AX107" s="40" t="str">
        <f>IFERROR(#REF!/GAMSCopen!AW107,"")</f>
        <v/>
      </c>
      <c r="AY107" s="40" t="str">
        <f>IFERROR(#REF!/GAMSCopen!AX107,"")</f>
        <v/>
      </c>
      <c r="AZ107" s="40" t="str">
        <f>IFERROR(#REF!/GAMSCopen!AY107,"")</f>
        <v/>
      </c>
      <c r="BA107" s="40" t="str">
        <f>IFERROR(#REF!/GAMSCopen!AZ107,"")</f>
        <v/>
      </c>
      <c r="BB107" s="40" t="str">
        <f>IFERROR(#REF!/GAMSCopen!BA107,"")</f>
        <v/>
      </c>
      <c r="BC107" s="40" t="str">
        <f>IFERROR(#REF!/GAMSCopen!BB107,"")</f>
        <v/>
      </c>
      <c r="BD107" s="40" t="str">
        <f>IFERROR(#REF!/GAMSCopen!BC107,"")</f>
        <v/>
      </c>
      <c r="BE107" s="40" t="str">
        <f>IFERROR(#REF!/GAMSCopen!BD107,"")</f>
        <v/>
      </c>
      <c r="BF107" s="40" t="str">
        <f>IFERROR(#REF!/GAMSCopen!BE107,"")</f>
        <v/>
      </c>
      <c r="BG107" s="40" t="str">
        <f>IFERROR(#REF!/GAMSCopen!BF107,"")</f>
        <v/>
      </c>
      <c r="BH107" s="40" t="str">
        <f>IFERROR(#REF!/GAMSCopen!BG107,"")</f>
        <v/>
      </c>
      <c r="BI107" s="40" t="str">
        <f>IFERROR(#REF!/GAMSCopen!BH107,"")</f>
        <v/>
      </c>
      <c r="BJ107" s="40" t="str">
        <f>IFERROR(#REF!/GAMSCopen!BI107,"")</f>
        <v/>
      </c>
    </row>
    <row r="108" spans="1:62" x14ac:dyDescent="0.15">
      <c r="A108" t="e">
        <f>#REF!</f>
        <v>#REF!</v>
      </c>
      <c r="B108" t="str">
        <f>GAMSbase!A108</f>
        <v>Abatement cost (fraction of gross output)</v>
      </c>
      <c r="C108" s="40" t="str">
        <f>IFERROR(#REF!/GAMSCopen!B108,"")</f>
        <v/>
      </c>
      <c r="D108" s="40" t="str">
        <f>IFERROR(#REF!/GAMSCopen!C108,"")</f>
        <v/>
      </c>
      <c r="E108" s="40" t="str">
        <f>IFERROR(#REF!/GAMSCopen!D108,"")</f>
        <v/>
      </c>
      <c r="F108" s="40" t="str">
        <f>IFERROR(#REF!/GAMSCopen!E108,"")</f>
        <v/>
      </c>
      <c r="G108" s="40" t="str">
        <f>IFERROR(#REF!/GAMSCopen!F108,"")</f>
        <v/>
      </c>
      <c r="H108" s="40" t="str">
        <f>IFERROR(#REF!/GAMSCopen!G108,"")</f>
        <v/>
      </c>
      <c r="I108" s="40" t="str">
        <f>IFERROR(#REF!/GAMSCopen!H108,"")</f>
        <v/>
      </c>
      <c r="J108" s="40" t="str">
        <f>IFERROR(#REF!/GAMSCopen!I108,"")</f>
        <v/>
      </c>
      <c r="K108" s="40" t="str">
        <f>IFERROR(#REF!/GAMSCopen!J108,"")</f>
        <v/>
      </c>
      <c r="L108" s="40" t="str">
        <f>IFERROR(#REF!/GAMSCopen!K108,"")</f>
        <v/>
      </c>
      <c r="M108" s="40" t="str">
        <f>IFERROR(#REF!/GAMSCopen!L108,"")</f>
        <v/>
      </c>
      <c r="N108" s="40" t="str">
        <f>IFERROR(#REF!/GAMSCopen!M108,"")</f>
        <v/>
      </c>
      <c r="O108" s="40" t="str">
        <f>IFERROR(#REF!/GAMSCopen!N108,"")</f>
        <v/>
      </c>
      <c r="P108" s="40" t="str">
        <f>IFERROR(#REF!/GAMSCopen!O108,"")</f>
        <v/>
      </c>
      <c r="Q108" s="40" t="str">
        <f>IFERROR(#REF!/GAMSCopen!P108,"")</f>
        <v/>
      </c>
      <c r="R108" s="40" t="str">
        <f>IFERROR(#REF!/GAMSCopen!Q108,"")</f>
        <v/>
      </c>
      <c r="S108" s="40" t="str">
        <f>IFERROR(#REF!/GAMSCopen!R108,"")</f>
        <v/>
      </c>
      <c r="T108" s="40" t="str">
        <f>IFERROR(#REF!/GAMSCopen!S108,"")</f>
        <v/>
      </c>
      <c r="U108" s="40" t="str">
        <f>IFERROR(#REF!/GAMSCopen!T108,"")</f>
        <v/>
      </c>
      <c r="V108" s="40" t="str">
        <f>IFERROR(#REF!/GAMSCopen!U108,"")</f>
        <v/>
      </c>
      <c r="W108" s="40" t="str">
        <f>IFERROR(#REF!/GAMSCopen!V108,"")</f>
        <v/>
      </c>
      <c r="X108" s="40" t="str">
        <f>IFERROR(#REF!/GAMSCopen!W108,"")</f>
        <v/>
      </c>
      <c r="Y108" s="40" t="str">
        <f>IFERROR(#REF!/GAMSCopen!X108,"")</f>
        <v/>
      </c>
      <c r="Z108" s="40" t="str">
        <f>IFERROR(#REF!/GAMSCopen!Y108,"")</f>
        <v/>
      </c>
      <c r="AA108" s="40" t="str">
        <f>IFERROR(#REF!/GAMSCopen!Z108,"")</f>
        <v/>
      </c>
      <c r="AB108" s="40" t="str">
        <f>IFERROR(#REF!/GAMSCopen!AA108,"")</f>
        <v/>
      </c>
      <c r="AC108" s="40" t="str">
        <f>IFERROR(#REF!/GAMSCopen!AB108,"")</f>
        <v/>
      </c>
      <c r="AD108" s="40" t="str">
        <f>IFERROR(#REF!/GAMSCopen!AC108,"")</f>
        <v/>
      </c>
      <c r="AE108" s="40" t="str">
        <f>IFERROR(#REF!/GAMSCopen!AD108,"")</f>
        <v/>
      </c>
      <c r="AF108" s="40" t="str">
        <f>IFERROR(#REF!/GAMSCopen!AE108,"")</f>
        <v/>
      </c>
      <c r="AG108" s="40" t="str">
        <f>IFERROR(#REF!/GAMSCopen!AF108,"")</f>
        <v/>
      </c>
      <c r="AH108" s="40" t="str">
        <f>IFERROR(#REF!/GAMSCopen!AG108,"")</f>
        <v/>
      </c>
      <c r="AI108" s="40" t="str">
        <f>IFERROR(#REF!/GAMSCopen!AH108,"")</f>
        <v/>
      </c>
      <c r="AJ108" s="40" t="str">
        <f>IFERROR(#REF!/GAMSCopen!AI108,"")</f>
        <v/>
      </c>
      <c r="AK108" s="40" t="str">
        <f>IFERROR(#REF!/GAMSCopen!AJ108,"")</f>
        <v/>
      </c>
      <c r="AL108" s="40" t="str">
        <f>IFERROR(#REF!/GAMSCopen!AK108,"")</f>
        <v/>
      </c>
      <c r="AM108" s="40" t="str">
        <f>IFERROR(#REF!/GAMSCopen!AL108,"")</f>
        <v/>
      </c>
      <c r="AN108" s="40" t="str">
        <f>IFERROR(#REF!/GAMSCopen!AM108,"")</f>
        <v/>
      </c>
      <c r="AO108" s="40" t="str">
        <f>IFERROR(#REF!/GAMSCopen!AN108,"")</f>
        <v/>
      </c>
      <c r="AP108" s="40" t="str">
        <f>IFERROR(#REF!/GAMSCopen!AO108,"")</f>
        <v/>
      </c>
      <c r="AQ108" s="40" t="str">
        <f>IFERROR(#REF!/GAMSCopen!AP108,"")</f>
        <v/>
      </c>
      <c r="AR108" s="40" t="str">
        <f>IFERROR(#REF!/GAMSCopen!AQ108,"")</f>
        <v/>
      </c>
      <c r="AS108" s="40" t="str">
        <f>IFERROR(#REF!/GAMSCopen!AR108,"")</f>
        <v/>
      </c>
      <c r="AT108" s="40" t="str">
        <f>IFERROR(#REF!/GAMSCopen!AS108,"")</f>
        <v/>
      </c>
      <c r="AU108" s="40" t="str">
        <f>IFERROR(#REF!/GAMSCopen!AT108,"")</f>
        <v/>
      </c>
      <c r="AV108" s="40" t="str">
        <f>IFERROR(#REF!/GAMSCopen!AU108,"")</f>
        <v/>
      </c>
      <c r="AW108" s="40" t="str">
        <f>IFERROR(#REF!/GAMSCopen!AV108,"")</f>
        <v/>
      </c>
      <c r="AX108" s="40" t="str">
        <f>IFERROR(#REF!/GAMSCopen!AW108,"")</f>
        <v/>
      </c>
      <c r="AY108" s="40" t="str">
        <f>IFERROR(#REF!/GAMSCopen!AX108,"")</f>
        <v/>
      </c>
      <c r="AZ108" s="40" t="str">
        <f>IFERROR(#REF!/GAMSCopen!AY108,"")</f>
        <v/>
      </c>
      <c r="BA108" s="40" t="str">
        <f>IFERROR(#REF!/GAMSCopen!AZ108,"")</f>
        <v/>
      </c>
      <c r="BB108" s="40" t="str">
        <f>IFERROR(#REF!/GAMSCopen!BA108,"")</f>
        <v/>
      </c>
      <c r="BC108" s="40" t="str">
        <f>IFERROR(#REF!/GAMSCopen!BB108,"")</f>
        <v/>
      </c>
      <c r="BD108" s="40" t="str">
        <f>IFERROR(#REF!/GAMSCopen!BC108,"")</f>
        <v/>
      </c>
      <c r="BE108" s="40" t="str">
        <f>IFERROR(#REF!/GAMSCopen!BD108,"")</f>
        <v/>
      </c>
      <c r="BF108" s="40" t="str">
        <f>IFERROR(#REF!/GAMSCopen!BE108,"")</f>
        <v/>
      </c>
      <c r="BG108" s="40" t="str">
        <f>IFERROR(#REF!/GAMSCopen!BF108,"")</f>
        <v/>
      </c>
      <c r="BH108" s="40" t="str">
        <f>IFERROR(#REF!/GAMSCopen!BG108,"")</f>
        <v/>
      </c>
      <c r="BI108" s="40" t="str">
        <f>IFERROR(#REF!/GAMSCopen!BH108,"")</f>
        <v/>
      </c>
      <c r="BJ108" s="40" t="str">
        <f>IFERROR(#REF!/GAMSCopen!BI108,"")</f>
        <v/>
      </c>
    </row>
    <row r="109" spans="1:62" x14ac:dyDescent="0.15">
      <c r="A109" t="e">
        <f>#REF!</f>
        <v>#REF!</v>
      </c>
      <c r="B109" t="str">
        <f>GAMSbase!A109</f>
        <v>Abatement cost (trillion USD)</v>
      </c>
      <c r="C109" s="40" t="str">
        <f>IFERROR(#REF!/GAMSCopen!B109,"")</f>
        <v/>
      </c>
      <c r="D109" s="40" t="str">
        <f>IFERROR(#REF!/GAMSCopen!C109,"")</f>
        <v/>
      </c>
      <c r="E109" s="40" t="str">
        <f>IFERROR(#REF!/GAMSCopen!D109,"")</f>
        <v/>
      </c>
      <c r="F109" s="40" t="str">
        <f>IFERROR(#REF!/GAMSCopen!E109,"")</f>
        <v/>
      </c>
      <c r="G109" s="40" t="str">
        <f>IFERROR(#REF!/GAMSCopen!F109,"")</f>
        <v/>
      </c>
      <c r="H109" s="40" t="str">
        <f>IFERROR(#REF!/GAMSCopen!G109,"")</f>
        <v/>
      </c>
      <c r="I109" s="40" t="str">
        <f>IFERROR(#REF!/GAMSCopen!H109,"")</f>
        <v/>
      </c>
      <c r="J109" s="40" t="str">
        <f>IFERROR(#REF!/GAMSCopen!I109,"")</f>
        <v/>
      </c>
      <c r="K109" s="40" t="str">
        <f>IFERROR(#REF!/GAMSCopen!J109,"")</f>
        <v/>
      </c>
      <c r="L109" s="40" t="str">
        <f>IFERROR(#REF!/GAMSCopen!K109,"")</f>
        <v/>
      </c>
      <c r="M109" s="40" t="str">
        <f>IFERROR(#REF!/GAMSCopen!L109,"")</f>
        <v/>
      </c>
      <c r="N109" s="40" t="str">
        <f>IFERROR(#REF!/GAMSCopen!M109,"")</f>
        <v/>
      </c>
      <c r="O109" s="40" t="str">
        <f>IFERROR(#REF!/GAMSCopen!N109,"")</f>
        <v/>
      </c>
      <c r="P109" s="40" t="str">
        <f>IFERROR(#REF!/GAMSCopen!O109,"")</f>
        <v/>
      </c>
      <c r="Q109" s="40" t="str">
        <f>IFERROR(#REF!/GAMSCopen!P109,"")</f>
        <v/>
      </c>
      <c r="R109" s="40" t="str">
        <f>IFERROR(#REF!/GAMSCopen!Q109,"")</f>
        <v/>
      </c>
      <c r="S109" s="40" t="str">
        <f>IFERROR(#REF!/GAMSCopen!R109,"")</f>
        <v/>
      </c>
      <c r="T109" s="40" t="str">
        <f>IFERROR(#REF!/GAMSCopen!S109,"")</f>
        <v/>
      </c>
      <c r="U109" s="40" t="str">
        <f>IFERROR(#REF!/GAMSCopen!T109,"")</f>
        <v/>
      </c>
      <c r="V109" s="40" t="str">
        <f>IFERROR(#REF!/GAMSCopen!U109,"")</f>
        <v/>
      </c>
      <c r="W109" s="40" t="str">
        <f>IFERROR(#REF!/GAMSCopen!V109,"")</f>
        <v/>
      </c>
      <c r="X109" s="40" t="str">
        <f>IFERROR(#REF!/GAMSCopen!W109,"")</f>
        <v/>
      </c>
      <c r="Y109" s="40" t="str">
        <f>IFERROR(#REF!/GAMSCopen!X109,"")</f>
        <v/>
      </c>
      <c r="Z109" s="40" t="str">
        <f>IFERROR(#REF!/GAMSCopen!Y109,"")</f>
        <v/>
      </c>
      <c r="AA109" s="40" t="str">
        <f>IFERROR(#REF!/GAMSCopen!Z109,"")</f>
        <v/>
      </c>
      <c r="AB109" s="40" t="str">
        <f>IFERROR(#REF!/GAMSCopen!AA109,"")</f>
        <v/>
      </c>
      <c r="AC109" s="40" t="str">
        <f>IFERROR(#REF!/GAMSCopen!AB109,"")</f>
        <v/>
      </c>
      <c r="AD109" s="40" t="str">
        <f>IFERROR(#REF!/GAMSCopen!AC109,"")</f>
        <v/>
      </c>
      <c r="AE109" s="40" t="str">
        <f>IFERROR(#REF!/GAMSCopen!AD109,"")</f>
        <v/>
      </c>
      <c r="AF109" s="40" t="str">
        <f>IFERROR(#REF!/GAMSCopen!AE109,"")</f>
        <v/>
      </c>
      <c r="AG109" s="40" t="str">
        <f>IFERROR(#REF!/GAMSCopen!AF109,"")</f>
        <v/>
      </c>
      <c r="AH109" s="40" t="str">
        <f>IFERROR(#REF!/GAMSCopen!AG109,"")</f>
        <v/>
      </c>
      <c r="AI109" s="40" t="str">
        <f>IFERROR(#REF!/GAMSCopen!AH109,"")</f>
        <v/>
      </c>
      <c r="AJ109" s="40" t="str">
        <f>IFERROR(#REF!/GAMSCopen!AI109,"")</f>
        <v/>
      </c>
      <c r="AK109" s="40" t="str">
        <f>IFERROR(#REF!/GAMSCopen!AJ109,"")</f>
        <v/>
      </c>
      <c r="AL109" s="40" t="str">
        <f>IFERROR(#REF!/GAMSCopen!AK109,"")</f>
        <v/>
      </c>
      <c r="AM109" s="40" t="str">
        <f>IFERROR(#REF!/GAMSCopen!AL109,"")</f>
        <v/>
      </c>
      <c r="AN109" s="40" t="str">
        <f>IFERROR(#REF!/GAMSCopen!AM109,"")</f>
        <v/>
      </c>
      <c r="AO109" s="40" t="str">
        <f>IFERROR(#REF!/GAMSCopen!AN109,"")</f>
        <v/>
      </c>
      <c r="AP109" s="40" t="str">
        <f>IFERROR(#REF!/GAMSCopen!AO109,"")</f>
        <v/>
      </c>
      <c r="AQ109" s="40" t="str">
        <f>IFERROR(#REF!/GAMSCopen!AP109,"")</f>
        <v/>
      </c>
      <c r="AR109" s="40" t="str">
        <f>IFERROR(#REF!/GAMSCopen!AQ109,"")</f>
        <v/>
      </c>
      <c r="AS109" s="40" t="str">
        <f>IFERROR(#REF!/GAMSCopen!AR109,"")</f>
        <v/>
      </c>
      <c r="AT109" s="40" t="str">
        <f>IFERROR(#REF!/GAMSCopen!AS109,"")</f>
        <v/>
      </c>
      <c r="AU109" s="40" t="str">
        <f>IFERROR(#REF!/GAMSCopen!AT109,"")</f>
        <v/>
      </c>
      <c r="AV109" s="40" t="str">
        <f>IFERROR(#REF!/GAMSCopen!AU109,"")</f>
        <v/>
      </c>
      <c r="AW109" s="40" t="str">
        <f>IFERROR(#REF!/GAMSCopen!AV109,"")</f>
        <v/>
      </c>
      <c r="AX109" s="40" t="str">
        <f>IFERROR(#REF!/GAMSCopen!AW109,"")</f>
        <v/>
      </c>
      <c r="AY109" s="40" t="str">
        <f>IFERROR(#REF!/GAMSCopen!AX109,"")</f>
        <v/>
      </c>
      <c r="AZ109" s="40" t="str">
        <f>IFERROR(#REF!/GAMSCopen!AY109,"")</f>
        <v/>
      </c>
      <c r="BA109" s="40" t="str">
        <f>IFERROR(#REF!/GAMSCopen!AZ109,"")</f>
        <v/>
      </c>
      <c r="BB109" s="40" t="str">
        <f>IFERROR(#REF!/GAMSCopen!BA109,"")</f>
        <v/>
      </c>
      <c r="BC109" s="40" t="str">
        <f>IFERROR(#REF!/GAMSCopen!BB109,"")</f>
        <v/>
      </c>
      <c r="BD109" s="40" t="str">
        <f>IFERROR(#REF!/GAMSCopen!BC109,"")</f>
        <v/>
      </c>
      <c r="BE109" s="40" t="str">
        <f>IFERROR(#REF!/GAMSCopen!BD109,"")</f>
        <v/>
      </c>
      <c r="BF109" s="40" t="str">
        <f>IFERROR(#REF!/GAMSCopen!BE109,"")</f>
        <v/>
      </c>
      <c r="BG109" s="40" t="str">
        <f>IFERROR(#REF!/GAMSCopen!BF109,"")</f>
        <v/>
      </c>
      <c r="BH109" s="40" t="str">
        <f>IFERROR(#REF!/GAMSCopen!BG109,"")</f>
        <v/>
      </c>
      <c r="BI109" s="40" t="str">
        <f>IFERROR(#REF!/GAMSCopen!BH109,"")</f>
        <v/>
      </c>
      <c r="BJ109" s="40" t="str">
        <f>IFERROR(#REF!/GAMSCopen!BI109,"")</f>
        <v/>
      </c>
    </row>
    <row r="110" spans="1:62" x14ac:dyDescent="0.1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IFERROR(#REF!/GAMSCopen!B110,"")</f>
        <v/>
      </c>
      <c r="D110" s="40" t="str">
        <f>IFERROR(#REF!/GAMSCopen!C110,"")</f>
        <v/>
      </c>
      <c r="E110" s="40" t="str">
        <f>IFERROR(#REF!/GAMSCopen!D110,"")</f>
        <v/>
      </c>
      <c r="F110" s="40" t="str">
        <f>IFERROR(#REF!/GAMSCopen!E110,"")</f>
        <v/>
      </c>
      <c r="G110" s="40" t="str">
        <f>IFERROR(#REF!/GAMSCopen!F110,"")</f>
        <v/>
      </c>
      <c r="H110" s="40" t="str">
        <f>IFERROR(#REF!/GAMSCopen!G110,"")</f>
        <v/>
      </c>
      <c r="I110" s="40" t="str">
        <f>IFERROR(#REF!/GAMSCopen!H110,"")</f>
        <v/>
      </c>
      <c r="J110" s="40" t="str">
        <f>IFERROR(#REF!/GAMSCopen!I110,"")</f>
        <v/>
      </c>
      <c r="K110" s="40" t="str">
        <f>IFERROR(#REF!/GAMSCopen!J110,"")</f>
        <v/>
      </c>
      <c r="L110" s="40" t="str">
        <f>IFERROR(#REF!/GAMSCopen!K110,"")</f>
        <v/>
      </c>
      <c r="M110" s="40" t="str">
        <f>IFERROR(#REF!/GAMSCopen!L110,"")</f>
        <v/>
      </c>
      <c r="N110" s="40" t="str">
        <f>IFERROR(#REF!/GAMSCopen!M110,"")</f>
        <v/>
      </c>
      <c r="O110" s="40" t="str">
        <f>IFERROR(#REF!/GAMSCopen!N110,"")</f>
        <v/>
      </c>
      <c r="P110" s="40" t="str">
        <f>IFERROR(#REF!/GAMSCopen!O110,"")</f>
        <v/>
      </c>
      <c r="Q110" s="40" t="str">
        <f>IFERROR(#REF!/GAMSCopen!P110,"")</f>
        <v/>
      </c>
      <c r="R110" s="40" t="str">
        <f>IFERROR(#REF!/GAMSCopen!Q110,"")</f>
        <v/>
      </c>
      <c r="S110" s="40" t="str">
        <f>IFERROR(#REF!/GAMSCopen!R110,"")</f>
        <v/>
      </c>
      <c r="T110" s="40" t="str">
        <f>IFERROR(#REF!/GAMSCopen!S110,"")</f>
        <v/>
      </c>
      <c r="U110" s="40" t="str">
        <f>IFERROR(#REF!/GAMSCopen!T110,"")</f>
        <v/>
      </c>
      <c r="V110" s="40" t="str">
        <f>IFERROR(#REF!/GAMSCopen!U110,"")</f>
        <v/>
      </c>
      <c r="W110" s="40" t="str">
        <f>IFERROR(#REF!/GAMSCopen!V110,"")</f>
        <v/>
      </c>
      <c r="X110" s="40" t="str">
        <f>IFERROR(#REF!/GAMSCopen!W110,"")</f>
        <v/>
      </c>
      <c r="Y110" s="40" t="str">
        <f>IFERROR(#REF!/GAMSCopen!X110,"")</f>
        <v/>
      </c>
      <c r="Z110" s="40" t="str">
        <f>IFERROR(#REF!/GAMSCopen!Y110,"")</f>
        <v/>
      </c>
      <c r="AA110" s="40" t="str">
        <f>IFERROR(#REF!/GAMSCopen!Z110,"")</f>
        <v/>
      </c>
      <c r="AB110" s="40" t="str">
        <f>IFERROR(#REF!/GAMSCopen!AA110,"")</f>
        <v/>
      </c>
      <c r="AC110" s="40" t="str">
        <f>IFERROR(#REF!/GAMSCopen!AB110,"")</f>
        <v/>
      </c>
      <c r="AD110" s="40" t="str">
        <f>IFERROR(#REF!/GAMSCopen!AC110,"")</f>
        <v/>
      </c>
      <c r="AE110" s="40" t="str">
        <f>IFERROR(#REF!/GAMSCopen!AD110,"")</f>
        <v/>
      </c>
      <c r="AF110" s="40" t="str">
        <f>IFERROR(#REF!/GAMSCopen!AE110,"")</f>
        <v/>
      </c>
      <c r="AG110" s="40" t="str">
        <f>IFERROR(#REF!/GAMSCopen!AF110,"")</f>
        <v/>
      </c>
      <c r="AH110" s="40" t="str">
        <f>IFERROR(#REF!/GAMSCopen!AG110,"")</f>
        <v/>
      </c>
      <c r="AI110" s="40" t="str">
        <f>IFERROR(#REF!/GAMSCopen!AH110,"")</f>
        <v/>
      </c>
      <c r="AJ110" s="40" t="str">
        <f>IFERROR(#REF!/GAMSCopen!AI110,"")</f>
        <v/>
      </c>
      <c r="AK110" s="40" t="str">
        <f>IFERROR(#REF!/GAMSCopen!AJ110,"")</f>
        <v/>
      </c>
      <c r="AL110" s="40" t="str">
        <f>IFERROR(#REF!/GAMSCopen!AK110,"")</f>
        <v/>
      </c>
      <c r="AM110" s="40" t="str">
        <f>IFERROR(#REF!/GAMSCopen!AL110,"")</f>
        <v/>
      </c>
      <c r="AN110" s="40" t="str">
        <f>IFERROR(#REF!/GAMSCopen!AM110,"")</f>
        <v/>
      </c>
      <c r="AO110" s="40" t="str">
        <f>IFERROR(#REF!/GAMSCopen!AN110,"")</f>
        <v/>
      </c>
      <c r="AP110" s="40" t="str">
        <f>IFERROR(#REF!/GAMSCopen!AO110,"")</f>
        <v/>
      </c>
      <c r="AQ110" s="40" t="str">
        <f>IFERROR(#REF!/GAMSCopen!AP110,"")</f>
        <v/>
      </c>
      <c r="AR110" s="40" t="str">
        <f>IFERROR(#REF!/GAMSCopen!AQ110,"")</f>
        <v/>
      </c>
      <c r="AS110" s="40" t="str">
        <f>IFERROR(#REF!/GAMSCopen!AR110,"")</f>
        <v/>
      </c>
      <c r="AT110" s="40" t="str">
        <f>IFERROR(#REF!/GAMSCopen!AS110,"")</f>
        <v/>
      </c>
      <c r="AU110" s="40" t="str">
        <f>IFERROR(#REF!/GAMSCopen!AT110,"")</f>
        <v/>
      </c>
      <c r="AV110" s="40" t="str">
        <f>IFERROR(#REF!/GAMSCopen!AU110,"")</f>
        <v/>
      </c>
      <c r="AW110" s="40" t="str">
        <f>IFERROR(#REF!/GAMSCopen!AV110,"")</f>
        <v/>
      </c>
      <c r="AX110" s="40" t="str">
        <f>IFERROR(#REF!/GAMSCopen!AW110,"")</f>
        <v/>
      </c>
      <c r="AY110" s="40" t="str">
        <f>IFERROR(#REF!/GAMSCopen!AX110,"")</f>
        <v/>
      </c>
      <c r="AZ110" s="40" t="str">
        <f>IFERROR(#REF!/GAMSCopen!AY110,"")</f>
        <v/>
      </c>
      <c r="BA110" s="40" t="str">
        <f>IFERROR(#REF!/GAMSCopen!AZ110,"")</f>
        <v/>
      </c>
      <c r="BB110" s="40" t="str">
        <f>IFERROR(#REF!/GAMSCopen!BA110,"")</f>
        <v/>
      </c>
      <c r="BC110" s="40" t="str">
        <f>IFERROR(#REF!/GAMSCopen!BB110,"")</f>
        <v/>
      </c>
      <c r="BD110" s="40" t="str">
        <f>IFERROR(#REF!/GAMSCopen!BC110,"")</f>
        <v/>
      </c>
      <c r="BE110" s="40" t="str">
        <f>IFERROR(#REF!/GAMSCopen!BD110,"")</f>
        <v/>
      </c>
      <c r="BF110" s="40" t="str">
        <f>IFERROR(#REF!/GAMSCopen!BE110,"")</f>
        <v/>
      </c>
      <c r="BG110" s="40" t="str">
        <f>IFERROR(#REF!/GAMSCopen!BF110,"")</f>
        <v/>
      </c>
      <c r="BH110" s="40" t="str">
        <f>IFERROR(#REF!/GAMSCopen!BG110,"")</f>
        <v/>
      </c>
      <c r="BI110" s="40" t="str">
        <f>IFERROR(#REF!/GAMSCopen!BH110,"")</f>
        <v/>
      </c>
      <c r="BJ110" s="40" t="str">
        <f>IFERROR(#REF!/GAMSCopen!BI110,"")</f>
        <v/>
      </c>
    </row>
    <row r="111" spans="1:62" x14ac:dyDescent="0.15">
      <c r="A111" t="e">
        <f>#REF!</f>
        <v>#REF!</v>
      </c>
      <c r="B111" t="str">
        <f>GAMSbase!A111</f>
        <v>* EMISSIONS</v>
      </c>
      <c r="C111" s="40" t="str">
        <f>IFERROR(#REF!/GAMSCopen!B111,"")</f>
        <v/>
      </c>
      <c r="D111" s="40" t="str">
        <f>IFERROR(#REF!/GAMSCopen!C111,"")</f>
        <v/>
      </c>
      <c r="E111" s="40" t="str">
        <f>IFERROR(#REF!/GAMSCopen!D111,"")</f>
        <v/>
      </c>
      <c r="F111" s="40" t="str">
        <f>IFERROR(#REF!/GAMSCopen!E111,"")</f>
        <v/>
      </c>
      <c r="G111" s="40" t="str">
        <f>IFERROR(#REF!/GAMSCopen!F111,"")</f>
        <v/>
      </c>
      <c r="H111" s="40" t="str">
        <f>IFERROR(#REF!/GAMSCopen!G111,"")</f>
        <v/>
      </c>
      <c r="I111" s="40" t="str">
        <f>IFERROR(#REF!/GAMSCopen!H111,"")</f>
        <v/>
      </c>
      <c r="J111" s="40" t="str">
        <f>IFERROR(#REF!/GAMSCopen!I111,"")</f>
        <v/>
      </c>
      <c r="K111" s="40" t="str">
        <f>IFERROR(#REF!/GAMSCopen!J111,"")</f>
        <v/>
      </c>
      <c r="L111" s="40" t="str">
        <f>IFERROR(#REF!/GAMSCopen!K111,"")</f>
        <v/>
      </c>
      <c r="M111" s="40" t="str">
        <f>IFERROR(#REF!/GAMSCopen!L111,"")</f>
        <v/>
      </c>
      <c r="N111" s="40" t="str">
        <f>IFERROR(#REF!/GAMSCopen!M111,"")</f>
        <v/>
      </c>
      <c r="O111" s="40" t="str">
        <f>IFERROR(#REF!/GAMSCopen!N111,"")</f>
        <v/>
      </c>
      <c r="P111" s="40" t="str">
        <f>IFERROR(#REF!/GAMSCopen!O111,"")</f>
        <v/>
      </c>
      <c r="Q111" s="40" t="str">
        <f>IFERROR(#REF!/GAMSCopen!P111,"")</f>
        <v/>
      </c>
      <c r="R111" s="40" t="str">
        <f>IFERROR(#REF!/GAMSCopen!Q111,"")</f>
        <v/>
      </c>
      <c r="S111" s="40" t="str">
        <f>IFERROR(#REF!/GAMSCopen!R111,"")</f>
        <v/>
      </c>
      <c r="T111" s="40" t="str">
        <f>IFERROR(#REF!/GAMSCopen!S111,"")</f>
        <v/>
      </c>
      <c r="U111" s="40" t="str">
        <f>IFERROR(#REF!/GAMSCopen!T111,"")</f>
        <v/>
      </c>
      <c r="V111" s="40" t="str">
        <f>IFERROR(#REF!/GAMSCopen!U111,"")</f>
        <v/>
      </c>
      <c r="W111" s="40" t="str">
        <f>IFERROR(#REF!/GAMSCopen!V111,"")</f>
        <v/>
      </c>
      <c r="X111" s="40" t="str">
        <f>IFERROR(#REF!/GAMSCopen!W111,"")</f>
        <v/>
      </c>
      <c r="Y111" s="40" t="str">
        <f>IFERROR(#REF!/GAMSCopen!X111,"")</f>
        <v/>
      </c>
      <c r="Z111" s="40" t="str">
        <f>IFERROR(#REF!/GAMSCopen!Y111,"")</f>
        <v/>
      </c>
      <c r="AA111" s="40" t="str">
        <f>IFERROR(#REF!/GAMSCopen!Z111,"")</f>
        <v/>
      </c>
      <c r="AB111" s="40" t="str">
        <f>IFERROR(#REF!/GAMSCopen!AA111,"")</f>
        <v/>
      </c>
      <c r="AC111" s="40" t="str">
        <f>IFERROR(#REF!/GAMSCopen!AB111,"")</f>
        <v/>
      </c>
      <c r="AD111" s="40" t="str">
        <f>IFERROR(#REF!/GAMSCopen!AC111,"")</f>
        <v/>
      </c>
      <c r="AE111" s="40" t="str">
        <f>IFERROR(#REF!/GAMSCopen!AD111,"")</f>
        <v/>
      </c>
      <c r="AF111" s="40" t="str">
        <f>IFERROR(#REF!/GAMSCopen!AE111,"")</f>
        <v/>
      </c>
      <c r="AG111" s="40" t="str">
        <f>IFERROR(#REF!/GAMSCopen!AF111,"")</f>
        <v/>
      </c>
      <c r="AH111" s="40" t="str">
        <f>IFERROR(#REF!/GAMSCopen!AG111,"")</f>
        <v/>
      </c>
      <c r="AI111" s="40" t="str">
        <f>IFERROR(#REF!/GAMSCopen!AH111,"")</f>
        <v/>
      </c>
      <c r="AJ111" s="40" t="str">
        <f>IFERROR(#REF!/GAMSCopen!AI111,"")</f>
        <v/>
      </c>
      <c r="AK111" s="40" t="str">
        <f>IFERROR(#REF!/GAMSCopen!AJ111,"")</f>
        <v/>
      </c>
      <c r="AL111" s="40" t="str">
        <f>IFERROR(#REF!/GAMSCopen!AK111,"")</f>
        <v/>
      </c>
      <c r="AM111" s="40" t="str">
        <f>IFERROR(#REF!/GAMSCopen!AL111,"")</f>
        <v/>
      </c>
      <c r="AN111" s="40" t="str">
        <f>IFERROR(#REF!/GAMSCopen!AM111,"")</f>
        <v/>
      </c>
      <c r="AO111" s="40" t="str">
        <f>IFERROR(#REF!/GAMSCopen!AN111,"")</f>
        <v/>
      </c>
      <c r="AP111" s="40" t="str">
        <f>IFERROR(#REF!/GAMSCopen!AO111,"")</f>
        <v/>
      </c>
      <c r="AQ111" s="40" t="str">
        <f>IFERROR(#REF!/GAMSCopen!AP111,"")</f>
        <v/>
      </c>
      <c r="AR111" s="40" t="str">
        <f>IFERROR(#REF!/GAMSCopen!AQ111,"")</f>
        <v/>
      </c>
      <c r="AS111" s="40" t="str">
        <f>IFERROR(#REF!/GAMSCopen!AR111,"")</f>
        <v/>
      </c>
      <c r="AT111" s="40" t="str">
        <f>IFERROR(#REF!/GAMSCopen!AS111,"")</f>
        <v/>
      </c>
      <c r="AU111" s="40" t="str">
        <f>IFERROR(#REF!/GAMSCopen!AT111,"")</f>
        <v/>
      </c>
      <c r="AV111" s="40" t="str">
        <f>IFERROR(#REF!/GAMSCopen!AU111,"")</f>
        <v/>
      </c>
      <c r="AW111" s="40" t="str">
        <f>IFERROR(#REF!/GAMSCopen!AV111,"")</f>
        <v/>
      </c>
      <c r="AX111" s="40" t="str">
        <f>IFERROR(#REF!/GAMSCopen!AW111,"")</f>
        <v/>
      </c>
      <c r="AY111" s="40" t="str">
        <f>IFERROR(#REF!/GAMSCopen!AX111,"")</f>
        <v/>
      </c>
      <c r="AZ111" s="40" t="str">
        <f>IFERROR(#REF!/GAMSCopen!AY111,"")</f>
        <v/>
      </c>
      <c r="BA111" s="40" t="str">
        <f>IFERROR(#REF!/GAMSCopen!AZ111,"")</f>
        <v/>
      </c>
      <c r="BB111" s="40" t="str">
        <f>IFERROR(#REF!/GAMSCopen!BA111,"")</f>
        <v/>
      </c>
      <c r="BC111" s="40" t="str">
        <f>IFERROR(#REF!/GAMSCopen!BB111,"")</f>
        <v/>
      </c>
      <c r="BD111" s="40" t="str">
        <f>IFERROR(#REF!/GAMSCopen!BC111,"")</f>
        <v/>
      </c>
      <c r="BE111" s="40" t="str">
        <f>IFERROR(#REF!/GAMSCopen!BD111,"")</f>
        <v/>
      </c>
      <c r="BF111" s="40" t="str">
        <f>IFERROR(#REF!/GAMSCopen!BE111,"")</f>
        <v/>
      </c>
      <c r="BG111" s="40" t="str">
        <f>IFERROR(#REF!/GAMSCopen!BF111,"")</f>
        <v/>
      </c>
      <c r="BH111" s="40" t="str">
        <f>IFERROR(#REF!/GAMSCopen!BG111,"")</f>
        <v/>
      </c>
      <c r="BI111" s="40" t="str">
        <f>IFERROR(#REF!/GAMSCopen!BH111,"")</f>
        <v/>
      </c>
      <c r="BJ111" s="40" t="str">
        <f>IFERROR(#REF!/GAMSCopen!BI111,"")</f>
        <v/>
      </c>
    </row>
    <row r="112" spans="1:62" x14ac:dyDescent="0.15">
      <c r="A112" t="e">
        <f>#REF!</f>
        <v>#REF!</v>
      </c>
      <c r="B112" t="str">
        <f>GAMSbase!A112</f>
        <v>Total Carbon Emissions (GTCO2 per year)</v>
      </c>
      <c r="C112" s="40" t="str">
        <f>IFERROR(#REF!/GAMSCopen!B112,"")</f>
        <v/>
      </c>
      <c r="D112" s="40" t="str">
        <f>IFERROR(#REF!/GAMSCopen!C112,"")</f>
        <v/>
      </c>
      <c r="E112" s="40" t="str">
        <f>IFERROR(#REF!/GAMSCopen!D112,"")</f>
        <v/>
      </c>
      <c r="F112" s="40" t="str">
        <f>IFERROR(#REF!/GAMSCopen!E112,"")</f>
        <v/>
      </c>
      <c r="G112" s="40" t="str">
        <f>IFERROR(#REF!/GAMSCopen!F112,"")</f>
        <v/>
      </c>
      <c r="H112" s="40" t="str">
        <f>IFERROR(#REF!/GAMSCopen!G112,"")</f>
        <v/>
      </c>
      <c r="I112" s="40" t="str">
        <f>IFERROR(#REF!/GAMSCopen!H112,"")</f>
        <v/>
      </c>
      <c r="J112" s="40" t="str">
        <f>IFERROR(#REF!/GAMSCopen!I112,"")</f>
        <v/>
      </c>
      <c r="K112" s="40" t="str">
        <f>IFERROR(#REF!/GAMSCopen!J112,"")</f>
        <v/>
      </c>
      <c r="L112" s="40" t="str">
        <f>IFERROR(#REF!/GAMSCopen!K112,"")</f>
        <v/>
      </c>
      <c r="M112" s="40" t="str">
        <f>IFERROR(#REF!/GAMSCopen!L112,"")</f>
        <v/>
      </c>
      <c r="N112" s="40" t="str">
        <f>IFERROR(#REF!/GAMSCopen!M112,"")</f>
        <v/>
      </c>
      <c r="O112" s="40" t="str">
        <f>IFERROR(#REF!/GAMSCopen!N112,"")</f>
        <v/>
      </c>
      <c r="P112" s="40" t="str">
        <f>IFERROR(#REF!/GAMSCopen!O112,"")</f>
        <v/>
      </c>
      <c r="Q112" s="40" t="str">
        <f>IFERROR(#REF!/GAMSCopen!P112,"")</f>
        <v/>
      </c>
      <c r="R112" s="40" t="str">
        <f>IFERROR(#REF!/GAMSCopen!Q112,"")</f>
        <v/>
      </c>
      <c r="S112" s="40" t="str">
        <f>IFERROR(#REF!/GAMSCopen!R112,"")</f>
        <v/>
      </c>
      <c r="T112" s="40" t="str">
        <f>IFERROR(#REF!/GAMSCopen!S112,"")</f>
        <v/>
      </c>
      <c r="U112" s="40" t="str">
        <f>IFERROR(#REF!/GAMSCopen!T112,"")</f>
        <v/>
      </c>
      <c r="V112" s="40" t="str">
        <f>IFERROR(#REF!/GAMSCopen!U112,"")</f>
        <v/>
      </c>
      <c r="W112" s="40" t="str">
        <f>IFERROR(#REF!/GAMSCopen!V112,"")</f>
        <v/>
      </c>
      <c r="X112" s="40" t="str">
        <f>IFERROR(#REF!/GAMSCopen!W112,"")</f>
        <v/>
      </c>
      <c r="Y112" s="40" t="str">
        <f>IFERROR(#REF!/GAMSCopen!X112,"")</f>
        <v/>
      </c>
      <c r="Z112" s="40" t="str">
        <f>IFERROR(#REF!/GAMSCopen!Y112,"")</f>
        <v/>
      </c>
      <c r="AA112" s="40" t="str">
        <f>IFERROR(#REF!/GAMSCopen!Z112,"")</f>
        <v/>
      </c>
      <c r="AB112" s="40" t="str">
        <f>IFERROR(#REF!/GAMSCopen!AA112,"")</f>
        <v/>
      </c>
      <c r="AC112" s="40" t="str">
        <f>IFERROR(#REF!/GAMSCopen!AB112,"")</f>
        <v/>
      </c>
      <c r="AD112" s="40" t="str">
        <f>IFERROR(#REF!/GAMSCopen!AC112,"")</f>
        <v/>
      </c>
      <c r="AE112" s="40" t="str">
        <f>IFERROR(#REF!/GAMSCopen!AD112,"")</f>
        <v/>
      </c>
      <c r="AF112" s="40" t="str">
        <f>IFERROR(#REF!/GAMSCopen!AE112,"")</f>
        <v/>
      </c>
      <c r="AG112" s="40" t="str">
        <f>IFERROR(#REF!/GAMSCopen!AF112,"")</f>
        <v/>
      </c>
      <c r="AH112" s="40" t="str">
        <f>IFERROR(#REF!/GAMSCopen!AG112,"")</f>
        <v/>
      </c>
      <c r="AI112" s="40" t="str">
        <f>IFERROR(#REF!/GAMSCopen!AH112,"")</f>
        <v/>
      </c>
      <c r="AJ112" s="40" t="str">
        <f>IFERROR(#REF!/GAMSCopen!AI112,"")</f>
        <v/>
      </c>
      <c r="AK112" s="40" t="str">
        <f>IFERROR(#REF!/GAMSCopen!AJ112,"")</f>
        <v/>
      </c>
      <c r="AL112" s="40" t="str">
        <f>IFERROR(#REF!/GAMSCopen!AK112,"")</f>
        <v/>
      </c>
      <c r="AM112" s="40" t="str">
        <f>IFERROR(#REF!/GAMSCopen!AL112,"")</f>
        <v/>
      </c>
      <c r="AN112" s="40" t="str">
        <f>IFERROR(#REF!/GAMSCopen!AM112,"")</f>
        <v/>
      </c>
      <c r="AO112" s="40" t="str">
        <f>IFERROR(#REF!/GAMSCopen!AN112,"")</f>
        <v/>
      </c>
      <c r="AP112" s="40" t="str">
        <f>IFERROR(#REF!/GAMSCopen!AO112,"")</f>
        <v/>
      </c>
      <c r="AQ112" s="40" t="str">
        <f>IFERROR(#REF!/GAMSCopen!AP112,"")</f>
        <v/>
      </c>
      <c r="AR112" s="40" t="str">
        <f>IFERROR(#REF!/GAMSCopen!AQ112,"")</f>
        <v/>
      </c>
      <c r="AS112" s="40" t="str">
        <f>IFERROR(#REF!/GAMSCopen!AR112,"")</f>
        <v/>
      </c>
      <c r="AT112" s="40" t="str">
        <f>IFERROR(#REF!/GAMSCopen!AS112,"")</f>
        <v/>
      </c>
      <c r="AU112" s="40" t="str">
        <f>IFERROR(#REF!/GAMSCopen!AT112,"")</f>
        <v/>
      </c>
      <c r="AV112" s="40" t="str">
        <f>IFERROR(#REF!/GAMSCopen!AU112,"")</f>
        <v/>
      </c>
      <c r="AW112" s="40" t="str">
        <f>IFERROR(#REF!/GAMSCopen!AV112,"")</f>
        <v/>
      </c>
      <c r="AX112" s="40" t="str">
        <f>IFERROR(#REF!/GAMSCopen!AW112,"")</f>
        <v/>
      </c>
      <c r="AY112" s="40" t="str">
        <f>IFERROR(#REF!/GAMSCopen!AX112,"")</f>
        <v/>
      </c>
      <c r="AZ112" s="40" t="str">
        <f>IFERROR(#REF!/GAMSCopen!AY112,"")</f>
        <v/>
      </c>
      <c r="BA112" s="40" t="str">
        <f>IFERROR(#REF!/GAMSCopen!AZ112,"")</f>
        <v/>
      </c>
      <c r="BB112" s="40" t="str">
        <f>IFERROR(#REF!/GAMSCopen!BA112,"")</f>
        <v/>
      </c>
      <c r="BC112" s="40" t="str">
        <f>IFERROR(#REF!/GAMSCopen!BB112,"")</f>
        <v/>
      </c>
      <c r="BD112" s="40" t="str">
        <f>IFERROR(#REF!/GAMSCopen!BC112,"")</f>
        <v/>
      </c>
      <c r="BE112" s="40" t="str">
        <f>IFERROR(#REF!/GAMSCopen!BD112,"")</f>
        <v/>
      </c>
      <c r="BF112" s="40" t="str">
        <f>IFERROR(#REF!/GAMSCopen!BE112,"")</f>
        <v/>
      </c>
      <c r="BG112" s="40" t="str">
        <f>IFERROR(#REF!/GAMSCopen!BF112,"")</f>
        <v/>
      </c>
      <c r="BH112" s="40" t="str">
        <f>IFERROR(#REF!/GAMSCopen!BG112,"")</f>
        <v/>
      </c>
      <c r="BI112" s="40" t="str">
        <f>IFERROR(#REF!/GAMSCopen!BH112,"")</f>
        <v/>
      </c>
      <c r="BJ112" s="40" t="str">
        <f>IFERROR(#REF!/GAMSCopen!BI112,"")</f>
        <v/>
      </c>
    </row>
    <row r="113" spans="1:62" x14ac:dyDescent="0.15">
      <c r="A113" t="e">
        <f>#REF!</f>
        <v>#REF!</v>
      </c>
      <c r="B113" t="str">
        <f>GAMSbase!A113</f>
        <v>Industrial Emissions (GTCO2 per year)</v>
      </c>
      <c r="C113" s="40" t="str">
        <f>IFERROR(#REF!/GAMSCopen!B113,"")</f>
        <v/>
      </c>
      <c r="D113" s="40" t="str">
        <f>IFERROR(#REF!/GAMSCopen!C113,"")</f>
        <v/>
      </c>
      <c r="E113" s="40" t="str">
        <f>IFERROR(#REF!/GAMSCopen!D113,"")</f>
        <v/>
      </c>
      <c r="F113" s="40" t="str">
        <f>IFERROR(#REF!/GAMSCopen!E113,"")</f>
        <v/>
      </c>
      <c r="G113" s="40" t="str">
        <f>IFERROR(#REF!/GAMSCopen!F113,"")</f>
        <v/>
      </c>
      <c r="H113" s="40" t="str">
        <f>IFERROR(#REF!/GAMSCopen!G113,"")</f>
        <v/>
      </c>
      <c r="I113" s="40" t="str">
        <f>IFERROR(#REF!/GAMSCopen!H113,"")</f>
        <v/>
      </c>
      <c r="J113" s="40" t="str">
        <f>IFERROR(#REF!/GAMSCopen!I113,"")</f>
        <v/>
      </c>
      <c r="K113" s="40" t="str">
        <f>IFERROR(#REF!/GAMSCopen!J113,"")</f>
        <v/>
      </c>
      <c r="L113" s="40" t="str">
        <f>IFERROR(#REF!/GAMSCopen!K113,"")</f>
        <v/>
      </c>
      <c r="M113" s="40" t="str">
        <f>IFERROR(#REF!/GAMSCopen!L113,"")</f>
        <v/>
      </c>
      <c r="N113" s="40" t="str">
        <f>IFERROR(#REF!/GAMSCopen!M113,"")</f>
        <v/>
      </c>
      <c r="O113" s="40" t="str">
        <f>IFERROR(#REF!/GAMSCopen!N113,"")</f>
        <v/>
      </c>
      <c r="P113" s="40" t="str">
        <f>IFERROR(#REF!/GAMSCopen!O113,"")</f>
        <v/>
      </c>
      <c r="Q113" s="40" t="str">
        <f>IFERROR(#REF!/GAMSCopen!P113,"")</f>
        <v/>
      </c>
      <c r="R113" s="40" t="str">
        <f>IFERROR(#REF!/GAMSCopen!Q113,"")</f>
        <v/>
      </c>
      <c r="S113" s="40" t="str">
        <f>IFERROR(#REF!/GAMSCopen!R113,"")</f>
        <v/>
      </c>
      <c r="T113" s="40" t="str">
        <f>IFERROR(#REF!/GAMSCopen!S113,"")</f>
        <v/>
      </c>
      <c r="U113" s="40" t="str">
        <f>IFERROR(#REF!/GAMSCopen!T113,"")</f>
        <v/>
      </c>
      <c r="V113" s="40" t="str">
        <f>IFERROR(#REF!/GAMSCopen!U113,"")</f>
        <v/>
      </c>
      <c r="W113" s="40" t="str">
        <f>IFERROR(#REF!/GAMSCopen!V113,"")</f>
        <v/>
      </c>
      <c r="X113" s="40" t="str">
        <f>IFERROR(#REF!/GAMSCopen!W113,"")</f>
        <v/>
      </c>
      <c r="Y113" s="40" t="str">
        <f>IFERROR(#REF!/GAMSCopen!X113,"")</f>
        <v/>
      </c>
      <c r="Z113" s="40" t="str">
        <f>IFERROR(#REF!/GAMSCopen!Y113,"")</f>
        <v/>
      </c>
      <c r="AA113" s="40" t="str">
        <f>IFERROR(#REF!/GAMSCopen!Z113,"")</f>
        <v/>
      </c>
      <c r="AB113" s="40" t="str">
        <f>IFERROR(#REF!/GAMSCopen!AA113,"")</f>
        <v/>
      </c>
      <c r="AC113" s="40" t="str">
        <f>IFERROR(#REF!/GAMSCopen!AB113,"")</f>
        <v/>
      </c>
      <c r="AD113" s="40" t="str">
        <f>IFERROR(#REF!/GAMSCopen!AC113,"")</f>
        <v/>
      </c>
      <c r="AE113" s="40" t="str">
        <f>IFERROR(#REF!/GAMSCopen!AD113,"")</f>
        <v/>
      </c>
      <c r="AF113" s="40" t="str">
        <f>IFERROR(#REF!/GAMSCopen!AE113,"")</f>
        <v/>
      </c>
      <c r="AG113" s="40" t="str">
        <f>IFERROR(#REF!/GAMSCopen!AF113,"")</f>
        <v/>
      </c>
      <c r="AH113" s="40" t="str">
        <f>IFERROR(#REF!/GAMSCopen!AG113,"")</f>
        <v/>
      </c>
      <c r="AI113" s="40" t="str">
        <f>IFERROR(#REF!/GAMSCopen!AH113,"")</f>
        <v/>
      </c>
      <c r="AJ113" s="40" t="str">
        <f>IFERROR(#REF!/GAMSCopen!AI113,"")</f>
        <v/>
      </c>
      <c r="AK113" s="40" t="str">
        <f>IFERROR(#REF!/GAMSCopen!AJ113,"")</f>
        <v/>
      </c>
      <c r="AL113" s="40" t="str">
        <f>IFERROR(#REF!/GAMSCopen!AK113,"")</f>
        <v/>
      </c>
      <c r="AM113" s="40" t="str">
        <f>IFERROR(#REF!/GAMSCopen!AL113,"")</f>
        <v/>
      </c>
      <c r="AN113" s="40" t="str">
        <f>IFERROR(#REF!/GAMSCopen!AM113,"")</f>
        <v/>
      </c>
      <c r="AO113" s="40" t="str">
        <f>IFERROR(#REF!/GAMSCopen!AN113,"")</f>
        <v/>
      </c>
      <c r="AP113" s="40" t="str">
        <f>IFERROR(#REF!/GAMSCopen!AO113,"")</f>
        <v/>
      </c>
      <c r="AQ113" s="40" t="str">
        <f>IFERROR(#REF!/GAMSCopen!AP113,"")</f>
        <v/>
      </c>
      <c r="AR113" s="40" t="str">
        <f>IFERROR(#REF!/GAMSCopen!AQ113,"")</f>
        <v/>
      </c>
      <c r="AS113" s="40" t="str">
        <f>IFERROR(#REF!/GAMSCopen!AR113,"")</f>
        <v/>
      </c>
      <c r="AT113" s="40" t="str">
        <f>IFERROR(#REF!/GAMSCopen!AS113,"")</f>
        <v/>
      </c>
      <c r="AU113" s="40" t="str">
        <f>IFERROR(#REF!/GAMSCopen!AT113,"")</f>
        <v/>
      </c>
      <c r="AV113" s="40" t="str">
        <f>IFERROR(#REF!/GAMSCopen!AU113,"")</f>
        <v/>
      </c>
      <c r="AW113" s="40" t="str">
        <f>IFERROR(#REF!/GAMSCopen!AV113,"")</f>
        <v/>
      </c>
      <c r="AX113" s="40" t="str">
        <f>IFERROR(#REF!/GAMSCopen!AW113,"")</f>
        <v/>
      </c>
      <c r="AY113" s="40" t="str">
        <f>IFERROR(#REF!/GAMSCopen!AX113,"")</f>
        <v/>
      </c>
      <c r="AZ113" s="40" t="str">
        <f>IFERROR(#REF!/GAMSCopen!AY113,"")</f>
        <v/>
      </c>
      <c r="BA113" s="40" t="str">
        <f>IFERROR(#REF!/GAMSCopen!AZ113,"")</f>
        <v/>
      </c>
      <c r="BB113" s="40" t="str">
        <f>IFERROR(#REF!/GAMSCopen!BA113,"")</f>
        <v/>
      </c>
      <c r="BC113" s="40" t="str">
        <f>IFERROR(#REF!/GAMSCopen!BB113,"")</f>
        <v/>
      </c>
      <c r="BD113" s="40" t="str">
        <f>IFERROR(#REF!/GAMSCopen!BC113,"")</f>
        <v/>
      </c>
      <c r="BE113" s="40" t="str">
        <f>IFERROR(#REF!/GAMSCopen!BD113,"")</f>
        <v/>
      </c>
      <c r="BF113" s="40" t="str">
        <f>IFERROR(#REF!/GAMSCopen!BE113,"")</f>
        <v/>
      </c>
      <c r="BG113" s="40" t="str">
        <f>IFERROR(#REF!/GAMSCopen!BF113,"")</f>
        <v/>
      </c>
      <c r="BH113" s="40" t="str">
        <f>IFERROR(#REF!/GAMSCopen!BG113,"")</f>
        <v/>
      </c>
      <c r="BI113" s="40" t="str">
        <f>IFERROR(#REF!/GAMSCopen!BH113,"")</f>
        <v/>
      </c>
      <c r="BJ113" s="40" t="str">
        <f>IFERROR(#REF!/GAMSCopen!BI113,"")</f>
        <v/>
      </c>
    </row>
    <row r="114" spans="1:62" x14ac:dyDescent="0.15">
      <c r="A114" t="e">
        <f>#REF!</f>
        <v>#REF!</v>
      </c>
      <c r="B114" t="str">
        <f>GAMSbase!A114</f>
        <v>World Emissions Intensity (sigma)</v>
      </c>
      <c r="C114" s="40" t="str">
        <f>IFERROR(#REF!/GAMSCopen!B114,"")</f>
        <v/>
      </c>
      <c r="D114" s="40" t="str">
        <f>IFERROR(#REF!/GAMSCopen!C114,"")</f>
        <v/>
      </c>
      <c r="E114" s="40" t="str">
        <f>IFERROR(#REF!/GAMSCopen!D114,"")</f>
        <v/>
      </c>
      <c r="F114" s="40" t="str">
        <f>IFERROR(#REF!/GAMSCopen!E114,"")</f>
        <v/>
      </c>
      <c r="G114" s="40" t="str">
        <f>IFERROR(#REF!/GAMSCopen!F114,"")</f>
        <v/>
      </c>
      <c r="H114" s="40" t="str">
        <f>IFERROR(#REF!/GAMSCopen!G114,"")</f>
        <v/>
      </c>
      <c r="I114" s="40" t="str">
        <f>IFERROR(#REF!/GAMSCopen!H114,"")</f>
        <v/>
      </c>
      <c r="J114" s="40" t="str">
        <f>IFERROR(#REF!/GAMSCopen!I114,"")</f>
        <v/>
      </c>
      <c r="K114" s="40" t="str">
        <f>IFERROR(#REF!/GAMSCopen!J114,"")</f>
        <v/>
      </c>
      <c r="L114" s="40" t="str">
        <f>IFERROR(#REF!/GAMSCopen!K114,"")</f>
        <v/>
      </c>
      <c r="M114" s="40" t="str">
        <f>IFERROR(#REF!/GAMSCopen!L114,"")</f>
        <v/>
      </c>
      <c r="N114" s="40" t="str">
        <f>IFERROR(#REF!/GAMSCopen!M114,"")</f>
        <v/>
      </c>
      <c r="O114" s="40" t="str">
        <f>IFERROR(#REF!/GAMSCopen!N114,"")</f>
        <v/>
      </c>
      <c r="P114" s="40" t="str">
        <f>IFERROR(#REF!/GAMSCopen!O114,"")</f>
        <v/>
      </c>
      <c r="Q114" s="40" t="str">
        <f>IFERROR(#REF!/GAMSCopen!P114,"")</f>
        <v/>
      </c>
      <c r="R114" s="40" t="str">
        <f>IFERROR(#REF!/GAMSCopen!Q114,"")</f>
        <v/>
      </c>
      <c r="S114" s="40" t="str">
        <f>IFERROR(#REF!/GAMSCopen!R114,"")</f>
        <v/>
      </c>
      <c r="T114" s="40" t="str">
        <f>IFERROR(#REF!/GAMSCopen!S114,"")</f>
        <v/>
      </c>
      <c r="U114" s="40" t="str">
        <f>IFERROR(#REF!/GAMSCopen!T114,"")</f>
        <v/>
      </c>
      <c r="V114" s="40" t="str">
        <f>IFERROR(#REF!/GAMSCopen!U114,"")</f>
        <v/>
      </c>
      <c r="W114" s="40" t="str">
        <f>IFERROR(#REF!/GAMSCopen!V114,"")</f>
        <v/>
      </c>
      <c r="X114" s="40" t="str">
        <f>IFERROR(#REF!/GAMSCopen!W114,"")</f>
        <v/>
      </c>
      <c r="Y114" s="40" t="str">
        <f>IFERROR(#REF!/GAMSCopen!X114,"")</f>
        <v/>
      </c>
      <c r="Z114" s="40" t="str">
        <f>IFERROR(#REF!/GAMSCopen!Y114,"")</f>
        <v/>
      </c>
      <c r="AA114" s="40" t="str">
        <f>IFERROR(#REF!/GAMSCopen!Z114,"")</f>
        <v/>
      </c>
      <c r="AB114" s="40" t="str">
        <f>IFERROR(#REF!/GAMSCopen!AA114,"")</f>
        <v/>
      </c>
      <c r="AC114" s="40" t="str">
        <f>IFERROR(#REF!/GAMSCopen!AB114,"")</f>
        <v/>
      </c>
      <c r="AD114" s="40" t="str">
        <f>IFERROR(#REF!/GAMSCopen!AC114,"")</f>
        <v/>
      </c>
      <c r="AE114" s="40" t="str">
        <f>IFERROR(#REF!/GAMSCopen!AD114,"")</f>
        <v/>
      </c>
      <c r="AF114" s="40" t="str">
        <f>IFERROR(#REF!/GAMSCopen!AE114,"")</f>
        <v/>
      </c>
      <c r="AG114" s="40" t="str">
        <f>IFERROR(#REF!/GAMSCopen!AF114,"")</f>
        <v/>
      </c>
      <c r="AH114" s="40" t="str">
        <f>IFERROR(#REF!/GAMSCopen!AG114,"")</f>
        <v/>
      </c>
      <c r="AI114" s="40" t="str">
        <f>IFERROR(#REF!/GAMSCopen!AH114,"")</f>
        <v/>
      </c>
      <c r="AJ114" s="40" t="str">
        <f>IFERROR(#REF!/GAMSCopen!AI114,"")</f>
        <v/>
      </c>
      <c r="AK114" s="40" t="str">
        <f>IFERROR(#REF!/GAMSCopen!AJ114,"")</f>
        <v/>
      </c>
      <c r="AL114" s="40" t="str">
        <f>IFERROR(#REF!/GAMSCopen!AK114,"")</f>
        <v/>
      </c>
      <c r="AM114" s="40" t="str">
        <f>IFERROR(#REF!/GAMSCopen!AL114,"")</f>
        <v/>
      </c>
      <c r="AN114" s="40" t="str">
        <f>IFERROR(#REF!/GAMSCopen!AM114,"")</f>
        <v/>
      </c>
      <c r="AO114" s="40" t="str">
        <f>IFERROR(#REF!/GAMSCopen!AN114,"")</f>
        <v/>
      </c>
      <c r="AP114" s="40" t="str">
        <f>IFERROR(#REF!/GAMSCopen!AO114,"")</f>
        <v/>
      </c>
      <c r="AQ114" s="40" t="str">
        <f>IFERROR(#REF!/GAMSCopen!AP114,"")</f>
        <v/>
      </c>
      <c r="AR114" s="40" t="str">
        <f>IFERROR(#REF!/GAMSCopen!AQ114,"")</f>
        <v/>
      </c>
      <c r="AS114" s="40" t="str">
        <f>IFERROR(#REF!/GAMSCopen!AR114,"")</f>
        <v/>
      </c>
      <c r="AT114" s="40" t="str">
        <f>IFERROR(#REF!/GAMSCopen!AS114,"")</f>
        <v/>
      </c>
      <c r="AU114" s="40" t="str">
        <f>IFERROR(#REF!/GAMSCopen!AT114,"")</f>
        <v/>
      </c>
      <c r="AV114" s="40" t="str">
        <f>IFERROR(#REF!/GAMSCopen!AU114,"")</f>
        <v/>
      </c>
      <c r="AW114" s="40" t="str">
        <f>IFERROR(#REF!/GAMSCopen!AV114,"")</f>
        <v/>
      </c>
      <c r="AX114" s="40" t="str">
        <f>IFERROR(#REF!/GAMSCopen!AW114,"")</f>
        <v/>
      </c>
      <c r="AY114" s="40" t="str">
        <f>IFERROR(#REF!/GAMSCopen!AX114,"")</f>
        <v/>
      </c>
      <c r="AZ114" s="40" t="str">
        <f>IFERROR(#REF!/GAMSCopen!AY114,"")</f>
        <v/>
      </c>
      <c r="BA114" s="40" t="str">
        <f>IFERROR(#REF!/GAMSCopen!AZ114,"")</f>
        <v/>
      </c>
      <c r="BB114" s="40" t="str">
        <f>IFERROR(#REF!/GAMSCopen!BA114,"")</f>
        <v/>
      </c>
      <c r="BC114" s="40" t="str">
        <f>IFERROR(#REF!/GAMSCopen!BB114,"")</f>
        <v/>
      </c>
      <c r="BD114" s="40" t="str">
        <f>IFERROR(#REF!/GAMSCopen!BC114,"")</f>
        <v/>
      </c>
      <c r="BE114" s="40" t="str">
        <f>IFERROR(#REF!/GAMSCopen!BD114,"")</f>
        <v/>
      </c>
      <c r="BF114" s="40" t="str">
        <f>IFERROR(#REF!/GAMSCopen!BE114,"")</f>
        <v/>
      </c>
      <c r="BG114" s="40" t="str">
        <f>IFERROR(#REF!/GAMSCopen!BF114,"")</f>
        <v/>
      </c>
      <c r="BH114" s="40" t="str">
        <f>IFERROR(#REF!/GAMSCopen!BG114,"")</f>
        <v/>
      </c>
      <c r="BI114" s="40" t="str">
        <f>IFERROR(#REF!/GAMSCopen!BH114,"")</f>
        <v/>
      </c>
      <c r="BJ114" s="40" t="str">
        <f>IFERROR(#REF!/GAMSCopen!BI114,"")</f>
        <v/>
      </c>
    </row>
    <row r="115" spans="1:62" x14ac:dyDescent="0.15">
      <c r="A115" t="e">
        <f>#REF!</f>
        <v>#REF!</v>
      </c>
      <c r="B115" t="str">
        <f>GAMSbase!A115</f>
        <v>* CAPITAL ACCUMULATION</v>
      </c>
      <c r="C115" s="40" t="str">
        <f>IFERROR(#REF!/GAMSCopen!B115,"")</f>
        <v/>
      </c>
      <c r="D115" s="40" t="str">
        <f>IFERROR(#REF!/GAMSCopen!C115,"")</f>
        <v/>
      </c>
      <c r="E115" s="40" t="str">
        <f>IFERROR(#REF!/GAMSCopen!D115,"")</f>
        <v/>
      </c>
      <c r="F115" s="40" t="str">
        <f>IFERROR(#REF!/GAMSCopen!E115,"")</f>
        <v/>
      </c>
      <c r="G115" s="40" t="str">
        <f>IFERROR(#REF!/GAMSCopen!F115,"")</f>
        <v/>
      </c>
      <c r="H115" s="40" t="str">
        <f>IFERROR(#REF!/GAMSCopen!G115,"")</f>
        <v/>
      </c>
      <c r="I115" s="40" t="str">
        <f>IFERROR(#REF!/GAMSCopen!H115,"")</f>
        <v/>
      </c>
      <c r="J115" s="40" t="str">
        <f>IFERROR(#REF!/GAMSCopen!I115,"")</f>
        <v/>
      </c>
      <c r="K115" s="40" t="str">
        <f>IFERROR(#REF!/GAMSCopen!J115,"")</f>
        <v/>
      </c>
      <c r="L115" s="40" t="str">
        <f>IFERROR(#REF!/GAMSCopen!K115,"")</f>
        <v/>
      </c>
      <c r="M115" s="40" t="str">
        <f>IFERROR(#REF!/GAMSCopen!L115,"")</f>
        <v/>
      </c>
      <c r="N115" s="40" t="str">
        <f>IFERROR(#REF!/GAMSCopen!M115,"")</f>
        <v/>
      </c>
      <c r="O115" s="40" t="str">
        <f>IFERROR(#REF!/GAMSCopen!N115,"")</f>
        <v/>
      </c>
      <c r="P115" s="40" t="str">
        <f>IFERROR(#REF!/GAMSCopen!O115,"")</f>
        <v/>
      </c>
      <c r="Q115" s="40" t="str">
        <f>IFERROR(#REF!/GAMSCopen!P115,"")</f>
        <v/>
      </c>
      <c r="R115" s="40" t="str">
        <f>IFERROR(#REF!/GAMSCopen!Q115,"")</f>
        <v/>
      </c>
      <c r="S115" s="40" t="str">
        <f>IFERROR(#REF!/GAMSCopen!R115,"")</f>
        <v/>
      </c>
      <c r="T115" s="40" t="str">
        <f>IFERROR(#REF!/GAMSCopen!S115,"")</f>
        <v/>
      </c>
      <c r="U115" s="40" t="str">
        <f>IFERROR(#REF!/GAMSCopen!T115,"")</f>
        <v/>
      </c>
      <c r="V115" s="40" t="str">
        <f>IFERROR(#REF!/GAMSCopen!U115,"")</f>
        <v/>
      </c>
      <c r="W115" s="40" t="str">
        <f>IFERROR(#REF!/GAMSCopen!V115,"")</f>
        <v/>
      </c>
      <c r="X115" s="40" t="str">
        <f>IFERROR(#REF!/GAMSCopen!W115,"")</f>
        <v/>
      </c>
      <c r="Y115" s="40" t="str">
        <f>IFERROR(#REF!/GAMSCopen!X115,"")</f>
        <v/>
      </c>
      <c r="Z115" s="40" t="str">
        <f>IFERROR(#REF!/GAMSCopen!Y115,"")</f>
        <v/>
      </c>
      <c r="AA115" s="40" t="str">
        <f>IFERROR(#REF!/GAMSCopen!Z115,"")</f>
        <v/>
      </c>
      <c r="AB115" s="40" t="str">
        <f>IFERROR(#REF!/GAMSCopen!AA115,"")</f>
        <v/>
      </c>
      <c r="AC115" s="40" t="str">
        <f>IFERROR(#REF!/GAMSCopen!AB115,"")</f>
        <v/>
      </c>
      <c r="AD115" s="40" t="str">
        <f>IFERROR(#REF!/GAMSCopen!AC115,"")</f>
        <v/>
      </c>
      <c r="AE115" s="40" t="str">
        <f>IFERROR(#REF!/GAMSCopen!AD115,"")</f>
        <v/>
      </c>
      <c r="AF115" s="40" t="str">
        <f>IFERROR(#REF!/GAMSCopen!AE115,"")</f>
        <v/>
      </c>
      <c r="AG115" s="40" t="str">
        <f>IFERROR(#REF!/GAMSCopen!AF115,"")</f>
        <v/>
      </c>
      <c r="AH115" s="40" t="str">
        <f>IFERROR(#REF!/GAMSCopen!AG115,"")</f>
        <v/>
      </c>
      <c r="AI115" s="40" t="str">
        <f>IFERROR(#REF!/GAMSCopen!AH115,"")</f>
        <v/>
      </c>
      <c r="AJ115" s="40" t="str">
        <f>IFERROR(#REF!/GAMSCopen!AI115,"")</f>
        <v/>
      </c>
      <c r="AK115" s="40" t="str">
        <f>IFERROR(#REF!/GAMSCopen!AJ115,"")</f>
        <v/>
      </c>
      <c r="AL115" s="40" t="str">
        <f>IFERROR(#REF!/GAMSCopen!AK115,"")</f>
        <v/>
      </c>
      <c r="AM115" s="40" t="str">
        <f>IFERROR(#REF!/GAMSCopen!AL115,"")</f>
        <v/>
      </c>
      <c r="AN115" s="40" t="str">
        <f>IFERROR(#REF!/GAMSCopen!AM115,"")</f>
        <v/>
      </c>
      <c r="AO115" s="40" t="str">
        <f>IFERROR(#REF!/GAMSCopen!AN115,"")</f>
        <v/>
      </c>
      <c r="AP115" s="40" t="str">
        <f>IFERROR(#REF!/GAMSCopen!AO115,"")</f>
        <v/>
      </c>
      <c r="AQ115" s="40" t="str">
        <f>IFERROR(#REF!/GAMSCopen!AP115,"")</f>
        <v/>
      </c>
      <c r="AR115" s="40" t="str">
        <f>IFERROR(#REF!/GAMSCopen!AQ115,"")</f>
        <v/>
      </c>
      <c r="AS115" s="40" t="str">
        <f>IFERROR(#REF!/GAMSCopen!AR115,"")</f>
        <v/>
      </c>
      <c r="AT115" s="40" t="str">
        <f>IFERROR(#REF!/GAMSCopen!AS115,"")</f>
        <v/>
      </c>
      <c r="AU115" s="40" t="str">
        <f>IFERROR(#REF!/GAMSCopen!AT115,"")</f>
        <v/>
      </c>
      <c r="AV115" s="40" t="str">
        <f>IFERROR(#REF!/GAMSCopen!AU115,"")</f>
        <v/>
      </c>
      <c r="AW115" s="40" t="str">
        <f>IFERROR(#REF!/GAMSCopen!AV115,"")</f>
        <v/>
      </c>
      <c r="AX115" s="40" t="str">
        <f>IFERROR(#REF!/GAMSCopen!AW115,"")</f>
        <v/>
      </c>
      <c r="AY115" s="40" t="str">
        <f>IFERROR(#REF!/GAMSCopen!AX115,"")</f>
        <v/>
      </c>
      <c r="AZ115" s="40" t="str">
        <f>IFERROR(#REF!/GAMSCopen!AY115,"")</f>
        <v/>
      </c>
      <c r="BA115" s="40" t="str">
        <f>IFERROR(#REF!/GAMSCopen!AZ115,"")</f>
        <v/>
      </c>
      <c r="BB115" s="40" t="str">
        <f>IFERROR(#REF!/GAMSCopen!BA115,"")</f>
        <v/>
      </c>
      <c r="BC115" s="40" t="str">
        <f>IFERROR(#REF!/GAMSCopen!BB115,"")</f>
        <v/>
      </c>
      <c r="BD115" s="40" t="str">
        <f>IFERROR(#REF!/GAMSCopen!BC115,"")</f>
        <v/>
      </c>
      <c r="BE115" s="40" t="str">
        <f>IFERROR(#REF!/GAMSCopen!BD115,"")</f>
        <v/>
      </c>
      <c r="BF115" s="40" t="str">
        <f>IFERROR(#REF!/GAMSCopen!BE115,"")</f>
        <v/>
      </c>
      <c r="BG115" s="40" t="str">
        <f>IFERROR(#REF!/GAMSCopen!BF115,"")</f>
        <v/>
      </c>
      <c r="BH115" s="40" t="str">
        <f>IFERROR(#REF!/GAMSCopen!BG115,"")</f>
        <v/>
      </c>
      <c r="BI115" s="40" t="str">
        <f>IFERROR(#REF!/GAMSCopen!BH115,"")</f>
        <v/>
      </c>
      <c r="BJ115" s="40" t="str">
        <f>IFERROR(#REF!/GAMSCopen!BI115,"")</f>
        <v/>
      </c>
    </row>
    <row r="116" spans="1:62" x14ac:dyDescent="0.15">
      <c r="A116" t="e">
        <f>#REF!</f>
        <v>#REF!</v>
      </c>
      <c r="B116" t="str">
        <f>GAMSbase!A116</f>
        <v>Gross Investment (trillion 2005USD per year)</v>
      </c>
      <c r="C116" s="40" t="str">
        <f>IFERROR(#REF!/GAMSCopen!B116,"")</f>
        <v/>
      </c>
      <c r="D116" s="40" t="str">
        <f>IFERROR(#REF!/GAMSCopen!C116,"")</f>
        <v/>
      </c>
      <c r="E116" s="40" t="str">
        <f>IFERROR(#REF!/GAMSCopen!D116,"")</f>
        <v/>
      </c>
      <c r="F116" s="40" t="str">
        <f>IFERROR(#REF!/GAMSCopen!E116,"")</f>
        <v/>
      </c>
      <c r="G116" s="40" t="str">
        <f>IFERROR(#REF!/GAMSCopen!F116,"")</f>
        <v/>
      </c>
      <c r="H116" s="40" t="str">
        <f>IFERROR(#REF!/GAMSCopen!G116,"")</f>
        <v/>
      </c>
      <c r="I116" s="40" t="str">
        <f>IFERROR(#REF!/GAMSCopen!H116,"")</f>
        <v/>
      </c>
      <c r="J116" s="40" t="str">
        <f>IFERROR(#REF!/GAMSCopen!I116,"")</f>
        <v/>
      </c>
      <c r="K116" s="40" t="str">
        <f>IFERROR(#REF!/GAMSCopen!J116,"")</f>
        <v/>
      </c>
      <c r="L116" s="40" t="str">
        <f>IFERROR(#REF!/GAMSCopen!K116,"")</f>
        <v/>
      </c>
      <c r="M116" s="40" t="str">
        <f>IFERROR(#REF!/GAMSCopen!L116,"")</f>
        <v/>
      </c>
      <c r="N116" s="40" t="str">
        <f>IFERROR(#REF!/GAMSCopen!M116,"")</f>
        <v/>
      </c>
      <c r="O116" s="40" t="str">
        <f>IFERROR(#REF!/GAMSCopen!N116,"")</f>
        <v/>
      </c>
      <c r="P116" s="40" t="str">
        <f>IFERROR(#REF!/GAMSCopen!O116,"")</f>
        <v/>
      </c>
      <c r="Q116" s="40" t="str">
        <f>IFERROR(#REF!/GAMSCopen!P116,"")</f>
        <v/>
      </c>
      <c r="R116" s="40" t="str">
        <f>IFERROR(#REF!/GAMSCopen!Q116,"")</f>
        <v/>
      </c>
      <c r="S116" s="40" t="str">
        <f>IFERROR(#REF!/GAMSCopen!R116,"")</f>
        <v/>
      </c>
      <c r="T116" s="40" t="str">
        <f>IFERROR(#REF!/GAMSCopen!S116,"")</f>
        <v/>
      </c>
      <c r="U116" s="40" t="str">
        <f>IFERROR(#REF!/GAMSCopen!T116,"")</f>
        <v/>
      </c>
      <c r="V116" s="40" t="str">
        <f>IFERROR(#REF!/GAMSCopen!U116,"")</f>
        <v/>
      </c>
      <c r="W116" s="40" t="str">
        <f>IFERROR(#REF!/GAMSCopen!V116,"")</f>
        <v/>
      </c>
      <c r="X116" s="40" t="str">
        <f>IFERROR(#REF!/GAMSCopen!W116,"")</f>
        <v/>
      </c>
      <c r="Y116" s="40" t="str">
        <f>IFERROR(#REF!/GAMSCopen!X116,"")</f>
        <v/>
      </c>
      <c r="Z116" s="40" t="str">
        <f>IFERROR(#REF!/GAMSCopen!Y116,"")</f>
        <v/>
      </c>
      <c r="AA116" s="40" t="str">
        <f>IFERROR(#REF!/GAMSCopen!Z116,"")</f>
        <v/>
      </c>
      <c r="AB116" s="40" t="str">
        <f>IFERROR(#REF!/GAMSCopen!AA116,"")</f>
        <v/>
      </c>
      <c r="AC116" s="40" t="str">
        <f>IFERROR(#REF!/GAMSCopen!AB116,"")</f>
        <v/>
      </c>
      <c r="AD116" s="40" t="str">
        <f>IFERROR(#REF!/GAMSCopen!AC116,"")</f>
        <v/>
      </c>
      <c r="AE116" s="40" t="str">
        <f>IFERROR(#REF!/GAMSCopen!AD116,"")</f>
        <v/>
      </c>
      <c r="AF116" s="40" t="str">
        <f>IFERROR(#REF!/GAMSCopen!AE116,"")</f>
        <v/>
      </c>
      <c r="AG116" s="40" t="str">
        <f>IFERROR(#REF!/GAMSCopen!AF116,"")</f>
        <v/>
      </c>
      <c r="AH116" s="40" t="str">
        <f>IFERROR(#REF!/GAMSCopen!AG116,"")</f>
        <v/>
      </c>
      <c r="AI116" s="40" t="str">
        <f>IFERROR(#REF!/GAMSCopen!AH116,"")</f>
        <v/>
      </c>
      <c r="AJ116" s="40" t="str">
        <f>IFERROR(#REF!/GAMSCopen!AI116,"")</f>
        <v/>
      </c>
      <c r="AK116" s="40" t="str">
        <f>IFERROR(#REF!/GAMSCopen!AJ116,"")</f>
        <v/>
      </c>
      <c r="AL116" s="40" t="str">
        <f>IFERROR(#REF!/GAMSCopen!AK116,"")</f>
        <v/>
      </c>
      <c r="AM116" s="40" t="str">
        <f>IFERROR(#REF!/GAMSCopen!AL116,"")</f>
        <v/>
      </c>
      <c r="AN116" s="40" t="str">
        <f>IFERROR(#REF!/GAMSCopen!AM116,"")</f>
        <v/>
      </c>
      <c r="AO116" s="40" t="str">
        <f>IFERROR(#REF!/GAMSCopen!AN116,"")</f>
        <v/>
      </c>
      <c r="AP116" s="40" t="str">
        <f>IFERROR(#REF!/GAMSCopen!AO116,"")</f>
        <v/>
      </c>
      <c r="AQ116" s="40" t="str">
        <f>IFERROR(#REF!/GAMSCopen!AP116,"")</f>
        <v/>
      </c>
      <c r="AR116" s="40" t="str">
        <f>IFERROR(#REF!/GAMSCopen!AQ116,"")</f>
        <v/>
      </c>
      <c r="AS116" s="40" t="str">
        <f>IFERROR(#REF!/GAMSCopen!AR116,"")</f>
        <v/>
      </c>
      <c r="AT116" s="40" t="str">
        <f>IFERROR(#REF!/GAMSCopen!AS116,"")</f>
        <v/>
      </c>
      <c r="AU116" s="40" t="str">
        <f>IFERROR(#REF!/GAMSCopen!AT116,"")</f>
        <v/>
      </c>
      <c r="AV116" s="40" t="str">
        <f>IFERROR(#REF!/GAMSCopen!AU116,"")</f>
        <v/>
      </c>
      <c r="AW116" s="40" t="str">
        <f>IFERROR(#REF!/GAMSCopen!AV116,"")</f>
        <v/>
      </c>
      <c r="AX116" s="40" t="str">
        <f>IFERROR(#REF!/GAMSCopen!AW116,"")</f>
        <v/>
      </c>
      <c r="AY116" s="40" t="str">
        <f>IFERROR(#REF!/GAMSCopen!AX116,"")</f>
        <v/>
      </c>
      <c r="AZ116" s="40" t="str">
        <f>IFERROR(#REF!/GAMSCopen!AY116,"")</f>
        <v/>
      </c>
      <c r="BA116" s="40" t="str">
        <f>IFERROR(#REF!/GAMSCopen!AZ116,"")</f>
        <v/>
      </c>
      <c r="BB116" s="40" t="str">
        <f>IFERROR(#REF!/GAMSCopen!BA116,"")</f>
        <v/>
      </c>
      <c r="BC116" s="40" t="str">
        <f>IFERROR(#REF!/GAMSCopen!BB116,"")</f>
        <v/>
      </c>
      <c r="BD116" s="40" t="str">
        <f>IFERROR(#REF!/GAMSCopen!BC116,"")</f>
        <v/>
      </c>
      <c r="BE116" s="40" t="str">
        <f>IFERROR(#REF!/GAMSCopen!BD116,"")</f>
        <v/>
      </c>
      <c r="BF116" s="40" t="str">
        <f>IFERROR(#REF!/GAMSCopen!BE116,"")</f>
        <v/>
      </c>
      <c r="BG116" s="40" t="str">
        <f>IFERROR(#REF!/GAMSCopen!BF116,"")</f>
        <v/>
      </c>
      <c r="BH116" s="40" t="str">
        <f>IFERROR(#REF!/GAMSCopen!BG116,"")</f>
        <v/>
      </c>
      <c r="BI116" s="40" t="str">
        <f>IFERROR(#REF!/GAMSCopen!BH116,"")</f>
        <v/>
      </c>
      <c r="BJ116" s="40" t="str">
        <f>IFERROR(#REF!/GAMSCopen!BI116,"")</f>
        <v/>
      </c>
    </row>
    <row r="117" spans="1:62" x14ac:dyDescent="0.15">
      <c r="A117" t="e">
        <f>#REF!</f>
        <v>#REF!</v>
      </c>
      <c r="B117" t="str">
        <f>GAMSbase!A117</f>
        <v>Capital (trillion 2005USD per year)</v>
      </c>
      <c r="C117" s="40" t="str">
        <f>IFERROR(#REF!/GAMSCopen!B117,"")</f>
        <v/>
      </c>
      <c r="D117" s="40" t="str">
        <f>IFERROR(#REF!/GAMSCopen!C117,"")</f>
        <v/>
      </c>
      <c r="E117" s="40" t="str">
        <f>IFERROR(#REF!/GAMSCopen!D117,"")</f>
        <v/>
      </c>
      <c r="F117" s="40" t="str">
        <f>IFERROR(#REF!/GAMSCopen!E117,"")</f>
        <v/>
      </c>
      <c r="G117" s="40" t="str">
        <f>IFERROR(#REF!/GAMSCopen!F117,"")</f>
        <v/>
      </c>
      <c r="H117" s="40" t="str">
        <f>IFERROR(#REF!/GAMSCopen!G117,"")</f>
        <v/>
      </c>
      <c r="I117" s="40" t="str">
        <f>IFERROR(#REF!/GAMSCopen!H117,"")</f>
        <v/>
      </c>
      <c r="J117" s="40" t="str">
        <f>IFERROR(#REF!/GAMSCopen!I117,"")</f>
        <v/>
      </c>
      <c r="K117" s="40" t="str">
        <f>IFERROR(#REF!/GAMSCopen!J117,"")</f>
        <v/>
      </c>
      <c r="L117" s="40" t="str">
        <f>IFERROR(#REF!/GAMSCopen!K117,"")</f>
        <v/>
      </c>
      <c r="M117" s="40" t="str">
        <f>IFERROR(#REF!/GAMSCopen!L117,"")</f>
        <v/>
      </c>
      <c r="N117" s="40" t="str">
        <f>IFERROR(#REF!/GAMSCopen!M117,"")</f>
        <v/>
      </c>
      <c r="O117" s="40" t="str">
        <f>IFERROR(#REF!/GAMSCopen!N117,"")</f>
        <v/>
      </c>
      <c r="P117" s="40" t="str">
        <f>IFERROR(#REF!/GAMSCopen!O117,"")</f>
        <v/>
      </c>
      <c r="Q117" s="40" t="str">
        <f>IFERROR(#REF!/GAMSCopen!P117,"")</f>
        <v/>
      </c>
      <c r="R117" s="40" t="str">
        <f>IFERROR(#REF!/GAMSCopen!Q117,"")</f>
        <v/>
      </c>
      <c r="S117" s="40" t="str">
        <f>IFERROR(#REF!/GAMSCopen!R117,"")</f>
        <v/>
      </c>
      <c r="T117" s="40" t="str">
        <f>IFERROR(#REF!/GAMSCopen!S117,"")</f>
        <v/>
      </c>
      <c r="U117" s="40" t="str">
        <f>IFERROR(#REF!/GAMSCopen!T117,"")</f>
        <v/>
      </c>
      <c r="V117" s="40" t="str">
        <f>IFERROR(#REF!/GAMSCopen!U117,"")</f>
        <v/>
      </c>
      <c r="W117" s="40" t="str">
        <f>IFERROR(#REF!/GAMSCopen!V117,"")</f>
        <v/>
      </c>
      <c r="X117" s="40" t="str">
        <f>IFERROR(#REF!/GAMSCopen!W117,"")</f>
        <v/>
      </c>
      <c r="Y117" s="40" t="str">
        <f>IFERROR(#REF!/GAMSCopen!X117,"")</f>
        <v/>
      </c>
      <c r="Z117" s="40" t="str">
        <f>IFERROR(#REF!/GAMSCopen!Y117,"")</f>
        <v/>
      </c>
      <c r="AA117" s="40" t="str">
        <f>IFERROR(#REF!/GAMSCopen!Z117,"")</f>
        <v/>
      </c>
      <c r="AB117" s="40" t="str">
        <f>IFERROR(#REF!/GAMSCopen!AA117,"")</f>
        <v/>
      </c>
      <c r="AC117" s="40" t="str">
        <f>IFERROR(#REF!/GAMSCopen!AB117,"")</f>
        <v/>
      </c>
      <c r="AD117" s="40" t="str">
        <f>IFERROR(#REF!/GAMSCopen!AC117,"")</f>
        <v/>
      </c>
      <c r="AE117" s="40" t="str">
        <f>IFERROR(#REF!/GAMSCopen!AD117,"")</f>
        <v/>
      </c>
      <c r="AF117" s="40" t="str">
        <f>IFERROR(#REF!/GAMSCopen!AE117,"")</f>
        <v/>
      </c>
      <c r="AG117" s="40" t="str">
        <f>IFERROR(#REF!/GAMSCopen!AF117,"")</f>
        <v/>
      </c>
      <c r="AH117" s="40" t="str">
        <f>IFERROR(#REF!/GAMSCopen!AG117,"")</f>
        <v/>
      </c>
      <c r="AI117" s="40" t="str">
        <f>IFERROR(#REF!/GAMSCopen!AH117,"")</f>
        <v/>
      </c>
      <c r="AJ117" s="40" t="str">
        <f>IFERROR(#REF!/GAMSCopen!AI117,"")</f>
        <v/>
      </c>
      <c r="AK117" s="40" t="str">
        <f>IFERROR(#REF!/GAMSCopen!AJ117,"")</f>
        <v/>
      </c>
      <c r="AL117" s="40" t="str">
        <f>IFERROR(#REF!/GAMSCopen!AK117,"")</f>
        <v/>
      </c>
      <c r="AM117" s="40" t="str">
        <f>IFERROR(#REF!/GAMSCopen!AL117,"")</f>
        <v/>
      </c>
      <c r="AN117" s="40" t="str">
        <f>IFERROR(#REF!/GAMSCopen!AM117,"")</f>
        <v/>
      </c>
      <c r="AO117" s="40" t="str">
        <f>IFERROR(#REF!/GAMSCopen!AN117,"")</f>
        <v/>
      </c>
      <c r="AP117" s="40" t="str">
        <f>IFERROR(#REF!/GAMSCopen!AO117,"")</f>
        <v/>
      </c>
      <c r="AQ117" s="40" t="str">
        <f>IFERROR(#REF!/GAMSCopen!AP117,"")</f>
        <v/>
      </c>
      <c r="AR117" s="40" t="str">
        <f>IFERROR(#REF!/GAMSCopen!AQ117,"")</f>
        <v/>
      </c>
      <c r="AS117" s="40" t="str">
        <f>IFERROR(#REF!/GAMSCopen!AR117,"")</f>
        <v/>
      </c>
      <c r="AT117" s="40" t="str">
        <f>IFERROR(#REF!/GAMSCopen!AS117,"")</f>
        <v/>
      </c>
      <c r="AU117" s="40" t="str">
        <f>IFERROR(#REF!/GAMSCopen!AT117,"")</f>
        <v/>
      </c>
      <c r="AV117" s="40" t="str">
        <f>IFERROR(#REF!/GAMSCopen!AU117,"")</f>
        <v/>
      </c>
      <c r="AW117" s="40" t="str">
        <f>IFERROR(#REF!/GAMSCopen!AV117,"")</f>
        <v/>
      </c>
      <c r="AX117" s="40" t="str">
        <f>IFERROR(#REF!/GAMSCopen!AW117,"")</f>
        <v/>
      </c>
      <c r="AY117" s="40" t="str">
        <f>IFERROR(#REF!/GAMSCopen!AX117,"")</f>
        <v/>
      </c>
      <c r="AZ117" s="40" t="str">
        <f>IFERROR(#REF!/GAMSCopen!AY117,"")</f>
        <v/>
      </c>
      <c r="BA117" s="40" t="str">
        <f>IFERROR(#REF!/GAMSCopen!AZ117,"")</f>
        <v/>
      </c>
      <c r="BB117" s="40" t="str">
        <f>IFERROR(#REF!/GAMSCopen!BA117,"")</f>
        <v/>
      </c>
      <c r="BC117" s="40" t="str">
        <f>IFERROR(#REF!/GAMSCopen!BB117,"")</f>
        <v/>
      </c>
      <c r="BD117" s="40" t="str">
        <f>IFERROR(#REF!/GAMSCopen!BC117,"")</f>
        <v/>
      </c>
      <c r="BE117" s="40" t="str">
        <f>IFERROR(#REF!/GAMSCopen!BD117,"")</f>
        <v/>
      </c>
      <c r="BF117" s="40" t="str">
        <f>IFERROR(#REF!/GAMSCopen!BE117,"")</f>
        <v/>
      </c>
      <c r="BG117" s="40" t="str">
        <f>IFERROR(#REF!/GAMSCopen!BF117,"")</f>
        <v/>
      </c>
      <c r="BH117" s="40" t="str">
        <f>IFERROR(#REF!/GAMSCopen!BG117,"")</f>
        <v/>
      </c>
      <c r="BI117" s="40" t="str">
        <f>IFERROR(#REF!/GAMSCopen!BH117,"")</f>
        <v/>
      </c>
      <c r="BJ117" s="40" t="str">
        <f>IFERROR(#REF!/GAMSCopen!BI117,"")</f>
        <v/>
      </c>
    </row>
    <row r="118" spans="1:62" x14ac:dyDescent="0.15">
      <c r="A118" t="e">
        <f>#REF!</f>
        <v>#REF!</v>
      </c>
      <c r="B118" t="str">
        <f>GAMSbase!A118</f>
        <v>* DISCOUNT RATES</v>
      </c>
      <c r="C118" s="40" t="str">
        <f>IFERROR(#REF!/GAMSCopen!B118,"")</f>
        <v/>
      </c>
      <c r="D118" s="40" t="str">
        <f>IFERROR(#REF!/GAMSCopen!C118,"")</f>
        <v/>
      </c>
      <c r="E118" s="40" t="str">
        <f>IFERROR(#REF!/GAMSCopen!D118,"")</f>
        <v/>
      </c>
      <c r="F118" s="40" t="str">
        <f>IFERROR(#REF!/GAMSCopen!E118,"")</f>
        <v/>
      </c>
      <c r="G118" s="40" t="str">
        <f>IFERROR(#REF!/GAMSCopen!F118,"")</f>
        <v/>
      </c>
      <c r="H118" s="40" t="str">
        <f>IFERROR(#REF!/GAMSCopen!G118,"")</f>
        <v/>
      </c>
      <c r="I118" s="40" t="str">
        <f>IFERROR(#REF!/GAMSCopen!H118,"")</f>
        <v/>
      </c>
      <c r="J118" s="40" t="str">
        <f>IFERROR(#REF!/GAMSCopen!I118,"")</f>
        <v/>
      </c>
      <c r="K118" s="40" t="str">
        <f>IFERROR(#REF!/GAMSCopen!J118,"")</f>
        <v/>
      </c>
      <c r="L118" s="40" t="str">
        <f>IFERROR(#REF!/GAMSCopen!K118,"")</f>
        <v/>
      </c>
      <c r="M118" s="40" t="str">
        <f>IFERROR(#REF!/GAMSCopen!L118,"")</f>
        <v/>
      </c>
      <c r="N118" s="40" t="str">
        <f>IFERROR(#REF!/GAMSCopen!M118,"")</f>
        <v/>
      </c>
      <c r="O118" s="40" t="str">
        <f>IFERROR(#REF!/GAMSCopen!N118,"")</f>
        <v/>
      </c>
      <c r="P118" s="40" t="str">
        <f>IFERROR(#REF!/GAMSCopen!O118,"")</f>
        <v/>
      </c>
      <c r="Q118" s="40" t="str">
        <f>IFERROR(#REF!/GAMSCopen!P118,"")</f>
        <v/>
      </c>
      <c r="R118" s="40" t="str">
        <f>IFERROR(#REF!/GAMSCopen!Q118,"")</f>
        <v/>
      </c>
      <c r="S118" s="40" t="str">
        <f>IFERROR(#REF!/GAMSCopen!R118,"")</f>
        <v/>
      </c>
      <c r="T118" s="40" t="str">
        <f>IFERROR(#REF!/GAMSCopen!S118,"")</f>
        <v/>
      </c>
      <c r="U118" s="40" t="str">
        <f>IFERROR(#REF!/GAMSCopen!T118,"")</f>
        <v/>
      </c>
      <c r="V118" s="40" t="str">
        <f>IFERROR(#REF!/GAMSCopen!U118,"")</f>
        <v/>
      </c>
      <c r="W118" s="40" t="str">
        <f>IFERROR(#REF!/GAMSCopen!V118,"")</f>
        <v/>
      </c>
      <c r="X118" s="40" t="str">
        <f>IFERROR(#REF!/GAMSCopen!W118,"")</f>
        <v/>
      </c>
      <c r="Y118" s="40" t="str">
        <f>IFERROR(#REF!/GAMSCopen!X118,"")</f>
        <v/>
      </c>
      <c r="Z118" s="40" t="str">
        <f>IFERROR(#REF!/GAMSCopen!Y118,"")</f>
        <v/>
      </c>
      <c r="AA118" s="40" t="str">
        <f>IFERROR(#REF!/GAMSCopen!Z118,"")</f>
        <v/>
      </c>
      <c r="AB118" s="40" t="str">
        <f>IFERROR(#REF!/GAMSCopen!AA118,"")</f>
        <v/>
      </c>
      <c r="AC118" s="40" t="str">
        <f>IFERROR(#REF!/GAMSCopen!AB118,"")</f>
        <v/>
      </c>
      <c r="AD118" s="40" t="str">
        <f>IFERROR(#REF!/GAMSCopen!AC118,"")</f>
        <v/>
      </c>
      <c r="AE118" s="40" t="str">
        <f>IFERROR(#REF!/GAMSCopen!AD118,"")</f>
        <v/>
      </c>
      <c r="AF118" s="40" t="str">
        <f>IFERROR(#REF!/GAMSCopen!AE118,"")</f>
        <v/>
      </c>
      <c r="AG118" s="40" t="str">
        <f>IFERROR(#REF!/GAMSCopen!AF118,"")</f>
        <v/>
      </c>
      <c r="AH118" s="40" t="str">
        <f>IFERROR(#REF!/GAMSCopen!AG118,"")</f>
        <v/>
      </c>
      <c r="AI118" s="40" t="str">
        <f>IFERROR(#REF!/GAMSCopen!AH118,"")</f>
        <v/>
      </c>
      <c r="AJ118" s="40" t="str">
        <f>IFERROR(#REF!/GAMSCopen!AI118,"")</f>
        <v/>
      </c>
      <c r="AK118" s="40" t="str">
        <f>IFERROR(#REF!/GAMSCopen!AJ118,"")</f>
        <v/>
      </c>
      <c r="AL118" s="40" t="str">
        <f>IFERROR(#REF!/GAMSCopen!AK118,"")</f>
        <v/>
      </c>
      <c r="AM118" s="40" t="str">
        <f>IFERROR(#REF!/GAMSCopen!AL118,"")</f>
        <v/>
      </c>
      <c r="AN118" s="40" t="str">
        <f>IFERROR(#REF!/GAMSCopen!AM118,"")</f>
        <v/>
      </c>
      <c r="AO118" s="40" t="str">
        <f>IFERROR(#REF!/GAMSCopen!AN118,"")</f>
        <v/>
      </c>
      <c r="AP118" s="40" t="str">
        <f>IFERROR(#REF!/GAMSCopen!AO118,"")</f>
        <v/>
      </c>
      <c r="AQ118" s="40" t="str">
        <f>IFERROR(#REF!/GAMSCopen!AP118,"")</f>
        <v/>
      </c>
      <c r="AR118" s="40" t="str">
        <f>IFERROR(#REF!/GAMSCopen!AQ118,"")</f>
        <v/>
      </c>
      <c r="AS118" s="40" t="str">
        <f>IFERROR(#REF!/GAMSCopen!AR118,"")</f>
        <v/>
      </c>
      <c r="AT118" s="40" t="str">
        <f>IFERROR(#REF!/GAMSCopen!AS118,"")</f>
        <v/>
      </c>
      <c r="AU118" s="40" t="str">
        <f>IFERROR(#REF!/GAMSCopen!AT118,"")</f>
        <v/>
      </c>
      <c r="AV118" s="40" t="str">
        <f>IFERROR(#REF!/GAMSCopen!AU118,"")</f>
        <v/>
      </c>
      <c r="AW118" s="40" t="str">
        <f>IFERROR(#REF!/GAMSCopen!AV118,"")</f>
        <v/>
      </c>
      <c r="AX118" s="40" t="str">
        <f>IFERROR(#REF!/GAMSCopen!AW118,"")</f>
        <v/>
      </c>
      <c r="AY118" s="40" t="str">
        <f>IFERROR(#REF!/GAMSCopen!AX118,"")</f>
        <v/>
      </c>
      <c r="AZ118" s="40" t="str">
        <f>IFERROR(#REF!/GAMSCopen!AY118,"")</f>
        <v/>
      </c>
      <c r="BA118" s="40" t="str">
        <f>IFERROR(#REF!/GAMSCopen!AZ118,"")</f>
        <v/>
      </c>
      <c r="BB118" s="40" t="str">
        <f>IFERROR(#REF!/GAMSCopen!BA118,"")</f>
        <v/>
      </c>
      <c r="BC118" s="40" t="str">
        <f>IFERROR(#REF!/GAMSCopen!BB118,"")</f>
        <v/>
      </c>
      <c r="BD118" s="40" t="str">
        <f>IFERROR(#REF!/GAMSCopen!BC118,"")</f>
        <v/>
      </c>
      <c r="BE118" s="40" t="str">
        <f>IFERROR(#REF!/GAMSCopen!BD118,"")</f>
        <v/>
      </c>
      <c r="BF118" s="40" t="str">
        <f>IFERROR(#REF!/GAMSCopen!BE118,"")</f>
        <v/>
      </c>
      <c r="BG118" s="40" t="str">
        <f>IFERROR(#REF!/GAMSCopen!BF118,"")</f>
        <v/>
      </c>
      <c r="BH118" s="40" t="str">
        <f>IFERROR(#REF!/GAMSCopen!BG118,"")</f>
        <v/>
      </c>
      <c r="BI118" s="40" t="str">
        <f>IFERROR(#REF!/GAMSCopen!BH118,"")</f>
        <v/>
      </c>
      <c r="BJ118" s="40" t="str">
        <f>IFERROR(#REF!/GAMSCopen!BI118,"")</f>
        <v/>
      </c>
    </row>
    <row r="119" spans="1:62" x14ac:dyDescent="0.15">
      <c r="A119" t="e">
        <f>#REF!</f>
        <v>#REF!</v>
      </c>
      <c r="B119" t="str">
        <f>GAMSbase!A119</f>
        <v>Utility Discount Rate (per year)</v>
      </c>
      <c r="C119" s="40" t="str">
        <f>IFERROR(#REF!/GAMSCopen!B119,"")</f>
        <v/>
      </c>
      <c r="D119" s="40" t="str">
        <f>IFERROR(#REF!/GAMSCopen!C119,"")</f>
        <v/>
      </c>
      <c r="E119" s="40" t="str">
        <f>IFERROR(#REF!/GAMSCopen!D119,"")</f>
        <v/>
      </c>
      <c r="F119" s="40" t="str">
        <f>IFERROR(#REF!/GAMSCopen!E119,"")</f>
        <v/>
      </c>
      <c r="G119" s="40" t="str">
        <f>IFERROR(#REF!/GAMSCopen!F119,"")</f>
        <v/>
      </c>
      <c r="H119" s="40" t="str">
        <f>IFERROR(#REF!/GAMSCopen!G119,"")</f>
        <v/>
      </c>
      <c r="I119" s="40" t="str">
        <f>IFERROR(#REF!/GAMSCopen!H119,"")</f>
        <v/>
      </c>
      <c r="J119" s="40" t="str">
        <f>IFERROR(#REF!/GAMSCopen!I119,"")</f>
        <v/>
      </c>
      <c r="K119" s="40" t="str">
        <f>IFERROR(#REF!/GAMSCopen!J119,"")</f>
        <v/>
      </c>
      <c r="L119" s="40" t="str">
        <f>IFERROR(#REF!/GAMSCopen!K119,"")</f>
        <v/>
      </c>
      <c r="M119" s="40" t="str">
        <f>IFERROR(#REF!/GAMSCopen!L119,"")</f>
        <v/>
      </c>
      <c r="N119" s="40" t="str">
        <f>IFERROR(#REF!/GAMSCopen!M119,"")</f>
        <v/>
      </c>
      <c r="O119" s="40" t="str">
        <f>IFERROR(#REF!/GAMSCopen!N119,"")</f>
        <v/>
      </c>
      <c r="P119" s="40" t="str">
        <f>IFERROR(#REF!/GAMSCopen!O119,"")</f>
        <v/>
      </c>
      <c r="Q119" s="40" t="str">
        <f>IFERROR(#REF!/GAMSCopen!P119,"")</f>
        <v/>
      </c>
      <c r="R119" s="40" t="str">
        <f>IFERROR(#REF!/GAMSCopen!Q119,"")</f>
        <v/>
      </c>
      <c r="S119" s="40" t="str">
        <f>IFERROR(#REF!/GAMSCopen!R119,"")</f>
        <v/>
      </c>
      <c r="T119" s="40" t="str">
        <f>IFERROR(#REF!/GAMSCopen!S119,"")</f>
        <v/>
      </c>
      <c r="U119" s="40" t="str">
        <f>IFERROR(#REF!/GAMSCopen!T119,"")</f>
        <v/>
      </c>
      <c r="V119" s="40" t="str">
        <f>IFERROR(#REF!/GAMSCopen!U119,"")</f>
        <v/>
      </c>
      <c r="W119" s="40" t="str">
        <f>IFERROR(#REF!/GAMSCopen!V119,"")</f>
        <v/>
      </c>
      <c r="X119" s="40" t="str">
        <f>IFERROR(#REF!/GAMSCopen!W119,"")</f>
        <v/>
      </c>
      <c r="Y119" s="40" t="str">
        <f>IFERROR(#REF!/GAMSCopen!X119,"")</f>
        <v/>
      </c>
      <c r="Z119" s="40" t="str">
        <f>IFERROR(#REF!/GAMSCopen!Y119,"")</f>
        <v/>
      </c>
      <c r="AA119" s="40" t="str">
        <f>IFERROR(#REF!/GAMSCopen!Z119,"")</f>
        <v/>
      </c>
      <c r="AB119" s="40" t="str">
        <f>IFERROR(#REF!/GAMSCopen!AA119,"")</f>
        <v/>
      </c>
      <c r="AC119" s="40" t="str">
        <f>IFERROR(#REF!/GAMSCopen!AB119,"")</f>
        <v/>
      </c>
      <c r="AD119" s="40" t="str">
        <f>IFERROR(#REF!/GAMSCopen!AC119,"")</f>
        <v/>
      </c>
      <c r="AE119" s="40" t="str">
        <f>IFERROR(#REF!/GAMSCopen!AD119,"")</f>
        <v/>
      </c>
      <c r="AF119" s="40" t="str">
        <f>IFERROR(#REF!/GAMSCopen!AE119,"")</f>
        <v/>
      </c>
      <c r="AG119" s="40" t="str">
        <f>IFERROR(#REF!/GAMSCopen!AF119,"")</f>
        <v/>
      </c>
      <c r="AH119" s="40" t="str">
        <f>IFERROR(#REF!/GAMSCopen!AG119,"")</f>
        <v/>
      </c>
      <c r="AI119" s="40" t="str">
        <f>IFERROR(#REF!/GAMSCopen!AH119,"")</f>
        <v/>
      </c>
      <c r="AJ119" s="40" t="str">
        <f>IFERROR(#REF!/GAMSCopen!AI119,"")</f>
        <v/>
      </c>
      <c r="AK119" s="40" t="str">
        <f>IFERROR(#REF!/GAMSCopen!AJ119,"")</f>
        <v/>
      </c>
      <c r="AL119" s="40" t="str">
        <f>IFERROR(#REF!/GAMSCopen!AK119,"")</f>
        <v/>
      </c>
      <c r="AM119" s="40" t="str">
        <f>IFERROR(#REF!/GAMSCopen!AL119,"")</f>
        <v/>
      </c>
      <c r="AN119" s="40" t="str">
        <f>IFERROR(#REF!/GAMSCopen!AM119,"")</f>
        <v/>
      </c>
      <c r="AO119" s="40" t="str">
        <f>IFERROR(#REF!/GAMSCopen!AN119,"")</f>
        <v/>
      </c>
      <c r="AP119" s="40" t="str">
        <f>IFERROR(#REF!/GAMSCopen!AO119,"")</f>
        <v/>
      </c>
      <c r="AQ119" s="40" t="str">
        <f>IFERROR(#REF!/GAMSCopen!AP119,"")</f>
        <v/>
      </c>
      <c r="AR119" s="40" t="str">
        <f>IFERROR(#REF!/GAMSCopen!AQ119,"")</f>
        <v/>
      </c>
      <c r="AS119" s="40" t="str">
        <f>IFERROR(#REF!/GAMSCopen!AR119,"")</f>
        <v/>
      </c>
      <c r="AT119" s="40" t="str">
        <f>IFERROR(#REF!/GAMSCopen!AS119,"")</f>
        <v/>
      </c>
      <c r="AU119" s="40" t="str">
        <f>IFERROR(#REF!/GAMSCopen!AT119,"")</f>
        <v/>
      </c>
      <c r="AV119" s="40" t="str">
        <f>IFERROR(#REF!/GAMSCopen!AU119,"")</f>
        <v/>
      </c>
      <c r="AW119" s="40" t="str">
        <f>IFERROR(#REF!/GAMSCopen!AV119,"")</f>
        <v/>
      </c>
      <c r="AX119" s="40" t="str">
        <f>IFERROR(#REF!/GAMSCopen!AW119,"")</f>
        <v/>
      </c>
      <c r="AY119" s="40" t="str">
        <f>IFERROR(#REF!/GAMSCopen!AX119,"")</f>
        <v/>
      </c>
      <c r="AZ119" s="40" t="str">
        <f>IFERROR(#REF!/GAMSCopen!AY119,"")</f>
        <v/>
      </c>
      <c r="BA119" s="40" t="str">
        <f>IFERROR(#REF!/GAMSCopen!AZ119,"")</f>
        <v/>
      </c>
      <c r="BB119" s="40" t="str">
        <f>IFERROR(#REF!/GAMSCopen!BA119,"")</f>
        <v/>
      </c>
      <c r="BC119" s="40" t="str">
        <f>IFERROR(#REF!/GAMSCopen!BB119,"")</f>
        <v/>
      </c>
      <c r="BD119" s="40" t="str">
        <f>IFERROR(#REF!/GAMSCopen!BC119,"")</f>
        <v/>
      </c>
      <c r="BE119" s="40" t="str">
        <f>IFERROR(#REF!/GAMSCopen!BD119,"")</f>
        <v/>
      </c>
      <c r="BF119" s="40" t="str">
        <f>IFERROR(#REF!/GAMSCopen!BE119,"")</f>
        <v/>
      </c>
      <c r="BG119" s="40" t="str">
        <f>IFERROR(#REF!/GAMSCopen!BF119,"")</f>
        <v/>
      </c>
      <c r="BH119" s="40" t="str">
        <f>IFERROR(#REF!/GAMSCopen!BG119,"")</f>
        <v/>
      </c>
      <c r="BI119" s="40" t="str">
        <f>IFERROR(#REF!/GAMSCopen!BH119,"")</f>
        <v/>
      </c>
      <c r="BJ119" s="40" t="str">
        <f>IFERROR(#REF!/GAMSCopen!BI119,"")</f>
        <v/>
      </c>
    </row>
    <row r="120" spans="1:62" x14ac:dyDescent="0.15">
      <c r="A120" t="e">
        <f>#REF!</f>
        <v>#REF!</v>
      </c>
      <c r="B120" t="str">
        <f>GAMSbase!A120</f>
        <v>First Period gross MPK</v>
      </c>
      <c r="C120" s="40" t="str">
        <f>IFERROR(#REF!/GAMSCopen!B120,"")</f>
        <v/>
      </c>
      <c r="D120" s="40" t="str">
        <f>IFERROR(#REF!/GAMSCopen!C120,"")</f>
        <v/>
      </c>
      <c r="E120" s="40" t="str">
        <f>IFERROR(#REF!/GAMSCopen!D120,"")</f>
        <v/>
      </c>
      <c r="F120" s="40" t="str">
        <f>IFERROR(#REF!/GAMSCopen!E120,"")</f>
        <v/>
      </c>
      <c r="G120" s="40" t="str">
        <f>IFERROR(#REF!/GAMSCopen!F120,"")</f>
        <v/>
      </c>
      <c r="H120" s="40" t="str">
        <f>IFERROR(#REF!/GAMSCopen!G120,"")</f>
        <v/>
      </c>
      <c r="I120" s="40" t="str">
        <f>IFERROR(#REF!/GAMSCopen!H120,"")</f>
        <v/>
      </c>
      <c r="J120" s="40" t="str">
        <f>IFERROR(#REF!/GAMSCopen!I120,"")</f>
        <v/>
      </c>
      <c r="K120" s="40" t="str">
        <f>IFERROR(#REF!/GAMSCopen!J120,"")</f>
        <v/>
      </c>
      <c r="L120" s="40" t="str">
        <f>IFERROR(#REF!/GAMSCopen!K120,"")</f>
        <v/>
      </c>
      <c r="M120" s="40" t="str">
        <f>IFERROR(#REF!/GAMSCopen!L120,"")</f>
        <v/>
      </c>
      <c r="N120" s="40" t="str">
        <f>IFERROR(#REF!/GAMSCopen!M120,"")</f>
        <v/>
      </c>
      <c r="O120" s="40" t="str">
        <f>IFERROR(#REF!/GAMSCopen!N120,"")</f>
        <v/>
      </c>
      <c r="P120" s="40" t="str">
        <f>IFERROR(#REF!/GAMSCopen!O120,"")</f>
        <v/>
      </c>
      <c r="Q120" s="40" t="str">
        <f>IFERROR(#REF!/GAMSCopen!P120,"")</f>
        <v/>
      </c>
      <c r="R120" s="40" t="str">
        <f>IFERROR(#REF!/GAMSCopen!Q120,"")</f>
        <v/>
      </c>
      <c r="S120" s="40" t="str">
        <f>IFERROR(#REF!/GAMSCopen!R120,"")</f>
        <v/>
      </c>
      <c r="T120" s="40" t="str">
        <f>IFERROR(#REF!/GAMSCopen!S120,"")</f>
        <v/>
      </c>
      <c r="U120" s="40" t="str">
        <f>IFERROR(#REF!/GAMSCopen!T120,"")</f>
        <v/>
      </c>
      <c r="V120" s="40" t="str">
        <f>IFERROR(#REF!/GAMSCopen!U120,"")</f>
        <v/>
      </c>
      <c r="W120" s="40" t="str">
        <f>IFERROR(#REF!/GAMSCopen!V120,"")</f>
        <v/>
      </c>
      <c r="X120" s="40" t="str">
        <f>IFERROR(#REF!/GAMSCopen!W120,"")</f>
        <v/>
      </c>
      <c r="Y120" s="40" t="str">
        <f>IFERROR(#REF!/GAMSCopen!X120,"")</f>
        <v/>
      </c>
      <c r="Z120" s="40" t="str">
        <f>IFERROR(#REF!/GAMSCopen!Y120,"")</f>
        <v/>
      </c>
      <c r="AA120" s="40" t="str">
        <f>IFERROR(#REF!/GAMSCopen!Z120,"")</f>
        <v/>
      </c>
      <c r="AB120" s="40" t="str">
        <f>IFERROR(#REF!/GAMSCopen!AA120,"")</f>
        <v/>
      </c>
      <c r="AC120" s="40" t="str">
        <f>IFERROR(#REF!/GAMSCopen!AB120,"")</f>
        <v/>
      </c>
      <c r="AD120" s="40" t="str">
        <f>IFERROR(#REF!/GAMSCopen!AC120,"")</f>
        <v/>
      </c>
      <c r="AE120" s="40" t="str">
        <f>IFERROR(#REF!/GAMSCopen!AD120,"")</f>
        <v/>
      </c>
      <c r="AF120" s="40" t="str">
        <f>IFERROR(#REF!/GAMSCopen!AE120,"")</f>
        <v/>
      </c>
      <c r="AG120" s="40" t="str">
        <f>IFERROR(#REF!/GAMSCopen!AF120,"")</f>
        <v/>
      </c>
      <c r="AH120" s="40" t="str">
        <f>IFERROR(#REF!/GAMSCopen!AG120,"")</f>
        <v/>
      </c>
      <c r="AI120" s="40" t="str">
        <f>IFERROR(#REF!/GAMSCopen!AH120,"")</f>
        <v/>
      </c>
      <c r="AJ120" s="40" t="str">
        <f>IFERROR(#REF!/GAMSCopen!AI120,"")</f>
        <v/>
      </c>
      <c r="AK120" s="40" t="str">
        <f>IFERROR(#REF!/GAMSCopen!AJ120,"")</f>
        <v/>
      </c>
      <c r="AL120" s="40" t="str">
        <f>IFERROR(#REF!/GAMSCopen!AK120,"")</f>
        <v/>
      </c>
      <c r="AM120" s="40" t="str">
        <f>IFERROR(#REF!/GAMSCopen!AL120,"")</f>
        <v/>
      </c>
      <c r="AN120" s="40" t="str">
        <f>IFERROR(#REF!/GAMSCopen!AM120,"")</f>
        <v/>
      </c>
      <c r="AO120" s="40" t="str">
        <f>IFERROR(#REF!/GAMSCopen!AN120,"")</f>
        <v/>
      </c>
      <c r="AP120" s="40" t="str">
        <f>IFERROR(#REF!/GAMSCopen!AO120,"")</f>
        <v/>
      </c>
      <c r="AQ120" s="40" t="str">
        <f>IFERROR(#REF!/GAMSCopen!AP120,"")</f>
        <v/>
      </c>
      <c r="AR120" s="40" t="str">
        <f>IFERROR(#REF!/GAMSCopen!AQ120,"")</f>
        <v/>
      </c>
      <c r="AS120" s="40" t="str">
        <f>IFERROR(#REF!/GAMSCopen!AR120,"")</f>
        <v/>
      </c>
      <c r="AT120" s="40" t="str">
        <f>IFERROR(#REF!/GAMSCopen!AS120,"")</f>
        <v/>
      </c>
      <c r="AU120" s="40" t="str">
        <f>IFERROR(#REF!/GAMSCopen!AT120,"")</f>
        <v/>
      </c>
      <c r="AV120" s="40" t="str">
        <f>IFERROR(#REF!/GAMSCopen!AU120,"")</f>
        <v/>
      </c>
      <c r="AW120" s="40" t="str">
        <f>IFERROR(#REF!/GAMSCopen!AV120,"")</f>
        <v/>
      </c>
      <c r="AX120" s="40" t="str">
        <f>IFERROR(#REF!/GAMSCopen!AW120,"")</f>
        <v/>
      </c>
      <c r="AY120" s="40" t="str">
        <f>IFERROR(#REF!/GAMSCopen!AX120,"")</f>
        <v/>
      </c>
      <c r="AZ120" s="40" t="str">
        <f>IFERROR(#REF!/GAMSCopen!AY120,"")</f>
        <v/>
      </c>
      <c r="BA120" s="40" t="str">
        <f>IFERROR(#REF!/GAMSCopen!AZ120,"")</f>
        <v/>
      </c>
      <c r="BB120" s="40" t="str">
        <f>IFERROR(#REF!/GAMSCopen!BA120,"")</f>
        <v/>
      </c>
      <c r="BC120" s="40" t="str">
        <f>IFERROR(#REF!/GAMSCopen!BB120,"")</f>
        <v/>
      </c>
      <c r="BD120" s="40" t="str">
        <f>IFERROR(#REF!/GAMSCopen!BC120,"")</f>
        <v/>
      </c>
      <c r="BE120" s="40" t="str">
        <f>IFERROR(#REF!/GAMSCopen!BD120,"")</f>
        <v/>
      </c>
      <c r="BF120" s="40" t="str">
        <f>IFERROR(#REF!/GAMSCopen!BE120,"")</f>
        <v/>
      </c>
      <c r="BG120" s="40" t="str">
        <f>IFERROR(#REF!/GAMSCopen!BF120,"")</f>
        <v/>
      </c>
      <c r="BH120" s="40" t="str">
        <f>IFERROR(#REF!/GAMSCopen!BG120,"")</f>
        <v/>
      </c>
      <c r="BI120" s="40" t="str">
        <f>IFERROR(#REF!/GAMSCopen!BH120,"")</f>
        <v/>
      </c>
      <c r="BJ120" s="40" t="str">
        <f>IFERROR(#REF!/GAMSCopen!BI120,"")</f>
        <v/>
      </c>
    </row>
    <row r="121" spans="1:62" x14ac:dyDescent="0.15">
      <c r="A121" t="e">
        <f>#REF!</f>
        <v>#REF!</v>
      </c>
      <c r="B121" t="str">
        <f>GAMSbase!A121</f>
        <v>All Periods gross MPK</v>
      </c>
      <c r="C121" s="40" t="str">
        <f>IFERROR(#REF!/GAMSCopen!B121,"")</f>
        <v/>
      </c>
      <c r="D121" s="40" t="str">
        <f>IFERROR(#REF!/GAMSCopen!C121,"")</f>
        <v/>
      </c>
      <c r="E121" s="40" t="str">
        <f>IFERROR(#REF!/GAMSCopen!D121,"")</f>
        <v/>
      </c>
      <c r="F121" s="40" t="str">
        <f>IFERROR(#REF!/GAMSCopen!E121,"")</f>
        <v/>
      </c>
      <c r="G121" s="40" t="str">
        <f>IFERROR(#REF!/GAMSCopen!F121,"")</f>
        <v/>
      </c>
      <c r="H121" s="40" t="str">
        <f>IFERROR(#REF!/GAMSCopen!G121,"")</f>
        <v/>
      </c>
      <c r="I121" s="40" t="str">
        <f>IFERROR(#REF!/GAMSCopen!H121,"")</f>
        <v/>
      </c>
      <c r="J121" s="40" t="str">
        <f>IFERROR(#REF!/GAMSCopen!I121,"")</f>
        <v/>
      </c>
      <c r="K121" s="40" t="str">
        <f>IFERROR(#REF!/GAMSCopen!J121,"")</f>
        <v/>
      </c>
      <c r="L121" s="40" t="str">
        <f>IFERROR(#REF!/GAMSCopen!K121,"")</f>
        <v/>
      </c>
      <c r="M121" s="40" t="str">
        <f>IFERROR(#REF!/GAMSCopen!L121,"")</f>
        <v/>
      </c>
      <c r="N121" s="40" t="str">
        <f>IFERROR(#REF!/GAMSCopen!M121,"")</f>
        <v/>
      </c>
      <c r="O121" s="40" t="str">
        <f>IFERROR(#REF!/GAMSCopen!N121,"")</f>
        <v/>
      </c>
      <c r="P121" s="40" t="str">
        <f>IFERROR(#REF!/GAMSCopen!O121,"")</f>
        <v/>
      </c>
      <c r="Q121" s="40" t="str">
        <f>IFERROR(#REF!/GAMSCopen!P121,"")</f>
        <v/>
      </c>
      <c r="R121" s="40" t="str">
        <f>IFERROR(#REF!/GAMSCopen!Q121,"")</f>
        <v/>
      </c>
      <c r="S121" s="40" t="str">
        <f>IFERROR(#REF!/GAMSCopen!R121,"")</f>
        <v/>
      </c>
      <c r="T121" s="40" t="str">
        <f>IFERROR(#REF!/GAMSCopen!S121,"")</f>
        <v/>
      </c>
      <c r="U121" s="40" t="str">
        <f>IFERROR(#REF!/GAMSCopen!T121,"")</f>
        <v/>
      </c>
      <c r="V121" s="40" t="str">
        <f>IFERROR(#REF!/GAMSCopen!U121,"")</f>
        <v/>
      </c>
      <c r="W121" s="40" t="str">
        <f>IFERROR(#REF!/GAMSCopen!V121,"")</f>
        <v/>
      </c>
      <c r="X121" s="40" t="str">
        <f>IFERROR(#REF!/GAMSCopen!W121,"")</f>
        <v/>
      </c>
      <c r="Y121" s="40" t="str">
        <f>IFERROR(#REF!/GAMSCopen!X121,"")</f>
        <v/>
      </c>
      <c r="Z121" s="40" t="str">
        <f>IFERROR(#REF!/GAMSCopen!Y121,"")</f>
        <v/>
      </c>
      <c r="AA121" s="40" t="str">
        <f>IFERROR(#REF!/GAMSCopen!Z121,"")</f>
        <v/>
      </c>
      <c r="AB121" s="40" t="str">
        <f>IFERROR(#REF!/GAMSCopen!AA121,"")</f>
        <v/>
      </c>
      <c r="AC121" s="40" t="str">
        <f>IFERROR(#REF!/GAMSCopen!AB121,"")</f>
        <v/>
      </c>
      <c r="AD121" s="40" t="str">
        <f>IFERROR(#REF!/GAMSCopen!AC121,"")</f>
        <v/>
      </c>
      <c r="AE121" s="40" t="str">
        <f>IFERROR(#REF!/GAMSCopen!AD121,"")</f>
        <v/>
      </c>
      <c r="AF121" s="40" t="str">
        <f>IFERROR(#REF!/GAMSCopen!AE121,"")</f>
        <v/>
      </c>
      <c r="AG121" s="40" t="str">
        <f>IFERROR(#REF!/GAMSCopen!AF121,"")</f>
        <v/>
      </c>
      <c r="AH121" s="40" t="str">
        <f>IFERROR(#REF!/GAMSCopen!AG121,"")</f>
        <v/>
      </c>
      <c r="AI121" s="40" t="str">
        <f>IFERROR(#REF!/GAMSCopen!AH121,"")</f>
        <v/>
      </c>
      <c r="AJ121" s="40" t="str">
        <f>IFERROR(#REF!/GAMSCopen!AI121,"")</f>
        <v/>
      </c>
      <c r="AK121" s="40" t="str">
        <f>IFERROR(#REF!/GAMSCopen!AJ121,"")</f>
        <v/>
      </c>
      <c r="AL121" s="40" t="str">
        <f>IFERROR(#REF!/GAMSCopen!AK121,"")</f>
        <v/>
      </c>
      <c r="AM121" s="40" t="str">
        <f>IFERROR(#REF!/GAMSCopen!AL121,"")</f>
        <v/>
      </c>
      <c r="AN121" s="40" t="str">
        <f>IFERROR(#REF!/GAMSCopen!AM121,"")</f>
        <v/>
      </c>
      <c r="AO121" s="40" t="str">
        <f>IFERROR(#REF!/GAMSCopen!AN121,"")</f>
        <v/>
      </c>
      <c r="AP121" s="40" t="str">
        <f>IFERROR(#REF!/GAMSCopen!AO121,"")</f>
        <v/>
      </c>
      <c r="AQ121" s="40" t="str">
        <f>IFERROR(#REF!/GAMSCopen!AP121,"")</f>
        <v/>
      </c>
      <c r="AR121" s="40" t="str">
        <f>IFERROR(#REF!/GAMSCopen!AQ121,"")</f>
        <v/>
      </c>
      <c r="AS121" s="40" t="str">
        <f>IFERROR(#REF!/GAMSCopen!AR121,"")</f>
        <v/>
      </c>
      <c r="AT121" s="40" t="str">
        <f>IFERROR(#REF!/GAMSCopen!AS121,"")</f>
        <v/>
      </c>
      <c r="AU121" s="40" t="str">
        <f>IFERROR(#REF!/GAMSCopen!AT121,"")</f>
        <v/>
      </c>
      <c r="AV121" s="40" t="str">
        <f>IFERROR(#REF!/GAMSCopen!AU121,"")</f>
        <v/>
      </c>
      <c r="AW121" s="40" t="str">
        <f>IFERROR(#REF!/GAMSCopen!AV121,"")</f>
        <v/>
      </c>
      <c r="AX121" s="40" t="str">
        <f>IFERROR(#REF!/GAMSCopen!AW121,"")</f>
        <v/>
      </c>
      <c r="AY121" s="40" t="str">
        <f>IFERROR(#REF!/GAMSCopen!AX121,"")</f>
        <v/>
      </c>
      <c r="AZ121" s="40" t="str">
        <f>IFERROR(#REF!/GAMSCopen!AY121,"")</f>
        <v/>
      </c>
      <c r="BA121" s="40" t="str">
        <f>IFERROR(#REF!/GAMSCopen!AZ121,"")</f>
        <v/>
      </c>
      <c r="BB121" s="40" t="str">
        <f>IFERROR(#REF!/GAMSCopen!BA121,"")</f>
        <v/>
      </c>
      <c r="BC121" s="40" t="str">
        <f>IFERROR(#REF!/GAMSCopen!BB121,"")</f>
        <v/>
      </c>
      <c r="BD121" s="40" t="str">
        <f>IFERROR(#REF!/GAMSCopen!BC121,"")</f>
        <v/>
      </c>
      <c r="BE121" s="40" t="str">
        <f>IFERROR(#REF!/GAMSCopen!BD121,"")</f>
        <v/>
      </c>
      <c r="BF121" s="40" t="str">
        <f>IFERROR(#REF!/GAMSCopen!BE121,"")</f>
        <v/>
      </c>
      <c r="BG121" s="40" t="str">
        <f>IFERROR(#REF!/GAMSCopen!BF121,"")</f>
        <v/>
      </c>
      <c r="BH121" s="40" t="str">
        <f>IFERROR(#REF!/GAMSCopen!BG121,"")</f>
        <v/>
      </c>
      <c r="BI121" s="40" t="str">
        <f>IFERROR(#REF!/GAMSCopen!BH121,"")</f>
        <v/>
      </c>
      <c r="BJ121" s="40" t="str">
        <f>IFERROR(#REF!/GAMSCopen!BI121,"")</f>
        <v/>
      </c>
    </row>
    <row r="122" spans="1:62" x14ac:dyDescent="0.15">
      <c r="A122" t="e">
        <f>#REF!</f>
        <v>#REF!</v>
      </c>
      <c r="B122" t="str">
        <f>GAMSbase!A122</f>
        <v>* WELFARE</v>
      </c>
      <c r="C122" s="40" t="str">
        <f>IFERROR(#REF!/GAMSCopen!B122,"")</f>
        <v/>
      </c>
      <c r="D122" s="40" t="str">
        <f>IFERROR(#REF!/GAMSCopen!C122,"")</f>
        <v/>
      </c>
      <c r="E122" s="40" t="str">
        <f>IFERROR(#REF!/GAMSCopen!D122,"")</f>
        <v/>
      </c>
      <c r="F122" s="40" t="str">
        <f>IFERROR(#REF!/GAMSCopen!E122,"")</f>
        <v/>
      </c>
      <c r="G122" s="40" t="str">
        <f>IFERROR(#REF!/GAMSCopen!F122,"")</f>
        <v/>
      </c>
      <c r="H122" s="40" t="str">
        <f>IFERROR(#REF!/GAMSCopen!G122,"")</f>
        <v/>
      </c>
      <c r="I122" s="40" t="str">
        <f>IFERROR(#REF!/GAMSCopen!H122,"")</f>
        <v/>
      </c>
      <c r="J122" s="40" t="str">
        <f>IFERROR(#REF!/GAMSCopen!I122,"")</f>
        <v/>
      </c>
      <c r="K122" s="40" t="str">
        <f>IFERROR(#REF!/GAMSCopen!J122,"")</f>
        <v/>
      </c>
      <c r="L122" s="40" t="str">
        <f>IFERROR(#REF!/GAMSCopen!K122,"")</f>
        <v/>
      </c>
      <c r="M122" s="40" t="str">
        <f>IFERROR(#REF!/GAMSCopen!L122,"")</f>
        <v/>
      </c>
      <c r="N122" s="40" t="str">
        <f>IFERROR(#REF!/GAMSCopen!M122,"")</f>
        <v/>
      </c>
      <c r="O122" s="40" t="str">
        <f>IFERROR(#REF!/GAMSCopen!N122,"")</f>
        <v/>
      </c>
      <c r="P122" s="40" t="str">
        <f>IFERROR(#REF!/GAMSCopen!O122,"")</f>
        <v/>
      </c>
      <c r="Q122" s="40" t="str">
        <f>IFERROR(#REF!/GAMSCopen!P122,"")</f>
        <v/>
      </c>
      <c r="R122" s="40" t="str">
        <f>IFERROR(#REF!/GAMSCopen!Q122,"")</f>
        <v/>
      </c>
      <c r="S122" s="40" t="str">
        <f>IFERROR(#REF!/GAMSCopen!R122,"")</f>
        <v/>
      </c>
      <c r="T122" s="40" t="str">
        <f>IFERROR(#REF!/GAMSCopen!S122,"")</f>
        <v/>
      </c>
      <c r="U122" s="40" t="str">
        <f>IFERROR(#REF!/GAMSCopen!T122,"")</f>
        <v/>
      </c>
      <c r="V122" s="40" t="str">
        <f>IFERROR(#REF!/GAMSCopen!U122,"")</f>
        <v/>
      </c>
      <c r="W122" s="40" t="str">
        <f>IFERROR(#REF!/GAMSCopen!V122,"")</f>
        <v/>
      </c>
      <c r="X122" s="40" t="str">
        <f>IFERROR(#REF!/GAMSCopen!W122,"")</f>
        <v/>
      </c>
      <c r="Y122" s="40" t="str">
        <f>IFERROR(#REF!/GAMSCopen!X122,"")</f>
        <v/>
      </c>
      <c r="Z122" s="40" t="str">
        <f>IFERROR(#REF!/GAMSCopen!Y122,"")</f>
        <v/>
      </c>
      <c r="AA122" s="40" t="str">
        <f>IFERROR(#REF!/GAMSCopen!Z122,"")</f>
        <v/>
      </c>
      <c r="AB122" s="40" t="str">
        <f>IFERROR(#REF!/GAMSCopen!AA122,"")</f>
        <v/>
      </c>
      <c r="AC122" s="40" t="str">
        <f>IFERROR(#REF!/GAMSCopen!AB122,"")</f>
        <v/>
      </c>
      <c r="AD122" s="40" t="str">
        <f>IFERROR(#REF!/GAMSCopen!AC122,"")</f>
        <v/>
      </c>
      <c r="AE122" s="40" t="str">
        <f>IFERROR(#REF!/GAMSCopen!AD122,"")</f>
        <v/>
      </c>
      <c r="AF122" s="40" t="str">
        <f>IFERROR(#REF!/GAMSCopen!AE122,"")</f>
        <v/>
      </c>
      <c r="AG122" s="40" t="str">
        <f>IFERROR(#REF!/GAMSCopen!AF122,"")</f>
        <v/>
      </c>
      <c r="AH122" s="40" t="str">
        <f>IFERROR(#REF!/GAMSCopen!AG122,"")</f>
        <v/>
      </c>
      <c r="AI122" s="40" t="str">
        <f>IFERROR(#REF!/GAMSCopen!AH122,"")</f>
        <v/>
      </c>
      <c r="AJ122" s="40" t="str">
        <f>IFERROR(#REF!/GAMSCopen!AI122,"")</f>
        <v/>
      </c>
      <c r="AK122" s="40" t="str">
        <f>IFERROR(#REF!/GAMSCopen!AJ122,"")</f>
        <v/>
      </c>
      <c r="AL122" s="40" t="str">
        <f>IFERROR(#REF!/GAMSCopen!AK122,"")</f>
        <v/>
      </c>
      <c r="AM122" s="40" t="str">
        <f>IFERROR(#REF!/GAMSCopen!AL122,"")</f>
        <v/>
      </c>
      <c r="AN122" s="40" t="str">
        <f>IFERROR(#REF!/GAMSCopen!AM122,"")</f>
        <v/>
      </c>
      <c r="AO122" s="40" t="str">
        <f>IFERROR(#REF!/GAMSCopen!AN122,"")</f>
        <v/>
      </c>
      <c r="AP122" s="40" t="str">
        <f>IFERROR(#REF!/GAMSCopen!AO122,"")</f>
        <v/>
      </c>
      <c r="AQ122" s="40" t="str">
        <f>IFERROR(#REF!/GAMSCopen!AP122,"")</f>
        <v/>
      </c>
      <c r="AR122" s="40" t="str">
        <f>IFERROR(#REF!/GAMSCopen!AQ122,"")</f>
        <v/>
      </c>
      <c r="AS122" s="40" t="str">
        <f>IFERROR(#REF!/GAMSCopen!AR122,"")</f>
        <v/>
      </c>
      <c r="AT122" s="40" t="str">
        <f>IFERROR(#REF!/GAMSCopen!AS122,"")</f>
        <v/>
      </c>
      <c r="AU122" s="40" t="str">
        <f>IFERROR(#REF!/GAMSCopen!AT122,"")</f>
        <v/>
      </c>
      <c r="AV122" s="40" t="str">
        <f>IFERROR(#REF!/GAMSCopen!AU122,"")</f>
        <v/>
      </c>
      <c r="AW122" s="40" t="str">
        <f>IFERROR(#REF!/GAMSCopen!AV122,"")</f>
        <v/>
      </c>
      <c r="AX122" s="40" t="str">
        <f>IFERROR(#REF!/GAMSCopen!AW122,"")</f>
        <v/>
      </c>
      <c r="AY122" s="40" t="str">
        <f>IFERROR(#REF!/GAMSCopen!AX122,"")</f>
        <v/>
      </c>
      <c r="AZ122" s="40" t="str">
        <f>IFERROR(#REF!/GAMSCopen!AY122,"")</f>
        <v/>
      </c>
      <c r="BA122" s="40" t="str">
        <f>IFERROR(#REF!/GAMSCopen!AZ122,"")</f>
        <v/>
      </c>
      <c r="BB122" s="40" t="str">
        <f>IFERROR(#REF!/GAMSCopen!BA122,"")</f>
        <v/>
      </c>
      <c r="BC122" s="40" t="str">
        <f>IFERROR(#REF!/GAMSCopen!BB122,"")</f>
        <v/>
      </c>
      <c r="BD122" s="40" t="str">
        <f>IFERROR(#REF!/GAMSCopen!BC122,"")</f>
        <v/>
      </c>
      <c r="BE122" s="40" t="str">
        <f>IFERROR(#REF!/GAMSCopen!BD122,"")</f>
        <v/>
      </c>
      <c r="BF122" s="40" t="str">
        <f>IFERROR(#REF!/GAMSCopen!BE122,"")</f>
        <v/>
      </c>
      <c r="BG122" s="40" t="str">
        <f>IFERROR(#REF!/GAMSCopen!BF122,"")</f>
        <v/>
      </c>
      <c r="BH122" s="40" t="str">
        <f>IFERROR(#REF!/GAMSCopen!BG122,"")</f>
        <v/>
      </c>
      <c r="BI122" s="40" t="str">
        <f>IFERROR(#REF!/GAMSCopen!BH122,"")</f>
        <v/>
      </c>
      <c r="BJ122" s="40" t="str">
        <f>IFERROR(#REF!/GAMSCopen!BI122,"")</f>
        <v/>
      </c>
    </row>
    <row r="123" spans="1:62" x14ac:dyDescent="0.15">
      <c r="A123" t="e">
        <f>#REF!</f>
        <v>#REF!</v>
      </c>
      <c r="B123" t="str">
        <f>GAMSbase!A123</f>
        <v>Consumption (trillion USD per year)</v>
      </c>
      <c r="C123" s="40" t="str">
        <f>IFERROR(#REF!/GAMSCopen!B123,"")</f>
        <v/>
      </c>
      <c r="D123" s="40" t="str">
        <f>IFERROR(#REF!/GAMSCopen!C123,"")</f>
        <v/>
      </c>
      <c r="E123" s="40" t="str">
        <f>IFERROR(#REF!/GAMSCopen!D123,"")</f>
        <v/>
      </c>
      <c r="F123" s="40" t="str">
        <f>IFERROR(#REF!/GAMSCopen!E123,"")</f>
        <v/>
      </c>
      <c r="G123" s="40" t="str">
        <f>IFERROR(#REF!/GAMSCopen!F123,"")</f>
        <v/>
      </c>
      <c r="H123" s="40" t="str">
        <f>IFERROR(#REF!/GAMSCopen!G123,"")</f>
        <v/>
      </c>
      <c r="I123" s="40" t="str">
        <f>IFERROR(#REF!/GAMSCopen!H123,"")</f>
        <v/>
      </c>
      <c r="J123" s="40" t="str">
        <f>IFERROR(#REF!/GAMSCopen!I123,"")</f>
        <v/>
      </c>
      <c r="K123" s="40" t="str">
        <f>IFERROR(#REF!/GAMSCopen!J123,"")</f>
        <v/>
      </c>
      <c r="L123" s="40" t="str">
        <f>IFERROR(#REF!/GAMSCopen!K123,"")</f>
        <v/>
      </c>
      <c r="M123" s="40" t="str">
        <f>IFERROR(#REF!/GAMSCopen!L123,"")</f>
        <v/>
      </c>
      <c r="N123" s="40" t="str">
        <f>IFERROR(#REF!/GAMSCopen!M123,"")</f>
        <v/>
      </c>
      <c r="O123" s="40" t="str">
        <f>IFERROR(#REF!/GAMSCopen!N123,"")</f>
        <v/>
      </c>
      <c r="P123" s="40" t="str">
        <f>IFERROR(#REF!/GAMSCopen!O123,"")</f>
        <v/>
      </c>
      <c r="Q123" s="40" t="str">
        <f>IFERROR(#REF!/GAMSCopen!P123,"")</f>
        <v/>
      </c>
      <c r="R123" s="40" t="str">
        <f>IFERROR(#REF!/GAMSCopen!Q123,"")</f>
        <v/>
      </c>
      <c r="S123" s="40" t="str">
        <f>IFERROR(#REF!/GAMSCopen!R123,"")</f>
        <v/>
      </c>
      <c r="T123" s="40" t="str">
        <f>IFERROR(#REF!/GAMSCopen!S123,"")</f>
        <v/>
      </c>
      <c r="U123" s="40" t="str">
        <f>IFERROR(#REF!/GAMSCopen!T123,"")</f>
        <v/>
      </c>
      <c r="V123" s="40" t="str">
        <f>IFERROR(#REF!/GAMSCopen!U123,"")</f>
        <v/>
      </c>
      <c r="W123" s="40" t="str">
        <f>IFERROR(#REF!/GAMSCopen!V123,"")</f>
        <v/>
      </c>
      <c r="X123" s="40" t="str">
        <f>IFERROR(#REF!/GAMSCopen!W123,"")</f>
        <v/>
      </c>
      <c r="Y123" s="40" t="str">
        <f>IFERROR(#REF!/GAMSCopen!X123,"")</f>
        <v/>
      </c>
      <c r="Z123" s="40" t="str">
        <f>IFERROR(#REF!/GAMSCopen!Y123,"")</f>
        <v/>
      </c>
      <c r="AA123" s="40" t="str">
        <f>IFERROR(#REF!/GAMSCopen!Z123,"")</f>
        <v/>
      </c>
      <c r="AB123" s="40" t="str">
        <f>IFERROR(#REF!/GAMSCopen!AA123,"")</f>
        <v/>
      </c>
      <c r="AC123" s="40" t="str">
        <f>IFERROR(#REF!/GAMSCopen!AB123,"")</f>
        <v/>
      </c>
      <c r="AD123" s="40" t="str">
        <f>IFERROR(#REF!/GAMSCopen!AC123,"")</f>
        <v/>
      </c>
      <c r="AE123" s="40" t="str">
        <f>IFERROR(#REF!/GAMSCopen!AD123,"")</f>
        <v/>
      </c>
      <c r="AF123" s="40" t="str">
        <f>IFERROR(#REF!/GAMSCopen!AE123,"")</f>
        <v/>
      </c>
      <c r="AG123" s="40" t="str">
        <f>IFERROR(#REF!/GAMSCopen!AF123,"")</f>
        <v/>
      </c>
      <c r="AH123" s="40" t="str">
        <f>IFERROR(#REF!/GAMSCopen!AG123,"")</f>
        <v/>
      </c>
      <c r="AI123" s="40" t="str">
        <f>IFERROR(#REF!/GAMSCopen!AH123,"")</f>
        <v/>
      </c>
      <c r="AJ123" s="40" t="str">
        <f>IFERROR(#REF!/GAMSCopen!AI123,"")</f>
        <v/>
      </c>
      <c r="AK123" s="40" t="str">
        <f>IFERROR(#REF!/GAMSCopen!AJ123,"")</f>
        <v/>
      </c>
      <c r="AL123" s="40" t="str">
        <f>IFERROR(#REF!/GAMSCopen!AK123,"")</f>
        <v/>
      </c>
      <c r="AM123" s="40" t="str">
        <f>IFERROR(#REF!/GAMSCopen!AL123,"")</f>
        <v/>
      </c>
      <c r="AN123" s="40" t="str">
        <f>IFERROR(#REF!/GAMSCopen!AM123,"")</f>
        <v/>
      </c>
      <c r="AO123" s="40" t="str">
        <f>IFERROR(#REF!/GAMSCopen!AN123,"")</f>
        <v/>
      </c>
      <c r="AP123" s="40" t="str">
        <f>IFERROR(#REF!/GAMSCopen!AO123,"")</f>
        <v/>
      </c>
      <c r="AQ123" s="40" t="str">
        <f>IFERROR(#REF!/GAMSCopen!AP123,"")</f>
        <v/>
      </c>
      <c r="AR123" s="40" t="str">
        <f>IFERROR(#REF!/GAMSCopen!AQ123,"")</f>
        <v/>
      </c>
      <c r="AS123" s="40" t="str">
        <f>IFERROR(#REF!/GAMSCopen!AR123,"")</f>
        <v/>
      </c>
      <c r="AT123" s="40" t="str">
        <f>IFERROR(#REF!/GAMSCopen!AS123,"")</f>
        <v/>
      </c>
      <c r="AU123" s="40" t="str">
        <f>IFERROR(#REF!/GAMSCopen!AT123,"")</f>
        <v/>
      </c>
      <c r="AV123" s="40" t="str">
        <f>IFERROR(#REF!/GAMSCopen!AU123,"")</f>
        <v/>
      </c>
      <c r="AW123" s="40" t="str">
        <f>IFERROR(#REF!/GAMSCopen!AV123,"")</f>
        <v/>
      </c>
      <c r="AX123" s="40" t="str">
        <f>IFERROR(#REF!/GAMSCopen!AW123,"")</f>
        <v/>
      </c>
      <c r="AY123" s="40" t="str">
        <f>IFERROR(#REF!/GAMSCopen!AX123,"")</f>
        <v/>
      </c>
      <c r="AZ123" s="40" t="str">
        <f>IFERROR(#REF!/GAMSCopen!AY123,"")</f>
        <v/>
      </c>
      <c r="BA123" s="40" t="str">
        <f>IFERROR(#REF!/GAMSCopen!AZ123,"")</f>
        <v/>
      </c>
      <c r="BB123" s="40" t="str">
        <f>IFERROR(#REF!/GAMSCopen!BA123,"")</f>
        <v/>
      </c>
      <c r="BC123" s="40" t="str">
        <f>IFERROR(#REF!/GAMSCopen!BB123,"")</f>
        <v/>
      </c>
      <c r="BD123" s="40" t="str">
        <f>IFERROR(#REF!/GAMSCopen!BC123,"")</f>
        <v/>
      </c>
      <c r="BE123" s="40" t="str">
        <f>IFERROR(#REF!/GAMSCopen!BD123,"")</f>
        <v/>
      </c>
      <c r="BF123" s="40" t="str">
        <f>IFERROR(#REF!/GAMSCopen!BE123,"")</f>
        <v/>
      </c>
      <c r="BG123" s="40" t="str">
        <f>IFERROR(#REF!/GAMSCopen!BF123,"")</f>
        <v/>
      </c>
      <c r="BH123" s="40" t="str">
        <f>IFERROR(#REF!/GAMSCopen!BG123,"")</f>
        <v/>
      </c>
      <c r="BI123" s="40" t="str">
        <f>IFERROR(#REF!/GAMSCopen!BH123,"")</f>
        <v/>
      </c>
      <c r="BJ123" s="40" t="str">
        <f>IFERROR(#REF!/GAMSCopen!BI123,"")</f>
        <v/>
      </c>
    </row>
    <row r="124" spans="1:62" x14ac:dyDescent="0.15">
      <c r="A124" t="e">
        <f>#REF!</f>
        <v>#REF!</v>
      </c>
      <c r="B124" t="str">
        <f>GAMSbase!A124</f>
        <v>Net Capial Accumulation (trillion USD per year)</v>
      </c>
      <c r="C124" s="40" t="str">
        <f>IFERROR(#REF!/GAMSCopen!B124,"")</f>
        <v/>
      </c>
      <c r="D124" s="40" t="str">
        <f>IFERROR(#REF!/GAMSCopen!C124,"")</f>
        <v/>
      </c>
      <c r="E124" s="40" t="str">
        <f>IFERROR(#REF!/GAMSCopen!D124,"")</f>
        <v/>
      </c>
      <c r="F124" s="40" t="str">
        <f>IFERROR(#REF!/GAMSCopen!E124,"")</f>
        <v/>
      </c>
      <c r="G124" s="40" t="str">
        <f>IFERROR(#REF!/GAMSCopen!F124,"")</f>
        <v/>
      </c>
      <c r="H124" s="40" t="str">
        <f>IFERROR(#REF!/GAMSCopen!G124,"")</f>
        <v/>
      </c>
      <c r="I124" s="40" t="str">
        <f>IFERROR(#REF!/GAMSCopen!H124,"")</f>
        <v/>
      </c>
      <c r="J124" s="40" t="str">
        <f>IFERROR(#REF!/GAMSCopen!I124,"")</f>
        <v/>
      </c>
      <c r="K124" s="40" t="str">
        <f>IFERROR(#REF!/GAMSCopen!J124,"")</f>
        <v/>
      </c>
      <c r="L124" s="40" t="str">
        <f>IFERROR(#REF!/GAMSCopen!K124,"")</f>
        <v/>
      </c>
      <c r="M124" s="40" t="str">
        <f>IFERROR(#REF!/GAMSCopen!L124,"")</f>
        <v/>
      </c>
      <c r="N124" s="40" t="str">
        <f>IFERROR(#REF!/GAMSCopen!M124,"")</f>
        <v/>
      </c>
      <c r="O124" s="40" t="str">
        <f>IFERROR(#REF!/GAMSCopen!N124,"")</f>
        <v/>
      </c>
      <c r="P124" s="40" t="str">
        <f>IFERROR(#REF!/GAMSCopen!O124,"")</f>
        <v/>
      </c>
      <c r="Q124" s="40" t="str">
        <f>IFERROR(#REF!/GAMSCopen!P124,"")</f>
        <v/>
      </c>
      <c r="R124" s="40" t="str">
        <f>IFERROR(#REF!/GAMSCopen!Q124,"")</f>
        <v/>
      </c>
      <c r="S124" s="40" t="str">
        <f>IFERROR(#REF!/GAMSCopen!R124,"")</f>
        <v/>
      </c>
      <c r="T124" s="40" t="str">
        <f>IFERROR(#REF!/GAMSCopen!S124,"")</f>
        <v/>
      </c>
      <c r="U124" s="40" t="str">
        <f>IFERROR(#REF!/GAMSCopen!T124,"")</f>
        <v/>
      </c>
      <c r="V124" s="40" t="str">
        <f>IFERROR(#REF!/GAMSCopen!U124,"")</f>
        <v/>
      </c>
      <c r="W124" s="40" t="str">
        <f>IFERROR(#REF!/GAMSCopen!V124,"")</f>
        <v/>
      </c>
      <c r="X124" s="40" t="str">
        <f>IFERROR(#REF!/GAMSCopen!W124,"")</f>
        <v/>
      </c>
      <c r="Y124" s="40" t="str">
        <f>IFERROR(#REF!/GAMSCopen!X124,"")</f>
        <v/>
      </c>
      <c r="Z124" s="40" t="str">
        <f>IFERROR(#REF!/GAMSCopen!Y124,"")</f>
        <v/>
      </c>
      <c r="AA124" s="40" t="str">
        <f>IFERROR(#REF!/GAMSCopen!Z124,"")</f>
        <v/>
      </c>
      <c r="AB124" s="40" t="str">
        <f>IFERROR(#REF!/GAMSCopen!AA124,"")</f>
        <v/>
      </c>
      <c r="AC124" s="40" t="str">
        <f>IFERROR(#REF!/GAMSCopen!AB124,"")</f>
        <v/>
      </c>
      <c r="AD124" s="40" t="str">
        <f>IFERROR(#REF!/GAMSCopen!AC124,"")</f>
        <v/>
      </c>
      <c r="AE124" s="40" t="str">
        <f>IFERROR(#REF!/GAMSCopen!AD124,"")</f>
        <v/>
      </c>
      <c r="AF124" s="40" t="str">
        <f>IFERROR(#REF!/GAMSCopen!AE124,"")</f>
        <v/>
      </c>
      <c r="AG124" s="40" t="str">
        <f>IFERROR(#REF!/GAMSCopen!AF124,"")</f>
        <v/>
      </c>
      <c r="AH124" s="40" t="str">
        <f>IFERROR(#REF!/GAMSCopen!AG124,"")</f>
        <v/>
      </c>
      <c r="AI124" s="40" t="str">
        <f>IFERROR(#REF!/GAMSCopen!AH124,"")</f>
        <v/>
      </c>
      <c r="AJ124" s="40" t="str">
        <f>IFERROR(#REF!/GAMSCopen!AI124,"")</f>
        <v/>
      </c>
      <c r="AK124" s="40" t="str">
        <f>IFERROR(#REF!/GAMSCopen!AJ124,"")</f>
        <v/>
      </c>
      <c r="AL124" s="40" t="str">
        <f>IFERROR(#REF!/GAMSCopen!AK124,"")</f>
        <v/>
      </c>
      <c r="AM124" s="40" t="str">
        <f>IFERROR(#REF!/GAMSCopen!AL124,"")</f>
        <v/>
      </c>
      <c r="AN124" s="40" t="str">
        <f>IFERROR(#REF!/GAMSCopen!AM124,"")</f>
        <v/>
      </c>
      <c r="AO124" s="40" t="str">
        <f>IFERROR(#REF!/GAMSCopen!AN124,"")</f>
        <v/>
      </c>
      <c r="AP124" s="40" t="str">
        <f>IFERROR(#REF!/GAMSCopen!AO124,"")</f>
        <v/>
      </c>
      <c r="AQ124" s="40" t="str">
        <f>IFERROR(#REF!/GAMSCopen!AP124,"")</f>
        <v/>
      </c>
      <c r="AR124" s="40" t="str">
        <f>IFERROR(#REF!/GAMSCopen!AQ124,"")</f>
        <v/>
      </c>
      <c r="AS124" s="40" t="str">
        <f>IFERROR(#REF!/GAMSCopen!AR124,"")</f>
        <v/>
      </c>
      <c r="AT124" s="40" t="str">
        <f>IFERROR(#REF!/GAMSCopen!AS124,"")</f>
        <v/>
      </c>
      <c r="AU124" s="40" t="str">
        <f>IFERROR(#REF!/GAMSCopen!AT124,"")</f>
        <v/>
      </c>
      <c r="AV124" s="40" t="str">
        <f>IFERROR(#REF!/GAMSCopen!AU124,"")</f>
        <v/>
      </c>
      <c r="AW124" s="40" t="str">
        <f>IFERROR(#REF!/GAMSCopen!AV124,"")</f>
        <v/>
      </c>
      <c r="AX124" s="40" t="str">
        <f>IFERROR(#REF!/GAMSCopen!AW124,"")</f>
        <v/>
      </c>
      <c r="AY124" s="40" t="str">
        <f>IFERROR(#REF!/GAMSCopen!AX124,"")</f>
        <v/>
      </c>
      <c r="AZ124" s="40" t="str">
        <f>IFERROR(#REF!/GAMSCopen!AY124,"")</f>
        <v/>
      </c>
      <c r="BA124" s="40" t="str">
        <f>IFERROR(#REF!/GAMSCopen!AZ124,"")</f>
        <v/>
      </c>
      <c r="BB124" s="40" t="str">
        <f>IFERROR(#REF!/GAMSCopen!BA124,"")</f>
        <v/>
      </c>
      <c r="BC124" s="40" t="str">
        <f>IFERROR(#REF!/GAMSCopen!BB124,"")</f>
        <v/>
      </c>
      <c r="BD124" s="40" t="str">
        <f>IFERROR(#REF!/GAMSCopen!BC124,"")</f>
        <v/>
      </c>
      <c r="BE124" s="40" t="str">
        <f>IFERROR(#REF!/GAMSCopen!BD124,"")</f>
        <v/>
      </c>
      <c r="BF124" s="40" t="str">
        <f>IFERROR(#REF!/GAMSCopen!BE124,"")</f>
        <v/>
      </c>
      <c r="BG124" s="40" t="str">
        <f>IFERROR(#REF!/GAMSCopen!BF124,"")</f>
        <v/>
      </c>
      <c r="BH124" s="40" t="str">
        <f>IFERROR(#REF!/GAMSCopen!BG124,"")</f>
        <v/>
      </c>
      <c r="BI124" s="40" t="str">
        <f>IFERROR(#REF!/GAMSCopen!BH124,"")</f>
        <v/>
      </c>
      <c r="BJ124" s="40" t="str">
        <f>IFERROR(#REF!/GAMSCopen!BI124,"")</f>
        <v/>
      </c>
    </row>
    <row r="125" spans="1:62" x14ac:dyDescent="0.15">
      <c r="A125" t="e">
        <f>#REF!</f>
        <v>#REF!</v>
      </c>
      <c r="B125" t="str">
        <f>GAMSbase!A125</f>
        <v>Net National Income (consumption basis)</v>
      </c>
      <c r="C125" s="40" t="str">
        <f>IFERROR(#REF!/GAMSCopen!B125,"")</f>
        <v/>
      </c>
      <c r="D125" s="40" t="str">
        <f>IFERROR(#REF!/GAMSCopen!C125,"")</f>
        <v/>
      </c>
      <c r="E125" s="40" t="str">
        <f>IFERROR(#REF!/GAMSCopen!D125,"")</f>
        <v/>
      </c>
      <c r="F125" s="40" t="str">
        <f>IFERROR(#REF!/GAMSCopen!E125,"")</f>
        <v/>
      </c>
      <c r="G125" s="40" t="str">
        <f>IFERROR(#REF!/GAMSCopen!F125,"")</f>
        <v/>
      </c>
      <c r="H125" s="40" t="str">
        <f>IFERROR(#REF!/GAMSCopen!G125,"")</f>
        <v/>
      </c>
      <c r="I125" s="40" t="str">
        <f>IFERROR(#REF!/GAMSCopen!H125,"")</f>
        <v/>
      </c>
      <c r="J125" s="40" t="str">
        <f>IFERROR(#REF!/GAMSCopen!I125,"")</f>
        <v/>
      </c>
      <c r="K125" s="40" t="str">
        <f>IFERROR(#REF!/GAMSCopen!J125,"")</f>
        <v/>
      </c>
      <c r="L125" s="40" t="str">
        <f>IFERROR(#REF!/GAMSCopen!K125,"")</f>
        <v/>
      </c>
      <c r="M125" s="40" t="str">
        <f>IFERROR(#REF!/GAMSCopen!L125,"")</f>
        <v/>
      </c>
      <c r="N125" s="40" t="str">
        <f>IFERROR(#REF!/GAMSCopen!M125,"")</f>
        <v/>
      </c>
      <c r="O125" s="40" t="str">
        <f>IFERROR(#REF!/GAMSCopen!N125,"")</f>
        <v/>
      </c>
      <c r="P125" s="40" t="str">
        <f>IFERROR(#REF!/GAMSCopen!O125,"")</f>
        <v/>
      </c>
      <c r="Q125" s="40" t="str">
        <f>IFERROR(#REF!/GAMSCopen!P125,"")</f>
        <v/>
      </c>
      <c r="R125" s="40" t="str">
        <f>IFERROR(#REF!/GAMSCopen!Q125,"")</f>
        <v/>
      </c>
      <c r="S125" s="40" t="str">
        <f>IFERROR(#REF!/GAMSCopen!R125,"")</f>
        <v/>
      </c>
      <c r="T125" s="40" t="str">
        <f>IFERROR(#REF!/GAMSCopen!S125,"")</f>
        <v/>
      </c>
      <c r="U125" s="40" t="str">
        <f>IFERROR(#REF!/GAMSCopen!T125,"")</f>
        <v/>
      </c>
      <c r="V125" s="40" t="str">
        <f>IFERROR(#REF!/GAMSCopen!U125,"")</f>
        <v/>
      </c>
      <c r="W125" s="40" t="str">
        <f>IFERROR(#REF!/GAMSCopen!V125,"")</f>
        <v/>
      </c>
      <c r="X125" s="40" t="str">
        <f>IFERROR(#REF!/GAMSCopen!W125,"")</f>
        <v/>
      </c>
      <c r="Y125" s="40" t="str">
        <f>IFERROR(#REF!/GAMSCopen!X125,"")</f>
        <v/>
      </c>
      <c r="Z125" s="40" t="str">
        <f>IFERROR(#REF!/GAMSCopen!Y125,"")</f>
        <v/>
      </c>
      <c r="AA125" s="40" t="str">
        <f>IFERROR(#REF!/GAMSCopen!Z125,"")</f>
        <v/>
      </c>
      <c r="AB125" s="40" t="str">
        <f>IFERROR(#REF!/GAMSCopen!AA125,"")</f>
        <v/>
      </c>
      <c r="AC125" s="40" t="str">
        <f>IFERROR(#REF!/GAMSCopen!AB125,"")</f>
        <v/>
      </c>
      <c r="AD125" s="40" t="str">
        <f>IFERROR(#REF!/GAMSCopen!AC125,"")</f>
        <v/>
      </c>
      <c r="AE125" s="40" t="str">
        <f>IFERROR(#REF!/GAMSCopen!AD125,"")</f>
        <v/>
      </c>
      <c r="AF125" s="40" t="str">
        <f>IFERROR(#REF!/GAMSCopen!AE125,"")</f>
        <v/>
      </c>
      <c r="AG125" s="40" t="str">
        <f>IFERROR(#REF!/GAMSCopen!AF125,"")</f>
        <v/>
      </c>
      <c r="AH125" s="40" t="str">
        <f>IFERROR(#REF!/GAMSCopen!AG125,"")</f>
        <v/>
      </c>
      <c r="AI125" s="40" t="str">
        <f>IFERROR(#REF!/GAMSCopen!AH125,"")</f>
        <v/>
      </c>
      <c r="AJ125" s="40" t="str">
        <f>IFERROR(#REF!/GAMSCopen!AI125,"")</f>
        <v/>
      </c>
      <c r="AK125" s="40" t="str">
        <f>IFERROR(#REF!/GAMSCopen!AJ125,"")</f>
        <v/>
      </c>
      <c r="AL125" s="40" t="str">
        <f>IFERROR(#REF!/GAMSCopen!AK125,"")</f>
        <v/>
      </c>
      <c r="AM125" s="40" t="str">
        <f>IFERROR(#REF!/GAMSCopen!AL125,"")</f>
        <v/>
      </c>
      <c r="AN125" s="40" t="str">
        <f>IFERROR(#REF!/GAMSCopen!AM125,"")</f>
        <v/>
      </c>
      <c r="AO125" s="40" t="str">
        <f>IFERROR(#REF!/GAMSCopen!AN125,"")</f>
        <v/>
      </c>
      <c r="AP125" s="40" t="str">
        <f>IFERROR(#REF!/GAMSCopen!AO125,"")</f>
        <v/>
      </c>
      <c r="AQ125" s="40" t="str">
        <f>IFERROR(#REF!/GAMSCopen!AP125,"")</f>
        <v/>
      </c>
      <c r="AR125" s="40" t="str">
        <f>IFERROR(#REF!/GAMSCopen!AQ125,"")</f>
        <v/>
      </c>
      <c r="AS125" s="40" t="str">
        <f>IFERROR(#REF!/GAMSCopen!AR125,"")</f>
        <v/>
      </c>
      <c r="AT125" s="40" t="str">
        <f>IFERROR(#REF!/GAMSCopen!AS125,"")</f>
        <v/>
      </c>
      <c r="AU125" s="40" t="str">
        <f>IFERROR(#REF!/GAMSCopen!AT125,"")</f>
        <v/>
      </c>
      <c r="AV125" s="40" t="str">
        <f>IFERROR(#REF!/GAMSCopen!AU125,"")</f>
        <v/>
      </c>
      <c r="AW125" s="40" t="str">
        <f>IFERROR(#REF!/GAMSCopen!AV125,"")</f>
        <v/>
      </c>
      <c r="AX125" s="40" t="str">
        <f>IFERROR(#REF!/GAMSCopen!AW125,"")</f>
        <v/>
      </c>
      <c r="AY125" s="40" t="str">
        <f>IFERROR(#REF!/GAMSCopen!AX125,"")</f>
        <v/>
      </c>
      <c r="AZ125" s="40" t="str">
        <f>IFERROR(#REF!/GAMSCopen!AY125,"")</f>
        <v/>
      </c>
      <c r="BA125" s="40" t="str">
        <f>IFERROR(#REF!/GAMSCopen!AZ125,"")</f>
        <v/>
      </c>
      <c r="BB125" s="40" t="str">
        <f>IFERROR(#REF!/GAMSCopen!BA125,"")</f>
        <v/>
      </c>
      <c r="BC125" s="40" t="str">
        <f>IFERROR(#REF!/GAMSCopen!BB125,"")</f>
        <v/>
      </c>
      <c r="BD125" s="40" t="str">
        <f>IFERROR(#REF!/GAMSCopen!BC125,"")</f>
        <v/>
      </c>
      <c r="BE125" s="40" t="str">
        <f>IFERROR(#REF!/GAMSCopen!BD125,"")</f>
        <v/>
      </c>
      <c r="BF125" s="40" t="str">
        <f>IFERROR(#REF!/GAMSCopen!BE125,"")</f>
        <v/>
      </c>
      <c r="BG125" s="40" t="str">
        <f>IFERROR(#REF!/GAMSCopen!BF125,"")</f>
        <v/>
      </c>
      <c r="BH125" s="40" t="str">
        <f>IFERROR(#REF!/GAMSCopen!BG125,"")</f>
        <v/>
      </c>
      <c r="BI125" s="40" t="str">
        <f>IFERROR(#REF!/GAMSCopen!BH125,"")</f>
        <v/>
      </c>
      <c r="BJ125" s="40" t="str">
        <f>IFERROR(#REF!/GAMSCopen!BI125,"")</f>
        <v/>
      </c>
    </row>
    <row r="126" spans="1:62" x14ac:dyDescent="0.15">
      <c r="A126" t="e">
        <f>#REF!</f>
        <v>#REF!</v>
      </c>
      <c r="B126" t="str">
        <f>GAMSbase!A126</f>
        <v>Consumption Per Capita (thousand USD per year)</v>
      </c>
      <c r="C126" s="40" t="str">
        <f>IFERROR(#REF!/GAMSCopen!B126,"")</f>
        <v/>
      </c>
      <c r="D126" s="40" t="str">
        <f>IFERROR(#REF!/GAMSCopen!C126,"")</f>
        <v/>
      </c>
      <c r="E126" s="40" t="str">
        <f>IFERROR(#REF!/GAMSCopen!D126,"")</f>
        <v/>
      </c>
      <c r="F126" s="40" t="str">
        <f>IFERROR(#REF!/GAMSCopen!E126,"")</f>
        <v/>
      </c>
      <c r="G126" s="40" t="str">
        <f>IFERROR(#REF!/GAMSCopen!F126,"")</f>
        <v/>
      </c>
      <c r="H126" s="40" t="str">
        <f>IFERROR(#REF!/GAMSCopen!G126,"")</f>
        <v/>
      </c>
      <c r="I126" s="40" t="str">
        <f>IFERROR(#REF!/GAMSCopen!H126,"")</f>
        <v/>
      </c>
      <c r="J126" s="40" t="str">
        <f>IFERROR(#REF!/GAMSCopen!I126,"")</f>
        <v/>
      </c>
      <c r="K126" s="40" t="str">
        <f>IFERROR(#REF!/GAMSCopen!J126,"")</f>
        <v/>
      </c>
      <c r="L126" s="40" t="str">
        <f>IFERROR(#REF!/GAMSCopen!K126,"")</f>
        <v/>
      </c>
      <c r="M126" s="40" t="str">
        <f>IFERROR(#REF!/GAMSCopen!L126,"")</f>
        <v/>
      </c>
      <c r="N126" s="40" t="str">
        <f>IFERROR(#REF!/GAMSCopen!M126,"")</f>
        <v/>
      </c>
      <c r="O126" s="40" t="str">
        <f>IFERROR(#REF!/GAMSCopen!N126,"")</f>
        <v/>
      </c>
      <c r="P126" s="40" t="str">
        <f>IFERROR(#REF!/GAMSCopen!O126,"")</f>
        <v/>
      </c>
      <c r="Q126" s="40" t="str">
        <f>IFERROR(#REF!/GAMSCopen!P126,"")</f>
        <v/>
      </c>
      <c r="R126" s="40" t="str">
        <f>IFERROR(#REF!/GAMSCopen!Q126,"")</f>
        <v/>
      </c>
      <c r="S126" s="40" t="str">
        <f>IFERROR(#REF!/GAMSCopen!R126,"")</f>
        <v/>
      </c>
      <c r="T126" s="40" t="str">
        <f>IFERROR(#REF!/GAMSCopen!S126,"")</f>
        <v/>
      </c>
      <c r="U126" s="40" t="str">
        <f>IFERROR(#REF!/GAMSCopen!T126,"")</f>
        <v/>
      </c>
      <c r="V126" s="40" t="str">
        <f>IFERROR(#REF!/GAMSCopen!U126,"")</f>
        <v/>
      </c>
      <c r="W126" s="40" t="str">
        <f>IFERROR(#REF!/GAMSCopen!V126,"")</f>
        <v/>
      </c>
      <c r="X126" s="40" t="str">
        <f>IFERROR(#REF!/GAMSCopen!W126,"")</f>
        <v/>
      </c>
      <c r="Y126" s="40" t="str">
        <f>IFERROR(#REF!/GAMSCopen!X126,"")</f>
        <v/>
      </c>
      <c r="Z126" s="40" t="str">
        <f>IFERROR(#REF!/GAMSCopen!Y126,"")</f>
        <v/>
      </c>
      <c r="AA126" s="40" t="str">
        <f>IFERROR(#REF!/GAMSCopen!Z126,"")</f>
        <v/>
      </c>
      <c r="AB126" s="40" t="str">
        <f>IFERROR(#REF!/GAMSCopen!AA126,"")</f>
        <v/>
      </c>
      <c r="AC126" s="40" t="str">
        <f>IFERROR(#REF!/GAMSCopen!AB126,"")</f>
        <v/>
      </c>
      <c r="AD126" s="40" t="str">
        <f>IFERROR(#REF!/GAMSCopen!AC126,"")</f>
        <v/>
      </c>
      <c r="AE126" s="40" t="str">
        <f>IFERROR(#REF!/GAMSCopen!AD126,"")</f>
        <v/>
      </c>
      <c r="AF126" s="40" t="str">
        <f>IFERROR(#REF!/GAMSCopen!AE126,"")</f>
        <v/>
      </c>
      <c r="AG126" s="40" t="str">
        <f>IFERROR(#REF!/GAMSCopen!AF126,"")</f>
        <v/>
      </c>
      <c r="AH126" s="40" t="str">
        <f>IFERROR(#REF!/GAMSCopen!AG126,"")</f>
        <v/>
      </c>
      <c r="AI126" s="40" t="str">
        <f>IFERROR(#REF!/GAMSCopen!AH126,"")</f>
        <v/>
      </c>
      <c r="AJ126" s="40" t="str">
        <f>IFERROR(#REF!/GAMSCopen!AI126,"")</f>
        <v/>
      </c>
      <c r="AK126" s="40" t="str">
        <f>IFERROR(#REF!/GAMSCopen!AJ126,"")</f>
        <v/>
      </c>
      <c r="AL126" s="40" t="str">
        <f>IFERROR(#REF!/GAMSCopen!AK126,"")</f>
        <v/>
      </c>
      <c r="AM126" s="40" t="str">
        <f>IFERROR(#REF!/GAMSCopen!AL126,"")</f>
        <v/>
      </c>
      <c r="AN126" s="40" t="str">
        <f>IFERROR(#REF!/GAMSCopen!AM126,"")</f>
        <v/>
      </c>
      <c r="AO126" s="40" t="str">
        <f>IFERROR(#REF!/GAMSCopen!AN126,"")</f>
        <v/>
      </c>
      <c r="AP126" s="40" t="str">
        <f>IFERROR(#REF!/GAMSCopen!AO126,"")</f>
        <v/>
      </c>
      <c r="AQ126" s="40" t="str">
        <f>IFERROR(#REF!/GAMSCopen!AP126,"")</f>
        <v/>
      </c>
      <c r="AR126" s="40" t="str">
        <f>IFERROR(#REF!/GAMSCopen!AQ126,"")</f>
        <v/>
      </c>
      <c r="AS126" s="40" t="str">
        <f>IFERROR(#REF!/GAMSCopen!AR126,"")</f>
        <v/>
      </c>
      <c r="AT126" s="40" t="str">
        <f>IFERROR(#REF!/GAMSCopen!AS126,"")</f>
        <v/>
      </c>
      <c r="AU126" s="40" t="str">
        <f>IFERROR(#REF!/GAMSCopen!AT126,"")</f>
        <v/>
      </c>
      <c r="AV126" s="40" t="str">
        <f>IFERROR(#REF!/GAMSCopen!AU126,"")</f>
        <v/>
      </c>
      <c r="AW126" s="40" t="str">
        <f>IFERROR(#REF!/GAMSCopen!AV126,"")</f>
        <v/>
      </c>
      <c r="AX126" s="40" t="str">
        <f>IFERROR(#REF!/GAMSCopen!AW126,"")</f>
        <v/>
      </c>
      <c r="AY126" s="40" t="str">
        <f>IFERROR(#REF!/GAMSCopen!AX126,"")</f>
        <v/>
      </c>
      <c r="AZ126" s="40" t="str">
        <f>IFERROR(#REF!/GAMSCopen!AY126,"")</f>
        <v/>
      </c>
      <c r="BA126" s="40" t="str">
        <f>IFERROR(#REF!/GAMSCopen!AZ126,"")</f>
        <v/>
      </c>
      <c r="BB126" s="40" t="str">
        <f>IFERROR(#REF!/GAMSCopen!BA126,"")</f>
        <v/>
      </c>
      <c r="BC126" s="40" t="str">
        <f>IFERROR(#REF!/GAMSCopen!BB126,"")</f>
        <v/>
      </c>
      <c r="BD126" s="40" t="str">
        <f>IFERROR(#REF!/GAMSCopen!BC126,"")</f>
        <v/>
      </c>
      <c r="BE126" s="40" t="str">
        <f>IFERROR(#REF!/GAMSCopen!BD126,"")</f>
        <v/>
      </c>
      <c r="BF126" s="40" t="str">
        <f>IFERROR(#REF!/GAMSCopen!BE126,"")</f>
        <v/>
      </c>
      <c r="BG126" s="40" t="str">
        <f>IFERROR(#REF!/GAMSCopen!BF126,"")</f>
        <v/>
      </c>
      <c r="BH126" s="40" t="str">
        <f>IFERROR(#REF!/GAMSCopen!BG126,"")</f>
        <v/>
      </c>
      <c r="BI126" s="40" t="str">
        <f>IFERROR(#REF!/GAMSCopen!BH126,"")</f>
        <v/>
      </c>
      <c r="BJ126" s="40" t="str">
        <f>IFERROR(#REF!/GAMSCopen!BI126,"")</f>
        <v/>
      </c>
    </row>
    <row r="127" spans="1:62" x14ac:dyDescent="0.15">
      <c r="A127" t="e">
        <f>#REF!</f>
        <v>#REF!</v>
      </c>
      <c r="B127" t="str">
        <f>GAMSbase!A127</f>
        <v>Utility of Per Capita Consumption</v>
      </c>
      <c r="C127" s="40" t="str">
        <f>IFERROR(#REF!/GAMSCopen!B127,"")</f>
        <v/>
      </c>
      <c r="D127" s="40" t="str">
        <f>IFERROR(#REF!/GAMSCopen!C127,"")</f>
        <v/>
      </c>
      <c r="E127" s="40" t="str">
        <f>IFERROR(#REF!/GAMSCopen!D127,"")</f>
        <v/>
      </c>
      <c r="F127" s="40" t="str">
        <f>IFERROR(#REF!/GAMSCopen!E127,"")</f>
        <v/>
      </c>
      <c r="G127" s="40" t="str">
        <f>IFERROR(#REF!/GAMSCopen!F127,"")</f>
        <v/>
      </c>
      <c r="H127" s="40" t="str">
        <f>IFERROR(#REF!/GAMSCopen!G127,"")</f>
        <v/>
      </c>
      <c r="I127" s="40" t="str">
        <f>IFERROR(#REF!/GAMSCopen!H127,"")</f>
        <v/>
      </c>
      <c r="J127" s="40" t="str">
        <f>IFERROR(#REF!/GAMSCopen!I127,"")</f>
        <v/>
      </c>
      <c r="K127" s="40" t="str">
        <f>IFERROR(#REF!/GAMSCopen!J127,"")</f>
        <v/>
      </c>
      <c r="L127" s="40" t="str">
        <f>IFERROR(#REF!/GAMSCopen!K127,"")</f>
        <v/>
      </c>
      <c r="M127" s="40" t="str">
        <f>IFERROR(#REF!/GAMSCopen!L127,"")</f>
        <v/>
      </c>
      <c r="N127" s="40" t="str">
        <f>IFERROR(#REF!/GAMSCopen!M127,"")</f>
        <v/>
      </c>
      <c r="O127" s="40" t="str">
        <f>IFERROR(#REF!/GAMSCopen!N127,"")</f>
        <v/>
      </c>
      <c r="P127" s="40" t="str">
        <f>IFERROR(#REF!/GAMSCopen!O127,"")</f>
        <v/>
      </c>
      <c r="Q127" s="40" t="str">
        <f>IFERROR(#REF!/GAMSCopen!P127,"")</f>
        <v/>
      </c>
      <c r="R127" s="40" t="str">
        <f>IFERROR(#REF!/GAMSCopen!Q127,"")</f>
        <v/>
      </c>
      <c r="S127" s="40" t="str">
        <f>IFERROR(#REF!/GAMSCopen!R127,"")</f>
        <v/>
      </c>
      <c r="T127" s="40" t="str">
        <f>IFERROR(#REF!/GAMSCopen!S127,"")</f>
        <v/>
      </c>
      <c r="U127" s="40" t="str">
        <f>IFERROR(#REF!/GAMSCopen!T127,"")</f>
        <v/>
      </c>
      <c r="V127" s="40" t="str">
        <f>IFERROR(#REF!/GAMSCopen!U127,"")</f>
        <v/>
      </c>
      <c r="W127" s="40" t="str">
        <f>IFERROR(#REF!/GAMSCopen!V127,"")</f>
        <v/>
      </c>
      <c r="X127" s="40" t="str">
        <f>IFERROR(#REF!/GAMSCopen!W127,"")</f>
        <v/>
      </c>
      <c r="Y127" s="40" t="str">
        <f>IFERROR(#REF!/GAMSCopen!X127,"")</f>
        <v/>
      </c>
      <c r="Z127" s="40" t="str">
        <f>IFERROR(#REF!/GAMSCopen!Y127,"")</f>
        <v/>
      </c>
      <c r="AA127" s="40" t="str">
        <f>IFERROR(#REF!/GAMSCopen!Z127,"")</f>
        <v/>
      </c>
      <c r="AB127" s="40" t="str">
        <f>IFERROR(#REF!/GAMSCopen!AA127,"")</f>
        <v/>
      </c>
      <c r="AC127" s="40" t="str">
        <f>IFERROR(#REF!/GAMSCopen!AB127,"")</f>
        <v/>
      </c>
      <c r="AD127" s="40" t="str">
        <f>IFERROR(#REF!/GAMSCopen!AC127,"")</f>
        <v/>
      </c>
      <c r="AE127" s="40" t="str">
        <f>IFERROR(#REF!/GAMSCopen!AD127,"")</f>
        <v/>
      </c>
      <c r="AF127" s="40" t="str">
        <f>IFERROR(#REF!/GAMSCopen!AE127,"")</f>
        <v/>
      </c>
      <c r="AG127" s="40" t="str">
        <f>IFERROR(#REF!/GAMSCopen!AF127,"")</f>
        <v/>
      </c>
      <c r="AH127" s="40" t="str">
        <f>IFERROR(#REF!/GAMSCopen!AG127,"")</f>
        <v/>
      </c>
      <c r="AI127" s="40" t="str">
        <f>IFERROR(#REF!/GAMSCopen!AH127,"")</f>
        <v/>
      </c>
      <c r="AJ127" s="40" t="str">
        <f>IFERROR(#REF!/GAMSCopen!AI127,"")</f>
        <v/>
      </c>
      <c r="AK127" s="40" t="str">
        <f>IFERROR(#REF!/GAMSCopen!AJ127,"")</f>
        <v/>
      </c>
      <c r="AL127" s="40" t="str">
        <f>IFERROR(#REF!/GAMSCopen!AK127,"")</f>
        <v/>
      </c>
      <c r="AM127" s="40" t="str">
        <f>IFERROR(#REF!/GAMSCopen!AL127,"")</f>
        <v/>
      </c>
      <c r="AN127" s="40" t="str">
        <f>IFERROR(#REF!/GAMSCopen!AM127,"")</f>
        <v/>
      </c>
      <c r="AO127" s="40" t="str">
        <f>IFERROR(#REF!/GAMSCopen!AN127,"")</f>
        <v/>
      </c>
      <c r="AP127" s="40" t="str">
        <f>IFERROR(#REF!/GAMSCopen!AO127,"")</f>
        <v/>
      </c>
      <c r="AQ127" s="40" t="str">
        <f>IFERROR(#REF!/GAMSCopen!AP127,"")</f>
        <v/>
      </c>
      <c r="AR127" s="40" t="str">
        <f>IFERROR(#REF!/GAMSCopen!AQ127,"")</f>
        <v/>
      </c>
      <c r="AS127" s="40" t="str">
        <f>IFERROR(#REF!/GAMSCopen!AR127,"")</f>
        <v/>
      </c>
      <c r="AT127" s="40" t="str">
        <f>IFERROR(#REF!/GAMSCopen!AS127,"")</f>
        <v/>
      </c>
      <c r="AU127" s="40" t="str">
        <f>IFERROR(#REF!/GAMSCopen!AT127,"")</f>
        <v/>
      </c>
      <c r="AV127" s="40" t="str">
        <f>IFERROR(#REF!/GAMSCopen!AU127,"")</f>
        <v/>
      </c>
      <c r="AW127" s="40" t="str">
        <f>IFERROR(#REF!/GAMSCopen!AV127,"")</f>
        <v/>
      </c>
      <c r="AX127" s="40" t="str">
        <f>IFERROR(#REF!/GAMSCopen!AW127,"")</f>
        <v/>
      </c>
      <c r="AY127" s="40" t="str">
        <f>IFERROR(#REF!/GAMSCopen!AX127,"")</f>
        <v/>
      </c>
      <c r="AZ127" s="40" t="str">
        <f>IFERROR(#REF!/GAMSCopen!AY127,"")</f>
        <v/>
      </c>
      <c r="BA127" s="40" t="str">
        <f>IFERROR(#REF!/GAMSCopen!AZ127,"")</f>
        <v/>
      </c>
      <c r="BB127" s="40" t="str">
        <f>IFERROR(#REF!/GAMSCopen!BA127,"")</f>
        <v/>
      </c>
      <c r="BC127" s="40" t="str">
        <f>IFERROR(#REF!/GAMSCopen!BB127,"")</f>
        <v/>
      </c>
      <c r="BD127" s="40" t="str">
        <f>IFERROR(#REF!/GAMSCopen!BC127,"")</f>
        <v/>
      </c>
      <c r="BE127" s="40" t="str">
        <f>IFERROR(#REF!/GAMSCopen!BD127,"")</f>
        <v/>
      </c>
      <c r="BF127" s="40" t="str">
        <f>IFERROR(#REF!/GAMSCopen!BE127,"")</f>
        <v/>
      </c>
      <c r="BG127" s="40" t="str">
        <f>IFERROR(#REF!/GAMSCopen!BF127,"")</f>
        <v/>
      </c>
      <c r="BH127" s="40" t="str">
        <f>IFERROR(#REF!/GAMSCopen!BG127,"")</f>
        <v/>
      </c>
      <c r="BI127" s="40" t="str">
        <f>IFERROR(#REF!/GAMSCopen!BH127,"")</f>
        <v/>
      </c>
      <c r="BJ127" s="40" t="str">
        <f>IFERROR(#REF!/GAMSCopen!BI127,"")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A129" t="e">
        <f>#REF!</f>
        <v>#REF!</v>
      </c>
      <c r="B129" t="str">
        <f>GAMSbase!A129</f>
        <v>Total Discounted Utility (trillions 2000USD)</v>
      </c>
      <c r="C129" s="40" t="str">
        <f>IFERROR(#REF!/GAMSCopen!B129,"")</f>
        <v/>
      </c>
      <c r="D129" s="40" t="str">
        <f>IFERROR(#REF!/GAMSCopen!C129,"")</f>
        <v/>
      </c>
      <c r="E129" s="40" t="str">
        <f>IFERROR(#REF!/GAMSCopen!D129,"")</f>
        <v/>
      </c>
      <c r="F129" s="40" t="str">
        <f>IFERROR(#REF!/GAMSCopen!E129,"")</f>
        <v/>
      </c>
      <c r="G129" s="40" t="str">
        <f>IFERROR(#REF!/GAMSCopen!F129,"")</f>
        <v/>
      </c>
      <c r="H129" s="40" t="str">
        <f>IFERROR(#REF!/GAMSCopen!G129,"")</f>
        <v/>
      </c>
      <c r="I129" s="40" t="str">
        <f>IFERROR(#REF!/GAMSCopen!H129,"")</f>
        <v/>
      </c>
      <c r="J129" s="40" t="str">
        <f>IFERROR(#REF!/GAMSCopen!I129,"")</f>
        <v/>
      </c>
      <c r="K129" s="40" t="str">
        <f>IFERROR(#REF!/GAMSCopen!J129,"")</f>
        <v/>
      </c>
      <c r="L129" s="40" t="str">
        <f>IFERROR(#REF!/GAMSCopen!K129,"")</f>
        <v/>
      </c>
      <c r="M129" s="40" t="str">
        <f>IFERROR(#REF!/GAMSCopen!L129,"")</f>
        <v/>
      </c>
      <c r="N129" s="40" t="str">
        <f>IFERROR(#REF!/GAMSCopen!M129,"")</f>
        <v/>
      </c>
      <c r="O129" s="40" t="str">
        <f>IFERROR(#REF!/GAMSCopen!N129,"")</f>
        <v/>
      </c>
      <c r="P129" s="40" t="str">
        <f>IFERROR(#REF!/GAMSCopen!O129,"")</f>
        <v/>
      </c>
      <c r="Q129" s="40" t="str">
        <f>IFERROR(#REF!/GAMSCopen!P129,"")</f>
        <v/>
      </c>
      <c r="R129" s="40" t="str">
        <f>IFERROR(#REF!/GAMSCopen!Q129,"")</f>
        <v/>
      </c>
      <c r="S129" s="40" t="str">
        <f>IFERROR(#REF!/GAMSCopen!R129,"")</f>
        <v/>
      </c>
      <c r="T129" s="40" t="str">
        <f>IFERROR(#REF!/GAMSCopen!S129,"")</f>
        <v/>
      </c>
      <c r="U129" s="40" t="str">
        <f>IFERROR(#REF!/GAMSCopen!T129,"")</f>
        <v/>
      </c>
      <c r="V129" s="40" t="str">
        <f>IFERROR(#REF!/GAMSCopen!U129,"")</f>
        <v/>
      </c>
      <c r="W129" s="40" t="str">
        <f>IFERROR(#REF!/GAMSCopen!V129,"")</f>
        <v/>
      </c>
      <c r="X129" s="40" t="str">
        <f>IFERROR(#REF!/GAMSCopen!W129,"")</f>
        <v/>
      </c>
      <c r="Y129" s="40" t="str">
        <f>IFERROR(#REF!/GAMSCopen!X129,"")</f>
        <v/>
      </c>
      <c r="Z129" s="40" t="str">
        <f>IFERROR(#REF!/GAMSCopen!Y129,"")</f>
        <v/>
      </c>
      <c r="AA129" s="40" t="str">
        <f>IFERROR(#REF!/GAMSCopen!Z129,"")</f>
        <v/>
      </c>
      <c r="AB129" s="40" t="str">
        <f>IFERROR(#REF!/GAMSCopen!AA129,"")</f>
        <v/>
      </c>
      <c r="AC129" s="40" t="str">
        <f>IFERROR(#REF!/GAMSCopen!AB129,"")</f>
        <v/>
      </c>
      <c r="AD129" s="40" t="str">
        <f>IFERROR(#REF!/GAMSCopen!AC129,"")</f>
        <v/>
      </c>
      <c r="AE129" s="40" t="str">
        <f>IFERROR(#REF!/GAMSCopen!AD129,"")</f>
        <v/>
      </c>
      <c r="AF129" s="40" t="str">
        <f>IFERROR(#REF!/GAMSCopen!AE129,"")</f>
        <v/>
      </c>
      <c r="AG129" s="40" t="str">
        <f>IFERROR(#REF!/GAMSCopen!AF129,"")</f>
        <v/>
      </c>
      <c r="AH129" s="40" t="str">
        <f>IFERROR(#REF!/GAMSCopen!AG129,"")</f>
        <v/>
      </c>
      <c r="AI129" s="40" t="str">
        <f>IFERROR(#REF!/GAMSCopen!AH129,"")</f>
        <v/>
      </c>
      <c r="AJ129" s="40" t="str">
        <f>IFERROR(#REF!/GAMSCopen!AI129,"")</f>
        <v/>
      </c>
      <c r="AK129" s="40" t="str">
        <f>IFERROR(#REF!/GAMSCopen!AJ129,"")</f>
        <v/>
      </c>
      <c r="AL129" s="40" t="str">
        <f>IFERROR(#REF!/GAMSCopen!AK129,"")</f>
        <v/>
      </c>
      <c r="AM129" s="40" t="str">
        <f>IFERROR(#REF!/GAMSCopen!AL129,"")</f>
        <v/>
      </c>
      <c r="AN129" s="40" t="str">
        <f>IFERROR(#REF!/GAMSCopen!AM129,"")</f>
        <v/>
      </c>
      <c r="AO129" s="40" t="str">
        <f>IFERROR(#REF!/GAMSCopen!AN129,"")</f>
        <v/>
      </c>
      <c r="AP129" s="40" t="str">
        <f>IFERROR(#REF!/GAMSCopen!AO129,"")</f>
        <v/>
      </c>
      <c r="AQ129" s="40" t="str">
        <f>IFERROR(#REF!/GAMSCopen!AP129,"")</f>
        <v/>
      </c>
      <c r="AR129" s="40" t="str">
        <f>IFERROR(#REF!/GAMSCopen!AQ129,"")</f>
        <v/>
      </c>
      <c r="AS129" s="40" t="str">
        <f>IFERROR(#REF!/GAMSCopen!AR129,"")</f>
        <v/>
      </c>
      <c r="AT129" s="40" t="str">
        <f>IFERROR(#REF!/GAMSCopen!AS129,"")</f>
        <v/>
      </c>
      <c r="AU129" s="40" t="str">
        <f>IFERROR(#REF!/GAMSCopen!AT129,"")</f>
        <v/>
      </c>
      <c r="AV129" s="40" t="str">
        <f>IFERROR(#REF!/GAMSCopen!AU129,"")</f>
        <v/>
      </c>
      <c r="AW129" s="40" t="str">
        <f>IFERROR(#REF!/GAMSCopen!AV129,"")</f>
        <v/>
      </c>
      <c r="AX129" s="40" t="str">
        <f>IFERROR(#REF!/GAMSCopen!AW129,"")</f>
        <v/>
      </c>
      <c r="AY129" s="40" t="str">
        <f>IFERROR(#REF!/GAMSCopen!AX129,"")</f>
        <v/>
      </c>
      <c r="AZ129" s="40" t="str">
        <f>IFERROR(#REF!/GAMSCopen!AY129,"")</f>
        <v/>
      </c>
      <c r="BA129" s="40" t="str">
        <f>IFERROR(#REF!/GAMSCopen!AZ129,"")</f>
        <v/>
      </c>
      <c r="BB129" s="40" t="str">
        <f>IFERROR(#REF!/GAMSCopen!BA129,"")</f>
        <v/>
      </c>
      <c r="BC129" s="40" t="str">
        <f>IFERROR(#REF!/GAMSCopen!BB129,"")</f>
        <v/>
      </c>
      <c r="BD129" s="40" t="str">
        <f>IFERROR(#REF!/GAMSCopen!BC129,"")</f>
        <v/>
      </c>
      <c r="BE129" s="40" t="str">
        <f>IFERROR(#REF!/GAMSCopen!BD129,"")</f>
        <v/>
      </c>
      <c r="BF129" s="40" t="str">
        <f>IFERROR(#REF!/GAMSCopen!BE129,"")</f>
        <v/>
      </c>
      <c r="BG129" s="40" t="str">
        <f>IFERROR(#REF!/GAMSCopen!BF129,"")</f>
        <v/>
      </c>
      <c r="BH129" s="40" t="str">
        <f>IFERROR(#REF!/GAMSCopen!BG129,"")</f>
        <v/>
      </c>
      <c r="BI129" s="40" t="str">
        <f>IFERROR(#REF!/GAMSCopen!BH129,"")</f>
        <v/>
      </c>
      <c r="BJ129" s="40" t="str">
        <f>IFERROR(#REF!/GAMSCopen!BI129,"")</f>
        <v/>
      </c>
    </row>
    <row r="130" spans="1:62" x14ac:dyDescent="0.15">
      <c r="A130" t="e">
        <f>#REF!</f>
        <v>#REF!</v>
      </c>
      <c r="B130" t="str">
        <f>GAMSbase!A130</f>
        <v>** CONTROL VARIABLES</v>
      </c>
      <c r="C130" s="40" t="str">
        <f>IFERROR(#REF!/GAMSCopen!B130,"")</f>
        <v/>
      </c>
      <c r="D130" s="40" t="str">
        <f>IFERROR(#REF!/GAMSCopen!C130,"")</f>
        <v/>
      </c>
      <c r="E130" s="40" t="str">
        <f>IFERROR(#REF!/GAMSCopen!D130,"")</f>
        <v/>
      </c>
      <c r="F130" s="40" t="str">
        <f>IFERROR(#REF!/GAMSCopen!E130,"")</f>
        <v/>
      </c>
      <c r="G130" s="40" t="str">
        <f>IFERROR(#REF!/GAMSCopen!F130,"")</f>
        <v/>
      </c>
      <c r="H130" s="40" t="str">
        <f>IFERROR(#REF!/GAMSCopen!G130,"")</f>
        <v/>
      </c>
      <c r="I130" s="40" t="str">
        <f>IFERROR(#REF!/GAMSCopen!H130,"")</f>
        <v/>
      </c>
      <c r="J130" s="40" t="str">
        <f>IFERROR(#REF!/GAMSCopen!I130,"")</f>
        <v/>
      </c>
      <c r="K130" s="40" t="str">
        <f>IFERROR(#REF!/GAMSCopen!J130,"")</f>
        <v/>
      </c>
      <c r="L130" s="40" t="str">
        <f>IFERROR(#REF!/GAMSCopen!K130,"")</f>
        <v/>
      </c>
      <c r="M130" s="40" t="str">
        <f>IFERROR(#REF!/GAMSCopen!L130,"")</f>
        <v/>
      </c>
      <c r="N130" s="40" t="str">
        <f>IFERROR(#REF!/GAMSCopen!M130,"")</f>
        <v/>
      </c>
      <c r="O130" s="40" t="str">
        <f>IFERROR(#REF!/GAMSCopen!N130,"")</f>
        <v/>
      </c>
      <c r="P130" s="40" t="str">
        <f>IFERROR(#REF!/GAMSCopen!O130,"")</f>
        <v/>
      </c>
      <c r="Q130" s="40" t="str">
        <f>IFERROR(#REF!/GAMSCopen!P130,"")</f>
        <v/>
      </c>
      <c r="R130" s="40" t="str">
        <f>IFERROR(#REF!/GAMSCopen!Q130,"")</f>
        <v/>
      </c>
      <c r="S130" s="40" t="str">
        <f>IFERROR(#REF!/GAMSCopen!R130,"")</f>
        <v/>
      </c>
      <c r="T130" s="40" t="str">
        <f>IFERROR(#REF!/GAMSCopen!S130,"")</f>
        <v/>
      </c>
      <c r="U130" s="40" t="str">
        <f>IFERROR(#REF!/GAMSCopen!T130,"")</f>
        <v/>
      </c>
      <c r="V130" s="40" t="str">
        <f>IFERROR(#REF!/GAMSCopen!U130,"")</f>
        <v/>
      </c>
      <c r="W130" s="40" t="str">
        <f>IFERROR(#REF!/GAMSCopen!V130,"")</f>
        <v/>
      </c>
      <c r="X130" s="40" t="str">
        <f>IFERROR(#REF!/GAMSCopen!W130,"")</f>
        <v/>
      </c>
      <c r="Y130" s="40" t="str">
        <f>IFERROR(#REF!/GAMSCopen!X130,"")</f>
        <v/>
      </c>
      <c r="Z130" s="40" t="str">
        <f>IFERROR(#REF!/GAMSCopen!Y130,"")</f>
        <v/>
      </c>
      <c r="AA130" s="40" t="str">
        <f>IFERROR(#REF!/GAMSCopen!Z130,"")</f>
        <v/>
      </c>
      <c r="AB130" s="40" t="str">
        <f>IFERROR(#REF!/GAMSCopen!AA130,"")</f>
        <v/>
      </c>
      <c r="AC130" s="40" t="str">
        <f>IFERROR(#REF!/GAMSCopen!AB130,"")</f>
        <v/>
      </c>
      <c r="AD130" s="40" t="str">
        <f>IFERROR(#REF!/GAMSCopen!AC130,"")</f>
        <v/>
      </c>
      <c r="AE130" s="40" t="str">
        <f>IFERROR(#REF!/GAMSCopen!AD130,"")</f>
        <v/>
      </c>
      <c r="AF130" s="40" t="str">
        <f>IFERROR(#REF!/GAMSCopen!AE130,"")</f>
        <v/>
      </c>
      <c r="AG130" s="40" t="str">
        <f>IFERROR(#REF!/GAMSCopen!AF130,"")</f>
        <v/>
      </c>
      <c r="AH130" s="40" t="str">
        <f>IFERROR(#REF!/GAMSCopen!AG130,"")</f>
        <v/>
      </c>
      <c r="AI130" s="40" t="str">
        <f>IFERROR(#REF!/GAMSCopen!AH130,"")</f>
        <v/>
      </c>
      <c r="AJ130" s="40" t="str">
        <f>IFERROR(#REF!/GAMSCopen!AI130,"")</f>
        <v/>
      </c>
      <c r="AK130" s="40" t="str">
        <f>IFERROR(#REF!/GAMSCopen!AJ130,"")</f>
        <v/>
      </c>
      <c r="AL130" s="40" t="str">
        <f>IFERROR(#REF!/GAMSCopen!AK130,"")</f>
        <v/>
      </c>
      <c r="AM130" s="40" t="str">
        <f>IFERROR(#REF!/GAMSCopen!AL130,"")</f>
        <v/>
      </c>
      <c r="AN130" s="40" t="str">
        <f>IFERROR(#REF!/GAMSCopen!AM130,"")</f>
        <v/>
      </c>
      <c r="AO130" s="40" t="str">
        <f>IFERROR(#REF!/GAMSCopen!AN130,"")</f>
        <v/>
      </c>
      <c r="AP130" s="40" t="str">
        <f>IFERROR(#REF!/GAMSCopen!AO130,"")</f>
        <v/>
      </c>
      <c r="AQ130" s="40" t="str">
        <f>IFERROR(#REF!/GAMSCopen!AP130,"")</f>
        <v/>
      </c>
      <c r="AR130" s="40" t="str">
        <f>IFERROR(#REF!/GAMSCopen!AQ130,"")</f>
        <v/>
      </c>
      <c r="AS130" s="40" t="str">
        <f>IFERROR(#REF!/GAMSCopen!AR130,"")</f>
        <v/>
      </c>
      <c r="AT130" s="40" t="str">
        <f>IFERROR(#REF!/GAMSCopen!AS130,"")</f>
        <v/>
      </c>
      <c r="AU130" s="40" t="str">
        <f>IFERROR(#REF!/GAMSCopen!AT130,"")</f>
        <v/>
      </c>
      <c r="AV130" s="40" t="str">
        <f>IFERROR(#REF!/GAMSCopen!AU130,"")</f>
        <v/>
      </c>
      <c r="AW130" s="40" t="str">
        <f>IFERROR(#REF!/GAMSCopen!AV130,"")</f>
        <v/>
      </c>
      <c r="AX130" s="40" t="str">
        <f>IFERROR(#REF!/GAMSCopen!AW130,"")</f>
        <v/>
      </c>
      <c r="AY130" s="40" t="str">
        <f>IFERROR(#REF!/GAMSCopen!AX130,"")</f>
        <v/>
      </c>
      <c r="AZ130" s="40" t="str">
        <f>IFERROR(#REF!/GAMSCopen!AY130,"")</f>
        <v/>
      </c>
      <c r="BA130" s="40" t="str">
        <f>IFERROR(#REF!/GAMSCopen!AZ130,"")</f>
        <v/>
      </c>
      <c r="BB130" s="40" t="str">
        <f>IFERROR(#REF!/GAMSCopen!BA130,"")</f>
        <v/>
      </c>
      <c r="BC130" s="40" t="str">
        <f>IFERROR(#REF!/GAMSCopen!BB130,"")</f>
        <v/>
      </c>
      <c r="BD130" s="40" t="str">
        <f>IFERROR(#REF!/GAMSCopen!BC130,"")</f>
        <v/>
      </c>
      <c r="BE130" s="40" t="str">
        <f>IFERROR(#REF!/GAMSCopen!BD130,"")</f>
        <v/>
      </c>
      <c r="BF130" s="40" t="str">
        <f>IFERROR(#REF!/GAMSCopen!BE130,"")</f>
        <v/>
      </c>
      <c r="BG130" s="40" t="str">
        <f>IFERROR(#REF!/GAMSCopen!BF130,"")</f>
        <v/>
      </c>
      <c r="BH130" s="40" t="str">
        <f>IFERROR(#REF!/GAMSCopen!BG130,"")</f>
        <v/>
      </c>
      <c r="BI130" s="40" t="str">
        <f>IFERROR(#REF!/GAMSCopen!BH130,"")</f>
        <v/>
      </c>
      <c r="BJ130" s="40" t="str">
        <f>IFERROR(#REF!/GAMSCopen!BI130,"")</f>
        <v/>
      </c>
    </row>
    <row r="131" spans="1:62" x14ac:dyDescent="0.15">
      <c r="A131" t="e">
        <f>#REF!</f>
        <v>#REF!</v>
      </c>
      <c r="B131" t="str">
        <f>GAMSbase!A131</f>
        <v>Savings Rate (proportion of gross output)</v>
      </c>
      <c r="C131" s="40" t="str">
        <f>IFERROR(#REF!/GAMSCopen!B131,"")</f>
        <v/>
      </c>
      <c r="D131" s="40" t="str">
        <f>IFERROR(#REF!/GAMSCopen!C131,"")</f>
        <v/>
      </c>
      <c r="E131" s="40" t="str">
        <f>IFERROR(#REF!/GAMSCopen!D131,"")</f>
        <v/>
      </c>
      <c r="F131" s="40" t="str">
        <f>IFERROR(#REF!/GAMSCopen!E131,"")</f>
        <v/>
      </c>
      <c r="G131" s="40" t="str">
        <f>IFERROR(#REF!/GAMSCopen!F131,"")</f>
        <v/>
      </c>
      <c r="H131" s="40" t="str">
        <f>IFERROR(#REF!/GAMSCopen!G131,"")</f>
        <v/>
      </c>
      <c r="I131" s="40" t="str">
        <f>IFERROR(#REF!/GAMSCopen!H131,"")</f>
        <v/>
      </c>
      <c r="J131" s="40" t="str">
        <f>IFERROR(#REF!/GAMSCopen!I131,"")</f>
        <v/>
      </c>
      <c r="K131" s="40" t="str">
        <f>IFERROR(#REF!/GAMSCopen!J131,"")</f>
        <v/>
      </c>
      <c r="L131" s="40" t="str">
        <f>IFERROR(#REF!/GAMSCopen!K131,"")</f>
        <v/>
      </c>
      <c r="M131" s="40" t="str">
        <f>IFERROR(#REF!/GAMSCopen!L131,"")</f>
        <v/>
      </c>
      <c r="N131" s="40" t="str">
        <f>IFERROR(#REF!/GAMSCopen!M131,"")</f>
        <v/>
      </c>
      <c r="O131" s="40" t="str">
        <f>IFERROR(#REF!/GAMSCopen!N131,"")</f>
        <v/>
      </c>
      <c r="P131" s="40" t="str">
        <f>IFERROR(#REF!/GAMSCopen!O131,"")</f>
        <v/>
      </c>
      <c r="Q131" s="40" t="str">
        <f>IFERROR(#REF!/GAMSCopen!P131,"")</f>
        <v/>
      </c>
      <c r="R131" s="40" t="str">
        <f>IFERROR(#REF!/GAMSCopen!Q131,"")</f>
        <v/>
      </c>
      <c r="S131" s="40" t="str">
        <f>IFERROR(#REF!/GAMSCopen!R131,"")</f>
        <v/>
      </c>
      <c r="T131" s="40" t="str">
        <f>IFERROR(#REF!/GAMSCopen!S131,"")</f>
        <v/>
      </c>
      <c r="U131" s="40" t="str">
        <f>IFERROR(#REF!/GAMSCopen!T131,"")</f>
        <v/>
      </c>
      <c r="V131" s="40" t="str">
        <f>IFERROR(#REF!/GAMSCopen!U131,"")</f>
        <v/>
      </c>
      <c r="W131" s="40" t="str">
        <f>IFERROR(#REF!/GAMSCopen!V131,"")</f>
        <v/>
      </c>
      <c r="X131" s="40" t="str">
        <f>IFERROR(#REF!/GAMSCopen!W131,"")</f>
        <v/>
      </c>
      <c r="Y131" s="40" t="str">
        <f>IFERROR(#REF!/GAMSCopen!X131,"")</f>
        <v/>
      </c>
      <c r="Z131" s="40" t="str">
        <f>IFERROR(#REF!/GAMSCopen!Y131,"")</f>
        <v/>
      </c>
      <c r="AA131" s="40" t="str">
        <f>IFERROR(#REF!/GAMSCopen!Z131,"")</f>
        <v/>
      </c>
      <c r="AB131" s="40" t="str">
        <f>IFERROR(#REF!/GAMSCopen!AA131,"")</f>
        <v/>
      </c>
      <c r="AC131" s="40" t="str">
        <f>IFERROR(#REF!/GAMSCopen!AB131,"")</f>
        <v/>
      </c>
      <c r="AD131" s="40" t="str">
        <f>IFERROR(#REF!/GAMSCopen!AC131,"")</f>
        <v/>
      </c>
      <c r="AE131" s="40" t="str">
        <f>IFERROR(#REF!/GAMSCopen!AD131,"")</f>
        <v/>
      </c>
      <c r="AF131" s="40" t="str">
        <f>IFERROR(#REF!/GAMSCopen!AE131,"")</f>
        <v/>
      </c>
      <c r="AG131" s="40" t="str">
        <f>IFERROR(#REF!/GAMSCopen!AF131,"")</f>
        <v/>
      </c>
      <c r="AH131" s="40" t="str">
        <f>IFERROR(#REF!/GAMSCopen!AG131,"")</f>
        <v/>
      </c>
      <c r="AI131" s="40" t="str">
        <f>IFERROR(#REF!/GAMSCopen!AH131,"")</f>
        <v/>
      </c>
      <c r="AJ131" s="40" t="str">
        <f>IFERROR(#REF!/GAMSCopen!AI131,"")</f>
        <v/>
      </c>
      <c r="AK131" s="40" t="str">
        <f>IFERROR(#REF!/GAMSCopen!AJ131,"")</f>
        <v/>
      </c>
      <c r="AL131" s="40" t="str">
        <f>IFERROR(#REF!/GAMSCopen!AK131,"")</f>
        <v/>
      </c>
      <c r="AM131" s="40" t="str">
        <f>IFERROR(#REF!/GAMSCopen!AL131,"")</f>
        <v/>
      </c>
      <c r="AN131" s="40" t="str">
        <f>IFERROR(#REF!/GAMSCopen!AM131,"")</f>
        <v/>
      </c>
      <c r="AO131" s="40" t="str">
        <f>IFERROR(#REF!/GAMSCopen!AN131,"")</f>
        <v/>
      </c>
      <c r="AP131" s="40" t="str">
        <f>IFERROR(#REF!/GAMSCopen!AO131,"")</f>
        <v/>
      </c>
      <c r="AQ131" s="40" t="str">
        <f>IFERROR(#REF!/GAMSCopen!AP131,"")</f>
        <v/>
      </c>
      <c r="AR131" s="40" t="str">
        <f>IFERROR(#REF!/GAMSCopen!AQ131,"")</f>
        <v/>
      </c>
      <c r="AS131" s="40" t="str">
        <f>IFERROR(#REF!/GAMSCopen!AR131,"")</f>
        <v/>
      </c>
      <c r="AT131" s="40" t="str">
        <f>IFERROR(#REF!/GAMSCopen!AS131,"")</f>
        <v/>
      </c>
      <c r="AU131" s="40" t="str">
        <f>IFERROR(#REF!/GAMSCopen!AT131,"")</f>
        <v/>
      </c>
      <c r="AV131" s="40" t="str">
        <f>IFERROR(#REF!/GAMSCopen!AU131,"")</f>
        <v/>
      </c>
      <c r="AW131" s="40" t="str">
        <f>IFERROR(#REF!/GAMSCopen!AV131,"")</f>
        <v/>
      </c>
      <c r="AX131" s="40" t="str">
        <f>IFERROR(#REF!/GAMSCopen!AW131,"")</f>
        <v/>
      </c>
      <c r="AY131" s="40" t="str">
        <f>IFERROR(#REF!/GAMSCopen!AX131,"")</f>
        <v/>
      </c>
      <c r="AZ131" s="40" t="str">
        <f>IFERROR(#REF!/GAMSCopen!AY131,"")</f>
        <v/>
      </c>
      <c r="BA131" s="40" t="str">
        <f>IFERROR(#REF!/GAMSCopen!AZ131,"")</f>
        <v/>
      </c>
      <c r="BB131" s="40" t="str">
        <f>IFERROR(#REF!/GAMSCopen!BA131,"")</f>
        <v/>
      </c>
      <c r="BC131" s="40" t="str">
        <f>IFERROR(#REF!/GAMSCopen!BB131,"")</f>
        <v/>
      </c>
      <c r="BD131" s="40" t="str">
        <f>IFERROR(#REF!/GAMSCopen!BC131,"")</f>
        <v/>
      </c>
      <c r="BE131" s="40" t="str">
        <f>IFERROR(#REF!/GAMSCopen!BD131,"")</f>
        <v/>
      </c>
      <c r="BF131" s="40" t="str">
        <f>IFERROR(#REF!/GAMSCopen!BE131,"")</f>
        <v/>
      </c>
      <c r="BG131" s="40" t="str">
        <f>IFERROR(#REF!/GAMSCopen!BF131,"")</f>
        <v/>
      </c>
      <c r="BH131" s="40" t="str">
        <f>IFERROR(#REF!/GAMSCopen!BG131,"")</f>
        <v/>
      </c>
      <c r="BI131" s="40" t="str">
        <f>IFERROR(#REF!/GAMSCopen!BH131,"")</f>
        <v/>
      </c>
      <c r="BJ131" s="40" t="str">
        <f>IFERROR(#REF!/GAMSCopen!BI131,"")</f>
        <v/>
      </c>
    </row>
    <row r="132" spans="1:62" x14ac:dyDescent="0.15">
      <c r="A132" t="e">
        <f>#REF!</f>
        <v>#REF!</v>
      </c>
      <c r="B132" t="str">
        <f>GAMSbase!A132</f>
        <v>Carbon Price (per t CO2)</v>
      </c>
      <c r="C132" s="40" t="str">
        <f>IFERROR(#REF!/GAMSCopen!B132,"")</f>
        <v/>
      </c>
      <c r="D132" s="40" t="str">
        <f>IFERROR(#REF!/GAMSCopen!C132,"")</f>
        <v/>
      </c>
      <c r="E132" s="40" t="str">
        <f>IFERROR(#REF!/GAMSCopen!D132,"")</f>
        <v/>
      </c>
      <c r="F132" s="40" t="str">
        <f>IFERROR(#REF!/GAMSCopen!E132,"")</f>
        <v/>
      </c>
      <c r="G132" s="40" t="str">
        <f>IFERROR(#REF!/GAMSCopen!F132,"")</f>
        <v/>
      </c>
      <c r="H132" s="40" t="str">
        <f>IFERROR(#REF!/GAMSCopen!G132,"")</f>
        <v/>
      </c>
      <c r="I132" s="40" t="str">
        <f>IFERROR(#REF!/GAMSCopen!H132,"")</f>
        <v/>
      </c>
      <c r="J132" s="40" t="str">
        <f>IFERROR(#REF!/GAMSCopen!I132,"")</f>
        <v/>
      </c>
      <c r="K132" s="40" t="str">
        <f>IFERROR(#REF!/GAMSCopen!J132,"")</f>
        <v/>
      </c>
      <c r="L132" s="40" t="str">
        <f>IFERROR(#REF!/GAMSCopen!K132,"")</f>
        <v/>
      </c>
      <c r="M132" s="40" t="str">
        <f>IFERROR(#REF!/GAMSCopen!L132,"")</f>
        <v/>
      </c>
      <c r="N132" s="40" t="str">
        <f>IFERROR(#REF!/GAMSCopen!M132,"")</f>
        <v/>
      </c>
      <c r="O132" s="40" t="str">
        <f>IFERROR(#REF!/GAMSCopen!N132,"")</f>
        <v/>
      </c>
      <c r="P132" s="40" t="str">
        <f>IFERROR(#REF!/GAMSCopen!O132,"")</f>
        <v/>
      </c>
      <c r="Q132" s="40" t="str">
        <f>IFERROR(#REF!/GAMSCopen!P132,"")</f>
        <v/>
      </c>
      <c r="R132" s="40" t="str">
        <f>IFERROR(#REF!/GAMSCopen!Q132,"")</f>
        <v/>
      </c>
      <c r="S132" s="40" t="str">
        <f>IFERROR(#REF!/GAMSCopen!R132,"")</f>
        <v/>
      </c>
      <c r="T132" s="40" t="str">
        <f>IFERROR(#REF!/GAMSCopen!S132,"")</f>
        <v/>
      </c>
      <c r="U132" s="40" t="str">
        <f>IFERROR(#REF!/GAMSCopen!T132,"")</f>
        <v/>
      </c>
      <c r="V132" s="40" t="str">
        <f>IFERROR(#REF!/GAMSCopen!U132,"")</f>
        <v/>
      </c>
      <c r="W132" s="40" t="str">
        <f>IFERROR(#REF!/GAMSCopen!V132,"")</f>
        <v/>
      </c>
      <c r="X132" s="40" t="str">
        <f>IFERROR(#REF!/GAMSCopen!W132,"")</f>
        <v/>
      </c>
      <c r="Y132" s="40" t="str">
        <f>IFERROR(#REF!/GAMSCopen!X132,"")</f>
        <v/>
      </c>
      <c r="Z132" s="40" t="str">
        <f>IFERROR(#REF!/GAMSCopen!Y132,"")</f>
        <v/>
      </c>
      <c r="AA132" s="40" t="str">
        <f>IFERROR(#REF!/GAMSCopen!Z132,"")</f>
        <v/>
      </c>
      <c r="AB132" s="40" t="str">
        <f>IFERROR(#REF!/GAMSCopen!AA132,"")</f>
        <v/>
      </c>
      <c r="AC132" s="40" t="str">
        <f>IFERROR(#REF!/GAMSCopen!AB132,"")</f>
        <v/>
      </c>
      <c r="AD132" s="40" t="str">
        <f>IFERROR(#REF!/GAMSCopen!AC132,"")</f>
        <v/>
      </c>
      <c r="AE132" s="40" t="str">
        <f>IFERROR(#REF!/GAMSCopen!AD132,"")</f>
        <v/>
      </c>
      <c r="AF132" s="40" t="str">
        <f>IFERROR(#REF!/GAMSCopen!AE132,"")</f>
        <v/>
      </c>
      <c r="AG132" s="40" t="str">
        <f>IFERROR(#REF!/GAMSCopen!AF132,"")</f>
        <v/>
      </c>
      <c r="AH132" s="40" t="str">
        <f>IFERROR(#REF!/GAMSCopen!AG132,"")</f>
        <v/>
      </c>
      <c r="AI132" s="40" t="str">
        <f>IFERROR(#REF!/GAMSCopen!AH132,"")</f>
        <v/>
      </c>
      <c r="AJ132" s="40" t="str">
        <f>IFERROR(#REF!/GAMSCopen!AI132,"")</f>
        <v/>
      </c>
      <c r="AK132" s="40" t="str">
        <f>IFERROR(#REF!/GAMSCopen!AJ132,"")</f>
        <v/>
      </c>
      <c r="AL132" s="40" t="str">
        <f>IFERROR(#REF!/GAMSCopen!AK132,"")</f>
        <v/>
      </c>
      <c r="AM132" s="40" t="str">
        <f>IFERROR(#REF!/GAMSCopen!AL132,"")</f>
        <v/>
      </c>
      <c r="AN132" s="40" t="str">
        <f>IFERROR(#REF!/GAMSCopen!AM132,"")</f>
        <v/>
      </c>
      <c r="AO132" s="40" t="str">
        <f>IFERROR(#REF!/GAMSCopen!AN132,"")</f>
        <v/>
      </c>
      <c r="AP132" s="40" t="str">
        <f>IFERROR(#REF!/GAMSCopen!AO132,"")</f>
        <v/>
      </c>
      <c r="AQ132" s="40" t="str">
        <f>IFERROR(#REF!/GAMSCopen!AP132,"")</f>
        <v/>
      </c>
      <c r="AR132" s="40" t="str">
        <f>IFERROR(#REF!/GAMSCopen!AQ132,"")</f>
        <v/>
      </c>
      <c r="AS132" s="40" t="str">
        <f>IFERROR(#REF!/GAMSCopen!AR132,"")</f>
        <v/>
      </c>
      <c r="AT132" s="40" t="str">
        <f>IFERROR(#REF!/GAMSCopen!AS132,"")</f>
        <v/>
      </c>
      <c r="AU132" s="40" t="str">
        <f>IFERROR(#REF!/GAMSCopen!AT132,"")</f>
        <v/>
      </c>
      <c r="AV132" s="40" t="str">
        <f>IFERROR(#REF!/GAMSCopen!AU132,"")</f>
        <v/>
      </c>
      <c r="AW132" s="40" t="str">
        <f>IFERROR(#REF!/GAMSCopen!AV132,"")</f>
        <v/>
      </c>
      <c r="AX132" s="40" t="str">
        <f>IFERROR(#REF!/GAMSCopen!AW132,"")</f>
        <v/>
      </c>
      <c r="AY132" s="40" t="str">
        <f>IFERROR(#REF!/GAMSCopen!AX132,"")</f>
        <v/>
      </c>
      <c r="AZ132" s="40" t="str">
        <f>IFERROR(#REF!/GAMSCopen!AY132,"")</f>
        <v/>
      </c>
      <c r="BA132" s="40" t="str">
        <f>IFERROR(#REF!/GAMSCopen!AZ132,"")</f>
        <v/>
      </c>
      <c r="BB132" s="40" t="str">
        <f>IFERROR(#REF!/GAMSCopen!BA132,"")</f>
        <v/>
      </c>
      <c r="BC132" s="40" t="str">
        <f>IFERROR(#REF!/GAMSCopen!BB132,"")</f>
        <v/>
      </c>
      <c r="BD132" s="40" t="str">
        <f>IFERROR(#REF!/GAMSCopen!BC132,"")</f>
        <v/>
      </c>
      <c r="BE132" s="40" t="str">
        <f>IFERROR(#REF!/GAMSCopen!BD132,"")</f>
        <v/>
      </c>
      <c r="BF132" s="40" t="str">
        <f>IFERROR(#REF!/GAMSCopen!BE132,"")</f>
        <v/>
      </c>
      <c r="BG132" s="40" t="str">
        <f>IFERROR(#REF!/GAMSCopen!BF132,"")</f>
        <v/>
      </c>
      <c r="BH132" s="40" t="str">
        <f>IFERROR(#REF!/GAMSCopen!BG132,"")</f>
        <v/>
      </c>
      <c r="BI132" s="40" t="str">
        <f>IFERROR(#REF!/GAMSCopen!BH132,"")</f>
        <v/>
      </c>
      <c r="BJ132" s="40" t="str">
        <f>IFERROR(#REF!/GAMSCopen!BI132,"")</f>
        <v/>
      </c>
    </row>
    <row r="133" spans="1:62" x14ac:dyDescent="0.15">
      <c r="A133" t="e">
        <f>#REF!</f>
        <v>#REF!</v>
      </c>
      <c r="B133" t="str">
        <f>GAMSbase!A133</f>
        <v>Carbon Price (per t CO2) [repeat]</v>
      </c>
      <c r="C133" s="40" t="str">
        <f>IFERROR(#REF!/GAMSCopen!B133,"")</f>
        <v/>
      </c>
      <c r="D133" s="40" t="str">
        <f>IFERROR(#REF!/GAMSCopen!C133,"")</f>
        <v/>
      </c>
      <c r="E133" s="40" t="str">
        <f>IFERROR(#REF!/GAMSCopen!D133,"")</f>
        <v/>
      </c>
      <c r="F133" s="40" t="str">
        <f>IFERROR(#REF!/GAMSCopen!E133,"")</f>
        <v/>
      </c>
      <c r="G133" s="40" t="str">
        <f>IFERROR(#REF!/GAMSCopen!F133,"")</f>
        <v/>
      </c>
      <c r="H133" s="40" t="str">
        <f>IFERROR(#REF!/GAMSCopen!G133,"")</f>
        <v/>
      </c>
      <c r="I133" s="40" t="str">
        <f>IFERROR(#REF!/GAMSCopen!H133,"")</f>
        <v/>
      </c>
      <c r="J133" s="40" t="str">
        <f>IFERROR(#REF!/GAMSCopen!I133,"")</f>
        <v/>
      </c>
      <c r="K133" s="40" t="str">
        <f>IFERROR(#REF!/GAMSCopen!J133,"")</f>
        <v/>
      </c>
      <c r="L133" s="40" t="str">
        <f>IFERROR(#REF!/GAMSCopen!K133,"")</f>
        <v/>
      </c>
      <c r="M133" s="40" t="str">
        <f>IFERROR(#REF!/GAMSCopen!L133,"")</f>
        <v/>
      </c>
      <c r="N133" s="40" t="str">
        <f>IFERROR(#REF!/GAMSCopen!M133,"")</f>
        <v/>
      </c>
      <c r="O133" s="40" t="str">
        <f>IFERROR(#REF!/GAMSCopen!N133,"")</f>
        <v/>
      </c>
      <c r="P133" s="40" t="str">
        <f>IFERROR(#REF!/GAMSCopen!O133,"")</f>
        <v/>
      </c>
      <c r="Q133" s="40" t="str">
        <f>IFERROR(#REF!/GAMSCopen!P133,"")</f>
        <v/>
      </c>
      <c r="R133" s="40" t="str">
        <f>IFERROR(#REF!/GAMSCopen!Q133,"")</f>
        <v/>
      </c>
      <c r="S133" s="40" t="str">
        <f>IFERROR(#REF!/GAMSCopen!R133,"")</f>
        <v/>
      </c>
      <c r="T133" s="40" t="str">
        <f>IFERROR(#REF!/GAMSCopen!S133,"")</f>
        <v/>
      </c>
      <c r="U133" s="40" t="str">
        <f>IFERROR(#REF!/GAMSCopen!T133,"")</f>
        <v/>
      </c>
      <c r="V133" s="40" t="str">
        <f>IFERROR(#REF!/GAMSCopen!U133,"")</f>
        <v/>
      </c>
      <c r="W133" s="40" t="str">
        <f>IFERROR(#REF!/GAMSCopen!V133,"")</f>
        <v/>
      </c>
      <c r="X133" s="40" t="str">
        <f>IFERROR(#REF!/GAMSCopen!W133,"")</f>
        <v/>
      </c>
      <c r="Y133" s="40" t="str">
        <f>IFERROR(#REF!/GAMSCopen!X133,"")</f>
        <v/>
      </c>
      <c r="Z133" s="40" t="str">
        <f>IFERROR(#REF!/GAMSCopen!Y133,"")</f>
        <v/>
      </c>
      <c r="AA133" s="40" t="str">
        <f>IFERROR(#REF!/GAMSCopen!Z133,"")</f>
        <v/>
      </c>
      <c r="AB133" s="40" t="str">
        <f>IFERROR(#REF!/GAMSCopen!AA133,"")</f>
        <v/>
      </c>
      <c r="AC133" s="40" t="str">
        <f>IFERROR(#REF!/GAMSCopen!AB133,"")</f>
        <v/>
      </c>
      <c r="AD133" s="40" t="str">
        <f>IFERROR(#REF!/GAMSCopen!AC133,"")</f>
        <v/>
      </c>
      <c r="AE133" s="40" t="str">
        <f>IFERROR(#REF!/GAMSCopen!AD133,"")</f>
        <v/>
      </c>
      <c r="AF133" s="40" t="str">
        <f>IFERROR(#REF!/GAMSCopen!AE133,"")</f>
        <v/>
      </c>
      <c r="AG133" s="40" t="str">
        <f>IFERROR(#REF!/GAMSCopen!AF133,"")</f>
        <v/>
      </c>
      <c r="AH133" s="40" t="str">
        <f>IFERROR(#REF!/GAMSCopen!AG133,"")</f>
        <v/>
      </c>
      <c r="AI133" s="40" t="str">
        <f>IFERROR(#REF!/GAMSCopen!AH133,"")</f>
        <v/>
      </c>
      <c r="AJ133" s="40" t="str">
        <f>IFERROR(#REF!/GAMSCopen!AI133,"")</f>
        <v/>
      </c>
      <c r="AK133" s="40" t="str">
        <f>IFERROR(#REF!/GAMSCopen!AJ133,"")</f>
        <v/>
      </c>
      <c r="AL133" s="40" t="str">
        <f>IFERROR(#REF!/GAMSCopen!AK133,"")</f>
        <v/>
      </c>
      <c r="AM133" s="40" t="str">
        <f>IFERROR(#REF!/GAMSCopen!AL133,"")</f>
        <v/>
      </c>
      <c r="AN133" s="40" t="str">
        <f>IFERROR(#REF!/GAMSCopen!AM133,"")</f>
        <v/>
      </c>
      <c r="AO133" s="40" t="str">
        <f>IFERROR(#REF!/GAMSCopen!AN133,"")</f>
        <v/>
      </c>
      <c r="AP133" s="40" t="str">
        <f>IFERROR(#REF!/GAMSCopen!AO133,"")</f>
        <v/>
      </c>
      <c r="AQ133" s="40" t="str">
        <f>IFERROR(#REF!/GAMSCopen!AP133,"")</f>
        <v/>
      </c>
      <c r="AR133" s="40" t="str">
        <f>IFERROR(#REF!/GAMSCopen!AQ133,"")</f>
        <v/>
      </c>
      <c r="AS133" s="40" t="str">
        <f>IFERROR(#REF!/GAMSCopen!AR133,"")</f>
        <v/>
      </c>
      <c r="AT133" s="40" t="str">
        <f>IFERROR(#REF!/GAMSCopen!AS133,"")</f>
        <v/>
      </c>
      <c r="AU133" s="40" t="str">
        <f>IFERROR(#REF!/GAMSCopen!AT133,"")</f>
        <v/>
      </c>
      <c r="AV133" s="40" t="str">
        <f>IFERROR(#REF!/GAMSCopen!AU133,"")</f>
        <v/>
      </c>
      <c r="AW133" s="40" t="str">
        <f>IFERROR(#REF!/GAMSCopen!AV133,"")</f>
        <v/>
      </c>
      <c r="AX133" s="40" t="str">
        <f>IFERROR(#REF!/GAMSCopen!AW133,"")</f>
        <v/>
      </c>
      <c r="AY133" s="40" t="str">
        <f>IFERROR(#REF!/GAMSCopen!AX133,"")</f>
        <v/>
      </c>
      <c r="AZ133" s="40" t="str">
        <f>IFERROR(#REF!/GAMSCopen!AY133,"")</f>
        <v/>
      </c>
      <c r="BA133" s="40" t="str">
        <f>IFERROR(#REF!/GAMSCopen!AZ133,"")</f>
        <v/>
      </c>
      <c r="BB133" s="40" t="str">
        <f>IFERROR(#REF!/GAMSCopen!BA133,"")</f>
        <v/>
      </c>
      <c r="BC133" s="40" t="str">
        <f>IFERROR(#REF!/GAMSCopen!BB133,"")</f>
        <v/>
      </c>
      <c r="BD133" s="40" t="str">
        <f>IFERROR(#REF!/GAMSCopen!BC133,"")</f>
        <v/>
      </c>
      <c r="BE133" s="40" t="str">
        <f>IFERROR(#REF!/GAMSCopen!BD133,"")</f>
        <v/>
      </c>
      <c r="BF133" s="40" t="str">
        <f>IFERROR(#REF!/GAMSCopen!BE133,"")</f>
        <v/>
      </c>
      <c r="BG133" s="40" t="str">
        <f>IFERROR(#REF!/GAMSCopen!BF133,"")</f>
        <v/>
      </c>
      <c r="BH133" s="40" t="str">
        <f>IFERROR(#REF!/GAMSCopen!BG133,"")</f>
        <v/>
      </c>
      <c r="BI133" s="40" t="str">
        <f>IFERROR(#REF!/GAMSCopen!BH133,"")</f>
        <v/>
      </c>
      <c r="BJ133" s="40" t="str">
        <f>IFERROR(#REF!/GAMSCopen!BI133,"")</f>
        <v/>
      </c>
    </row>
    <row r="134" spans="1:62" x14ac:dyDescent="0.15">
      <c r="A134" t="e">
        <f>#REF!</f>
        <v>#REF!</v>
      </c>
      <c r="B134" t="str">
        <f>GAMSbase!A134</f>
        <v>Carbon Price (per t C)</v>
      </c>
      <c r="C134" s="40" t="str">
        <f>IFERROR(#REF!/GAMSCopen!B134,"")</f>
        <v/>
      </c>
      <c r="D134" s="40" t="str">
        <f>IFERROR(#REF!/GAMSCopen!C134,"")</f>
        <v/>
      </c>
      <c r="E134" s="40" t="str">
        <f>IFERROR(#REF!/GAMSCopen!D134,"")</f>
        <v/>
      </c>
      <c r="F134" s="40" t="str">
        <f>IFERROR(#REF!/GAMSCopen!E134,"")</f>
        <v/>
      </c>
      <c r="G134" s="40" t="str">
        <f>IFERROR(#REF!/GAMSCopen!F134,"")</f>
        <v/>
      </c>
      <c r="H134" s="40" t="str">
        <f>IFERROR(#REF!/GAMSCopen!G134,"")</f>
        <v/>
      </c>
      <c r="I134" s="40" t="str">
        <f>IFERROR(#REF!/GAMSCopen!H134,"")</f>
        <v/>
      </c>
      <c r="J134" s="40" t="str">
        <f>IFERROR(#REF!/GAMSCopen!I134,"")</f>
        <v/>
      </c>
      <c r="K134" s="40" t="str">
        <f>IFERROR(#REF!/GAMSCopen!J134,"")</f>
        <v/>
      </c>
      <c r="L134" s="40" t="str">
        <f>IFERROR(#REF!/GAMSCopen!K134,"")</f>
        <v/>
      </c>
      <c r="M134" s="40" t="str">
        <f>IFERROR(#REF!/GAMSCopen!L134,"")</f>
        <v/>
      </c>
      <c r="N134" s="40" t="str">
        <f>IFERROR(#REF!/GAMSCopen!M134,"")</f>
        <v/>
      </c>
      <c r="O134" s="40" t="str">
        <f>IFERROR(#REF!/GAMSCopen!N134,"")</f>
        <v/>
      </c>
      <c r="P134" s="40" t="str">
        <f>IFERROR(#REF!/GAMSCopen!O134,"")</f>
        <v/>
      </c>
      <c r="Q134" s="40" t="str">
        <f>IFERROR(#REF!/GAMSCopen!P134,"")</f>
        <v/>
      </c>
      <c r="R134" s="40" t="str">
        <f>IFERROR(#REF!/GAMSCopen!Q134,"")</f>
        <v/>
      </c>
      <c r="S134" s="40" t="str">
        <f>IFERROR(#REF!/GAMSCopen!R134,"")</f>
        <v/>
      </c>
      <c r="T134" s="40" t="str">
        <f>IFERROR(#REF!/GAMSCopen!S134,"")</f>
        <v/>
      </c>
      <c r="U134" s="40" t="str">
        <f>IFERROR(#REF!/GAMSCopen!T134,"")</f>
        <v/>
      </c>
      <c r="V134" s="40" t="str">
        <f>IFERROR(#REF!/GAMSCopen!U134,"")</f>
        <v/>
      </c>
      <c r="W134" s="40" t="str">
        <f>IFERROR(#REF!/GAMSCopen!V134,"")</f>
        <v/>
      </c>
      <c r="X134" s="40" t="str">
        <f>IFERROR(#REF!/GAMSCopen!W134,"")</f>
        <v/>
      </c>
      <c r="Y134" s="40" t="str">
        <f>IFERROR(#REF!/GAMSCopen!X134,"")</f>
        <v/>
      </c>
      <c r="Z134" s="40" t="str">
        <f>IFERROR(#REF!/GAMSCopen!Y134,"")</f>
        <v/>
      </c>
      <c r="AA134" s="40" t="str">
        <f>IFERROR(#REF!/GAMSCopen!Z134,"")</f>
        <v/>
      </c>
      <c r="AB134" s="40" t="str">
        <f>IFERROR(#REF!/GAMSCopen!AA134,"")</f>
        <v/>
      </c>
      <c r="AC134" s="40" t="str">
        <f>IFERROR(#REF!/GAMSCopen!AB134,"")</f>
        <v/>
      </c>
      <c r="AD134" s="40" t="str">
        <f>IFERROR(#REF!/GAMSCopen!AC134,"")</f>
        <v/>
      </c>
      <c r="AE134" s="40" t="str">
        <f>IFERROR(#REF!/GAMSCopen!AD134,"")</f>
        <v/>
      </c>
      <c r="AF134" s="40" t="str">
        <f>IFERROR(#REF!/GAMSCopen!AE134,"")</f>
        <v/>
      </c>
      <c r="AG134" s="40" t="str">
        <f>IFERROR(#REF!/GAMSCopen!AF134,"")</f>
        <v/>
      </c>
      <c r="AH134" s="40" t="str">
        <f>IFERROR(#REF!/GAMSCopen!AG134,"")</f>
        <v/>
      </c>
      <c r="AI134" s="40" t="str">
        <f>IFERROR(#REF!/GAMSCopen!AH134,"")</f>
        <v/>
      </c>
      <c r="AJ134" s="40" t="str">
        <f>IFERROR(#REF!/GAMSCopen!AI134,"")</f>
        <v/>
      </c>
      <c r="AK134" s="40" t="str">
        <f>IFERROR(#REF!/GAMSCopen!AJ134,"")</f>
        <v/>
      </c>
      <c r="AL134" s="40" t="str">
        <f>IFERROR(#REF!/GAMSCopen!AK134,"")</f>
        <v/>
      </c>
      <c r="AM134" s="40" t="str">
        <f>IFERROR(#REF!/GAMSCopen!AL134,"")</f>
        <v/>
      </c>
      <c r="AN134" s="40" t="str">
        <f>IFERROR(#REF!/GAMSCopen!AM134,"")</f>
        <v/>
      </c>
      <c r="AO134" s="40" t="str">
        <f>IFERROR(#REF!/GAMSCopen!AN134,"")</f>
        <v/>
      </c>
      <c r="AP134" s="40" t="str">
        <f>IFERROR(#REF!/GAMSCopen!AO134,"")</f>
        <v/>
      </c>
      <c r="AQ134" s="40" t="str">
        <f>IFERROR(#REF!/GAMSCopen!AP134,"")</f>
        <v/>
      </c>
      <c r="AR134" s="40" t="str">
        <f>IFERROR(#REF!/GAMSCopen!AQ134,"")</f>
        <v/>
      </c>
      <c r="AS134" s="40" t="str">
        <f>IFERROR(#REF!/GAMSCopen!AR134,"")</f>
        <v/>
      </c>
      <c r="AT134" s="40" t="str">
        <f>IFERROR(#REF!/GAMSCopen!AS134,"")</f>
        <v/>
      </c>
      <c r="AU134" s="40" t="str">
        <f>IFERROR(#REF!/GAMSCopen!AT134,"")</f>
        <v/>
      </c>
      <c r="AV134" s="40" t="str">
        <f>IFERROR(#REF!/GAMSCopen!AU134,"")</f>
        <v/>
      </c>
      <c r="AW134" s="40" t="str">
        <f>IFERROR(#REF!/GAMSCopen!AV134,"")</f>
        <v/>
      </c>
      <c r="AX134" s="40" t="str">
        <f>IFERROR(#REF!/GAMSCopen!AW134,"")</f>
        <v/>
      </c>
      <c r="AY134" s="40" t="str">
        <f>IFERROR(#REF!/GAMSCopen!AX134,"")</f>
        <v/>
      </c>
      <c r="AZ134" s="40" t="str">
        <f>IFERROR(#REF!/GAMSCopen!AY134,"")</f>
        <v/>
      </c>
      <c r="BA134" s="40" t="str">
        <f>IFERROR(#REF!/GAMSCopen!AZ134,"")</f>
        <v/>
      </c>
      <c r="BB134" s="40" t="str">
        <f>IFERROR(#REF!/GAMSCopen!BA134,"")</f>
        <v/>
      </c>
      <c r="BC134" s="40" t="str">
        <f>IFERROR(#REF!/GAMSCopen!BB134,"")</f>
        <v/>
      </c>
      <c r="BD134" s="40" t="str">
        <f>IFERROR(#REF!/GAMSCopen!BC134,"")</f>
        <v/>
      </c>
      <c r="BE134" s="40" t="str">
        <f>IFERROR(#REF!/GAMSCopen!BD134,"")</f>
        <v/>
      </c>
      <c r="BF134" s="40" t="str">
        <f>IFERROR(#REF!/GAMSCopen!BE134,"")</f>
        <v/>
      </c>
      <c r="BG134" s="40" t="str">
        <f>IFERROR(#REF!/GAMSCopen!BF134,"")</f>
        <v/>
      </c>
      <c r="BH134" s="40" t="str">
        <f>IFERROR(#REF!/GAMSCopen!BG134,"")</f>
        <v/>
      </c>
      <c r="BI134" s="40" t="str">
        <f>IFERROR(#REF!/GAMSCopen!BH134,"")</f>
        <v/>
      </c>
      <c r="BJ134" s="40" t="str">
        <f>IFERROR(#REF!/GAMSCopen!BI134,"")</f>
        <v/>
      </c>
    </row>
    <row r="135" spans="1:62" x14ac:dyDescent="0.15">
      <c r="A135" t="e">
        <f>#REF!</f>
        <v>#REF!</v>
      </c>
      <c r="B135" t="str">
        <f>GAMSbase!A135</f>
        <v>Emissions Control Rate (total)</v>
      </c>
      <c r="C135" s="40" t="str">
        <f>IFERROR(#REF!/GAMSCopen!B135,"")</f>
        <v/>
      </c>
      <c r="D135" s="40" t="str">
        <f>IFERROR(#REF!/GAMSCopen!C135,"")</f>
        <v/>
      </c>
      <c r="E135" s="40" t="str">
        <f>IFERROR(#REF!/GAMSCopen!D135,"")</f>
        <v/>
      </c>
      <c r="F135" s="40" t="str">
        <f>IFERROR(#REF!/GAMSCopen!E135,"")</f>
        <v/>
      </c>
      <c r="G135" s="40" t="str">
        <f>IFERROR(#REF!/GAMSCopen!F135,"")</f>
        <v/>
      </c>
      <c r="H135" s="40" t="str">
        <f>IFERROR(#REF!/GAMSCopen!G135,"")</f>
        <v/>
      </c>
      <c r="I135" s="40" t="str">
        <f>IFERROR(#REF!/GAMSCopen!H135,"")</f>
        <v/>
      </c>
      <c r="J135" s="40" t="str">
        <f>IFERROR(#REF!/GAMSCopen!I135,"")</f>
        <v/>
      </c>
      <c r="K135" s="40" t="str">
        <f>IFERROR(#REF!/GAMSCopen!J135,"")</f>
        <v/>
      </c>
      <c r="L135" s="40" t="str">
        <f>IFERROR(#REF!/GAMSCopen!K135,"")</f>
        <v/>
      </c>
      <c r="M135" s="40" t="str">
        <f>IFERROR(#REF!/GAMSCopen!L135,"")</f>
        <v/>
      </c>
      <c r="N135" s="40" t="str">
        <f>IFERROR(#REF!/GAMSCopen!M135,"")</f>
        <v/>
      </c>
      <c r="O135" s="40" t="str">
        <f>IFERROR(#REF!/GAMSCopen!N135,"")</f>
        <v/>
      </c>
      <c r="P135" s="40" t="str">
        <f>IFERROR(#REF!/GAMSCopen!O135,"")</f>
        <v/>
      </c>
      <c r="Q135" s="40" t="str">
        <f>IFERROR(#REF!/GAMSCopen!P135,"")</f>
        <v/>
      </c>
      <c r="R135" s="40" t="str">
        <f>IFERROR(#REF!/GAMSCopen!Q135,"")</f>
        <v/>
      </c>
      <c r="S135" s="40" t="str">
        <f>IFERROR(#REF!/GAMSCopen!R135,"")</f>
        <v/>
      </c>
      <c r="T135" s="40" t="str">
        <f>IFERROR(#REF!/GAMSCopen!S135,"")</f>
        <v/>
      </c>
      <c r="U135" s="40" t="str">
        <f>IFERROR(#REF!/GAMSCopen!T135,"")</f>
        <v/>
      </c>
      <c r="V135" s="40" t="str">
        <f>IFERROR(#REF!/GAMSCopen!U135,"")</f>
        <v/>
      </c>
      <c r="W135" s="40" t="str">
        <f>IFERROR(#REF!/GAMSCopen!V135,"")</f>
        <v/>
      </c>
      <c r="X135" s="40" t="str">
        <f>IFERROR(#REF!/GAMSCopen!W135,"")</f>
        <v/>
      </c>
      <c r="Y135" s="40" t="str">
        <f>IFERROR(#REF!/GAMSCopen!X135,"")</f>
        <v/>
      </c>
      <c r="Z135" s="40" t="str">
        <f>IFERROR(#REF!/GAMSCopen!Y135,"")</f>
        <v/>
      </c>
      <c r="AA135" s="40" t="str">
        <f>IFERROR(#REF!/GAMSCopen!Z135,"")</f>
        <v/>
      </c>
      <c r="AB135" s="40" t="str">
        <f>IFERROR(#REF!/GAMSCopen!AA135,"")</f>
        <v/>
      </c>
      <c r="AC135" s="40" t="str">
        <f>IFERROR(#REF!/GAMSCopen!AB135,"")</f>
        <v/>
      </c>
      <c r="AD135" s="40" t="str">
        <f>IFERROR(#REF!/GAMSCopen!AC135,"")</f>
        <v/>
      </c>
      <c r="AE135" s="40" t="str">
        <f>IFERROR(#REF!/GAMSCopen!AD135,"")</f>
        <v/>
      </c>
      <c r="AF135" s="40" t="str">
        <f>IFERROR(#REF!/GAMSCopen!AE135,"")</f>
        <v/>
      </c>
      <c r="AG135" s="40" t="str">
        <f>IFERROR(#REF!/GAMSCopen!AF135,"")</f>
        <v/>
      </c>
      <c r="AH135" s="40" t="str">
        <f>IFERROR(#REF!/GAMSCopen!AG135,"")</f>
        <v/>
      </c>
      <c r="AI135" s="40" t="str">
        <f>IFERROR(#REF!/GAMSCopen!AH135,"")</f>
        <v/>
      </c>
      <c r="AJ135" s="40" t="str">
        <f>IFERROR(#REF!/GAMSCopen!AI135,"")</f>
        <v/>
      </c>
      <c r="AK135" s="40" t="str">
        <f>IFERROR(#REF!/GAMSCopen!AJ135,"")</f>
        <v/>
      </c>
      <c r="AL135" s="40" t="str">
        <f>IFERROR(#REF!/GAMSCopen!AK135,"")</f>
        <v/>
      </c>
      <c r="AM135" s="40" t="str">
        <f>IFERROR(#REF!/GAMSCopen!AL135,"")</f>
        <v/>
      </c>
      <c r="AN135" s="40" t="str">
        <f>IFERROR(#REF!/GAMSCopen!AM135,"")</f>
        <v/>
      </c>
      <c r="AO135" s="40" t="str">
        <f>IFERROR(#REF!/GAMSCopen!AN135,"")</f>
        <v/>
      </c>
      <c r="AP135" s="40" t="str">
        <f>IFERROR(#REF!/GAMSCopen!AO135,"")</f>
        <v/>
      </c>
      <c r="AQ135" s="40" t="str">
        <f>IFERROR(#REF!/GAMSCopen!AP135,"")</f>
        <v/>
      </c>
      <c r="AR135" s="40" t="str">
        <f>IFERROR(#REF!/GAMSCopen!AQ135,"")</f>
        <v/>
      </c>
      <c r="AS135" s="40" t="str">
        <f>IFERROR(#REF!/GAMSCopen!AR135,"")</f>
        <v/>
      </c>
      <c r="AT135" s="40" t="str">
        <f>IFERROR(#REF!/GAMSCopen!AS135,"")</f>
        <v/>
      </c>
      <c r="AU135" s="40" t="str">
        <f>IFERROR(#REF!/GAMSCopen!AT135,"")</f>
        <v/>
      </c>
      <c r="AV135" s="40" t="str">
        <f>IFERROR(#REF!/GAMSCopen!AU135,"")</f>
        <v/>
      </c>
      <c r="AW135" s="40" t="str">
        <f>IFERROR(#REF!/GAMSCopen!AV135,"")</f>
        <v/>
      </c>
      <c r="AX135" s="40" t="str">
        <f>IFERROR(#REF!/GAMSCopen!AW135,"")</f>
        <v/>
      </c>
      <c r="AY135" s="40" t="str">
        <f>IFERROR(#REF!/GAMSCopen!AX135,"")</f>
        <v/>
      </c>
      <c r="AZ135" s="40" t="str">
        <f>IFERROR(#REF!/GAMSCopen!AY135,"")</f>
        <v/>
      </c>
      <c r="BA135" s="40" t="str">
        <f>IFERROR(#REF!/GAMSCopen!AZ135,"")</f>
        <v/>
      </c>
      <c r="BB135" s="40" t="str">
        <f>IFERROR(#REF!/GAMSCopen!BA135,"")</f>
        <v/>
      </c>
      <c r="BC135" s="40" t="str">
        <f>IFERROR(#REF!/GAMSCopen!BB135,"")</f>
        <v/>
      </c>
      <c r="BD135" s="40" t="str">
        <f>IFERROR(#REF!/GAMSCopen!BC135,"")</f>
        <v/>
      </c>
      <c r="BE135" s="40" t="str">
        <f>IFERROR(#REF!/GAMSCopen!BD135,"")</f>
        <v/>
      </c>
      <c r="BF135" s="40" t="str">
        <f>IFERROR(#REF!/GAMSCopen!BE135,"")</f>
        <v/>
      </c>
      <c r="BG135" s="40" t="str">
        <f>IFERROR(#REF!/GAMSCopen!BF135,"")</f>
        <v/>
      </c>
      <c r="BH135" s="40" t="str">
        <f>IFERROR(#REF!/GAMSCopen!BG135,"")</f>
        <v/>
      </c>
      <c r="BI135" s="40" t="str">
        <f>IFERROR(#REF!/GAMSCopen!BH135,"")</f>
        <v/>
      </c>
      <c r="BJ135" s="40" t="str">
        <f>IFERROR(#REF!/GAMSCopen!BI135,"")</f>
        <v/>
      </c>
    </row>
    <row r="136" spans="1:62" x14ac:dyDescent="0.15">
      <c r="A136" t="e">
        <f>#REF!</f>
        <v>#REF!</v>
      </c>
      <c r="B136" t="str">
        <f>GAMSbase!A136</f>
        <v>Emissions Control Rate (participants)</v>
      </c>
      <c r="C136" s="40" t="str">
        <f>IFERROR(#REF!/GAMSCopen!B136,"")</f>
        <v/>
      </c>
      <c r="D136" s="40" t="str">
        <f>IFERROR(#REF!/GAMSCopen!C136,"")</f>
        <v/>
      </c>
      <c r="E136" s="40" t="str">
        <f>IFERROR(#REF!/GAMSCopen!D136,"")</f>
        <v/>
      </c>
      <c r="F136" s="40" t="str">
        <f>IFERROR(#REF!/GAMSCopen!E136,"")</f>
        <v/>
      </c>
      <c r="G136" s="40" t="str">
        <f>IFERROR(#REF!/GAMSCopen!F136,"")</f>
        <v/>
      </c>
      <c r="H136" s="40" t="str">
        <f>IFERROR(#REF!/GAMSCopen!G136,"")</f>
        <v/>
      </c>
      <c r="I136" s="40" t="str">
        <f>IFERROR(#REF!/GAMSCopen!H136,"")</f>
        <v/>
      </c>
      <c r="J136" s="40" t="str">
        <f>IFERROR(#REF!/GAMSCopen!I136,"")</f>
        <v/>
      </c>
      <c r="K136" s="40" t="str">
        <f>IFERROR(#REF!/GAMSCopen!J136,"")</f>
        <v/>
      </c>
      <c r="L136" s="40" t="str">
        <f>IFERROR(#REF!/GAMSCopen!K136,"")</f>
        <v/>
      </c>
      <c r="M136" s="40" t="str">
        <f>IFERROR(#REF!/GAMSCopen!L136,"")</f>
        <v/>
      </c>
      <c r="N136" s="40" t="str">
        <f>IFERROR(#REF!/GAMSCopen!M136,"")</f>
        <v/>
      </c>
      <c r="O136" s="40" t="str">
        <f>IFERROR(#REF!/GAMSCopen!N136,"")</f>
        <v/>
      </c>
      <c r="P136" s="40" t="str">
        <f>IFERROR(#REF!/GAMSCopen!O136,"")</f>
        <v/>
      </c>
      <c r="Q136" s="40" t="str">
        <f>IFERROR(#REF!/GAMSCopen!P136,"")</f>
        <v/>
      </c>
      <c r="R136" s="40" t="str">
        <f>IFERROR(#REF!/GAMSCopen!Q136,"")</f>
        <v/>
      </c>
      <c r="S136" s="40" t="str">
        <f>IFERROR(#REF!/GAMSCopen!R136,"")</f>
        <v/>
      </c>
      <c r="T136" s="40" t="str">
        <f>IFERROR(#REF!/GAMSCopen!S136,"")</f>
        <v/>
      </c>
      <c r="U136" s="40" t="str">
        <f>IFERROR(#REF!/GAMSCopen!T136,"")</f>
        <v/>
      </c>
      <c r="V136" s="40" t="str">
        <f>IFERROR(#REF!/GAMSCopen!U136,"")</f>
        <v/>
      </c>
      <c r="W136" s="40" t="str">
        <f>IFERROR(#REF!/GAMSCopen!V136,"")</f>
        <v/>
      </c>
      <c r="X136" s="40" t="str">
        <f>IFERROR(#REF!/GAMSCopen!W136,"")</f>
        <v/>
      </c>
      <c r="Y136" s="40" t="str">
        <f>IFERROR(#REF!/GAMSCopen!X136,"")</f>
        <v/>
      </c>
      <c r="Z136" s="40" t="str">
        <f>IFERROR(#REF!/GAMSCopen!Y136,"")</f>
        <v/>
      </c>
      <c r="AA136" s="40" t="str">
        <f>IFERROR(#REF!/GAMSCopen!Z136,"")</f>
        <v/>
      </c>
      <c r="AB136" s="40" t="str">
        <f>IFERROR(#REF!/GAMSCopen!AA136,"")</f>
        <v/>
      </c>
      <c r="AC136" s="40" t="str">
        <f>IFERROR(#REF!/GAMSCopen!AB136,"")</f>
        <v/>
      </c>
      <c r="AD136" s="40" t="str">
        <f>IFERROR(#REF!/GAMSCopen!AC136,"")</f>
        <v/>
      </c>
      <c r="AE136" s="40" t="str">
        <f>IFERROR(#REF!/GAMSCopen!AD136,"")</f>
        <v/>
      </c>
      <c r="AF136" s="40" t="str">
        <f>IFERROR(#REF!/GAMSCopen!AE136,"")</f>
        <v/>
      </c>
      <c r="AG136" s="40" t="str">
        <f>IFERROR(#REF!/GAMSCopen!AF136,"")</f>
        <v/>
      </c>
      <c r="AH136" s="40" t="str">
        <f>IFERROR(#REF!/GAMSCopen!AG136,"")</f>
        <v/>
      </c>
      <c r="AI136" s="40" t="str">
        <f>IFERROR(#REF!/GAMSCopen!AH136,"")</f>
        <v/>
      </c>
      <c r="AJ136" s="40" t="str">
        <f>IFERROR(#REF!/GAMSCopen!AI136,"")</f>
        <v/>
      </c>
      <c r="AK136" s="40" t="str">
        <f>IFERROR(#REF!/GAMSCopen!AJ136,"")</f>
        <v/>
      </c>
      <c r="AL136" s="40" t="str">
        <f>IFERROR(#REF!/GAMSCopen!AK136,"")</f>
        <v/>
      </c>
      <c r="AM136" s="40" t="str">
        <f>IFERROR(#REF!/GAMSCopen!AL136,"")</f>
        <v/>
      </c>
      <c r="AN136" s="40" t="str">
        <f>IFERROR(#REF!/GAMSCopen!AM136,"")</f>
        <v/>
      </c>
      <c r="AO136" s="40" t="str">
        <f>IFERROR(#REF!/GAMSCopen!AN136,"")</f>
        <v/>
      </c>
      <c r="AP136" s="40" t="str">
        <f>IFERROR(#REF!/GAMSCopen!AO136,"")</f>
        <v/>
      </c>
      <c r="AQ136" s="40" t="str">
        <f>IFERROR(#REF!/GAMSCopen!AP136,"")</f>
        <v/>
      </c>
      <c r="AR136" s="40" t="str">
        <f>IFERROR(#REF!/GAMSCopen!AQ136,"")</f>
        <v/>
      </c>
      <c r="AS136" s="40" t="str">
        <f>IFERROR(#REF!/GAMSCopen!AR136,"")</f>
        <v/>
      </c>
      <c r="AT136" s="40" t="str">
        <f>IFERROR(#REF!/GAMSCopen!AS136,"")</f>
        <v/>
      </c>
      <c r="AU136" s="40" t="str">
        <f>IFERROR(#REF!/GAMSCopen!AT136,"")</f>
        <v/>
      </c>
      <c r="AV136" s="40" t="str">
        <f>IFERROR(#REF!/GAMSCopen!AU136,"")</f>
        <v/>
      </c>
      <c r="AW136" s="40" t="str">
        <f>IFERROR(#REF!/GAMSCopen!AV136,"")</f>
        <v/>
      </c>
      <c r="AX136" s="40" t="str">
        <f>IFERROR(#REF!/GAMSCopen!AW136,"")</f>
        <v/>
      </c>
      <c r="AY136" s="40" t="str">
        <f>IFERROR(#REF!/GAMSCopen!AX136,"")</f>
        <v/>
      </c>
      <c r="AZ136" s="40" t="str">
        <f>IFERROR(#REF!/GAMSCopen!AY136,"")</f>
        <v/>
      </c>
      <c r="BA136" s="40" t="str">
        <f>IFERROR(#REF!/GAMSCopen!AZ136,"")</f>
        <v/>
      </c>
      <c r="BB136" s="40" t="str">
        <f>IFERROR(#REF!/GAMSCopen!BA136,"")</f>
        <v/>
      </c>
      <c r="BC136" s="40" t="str">
        <f>IFERROR(#REF!/GAMSCopen!BB136,"")</f>
        <v/>
      </c>
      <c r="BD136" s="40" t="str">
        <f>IFERROR(#REF!/GAMSCopen!BC136,"")</f>
        <v/>
      </c>
      <c r="BE136" s="40" t="str">
        <f>IFERROR(#REF!/GAMSCopen!BD136,"")</f>
        <v/>
      </c>
      <c r="BF136" s="40" t="str">
        <f>IFERROR(#REF!/GAMSCopen!BE136,"")</f>
        <v/>
      </c>
      <c r="BG136" s="40" t="str">
        <f>IFERROR(#REF!/GAMSCopen!BF136,"")</f>
        <v/>
      </c>
      <c r="BH136" s="40" t="str">
        <f>IFERROR(#REF!/GAMSCopen!BG136,"")</f>
        <v/>
      </c>
      <c r="BI136" s="40" t="str">
        <f>IFERROR(#REF!/GAMSCopen!BH136,"")</f>
        <v/>
      </c>
      <c r="BJ136" s="40" t="str">
        <f>IFERROR(#REF!/GAMSCopen!BI136,"")</f>
        <v/>
      </c>
    </row>
    <row r="137" spans="1:62" x14ac:dyDescent="0.15">
      <c r="A137" t="e">
        <f>#REF!</f>
        <v>#REF!</v>
      </c>
      <c r="B137" t="str">
        <f>GAMSbase!A137</f>
        <v>Carbon Price (Global Average)</v>
      </c>
      <c r="C137" s="40" t="str">
        <f>IFERROR(#REF!/GAMSCopen!B137,"")</f>
        <v/>
      </c>
      <c r="D137" s="40" t="str">
        <f>IFERROR(#REF!/GAMSCopen!C137,"")</f>
        <v/>
      </c>
      <c r="E137" s="40" t="str">
        <f>IFERROR(#REF!/GAMSCopen!D137,"")</f>
        <v/>
      </c>
      <c r="F137" s="40" t="str">
        <f>IFERROR(#REF!/GAMSCopen!E137,"")</f>
        <v/>
      </c>
      <c r="G137" s="40" t="str">
        <f>IFERROR(#REF!/GAMSCopen!F137,"")</f>
        <v/>
      </c>
      <c r="H137" s="40" t="str">
        <f>IFERROR(#REF!/GAMSCopen!G137,"")</f>
        <v/>
      </c>
      <c r="I137" s="40" t="str">
        <f>IFERROR(#REF!/GAMSCopen!H137,"")</f>
        <v/>
      </c>
      <c r="J137" s="40" t="str">
        <f>IFERROR(#REF!/GAMSCopen!I137,"")</f>
        <v/>
      </c>
      <c r="K137" s="40" t="str">
        <f>IFERROR(#REF!/GAMSCopen!J137,"")</f>
        <v/>
      </c>
      <c r="L137" s="40" t="str">
        <f>IFERROR(#REF!/GAMSCopen!K137,"")</f>
        <v/>
      </c>
      <c r="M137" s="40" t="str">
        <f>IFERROR(#REF!/GAMSCopen!L137,"")</f>
        <v/>
      </c>
      <c r="N137" s="40" t="str">
        <f>IFERROR(#REF!/GAMSCopen!M137,"")</f>
        <v/>
      </c>
      <c r="O137" s="40" t="str">
        <f>IFERROR(#REF!/GAMSCopen!N137,"")</f>
        <v/>
      </c>
      <c r="P137" s="40" t="str">
        <f>IFERROR(#REF!/GAMSCopen!O137,"")</f>
        <v/>
      </c>
      <c r="Q137" s="40" t="str">
        <f>IFERROR(#REF!/GAMSCopen!P137,"")</f>
        <v/>
      </c>
      <c r="R137" s="40" t="str">
        <f>IFERROR(#REF!/GAMSCopen!Q137,"")</f>
        <v/>
      </c>
      <c r="S137" s="40" t="str">
        <f>IFERROR(#REF!/GAMSCopen!R137,"")</f>
        <v/>
      </c>
      <c r="T137" s="40" t="str">
        <f>IFERROR(#REF!/GAMSCopen!S137,"")</f>
        <v/>
      </c>
      <c r="U137" s="40" t="str">
        <f>IFERROR(#REF!/GAMSCopen!T137,"")</f>
        <v/>
      </c>
      <c r="V137" s="40" t="str">
        <f>IFERROR(#REF!/GAMSCopen!U137,"")</f>
        <v/>
      </c>
      <c r="W137" s="40" t="str">
        <f>IFERROR(#REF!/GAMSCopen!V137,"")</f>
        <v/>
      </c>
      <c r="X137" s="40" t="str">
        <f>IFERROR(#REF!/GAMSCopen!W137,"")</f>
        <v/>
      </c>
      <c r="Y137" s="40" t="str">
        <f>IFERROR(#REF!/GAMSCopen!X137,"")</f>
        <v/>
      </c>
      <c r="Z137" s="40" t="str">
        <f>IFERROR(#REF!/GAMSCopen!Y137,"")</f>
        <v/>
      </c>
      <c r="AA137" s="40" t="str">
        <f>IFERROR(#REF!/GAMSCopen!Z137,"")</f>
        <v/>
      </c>
      <c r="AB137" s="40" t="str">
        <f>IFERROR(#REF!/GAMSCopen!AA137,"")</f>
        <v/>
      </c>
      <c r="AC137" s="40" t="str">
        <f>IFERROR(#REF!/GAMSCopen!AB137,"")</f>
        <v/>
      </c>
      <c r="AD137" s="40" t="str">
        <f>IFERROR(#REF!/GAMSCopen!AC137,"")</f>
        <v/>
      </c>
      <c r="AE137" s="40" t="str">
        <f>IFERROR(#REF!/GAMSCopen!AD137,"")</f>
        <v/>
      </c>
      <c r="AF137" s="40" t="str">
        <f>IFERROR(#REF!/GAMSCopen!AE137,"")</f>
        <v/>
      </c>
      <c r="AG137" s="40" t="str">
        <f>IFERROR(#REF!/GAMSCopen!AF137,"")</f>
        <v/>
      </c>
      <c r="AH137" s="40" t="str">
        <f>IFERROR(#REF!/GAMSCopen!AG137,"")</f>
        <v/>
      </c>
      <c r="AI137" s="40" t="str">
        <f>IFERROR(#REF!/GAMSCopen!AH137,"")</f>
        <v/>
      </c>
      <c r="AJ137" s="40" t="str">
        <f>IFERROR(#REF!/GAMSCopen!AI137,"")</f>
        <v/>
      </c>
      <c r="AK137" s="40" t="str">
        <f>IFERROR(#REF!/GAMSCopen!AJ137,"")</f>
        <v/>
      </c>
      <c r="AL137" s="40" t="str">
        <f>IFERROR(#REF!/GAMSCopen!AK137,"")</f>
        <v/>
      </c>
      <c r="AM137" s="40" t="str">
        <f>IFERROR(#REF!/GAMSCopen!AL137,"")</f>
        <v/>
      </c>
      <c r="AN137" s="40" t="str">
        <f>IFERROR(#REF!/GAMSCopen!AM137,"")</f>
        <v/>
      </c>
      <c r="AO137" s="40" t="str">
        <f>IFERROR(#REF!/GAMSCopen!AN137,"")</f>
        <v/>
      </c>
      <c r="AP137" s="40" t="str">
        <f>IFERROR(#REF!/GAMSCopen!AO137,"")</f>
        <v/>
      </c>
      <c r="AQ137" s="40" t="str">
        <f>IFERROR(#REF!/GAMSCopen!AP137,"")</f>
        <v/>
      </c>
      <c r="AR137" s="40" t="str">
        <f>IFERROR(#REF!/GAMSCopen!AQ137,"")</f>
        <v/>
      </c>
      <c r="AS137" s="40" t="str">
        <f>IFERROR(#REF!/GAMSCopen!AR137,"")</f>
        <v/>
      </c>
      <c r="AT137" s="40" t="str">
        <f>IFERROR(#REF!/GAMSCopen!AS137,"")</f>
        <v/>
      </c>
      <c r="AU137" s="40" t="str">
        <f>IFERROR(#REF!/GAMSCopen!AT137,"")</f>
        <v/>
      </c>
      <c r="AV137" s="40" t="str">
        <f>IFERROR(#REF!/GAMSCopen!AU137,"")</f>
        <v/>
      </c>
      <c r="AW137" s="40" t="str">
        <f>IFERROR(#REF!/GAMSCopen!AV137,"")</f>
        <v/>
      </c>
      <c r="AX137" s="40" t="str">
        <f>IFERROR(#REF!/GAMSCopen!AW137,"")</f>
        <v/>
      </c>
      <c r="AY137" s="40" t="str">
        <f>IFERROR(#REF!/GAMSCopen!AX137,"")</f>
        <v/>
      </c>
      <c r="AZ137" s="40" t="str">
        <f>IFERROR(#REF!/GAMSCopen!AY137,"")</f>
        <v/>
      </c>
      <c r="BA137" s="40" t="str">
        <f>IFERROR(#REF!/GAMSCopen!AZ137,"")</f>
        <v/>
      </c>
      <c r="BB137" s="40" t="str">
        <f>IFERROR(#REF!/GAMSCopen!BA137,"")</f>
        <v/>
      </c>
      <c r="BC137" s="40" t="str">
        <f>IFERROR(#REF!/GAMSCopen!BB137,"")</f>
        <v/>
      </c>
      <c r="BD137" s="40" t="str">
        <f>IFERROR(#REF!/GAMSCopen!BC137,"")</f>
        <v/>
      </c>
      <c r="BE137" s="40" t="str">
        <f>IFERROR(#REF!/GAMSCopen!BD137,"")</f>
        <v/>
      </c>
      <c r="BF137" s="40" t="str">
        <f>IFERROR(#REF!/GAMSCopen!BE137,"")</f>
        <v/>
      </c>
      <c r="BG137" s="40" t="str">
        <f>IFERROR(#REF!/GAMSCopen!BF137,"")</f>
        <v/>
      </c>
      <c r="BH137" s="40" t="str">
        <f>IFERROR(#REF!/GAMSCopen!BG137,"")</f>
        <v/>
      </c>
      <c r="BI137" s="40" t="str">
        <f>IFERROR(#REF!/GAMSCopen!BH137,"")</f>
        <v/>
      </c>
      <c r="BJ137" s="40" t="str">
        <f>IFERROR(#REF!/GAMSCopen!BI137,"")</f>
        <v/>
      </c>
    </row>
    <row r="138" spans="1:62" x14ac:dyDescent="0.15">
      <c r="A138" t="e">
        <f>#REF!</f>
        <v>#REF!</v>
      </c>
      <c r="B138" t="str">
        <f>GAMSbase!A138</f>
        <v>Interest Rate (Real Rate of Return)</v>
      </c>
      <c r="C138" s="40" t="str">
        <f>IFERROR(#REF!/GAMSCopen!B138,"")</f>
        <v/>
      </c>
      <c r="D138" s="40" t="str">
        <f>IFERROR(#REF!/GAMSCopen!C138,"")</f>
        <v/>
      </c>
      <c r="E138" s="40" t="str">
        <f>IFERROR(#REF!/GAMSCopen!D138,"")</f>
        <v/>
      </c>
      <c r="F138" s="40" t="str">
        <f>IFERROR(#REF!/GAMSCopen!E138,"")</f>
        <v/>
      </c>
      <c r="G138" s="40" t="str">
        <f>IFERROR(#REF!/GAMSCopen!F138,"")</f>
        <v/>
      </c>
      <c r="H138" s="40" t="str">
        <f>IFERROR(#REF!/GAMSCopen!G138,"")</f>
        <v/>
      </c>
      <c r="I138" s="40" t="str">
        <f>IFERROR(#REF!/GAMSCopen!H138,"")</f>
        <v/>
      </c>
      <c r="J138" s="40" t="str">
        <f>IFERROR(#REF!/GAMSCopen!I138,"")</f>
        <v/>
      </c>
      <c r="K138" s="40" t="str">
        <f>IFERROR(#REF!/GAMSCopen!J138,"")</f>
        <v/>
      </c>
      <c r="L138" s="40" t="str">
        <f>IFERROR(#REF!/GAMSCopen!K138,"")</f>
        <v/>
      </c>
      <c r="M138" s="40" t="str">
        <f>IFERROR(#REF!/GAMSCopen!L138,"")</f>
        <v/>
      </c>
      <c r="N138" s="40" t="str">
        <f>IFERROR(#REF!/GAMSCopen!M138,"")</f>
        <v/>
      </c>
      <c r="O138" s="40" t="str">
        <f>IFERROR(#REF!/GAMSCopen!N138,"")</f>
        <v/>
      </c>
      <c r="P138" s="40" t="str">
        <f>IFERROR(#REF!/GAMSCopen!O138,"")</f>
        <v/>
      </c>
      <c r="Q138" s="40" t="str">
        <f>IFERROR(#REF!/GAMSCopen!P138,"")</f>
        <v/>
      </c>
      <c r="R138" s="40" t="str">
        <f>IFERROR(#REF!/GAMSCopen!Q138,"")</f>
        <v/>
      </c>
      <c r="S138" s="40" t="str">
        <f>IFERROR(#REF!/GAMSCopen!R138,"")</f>
        <v/>
      </c>
      <c r="T138" s="40" t="str">
        <f>IFERROR(#REF!/GAMSCopen!S138,"")</f>
        <v/>
      </c>
      <c r="U138" s="40" t="str">
        <f>IFERROR(#REF!/GAMSCopen!T138,"")</f>
        <v/>
      </c>
      <c r="V138" s="40" t="str">
        <f>IFERROR(#REF!/GAMSCopen!U138,"")</f>
        <v/>
      </c>
      <c r="W138" s="40" t="str">
        <f>IFERROR(#REF!/GAMSCopen!V138,"")</f>
        <v/>
      </c>
      <c r="X138" s="40" t="str">
        <f>IFERROR(#REF!/GAMSCopen!W138,"")</f>
        <v/>
      </c>
      <c r="Y138" s="40" t="str">
        <f>IFERROR(#REF!/GAMSCopen!X138,"")</f>
        <v/>
      </c>
      <c r="Z138" s="40" t="str">
        <f>IFERROR(#REF!/GAMSCopen!Y138,"")</f>
        <v/>
      </c>
      <c r="AA138" s="40" t="str">
        <f>IFERROR(#REF!/GAMSCopen!Z138,"")</f>
        <v/>
      </c>
      <c r="AB138" s="40" t="str">
        <f>IFERROR(#REF!/GAMSCopen!AA138,"")</f>
        <v/>
      </c>
      <c r="AC138" s="40" t="str">
        <f>IFERROR(#REF!/GAMSCopen!AB138,"")</f>
        <v/>
      </c>
      <c r="AD138" s="40" t="str">
        <f>IFERROR(#REF!/GAMSCopen!AC138,"")</f>
        <v/>
      </c>
      <c r="AE138" s="40" t="str">
        <f>IFERROR(#REF!/GAMSCopen!AD138,"")</f>
        <v/>
      </c>
      <c r="AF138" s="40" t="str">
        <f>IFERROR(#REF!/GAMSCopen!AE138,"")</f>
        <v/>
      </c>
      <c r="AG138" s="40" t="str">
        <f>IFERROR(#REF!/GAMSCopen!AF138,"")</f>
        <v/>
      </c>
      <c r="AH138" s="40" t="str">
        <f>IFERROR(#REF!/GAMSCopen!AG138,"")</f>
        <v/>
      </c>
      <c r="AI138" s="40" t="str">
        <f>IFERROR(#REF!/GAMSCopen!AH138,"")</f>
        <v/>
      </c>
      <c r="AJ138" s="40" t="str">
        <f>IFERROR(#REF!/GAMSCopen!AI138,"")</f>
        <v/>
      </c>
      <c r="AK138" s="40" t="str">
        <f>IFERROR(#REF!/GAMSCopen!AJ138,"")</f>
        <v/>
      </c>
      <c r="AL138" s="40" t="str">
        <f>IFERROR(#REF!/GAMSCopen!AK138,"")</f>
        <v/>
      </c>
      <c r="AM138" s="40" t="str">
        <f>IFERROR(#REF!/GAMSCopen!AL138,"")</f>
        <v/>
      </c>
      <c r="AN138" s="40" t="str">
        <f>IFERROR(#REF!/GAMSCopen!AM138,"")</f>
        <v/>
      </c>
      <c r="AO138" s="40" t="str">
        <f>IFERROR(#REF!/GAMSCopen!AN138,"")</f>
        <v/>
      </c>
      <c r="AP138" s="40" t="str">
        <f>IFERROR(#REF!/GAMSCopen!AO138,"")</f>
        <v/>
      </c>
      <c r="AQ138" s="40" t="str">
        <f>IFERROR(#REF!/GAMSCopen!AP138,"")</f>
        <v/>
      </c>
      <c r="AR138" s="40" t="str">
        <f>IFERROR(#REF!/GAMSCopen!AQ138,"")</f>
        <v/>
      </c>
      <c r="AS138" s="40" t="str">
        <f>IFERROR(#REF!/GAMSCopen!AR138,"")</f>
        <v/>
      </c>
      <c r="AT138" s="40" t="str">
        <f>IFERROR(#REF!/GAMSCopen!AS138,"")</f>
        <v/>
      </c>
      <c r="AU138" s="40" t="str">
        <f>IFERROR(#REF!/GAMSCopen!AT138,"")</f>
        <v/>
      </c>
      <c r="AV138" s="40" t="str">
        <f>IFERROR(#REF!/GAMSCopen!AU138,"")</f>
        <v/>
      </c>
      <c r="AW138" s="40" t="str">
        <f>IFERROR(#REF!/GAMSCopen!AV138,"")</f>
        <v/>
      </c>
      <c r="AX138" s="40" t="str">
        <f>IFERROR(#REF!/GAMSCopen!AW138,"")</f>
        <v/>
      </c>
      <c r="AY138" s="40" t="str">
        <f>IFERROR(#REF!/GAMSCopen!AX138,"")</f>
        <v/>
      </c>
      <c r="AZ138" s="40" t="str">
        <f>IFERROR(#REF!/GAMSCopen!AY138,"")</f>
        <v/>
      </c>
      <c r="BA138" s="40" t="str">
        <f>IFERROR(#REF!/GAMSCopen!AZ138,"")</f>
        <v/>
      </c>
      <c r="BB138" s="40" t="str">
        <f>IFERROR(#REF!/GAMSCopen!BA138,"")</f>
        <v/>
      </c>
      <c r="BC138" s="40" t="str">
        <f>IFERROR(#REF!/GAMSCopen!BB138,"")</f>
        <v/>
      </c>
      <c r="BD138" s="40" t="str">
        <f>IFERROR(#REF!/GAMSCopen!BC138,"")</f>
        <v/>
      </c>
      <c r="BE138" s="40" t="str">
        <f>IFERROR(#REF!/GAMSCopen!BD138,"")</f>
        <v/>
      </c>
      <c r="BF138" s="40" t="str">
        <f>IFERROR(#REF!/GAMSCopen!BE138,"")</f>
        <v/>
      </c>
      <c r="BG138" s="40" t="str">
        <f>IFERROR(#REF!/GAMSCopen!BF138,"")</f>
        <v/>
      </c>
      <c r="BH138" s="40" t="str">
        <f>IFERROR(#REF!/GAMSCopen!BG138,"")</f>
        <v/>
      </c>
      <c r="BI138" s="40" t="str">
        <f>IFERROR(#REF!/GAMSCopen!BH138,"")</f>
        <v/>
      </c>
      <c r="BJ138" s="40" t="str">
        <f>IFERROR(#REF!/GAMSCopen!BI138,"")</f>
        <v/>
      </c>
    </row>
    <row r="143" spans="1:62" x14ac:dyDescent="0.1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Version notes</vt:lpstr>
      <vt:lpstr>Parameters</vt:lpstr>
      <vt:lpstr>Graphs</vt:lpstr>
      <vt:lpstr>Base</vt:lpstr>
      <vt:lpstr>opttax</vt:lpstr>
      <vt:lpstr>Sheet1</vt:lpstr>
      <vt:lpstr>GAMSbase</vt:lpstr>
      <vt:lpstr>BaseComp</vt:lpstr>
      <vt:lpstr>GAMSopt</vt:lpstr>
      <vt:lpstr>OptComp</vt:lpstr>
      <vt:lpstr>GAMSlim2</vt:lpstr>
      <vt:lpstr>Lim2Comp</vt:lpstr>
      <vt:lpstr>GAMSstern</vt:lpstr>
      <vt:lpstr>SternComp</vt:lpstr>
      <vt:lpstr>GAMSsternCa</vt:lpstr>
      <vt:lpstr>SternCalComp</vt:lpstr>
      <vt:lpstr>GAMSCopen</vt:lpstr>
      <vt:lpstr>CopenComp</vt:lpstr>
      <vt:lpstr>Base</vt:lpstr>
    </vt:vector>
  </TitlesOfParts>
  <Company>Yale University Department of Economics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Microsoft Office User</cp:lastModifiedBy>
  <cp:lastPrinted>2012-06-05T16:15:05Z</cp:lastPrinted>
  <dcterms:created xsi:type="dcterms:W3CDTF">1999-01-07T15:40:04Z</dcterms:created>
  <dcterms:modified xsi:type="dcterms:W3CDTF">2022-10-12T15:43:25Z</dcterms:modified>
</cp:coreProperties>
</file>